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74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77.xml" ContentType="application/vnd.openxmlformats-officedocument.spreadsheetml.pivotTable+xml"/>
  <Override PartName="/xl/pivotTables/pivotTable78.xml" ContentType="application/vnd.openxmlformats-officedocument.spreadsheetml.pivotTable+xml"/>
  <Override PartName="/xl/pivotTables/pivotTable79.xml" ContentType="application/vnd.openxmlformats-officedocument.spreadsheetml.pivotTable+xml"/>
  <Override PartName="/xl/pivotTables/pivotTable80.xml" ContentType="application/vnd.openxmlformats-officedocument.spreadsheetml.pivotTable+xml"/>
  <Override PartName="/xl/pivotTables/pivotTable81.xml" ContentType="application/vnd.openxmlformats-officedocument.spreadsheetml.pivotTable+xml"/>
  <Override PartName="/xl/pivotTables/pivotTable82.xml" ContentType="application/vnd.openxmlformats-officedocument.spreadsheetml.pivotTable+xml"/>
  <Override PartName="/xl/pivotTables/pivotTable83.xml" ContentType="application/vnd.openxmlformats-officedocument.spreadsheetml.pivotTable+xml"/>
  <Override PartName="/xl/pivotTables/pivotTable84.xml" ContentType="application/vnd.openxmlformats-officedocument.spreadsheetml.pivotTable+xml"/>
  <Override PartName="/xl/pivotTables/pivotTable85.xml" ContentType="application/vnd.openxmlformats-officedocument.spreadsheetml.pivotTable+xml"/>
  <Override PartName="/xl/pivotTables/pivotTable86.xml" ContentType="application/vnd.openxmlformats-officedocument.spreadsheetml.pivotTable+xml"/>
  <Override PartName="/xl/pivotTables/pivotTable87.xml" ContentType="application/vnd.openxmlformats-officedocument.spreadsheetml.pivotTable+xml"/>
  <Override PartName="/xl/pivotTables/pivotTable88.xml" ContentType="application/vnd.openxmlformats-officedocument.spreadsheetml.pivotTable+xml"/>
  <Override PartName="/xl/pivotTables/pivotTable89.xml" ContentType="application/vnd.openxmlformats-officedocument.spreadsheetml.pivotTable+xml"/>
  <Override PartName="/xl/pivotTables/pivotTable90.xml" ContentType="application/vnd.openxmlformats-officedocument.spreadsheetml.pivotTable+xml"/>
  <Override PartName="/xl/pivotTables/pivotTable91.xml" ContentType="application/vnd.openxmlformats-officedocument.spreadsheetml.pivotTable+xml"/>
  <Override PartName="/xl/pivotTables/pivotTable92.xml" ContentType="application/vnd.openxmlformats-officedocument.spreadsheetml.pivotTable+xml"/>
  <Override PartName="/xl/pivotTables/pivotTable93.xml" ContentType="application/vnd.openxmlformats-officedocument.spreadsheetml.pivotTable+xml"/>
  <Override PartName="/xl/pivotTables/pivotTable94.xml" ContentType="application/vnd.openxmlformats-officedocument.spreadsheetml.pivotTable+xml"/>
  <Override PartName="/xl/pivotTables/pivotTable95.xml" ContentType="application/vnd.openxmlformats-officedocument.spreadsheetml.pivotTable+xml"/>
  <Override PartName="/xl/pivotTables/pivotTable96.xml" ContentType="application/vnd.openxmlformats-officedocument.spreadsheetml.pivotTable+xml"/>
  <Override PartName="/xl/pivotTables/pivotTable97.xml" ContentType="application/vnd.openxmlformats-officedocument.spreadsheetml.pivotTable+xml"/>
  <Override PartName="/xl/pivotTables/pivotTable98.xml" ContentType="application/vnd.openxmlformats-officedocument.spreadsheetml.pivotTable+xml"/>
  <Override PartName="/xl/pivotTables/pivotTable99.xml" ContentType="application/vnd.openxmlformats-officedocument.spreadsheetml.pivotTable+xml"/>
  <Override PartName="/xl/pivotTables/pivotTable100.xml" ContentType="application/vnd.openxmlformats-officedocument.spreadsheetml.pivotTable+xml"/>
  <Override PartName="/xl/pivotTables/pivotTable101.xml" ContentType="application/vnd.openxmlformats-officedocument.spreadsheetml.pivotTable+xml"/>
  <Override PartName="/xl/pivotTables/pivotTable102.xml" ContentType="application/vnd.openxmlformats-officedocument.spreadsheetml.pivotTable+xml"/>
  <Override PartName="/xl/pivotTables/pivotTable103.xml" ContentType="application/vnd.openxmlformats-officedocument.spreadsheetml.pivotTable+xml"/>
  <Override PartName="/xl/pivotTables/pivotTable104.xml" ContentType="application/vnd.openxmlformats-officedocument.spreadsheetml.pivotTable+xml"/>
  <Override PartName="/xl/pivotTables/pivotTable105.xml" ContentType="application/vnd.openxmlformats-officedocument.spreadsheetml.pivotTable+xml"/>
  <Override PartName="/xl/pivotTables/pivotTable106.xml" ContentType="application/vnd.openxmlformats-officedocument.spreadsheetml.pivotTable+xml"/>
  <Override PartName="/xl/pivotTables/pivotTable107.xml" ContentType="application/vnd.openxmlformats-officedocument.spreadsheetml.pivotTable+xml"/>
  <Override PartName="/xl/pivotTables/pivotTable108.xml" ContentType="application/vnd.openxmlformats-officedocument.spreadsheetml.pivotTable+xml"/>
  <Override PartName="/xl/pivotTables/pivotTable109.xml" ContentType="application/vnd.openxmlformats-officedocument.spreadsheetml.pivotTable+xml"/>
  <Override PartName="/xl/pivotTables/pivotTable110.xml" ContentType="application/vnd.openxmlformats-officedocument.spreadsheetml.pivotTable+xml"/>
  <Override PartName="/xl/pivotTables/pivotTable111.xml" ContentType="application/vnd.openxmlformats-officedocument.spreadsheetml.pivotTable+xml"/>
  <Override PartName="/xl/pivotTables/pivotTable112.xml" ContentType="application/vnd.openxmlformats-officedocument.spreadsheetml.pivotTable+xml"/>
  <Override PartName="/xl/pivotTables/pivotTable113.xml" ContentType="application/vnd.openxmlformats-officedocument.spreadsheetml.pivotTable+xml"/>
  <Override PartName="/xl/pivotTables/pivotTable114.xml" ContentType="application/vnd.openxmlformats-officedocument.spreadsheetml.pivotTable+xml"/>
  <Override PartName="/xl/pivotTables/pivotTable115.xml" ContentType="application/vnd.openxmlformats-officedocument.spreadsheetml.pivotTable+xml"/>
  <Override PartName="/xl/pivotTables/pivotTable116.xml" ContentType="application/vnd.openxmlformats-officedocument.spreadsheetml.pivotTable+xml"/>
  <Override PartName="/xl/pivotTables/pivotTable117.xml" ContentType="application/vnd.openxmlformats-officedocument.spreadsheetml.pivotTable+xml"/>
  <Override PartName="/xl/pivotTables/pivotTable118.xml" ContentType="application/vnd.openxmlformats-officedocument.spreadsheetml.pivotTable+xml"/>
  <Override PartName="/xl/pivotTables/pivotTable119.xml" ContentType="application/vnd.openxmlformats-officedocument.spreadsheetml.pivotTable+xml"/>
  <Override PartName="/xl/pivotTables/pivotTable120.xml" ContentType="application/vnd.openxmlformats-officedocument.spreadsheetml.pivotTable+xml"/>
  <Override PartName="/xl/pivotTables/pivotTable121.xml" ContentType="application/vnd.openxmlformats-officedocument.spreadsheetml.pivotTable+xml"/>
  <Override PartName="/xl/pivotTables/pivotTable122.xml" ContentType="application/vnd.openxmlformats-officedocument.spreadsheetml.pivotTable+xml"/>
  <Override PartName="/xl/pivotTables/pivotTable123.xml" ContentType="application/vnd.openxmlformats-officedocument.spreadsheetml.pivotTable+xml"/>
  <Override PartName="/xl/pivotTables/pivotTable124.xml" ContentType="application/vnd.openxmlformats-officedocument.spreadsheetml.pivotTable+xml"/>
  <Override PartName="/xl/pivotTables/pivotTable125.xml" ContentType="application/vnd.openxmlformats-officedocument.spreadsheetml.pivotTable+xml"/>
  <Override PartName="/xl/pivotTables/pivotTable126.xml" ContentType="application/vnd.openxmlformats-officedocument.spreadsheetml.pivotTable+xml"/>
  <Override PartName="/xl/pivotTables/pivotTable127.xml" ContentType="application/vnd.openxmlformats-officedocument.spreadsheetml.pivotTable+xml"/>
  <Override PartName="/xl/pivotTables/pivotTable128.xml" ContentType="application/vnd.openxmlformats-officedocument.spreadsheetml.pivotTable+xml"/>
  <Override PartName="/xl/pivotTables/pivotTable129.xml" ContentType="application/vnd.openxmlformats-officedocument.spreadsheetml.pivotTable+xml"/>
  <Override PartName="/xl/pivotTables/pivotTable130.xml" ContentType="application/vnd.openxmlformats-officedocument.spreadsheetml.pivotTable+xml"/>
  <Override PartName="/xl/pivotTables/pivotTable131.xml" ContentType="application/vnd.openxmlformats-officedocument.spreadsheetml.pivotTable+xml"/>
  <Override PartName="/xl/pivotTables/pivotTable132.xml" ContentType="application/vnd.openxmlformats-officedocument.spreadsheetml.pivotTable+xml"/>
  <Override PartName="/xl/pivotTables/pivotTable133.xml" ContentType="application/vnd.openxmlformats-officedocument.spreadsheetml.pivotTable+xml"/>
  <Override PartName="/xl/pivotTables/pivotTable134.xml" ContentType="application/vnd.openxmlformats-officedocument.spreadsheetml.pivotTable+xml"/>
  <Override PartName="/xl/pivotTables/pivotTable135.xml" ContentType="application/vnd.openxmlformats-officedocument.spreadsheetml.pivotTable+xml"/>
  <Override PartName="/xl/pivotTables/pivotTable136.xml" ContentType="application/vnd.openxmlformats-officedocument.spreadsheetml.pivotTable+xml"/>
  <Override PartName="/xl/pivotTables/pivotTable137.xml" ContentType="application/vnd.openxmlformats-officedocument.spreadsheetml.pivotTable+xml"/>
  <Override PartName="/xl/pivotTables/pivotTable138.xml" ContentType="application/vnd.openxmlformats-officedocument.spreadsheetml.pivotTable+xml"/>
  <Override PartName="/xl/pivotTables/pivotTable139.xml" ContentType="application/vnd.openxmlformats-officedocument.spreadsheetml.pivotTable+xml"/>
  <Override PartName="/xl/pivotTables/pivotTable140.xml" ContentType="application/vnd.openxmlformats-officedocument.spreadsheetml.pivotTable+xml"/>
  <Override PartName="/xl/pivotTables/pivotTable141.xml" ContentType="application/vnd.openxmlformats-officedocument.spreadsheetml.pivotTable+xml"/>
  <Override PartName="/xl/pivotTables/pivotTable142.xml" ContentType="application/vnd.openxmlformats-officedocument.spreadsheetml.pivotTable+xml"/>
  <Override PartName="/xl/pivotTables/pivotTable143.xml" ContentType="application/vnd.openxmlformats-officedocument.spreadsheetml.pivotTable+xml"/>
  <Override PartName="/xl/pivotTables/pivotTable144.xml" ContentType="application/vnd.openxmlformats-officedocument.spreadsheetml.pivotTable+xml"/>
  <Override PartName="/xl/pivotTables/pivotTable145.xml" ContentType="application/vnd.openxmlformats-officedocument.spreadsheetml.pivotTable+xml"/>
  <Override PartName="/xl/pivotTables/pivotTable146.xml" ContentType="application/vnd.openxmlformats-officedocument.spreadsheetml.pivotTable+xml"/>
  <Override PartName="/xl/pivotTables/pivotTable147.xml" ContentType="application/vnd.openxmlformats-officedocument.spreadsheetml.pivotTable+xml"/>
  <Override PartName="/xl/pivotTables/pivotTable148.xml" ContentType="application/vnd.openxmlformats-officedocument.spreadsheetml.pivotTable+xml"/>
  <Override PartName="/xl/pivotTables/pivotTable149.xml" ContentType="application/vnd.openxmlformats-officedocument.spreadsheetml.pivotTable+xml"/>
  <Override PartName="/xl/pivotTables/pivotTable150.xml" ContentType="application/vnd.openxmlformats-officedocument.spreadsheetml.pivotTable+xml"/>
  <Override PartName="/xl/pivotTables/pivotTable151.xml" ContentType="application/vnd.openxmlformats-officedocument.spreadsheetml.pivotTable+xml"/>
  <Override PartName="/xl/pivotTables/pivotTable152.xml" ContentType="application/vnd.openxmlformats-officedocument.spreadsheetml.pivotTable+xml"/>
  <Override PartName="/xl/pivotTables/pivotTable153.xml" ContentType="application/vnd.openxmlformats-officedocument.spreadsheetml.pivotTable+xml"/>
  <Override PartName="/xl/pivotTables/pivotTable154.xml" ContentType="application/vnd.openxmlformats-officedocument.spreadsheetml.pivotTable+xml"/>
  <Override PartName="/xl/pivotTables/pivotTable155.xml" ContentType="application/vnd.openxmlformats-officedocument.spreadsheetml.pivotTable+xml"/>
  <Override PartName="/xl/pivotTables/pivotTable156.xml" ContentType="application/vnd.openxmlformats-officedocument.spreadsheetml.pivotTable+xml"/>
  <Override PartName="/xl/pivotTables/pivotTable157.xml" ContentType="application/vnd.openxmlformats-officedocument.spreadsheetml.pivotTable+xml"/>
  <Override PartName="/xl/pivotTables/pivotTable158.xml" ContentType="application/vnd.openxmlformats-officedocument.spreadsheetml.pivotTable+xml"/>
  <Override PartName="/xl/pivotTables/pivotTable159.xml" ContentType="application/vnd.openxmlformats-officedocument.spreadsheetml.pivotTable+xml"/>
  <Override PartName="/xl/pivotTables/pivotTable160.xml" ContentType="application/vnd.openxmlformats-officedocument.spreadsheetml.pivotTable+xml"/>
  <Override PartName="/xl/pivotTables/pivotTable161.xml" ContentType="application/vnd.openxmlformats-officedocument.spreadsheetml.pivotTable+xml"/>
  <Override PartName="/xl/pivotTables/pivotTable162.xml" ContentType="application/vnd.openxmlformats-officedocument.spreadsheetml.pivotTable+xml"/>
  <Override PartName="/xl/pivotTables/pivotTable163.xml" ContentType="application/vnd.openxmlformats-officedocument.spreadsheetml.pivotTable+xml"/>
  <Override PartName="/xl/pivotTables/pivotTable164.xml" ContentType="application/vnd.openxmlformats-officedocument.spreadsheetml.pivotTable+xml"/>
  <Override PartName="/xl/pivotTables/pivotTable165.xml" ContentType="application/vnd.openxmlformats-officedocument.spreadsheetml.pivotTable+xml"/>
  <Override PartName="/xl/pivotTables/pivotTable166.xml" ContentType="application/vnd.openxmlformats-officedocument.spreadsheetml.pivotTable+xml"/>
  <Override PartName="/xl/pivotTables/pivotTable16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Amgen Data Request\"/>
    </mc:Choice>
  </mc:AlternateContent>
  <xr:revisionPtr revIDLastSave="0" documentId="13_ncr:1_{597B2890-B131-4712-ACD5-1380916EA2A2}" xr6:coauthVersionLast="33" xr6:coauthVersionMax="33" xr10:uidLastSave="{00000000-0000-0000-0000-000000000000}"/>
  <bookViews>
    <workbookView xWindow="0" yWindow="0" windowWidth="28800" windowHeight="12225" firstSheet="1" activeTab="6" xr2:uid="{5D130E8A-84C9-4C09-AE76-60541D517F5E}"/>
  </bookViews>
  <sheets>
    <sheet name="Data-VolumneoverloadYes" sheetId="11" r:id="rId1"/>
    <sheet name="StatsFromData" sheetId="12" r:id="rId2"/>
    <sheet name="Data" sheetId="1" r:id="rId3"/>
    <sheet name="Clinical Characteristics" sheetId="3" r:id="rId4"/>
    <sheet name="Stats - All HFpEF" sheetId="8" r:id="rId5"/>
    <sheet name="Stats - Volume overload = Yes" sheetId="9" r:id="rId6"/>
    <sheet name="Stats - Volume overload = No" sheetId="15" r:id="rId7"/>
    <sheet name="Stats - HospitalizedIn12Months " sheetId="10" r:id="rId8"/>
    <sheet name="Query" sheetId="5" state="hidden" r:id="rId9"/>
    <sheet name="ResultFromQuery" sheetId="4" state="hidden" r:id="rId10"/>
  </sheets>
  <definedNames>
    <definedName name="_xlnm._FilterDatabase" localSheetId="2" hidden="1">Data!$A$1:$AW$508</definedName>
    <definedName name="_xlnm._FilterDatabase" localSheetId="0" hidden="1">'Data-VolumneoverloadYes'!$B$1:$AX$460</definedName>
    <definedName name="_xlnm._FilterDatabase" localSheetId="9" hidden="1">ResultFromQuery!$A$1:$AY$2259</definedName>
    <definedName name="ExternalData_1" localSheetId="1" hidden="1">StatsFromData!$A$1:$AW$7</definedName>
  </definedNames>
  <calcPr calcId="179017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2" i="15" l="1"/>
  <c r="P38" i="15"/>
  <c r="P36" i="15"/>
  <c r="P35" i="15"/>
  <c r="P5" i="15"/>
  <c r="P4" i="15"/>
  <c r="D5" i="15"/>
  <c r="D7" i="15"/>
  <c r="D484" i="15"/>
  <c r="D482" i="15"/>
  <c r="Q465" i="15"/>
  <c r="Q463" i="15"/>
  <c r="P73" i="15" s="1"/>
  <c r="M455" i="15"/>
  <c r="H455" i="15"/>
  <c r="M453" i="15"/>
  <c r="H453" i="15"/>
  <c r="P71" i="15" s="1"/>
  <c r="M421" i="15"/>
  <c r="H421" i="15"/>
  <c r="M419" i="15"/>
  <c r="H419" i="15"/>
  <c r="P69" i="15" s="1"/>
  <c r="D357" i="15"/>
  <c r="P65" i="15" s="1"/>
  <c r="D355" i="15"/>
  <c r="D347" i="15"/>
  <c r="D341" i="15"/>
  <c r="H335" i="15"/>
  <c r="D335" i="15"/>
  <c r="H333" i="15"/>
  <c r="P67" i="15" s="1"/>
  <c r="D328" i="15"/>
  <c r="D300" i="15"/>
  <c r="D292" i="15"/>
  <c r="D284" i="15"/>
  <c r="D194" i="15"/>
  <c r="P40" i="15" s="1"/>
  <c r="D192" i="15"/>
  <c r="D133" i="15"/>
  <c r="D94" i="15"/>
  <c r="D92" i="15"/>
  <c r="P39" i="15" s="1"/>
  <c r="P72" i="15"/>
  <c r="P70" i="15"/>
  <c r="D70" i="15"/>
  <c r="P68" i="15"/>
  <c r="D68" i="15"/>
  <c r="P37" i="15" s="1"/>
  <c r="P61" i="15"/>
  <c r="M27" i="15"/>
  <c r="H27" i="15"/>
  <c r="M25" i="15"/>
  <c r="H25" i="15"/>
  <c r="H5" i="15"/>
  <c r="Q465" i="9"/>
  <c r="M455" i="9"/>
  <c r="H455" i="9"/>
  <c r="M421" i="9"/>
  <c r="H421" i="9"/>
  <c r="H335" i="9"/>
  <c r="D484" i="9"/>
  <c r="D357" i="9"/>
  <c r="P36" i="9"/>
  <c r="D194" i="9"/>
  <c r="D94" i="9"/>
  <c r="D70" i="9"/>
  <c r="M27" i="9"/>
  <c r="P38" i="9" s="1"/>
  <c r="H27" i="9"/>
  <c r="H5" i="9"/>
  <c r="AX470" i="11"/>
  <c r="AW470" i="11"/>
  <c r="AV470" i="11"/>
  <c r="AU470" i="11"/>
  <c r="AT470" i="11"/>
  <c r="AS470" i="11"/>
  <c r="AR470" i="11"/>
  <c r="AQ470" i="11"/>
  <c r="AP470" i="11"/>
  <c r="AO470" i="11"/>
  <c r="AN470" i="11"/>
  <c r="AM470" i="11"/>
  <c r="AL470" i="11"/>
  <c r="AK470" i="11"/>
  <c r="AJ470" i="11"/>
  <c r="AI470" i="11"/>
  <c r="AH470" i="11"/>
  <c r="AG470" i="11"/>
  <c r="AF470" i="11"/>
  <c r="AE470" i="11"/>
  <c r="AD470" i="11"/>
  <c r="AC470" i="11"/>
  <c r="AB470" i="11"/>
  <c r="AA470" i="11"/>
  <c r="Z470" i="11"/>
  <c r="Y470" i="11"/>
  <c r="X470" i="11"/>
  <c r="W470" i="11"/>
  <c r="V470" i="11"/>
  <c r="U470" i="11"/>
  <c r="T470" i="11"/>
  <c r="S470" i="11"/>
  <c r="R470" i="11"/>
  <c r="Q470" i="11"/>
  <c r="P470" i="11"/>
  <c r="O470" i="11"/>
  <c r="N470" i="11"/>
  <c r="M470" i="11"/>
  <c r="L470" i="11"/>
  <c r="K470" i="11"/>
  <c r="J470" i="11"/>
  <c r="I470" i="11"/>
  <c r="H470" i="11"/>
  <c r="G470" i="11"/>
  <c r="F470" i="11"/>
  <c r="E470" i="11"/>
  <c r="D470" i="11"/>
  <c r="AX469" i="11"/>
  <c r="AW469" i="11"/>
  <c r="AV469" i="11"/>
  <c r="AU469" i="11"/>
  <c r="AT469" i="11"/>
  <c r="AS469" i="11"/>
  <c r="AR469" i="11"/>
  <c r="AQ469" i="11"/>
  <c r="AP469" i="11"/>
  <c r="AO469" i="11"/>
  <c r="AN469" i="11"/>
  <c r="AM469" i="11"/>
  <c r="AL469" i="11"/>
  <c r="AK469" i="11"/>
  <c r="AJ469" i="11"/>
  <c r="AI469" i="11"/>
  <c r="AH469" i="11"/>
  <c r="AG469" i="11"/>
  <c r="AF469" i="11"/>
  <c r="AE469" i="11"/>
  <c r="AD469" i="11"/>
  <c r="AC469" i="11"/>
  <c r="AB469" i="11"/>
  <c r="AA469" i="11"/>
  <c r="Z469" i="11"/>
  <c r="Y469" i="11"/>
  <c r="X469" i="11"/>
  <c r="W469" i="11"/>
  <c r="V469" i="11"/>
  <c r="U469" i="11"/>
  <c r="T469" i="11"/>
  <c r="S469" i="11"/>
  <c r="R469" i="11"/>
  <c r="Q469" i="11"/>
  <c r="P469" i="11"/>
  <c r="O469" i="11"/>
  <c r="N469" i="11"/>
  <c r="M469" i="11"/>
  <c r="L469" i="11"/>
  <c r="K469" i="11"/>
  <c r="J469" i="11"/>
  <c r="I469" i="11"/>
  <c r="H469" i="11"/>
  <c r="G469" i="11"/>
  <c r="F469" i="11"/>
  <c r="E469" i="11"/>
  <c r="D469" i="11"/>
  <c r="C470" i="11"/>
  <c r="C469" i="11"/>
  <c r="B462" i="11"/>
  <c r="B461" i="11"/>
  <c r="R468" i="11"/>
  <c r="Q468" i="11"/>
  <c r="P468" i="11"/>
  <c r="O468" i="11"/>
  <c r="N468" i="11"/>
  <c r="M468" i="11"/>
  <c r="I468" i="11"/>
  <c r="F468" i="11"/>
  <c r="E468" i="11"/>
  <c r="D468" i="11"/>
  <c r="C468" i="11"/>
  <c r="AJ465" i="11"/>
  <c r="AI465" i="11"/>
  <c r="AH465" i="11"/>
  <c r="AG465" i="11"/>
  <c r="AF465" i="11"/>
  <c r="AE465" i="11"/>
  <c r="AD465" i="11"/>
  <c r="R465" i="11"/>
  <c r="Q465" i="11"/>
  <c r="P465" i="11"/>
  <c r="O465" i="11"/>
  <c r="N465" i="11"/>
  <c r="M465" i="11"/>
  <c r="I465" i="11"/>
  <c r="F465" i="11"/>
  <c r="E465" i="11"/>
  <c r="D465" i="11"/>
  <c r="C465" i="11"/>
  <c r="AJ464" i="11"/>
  <c r="AI464" i="11"/>
  <c r="AH464" i="11"/>
  <c r="AG464" i="11"/>
  <c r="AF464" i="11"/>
  <c r="AE464" i="11"/>
  <c r="AD464" i="11"/>
  <c r="R464" i="11"/>
  <c r="Q464" i="11"/>
  <c r="P464" i="11"/>
  <c r="O464" i="11"/>
  <c r="N464" i="11"/>
  <c r="M464" i="11"/>
  <c r="I464" i="11"/>
  <c r="F464" i="11"/>
  <c r="E464" i="11"/>
  <c r="D464" i="11"/>
  <c r="C464" i="11"/>
  <c r="AJ463" i="11"/>
  <c r="AI463" i="11"/>
  <c r="AH463" i="11"/>
  <c r="AG463" i="11"/>
  <c r="AF463" i="11"/>
  <c r="AE463" i="11"/>
  <c r="AD463" i="11"/>
  <c r="R463" i="11"/>
  <c r="Q463" i="11"/>
  <c r="P463" i="11"/>
  <c r="O463" i="11"/>
  <c r="N463" i="11"/>
  <c r="M463" i="11"/>
  <c r="I463" i="11"/>
  <c r="F463" i="11"/>
  <c r="E463" i="11"/>
  <c r="D463" i="11"/>
  <c r="C463" i="11"/>
  <c r="P49" i="15"/>
  <c r="F284" i="15"/>
  <c r="P45" i="15"/>
  <c r="P44" i="15"/>
  <c r="P43" i="15"/>
  <c r="H275" i="15"/>
  <c r="H274" i="15"/>
  <c r="H273" i="15"/>
  <c r="P20" i="15"/>
  <c r="P14" i="15"/>
  <c r="P83" i="15"/>
  <c r="Q524" i="15"/>
  <c r="Q519" i="15"/>
  <c r="P78" i="15"/>
  <c r="P60" i="15"/>
  <c r="P54" i="15"/>
  <c r="Q523" i="15"/>
  <c r="Q518" i="15"/>
  <c r="P82" i="15"/>
  <c r="P77" i="15"/>
  <c r="P59" i="15"/>
  <c r="P16" i="15"/>
  <c r="Q521" i="15"/>
  <c r="Q517" i="15"/>
  <c r="P80" i="15"/>
  <c r="P76" i="15"/>
  <c r="P56" i="15"/>
  <c r="P18" i="15"/>
  <c r="Q520" i="15"/>
  <c r="Q516" i="15"/>
  <c r="P79" i="15"/>
  <c r="P75" i="15"/>
  <c r="P55" i="15"/>
  <c r="P83" i="9"/>
  <c r="P78" i="9"/>
  <c r="P82" i="9"/>
  <c r="P77" i="9"/>
  <c r="P75" i="9"/>
  <c r="P80" i="9"/>
  <c r="P76" i="9"/>
  <c r="P79" i="9"/>
  <c r="Q524" i="9"/>
  <c r="Q516" i="9"/>
  <c r="Q523" i="9"/>
  <c r="Q521" i="9"/>
  <c r="Q520" i="9"/>
  <c r="Q519" i="9"/>
  <c r="Q518" i="9"/>
  <c r="Q517" i="9"/>
  <c r="P62" i="9"/>
  <c r="P60" i="9"/>
  <c r="P59" i="9"/>
  <c r="P56" i="9"/>
  <c r="P55" i="9"/>
  <c r="P54" i="9"/>
  <c r="P18" i="9"/>
  <c r="P14" i="9"/>
  <c r="P16" i="9"/>
  <c r="D8" i="9" l="1"/>
  <c r="AJ468" i="11"/>
  <c r="AI468" i="11"/>
  <c r="AH468" i="11"/>
  <c r="AG468" i="11"/>
  <c r="AF468" i="11"/>
  <c r="AE468" i="11"/>
  <c r="AD468" i="11"/>
  <c r="AJ466" i="11"/>
  <c r="AJ467" i="11" s="1"/>
  <c r="AI466" i="11"/>
  <c r="AH466" i="11"/>
  <c r="AG466" i="11"/>
  <c r="AF466" i="11"/>
  <c r="AF467" i="11" s="1"/>
  <c r="AE466" i="11"/>
  <c r="AD466" i="11"/>
  <c r="R466" i="11"/>
  <c r="Q466" i="11"/>
  <c r="Q467" i="11" s="1"/>
  <c r="P466" i="11"/>
  <c r="O466" i="11"/>
  <c r="N466" i="11"/>
  <c r="M466" i="11"/>
  <c r="M467" i="11" s="1"/>
  <c r="I466" i="11"/>
  <c r="F466" i="11"/>
  <c r="E466" i="11"/>
  <c r="D466" i="11"/>
  <c r="D467" i="11" s="1"/>
  <c r="C466" i="11"/>
  <c r="D7" i="9"/>
  <c r="D5" i="9"/>
  <c r="D581" i="10"/>
  <c r="N576" i="10"/>
  <c r="N570" i="10"/>
  <c r="I570" i="10"/>
  <c r="I562" i="10"/>
  <c r="I554" i="10"/>
  <c r="I546" i="10"/>
  <c r="I538" i="10"/>
  <c r="I530" i="10"/>
  <c r="R513" i="10"/>
  <c r="N513" i="10"/>
  <c r="I513" i="10"/>
  <c r="N481" i="10"/>
  <c r="I481" i="10"/>
  <c r="D481" i="10"/>
  <c r="H381" i="10"/>
  <c r="D354" i="10"/>
  <c r="D346" i="10"/>
  <c r="D340" i="10"/>
  <c r="D334" i="10"/>
  <c r="D327" i="10"/>
  <c r="D299" i="10"/>
  <c r="D291" i="10"/>
  <c r="D283" i="10"/>
  <c r="D191" i="10"/>
  <c r="D132" i="10"/>
  <c r="D91" i="10"/>
  <c r="D67" i="10"/>
  <c r="M40" i="10"/>
  <c r="H40" i="10"/>
  <c r="D2" i="10"/>
  <c r="Q463" i="9"/>
  <c r="P73" i="9" s="1"/>
  <c r="M453" i="9"/>
  <c r="P72" i="9" s="1"/>
  <c r="H453" i="9"/>
  <c r="P71" i="9" s="1"/>
  <c r="M419" i="9"/>
  <c r="P70" i="9" s="1"/>
  <c r="H419" i="9"/>
  <c r="P69" i="9" s="1"/>
  <c r="D482" i="9"/>
  <c r="P68" i="9" s="1"/>
  <c r="H333" i="9"/>
  <c r="P67" i="9" s="1"/>
  <c r="D355" i="9"/>
  <c r="P65" i="9" s="1"/>
  <c r="D347" i="9"/>
  <c r="D341" i="9"/>
  <c r="D335" i="9"/>
  <c r="D328" i="9"/>
  <c r="D300" i="9"/>
  <c r="D292" i="9"/>
  <c r="D284" i="9"/>
  <c r="D192" i="9"/>
  <c r="P40" i="9" s="1"/>
  <c r="D133" i="9"/>
  <c r="D92" i="9"/>
  <c r="D68" i="9"/>
  <c r="P37" i="9" s="1"/>
  <c r="M25" i="9"/>
  <c r="H25" i="9"/>
  <c r="P39" i="9" l="1"/>
  <c r="P61" i="9"/>
  <c r="C467" i="11"/>
  <c r="I467" i="11"/>
  <c r="P467" i="11"/>
  <c r="AE467" i="11"/>
  <c r="AI467" i="11"/>
  <c r="E467" i="11"/>
  <c r="N467" i="11"/>
  <c r="R467" i="11"/>
  <c r="AG467" i="11"/>
  <c r="F467" i="11"/>
  <c r="O467" i="11"/>
  <c r="AD467" i="11"/>
  <c r="AH467" i="11"/>
  <c r="AI515" i="1"/>
  <c r="AH515" i="1"/>
  <c r="AG515" i="1"/>
  <c r="AF515" i="1"/>
  <c r="AE515" i="1"/>
  <c r="AD515" i="1"/>
  <c r="AC515" i="1"/>
  <c r="Q515" i="1"/>
  <c r="P515" i="1"/>
  <c r="O515" i="1"/>
  <c r="N515" i="1"/>
  <c r="M515" i="1"/>
  <c r="L515" i="1"/>
  <c r="H515" i="1"/>
  <c r="E515" i="1"/>
  <c r="D515" i="1"/>
  <c r="C515" i="1"/>
  <c r="B515" i="1"/>
  <c r="AI513" i="1" l="1"/>
  <c r="AI514" i="1" s="1"/>
  <c r="AH513" i="1"/>
  <c r="AH514" i="1" s="1"/>
  <c r="AG513" i="1"/>
  <c r="AF513" i="1"/>
  <c r="AF514" i="1" s="1"/>
  <c r="AE513" i="1"/>
  <c r="AE514" i="1" s="1"/>
  <c r="AD513" i="1"/>
  <c r="AD514" i="1" s="1"/>
  <c r="AC513" i="1"/>
  <c r="AI512" i="1"/>
  <c r="AH512" i="1"/>
  <c r="AG512" i="1"/>
  <c r="AF512" i="1"/>
  <c r="AE512" i="1"/>
  <c r="AD512" i="1"/>
  <c r="AC512" i="1"/>
  <c r="Q513" i="1"/>
  <c r="Q514" i="1" s="1"/>
  <c r="P513" i="1"/>
  <c r="P514" i="1" s="1"/>
  <c r="O513" i="1"/>
  <c r="O514" i="1" s="1"/>
  <c r="N513" i="1"/>
  <c r="M513" i="1"/>
  <c r="M514" i="1" s="1"/>
  <c r="L513" i="1"/>
  <c r="L514" i="1" s="1"/>
  <c r="Q512" i="1"/>
  <c r="P512" i="1"/>
  <c r="O512" i="1"/>
  <c r="N512" i="1"/>
  <c r="M512" i="1"/>
  <c r="L512" i="1"/>
  <c r="H513" i="1"/>
  <c r="H514" i="1" s="1"/>
  <c r="H512" i="1"/>
  <c r="E513" i="1"/>
  <c r="E514" i="1" s="1"/>
  <c r="D513" i="1"/>
  <c r="D514" i="1" s="1"/>
  <c r="C513" i="1"/>
  <c r="C514" i="1" s="1"/>
  <c r="E512" i="1"/>
  <c r="D512" i="1"/>
  <c r="C512" i="1"/>
  <c r="B514" i="1"/>
  <c r="B513" i="1"/>
  <c r="B512" i="1"/>
  <c r="AI511" i="1"/>
  <c r="AH511" i="1"/>
  <c r="AG511" i="1"/>
  <c r="AF511" i="1"/>
  <c r="AE511" i="1"/>
  <c r="AD511" i="1"/>
  <c r="AC511" i="1"/>
  <c r="Q511" i="1"/>
  <c r="P511" i="1"/>
  <c r="O511" i="1"/>
  <c r="N511" i="1"/>
  <c r="M511" i="1"/>
  <c r="L511" i="1"/>
  <c r="H511" i="1"/>
  <c r="E511" i="1"/>
  <c r="D511" i="1"/>
  <c r="C511" i="1"/>
  <c r="B511" i="1"/>
  <c r="AI510" i="1"/>
  <c r="AH510" i="1"/>
  <c r="AG510" i="1"/>
  <c r="AF510" i="1"/>
  <c r="AE510" i="1"/>
  <c r="AD510" i="1"/>
  <c r="AC510" i="1"/>
  <c r="Q510" i="1"/>
  <c r="P510" i="1"/>
  <c r="O510" i="1"/>
  <c r="N510" i="1"/>
  <c r="M510" i="1"/>
  <c r="L510" i="1"/>
  <c r="H510" i="1"/>
  <c r="E510" i="1"/>
  <c r="D510" i="1"/>
  <c r="C510" i="1"/>
  <c r="B510" i="1"/>
  <c r="D581" i="8"/>
  <c r="N576" i="8"/>
  <c r="N570" i="8"/>
  <c r="I570" i="8"/>
  <c r="I562" i="8"/>
  <c r="I554" i="8"/>
  <c r="I546" i="8"/>
  <c r="I538" i="8"/>
  <c r="I530" i="8"/>
  <c r="R513" i="8"/>
  <c r="N513" i="8"/>
  <c r="I513" i="8"/>
  <c r="N481" i="8"/>
  <c r="I481" i="8"/>
  <c r="D481" i="8"/>
  <c r="H381" i="8"/>
  <c r="D354" i="8"/>
  <c r="D346" i="8"/>
  <c r="D340" i="8"/>
  <c r="D334" i="8"/>
  <c r="D327" i="8"/>
  <c r="D299" i="8"/>
  <c r="D291" i="8"/>
  <c r="D283" i="8"/>
  <c r="D191" i="8"/>
  <c r="D132" i="8"/>
  <c r="D91" i="8"/>
  <c r="D67" i="8"/>
  <c r="M40" i="8"/>
  <c r="H40" i="8"/>
  <c r="D2" i="8"/>
  <c r="AC514" i="1" l="1"/>
  <c r="AG514" i="1"/>
  <c r="N5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D2B57-3B3F-4065-8775-BF40B43443B5}" keepAlive="1" name="Query - TStatsAllData" description="Connection to the 'TStatsAllData' query in the workbook." type="5" refreshedVersion="6" background="1" saveData="1">
    <dbPr connection="Provider=Microsoft.Mashup.OleDb.1;Data Source=$Workbook$;Location=TStatsAllData;Extended Properties=&quot;&quot;" command="SELECT * FROM [TStatsAllData]"/>
  </connection>
  <connection id="2" xr16:uid="{82F3BA1C-0F77-42DC-B15B-1F344E4B80DB}" keepAlive="1" name="Query - TVOYes" description="Connection to the 'TVOYes' query in the workbook." type="5" refreshedVersion="6">
    <dbPr connection="Provider=Microsoft.Mashup.OleDb.1;Data Source=$Workbook$;Location=TVOYes;Extended Properties=&quot;&quot;" command="SELECT * FROM [TVOYes]"/>
  </connection>
</connections>
</file>

<file path=xl/sharedStrings.xml><?xml version="1.0" encoding="utf-8"?>
<sst xmlns="http://schemas.openxmlformats.org/spreadsheetml/2006/main" count="96119" uniqueCount="2521">
  <si>
    <t>HT_PAT_ID</t>
  </si>
  <si>
    <t>LVEF</t>
  </si>
  <si>
    <t>LowestLVEF</t>
  </si>
  <si>
    <t>Baseline</t>
  </si>
  <si>
    <t>VISIT_SIGNOFF_DATE</t>
  </si>
  <si>
    <t>Age</t>
  </si>
  <si>
    <t>Gender</t>
  </si>
  <si>
    <t>Smoking</t>
  </si>
  <si>
    <t>Alcohol</t>
  </si>
  <si>
    <t>BMI</t>
  </si>
  <si>
    <t>SystolicBP</t>
  </si>
  <si>
    <t>DiastolicBP</t>
  </si>
  <si>
    <t>Pulse Pressure</t>
  </si>
  <si>
    <t>Mean Arterial Pressure</t>
  </si>
  <si>
    <t>Heart Rate</t>
  </si>
  <si>
    <t>NYHA Class</t>
  </si>
  <si>
    <t>Chest X-Ray</t>
  </si>
  <si>
    <t>Orthopnea</t>
  </si>
  <si>
    <t>Hypertension</t>
  </si>
  <si>
    <t>Diabetes</t>
  </si>
  <si>
    <t>Atrial Fibrillation</t>
  </si>
  <si>
    <t>Lung Disease</t>
  </si>
  <si>
    <t>Peripheral artery disease</t>
  </si>
  <si>
    <t>Anaemia</t>
  </si>
  <si>
    <t>Creatinine</t>
  </si>
  <si>
    <t>eGFR</t>
  </si>
  <si>
    <t>Haemoglobin</t>
  </si>
  <si>
    <t>Potassium</t>
  </si>
  <si>
    <t>NT-proBNP</t>
  </si>
  <si>
    <t>BNP</t>
  </si>
  <si>
    <t>Total cholesterol</t>
  </si>
  <si>
    <t>LDL cholesterol</t>
  </si>
  <si>
    <t>ACEI</t>
  </si>
  <si>
    <t>ARBs</t>
  </si>
  <si>
    <t>Sacubitril/valsartan</t>
  </si>
  <si>
    <t>Beta-blockers</t>
  </si>
  <si>
    <t>Diuretics</t>
  </si>
  <si>
    <t>Aldosterone Antagonists</t>
  </si>
  <si>
    <t>Digoxin</t>
  </si>
  <si>
    <t>Statins</t>
  </si>
  <si>
    <t>Nitrates</t>
  </si>
  <si>
    <t>DateOfAdmission</t>
  </si>
  <si>
    <t>HospitalisationNumber</t>
  </si>
  <si>
    <t>DateOfDischarge</t>
  </si>
  <si>
    <t>VolumeOverload</t>
  </si>
  <si>
    <t>2017-01-25 08:08:34.196542+00:00</t>
  </si>
  <si>
    <t>F</t>
  </si>
  <si>
    <t>Never</t>
  </si>
  <si>
    <t>Normal</t>
  </si>
  <si>
    <t>NYHA Class I</t>
  </si>
  <si>
    <t>No</t>
  </si>
  <si>
    <t>Yes</t>
  </si>
  <si>
    <t>NULL</t>
  </si>
  <si>
    <t>2017-10-03 06:38:44.940531+00:00</t>
  </si>
  <si>
    <t>NYHA Class II</t>
  </si>
  <si>
    <t>2017-11-02 23:18:36.499735+00:00</t>
  </si>
  <si>
    <t>M</t>
  </si>
  <si>
    <t>Ex</t>
  </si>
  <si>
    <t>&lt; 2</t>
  </si>
  <si>
    <t>NYHA Class III</t>
  </si>
  <si>
    <t>2015-01-21 22:24:53.210949+00:00</t>
  </si>
  <si>
    <t>2016-12-22 04:23:11.955011+00:00</t>
  </si>
  <si>
    <t>2015-09-16 23:19:21.227408+00:00</t>
  </si>
  <si>
    <t>2014-12-01 22:50:07.293563+00:00</t>
  </si>
  <si>
    <t>2015-08-26 02:59:41.917417+00:00</t>
  </si>
  <si>
    <t>2016-03-31 03:09:47.031542+00:00</t>
  </si>
  <si>
    <t>2017-11-02 23:50:50.919271+00:00</t>
  </si>
  <si>
    <t>2017-02-13 21:12:35.429458+00:00</t>
  </si>
  <si>
    <t>2017-09-28 06:04:48.034055+00:00</t>
  </si>
  <si>
    <t>2017-05-19 03:10:26.800535+00:00</t>
  </si>
  <si>
    <t>current</t>
  </si>
  <si>
    <t>2016-10-20 05:50:32.055501+00:00</t>
  </si>
  <si>
    <t>2015-10-13 06:54:11.246680+00:00</t>
  </si>
  <si>
    <t>2016-08-03 02:37:40.560427+00:00</t>
  </si>
  <si>
    <t>2015-03-11 21:44:26.791498+00:00</t>
  </si>
  <si>
    <t>2016-10-20 07:59:08.683666+00:00</t>
  </si>
  <si>
    <t>2015-05-07 07:08:08.602255+00:00</t>
  </si>
  <si>
    <t>2017-11-21 08:27:21.250990+00:00</t>
  </si>
  <si>
    <t>2016-08-29 01:00:41+00:00</t>
  </si>
  <si>
    <t>2017-11-17 07:02:23.354726+00:00</t>
  </si>
  <si>
    <t>2016-01-21 05:40:09.099558+00:00</t>
  </si>
  <si>
    <t>2016-12-22 04:13:59.480610+00:00</t>
  </si>
  <si>
    <t>2015-12-15 03:03:47.155775+00:00</t>
  </si>
  <si>
    <t>2017-07-03 04:28:48.959098+00:00</t>
  </si>
  <si>
    <t>2015-07-21 02:32:51.271992+00:00</t>
  </si>
  <si>
    <t>2016-07-13 00:15:30.755715+00:00</t>
  </si>
  <si>
    <t>2016-04-20 00:51:21.695069+00:00</t>
  </si>
  <si>
    <t>2016-04-26 03:59:52.443046+00:00</t>
  </si>
  <si>
    <t>2015-12-23 23:00:16.115290+00:00</t>
  </si>
  <si>
    <t>2015-01-22 02:03:34.639374+00:00</t>
  </si>
  <si>
    <t>2015-06-16 22:53:27.929389+00:00</t>
  </si>
  <si>
    <t>2018-03-27 01:27:20.931690+00:00</t>
  </si>
  <si>
    <t>&gt; 90</t>
  </si>
  <si>
    <t>2017-07-03 03:41:05.266458+00:00</t>
  </si>
  <si>
    <t>2017-05-16 07:20:14.762903+00:00</t>
  </si>
  <si>
    <t>2015-09-02 22:09:44.702006+00:00</t>
  </si>
  <si>
    <t>2016-09-15 01:52:44.849722+00:00</t>
  </si>
  <si>
    <t>2018-02-06 22:26:17.803561+00:00</t>
  </si>
  <si>
    <t>2017-02-16 05:34:33.699912+00:00</t>
  </si>
  <si>
    <t>2017-01-25 00:07:28.320024+00:00</t>
  </si>
  <si>
    <t>2018-04-03 07:27:22.856275+00:00</t>
  </si>
  <si>
    <t>2015-07-29 02:37:21.121251+00:00</t>
  </si>
  <si>
    <t>2014-11-13 00:00:00+00:00</t>
  </si>
  <si>
    <t>2017-12-01 06:09:53.248811+00:00</t>
  </si>
  <si>
    <t>2016-02-23 05:51:41.791518+00:00</t>
  </si>
  <si>
    <t>NYHA Class IV</t>
  </si>
  <si>
    <t>2018-02-06 05:38:41.995178+00:00</t>
  </si>
  <si>
    <t>2018-01-04 04:39:36.180140+00:00</t>
  </si>
  <si>
    <t>2015-02-18 21:45:37.262704+00:00</t>
  </si>
  <si>
    <t>2016-09-07 05:10:33.484646+00:00</t>
  </si>
  <si>
    <t>2017-07-03 04:26:35.536992+00:00</t>
  </si>
  <si>
    <t>2015-12-15 23:46:34.955093+00:00</t>
  </si>
  <si>
    <t>2016-04-26 05:13:01.710262+00:00</t>
  </si>
  <si>
    <t>2016-11-14 11:18:24.685751+00:00</t>
  </si>
  <si>
    <t>2014-11-25 05:01:58.466680+00:00</t>
  </si>
  <si>
    <t>2016-11-11 00:55:52.650690+00:00</t>
  </si>
  <si>
    <t>2016-10-05 04:36:25.433266+00:00</t>
  </si>
  <si>
    <t>2016-05-12 04:24:10.528090+00:00</t>
  </si>
  <si>
    <t>2015-06-16 10:56:30.513086+00:00</t>
  </si>
  <si>
    <t>2015-10-27 22:37:05.773766+00:00</t>
  </si>
  <si>
    <t>2018-04-15 12:37:12.727997+00:00</t>
  </si>
  <si>
    <t>2016-05-17 10:58:06.645319+00:00</t>
  </si>
  <si>
    <t>2016-08-18 06:58:52.593301+00:00</t>
  </si>
  <si>
    <t>2015-09-08 06:15:53.539381+00:00</t>
  </si>
  <si>
    <t>2017-10-27 05:05:44.262580+00:00</t>
  </si>
  <si>
    <t>2015-05-07 07:31:40.731012+00:00</t>
  </si>
  <si>
    <t>2016-08-31 04:25:48.626250+00:00</t>
  </si>
  <si>
    <t>2018-02-08 03:53:58.415440+00:00</t>
  </si>
  <si>
    <t>2016-01-19 05:57:47.941196+00:00</t>
  </si>
  <si>
    <t>2016-02-04 04:17:46.897917+00:00</t>
  </si>
  <si>
    <t>2018-04-19 06:27:34.107823+00:00</t>
  </si>
  <si>
    <t>2016-12-01 06:02:16.090846+00:00</t>
  </si>
  <si>
    <t>2017-09-27 10:54:28.862355+00:00</t>
  </si>
  <si>
    <t>2016-11-29 05:46:28.569184+00:00</t>
  </si>
  <si>
    <t>2016-08-24 00:05:16.999268+00:00</t>
  </si>
  <si>
    <t>2016-03-31 02:03:11.082000+00:00</t>
  </si>
  <si>
    <t>2016-09-29 04:18:51.290595+00:00</t>
  </si>
  <si>
    <t>2016-01-12 05:05:28.402282+00:00</t>
  </si>
  <si>
    <t>2016-09-15 04:45:05.582367+00:00</t>
  </si>
  <si>
    <t>2015-05-26 02:11:11.648364+00:00</t>
  </si>
  <si>
    <t>2015-12-02 00:49:41.748792+00:00</t>
  </si>
  <si>
    <t>2017-01-12 02:58:02.898543+00:00</t>
  </si>
  <si>
    <t>2015-09-15 22:51:04.555885+00:00</t>
  </si>
  <si>
    <t>2015-08-26 00:18:40.334378+00:00</t>
  </si>
  <si>
    <t>2015-08-18 23:18:56.866269+00:00</t>
  </si>
  <si>
    <t>2016-07-28 06:08:13.776079+00:00</t>
  </si>
  <si>
    <t>2017-08-04 09:42:46.985860+00:00</t>
  </si>
  <si>
    <t>2016-04-12 06:43:08.368659+00:00</t>
  </si>
  <si>
    <t>2018-03-27 06:57:24.943152+00:00</t>
  </si>
  <si>
    <t>2014-12-10 22:07:33.994974+00:00</t>
  </si>
  <si>
    <t>2015-10-13 05:00:21.767281+00:00</t>
  </si>
  <si>
    <t>2016-08-21 12:58:28.102191+00:00</t>
  </si>
  <si>
    <t>2015-07-30 05:47:13.587162+00:00</t>
  </si>
  <si>
    <t>2016-02-02 06:18:07.891366+00:00</t>
  </si>
  <si>
    <t>2016-10-12 21:07:39.266967+00:00</t>
  </si>
  <si>
    <t>2016-10-17 01:53:20.904302+00:00</t>
  </si>
  <si>
    <t>2015-10-15 02:56:46.683533+00:00</t>
  </si>
  <si>
    <t>2017-04-04 07:31:03.362290+00:00</t>
  </si>
  <si>
    <t>2017-06-22 05:02:07.273541+00:00</t>
  </si>
  <si>
    <t>2015-09-17 05:23:33.643851+00:00</t>
  </si>
  <si>
    <t>2016-10-20 06:13:04.954330+00:00</t>
  </si>
  <si>
    <t>2017-12-14 06:21:08.081525+00:00</t>
  </si>
  <si>
    <t>2016-11-09 23:30:54.267538+00:00</t>
  </si>
  <si>
    <t>2015-07-29 02:37:33.825599+00:00</t>
  </si>
  <si>
    <t>2017-08-31 01:33:47.611601+00:00</t>
  </si>
  <si>
    <t>2016-05-05 04:53:16.864635+00:00</t>
  </si>
  <si>
    <t>2017-10-19 22:48:02.886565+00:00</t>
  </si>
  <si>
    <t>2017-05-31 13:26:13.529415+00:00</t>
  </si>
  <si>
    <t>2016-11-07 05:44:09.275961+00:00</t>
  </si>
  <si>
    <t>Female</t>
  </si>
  <si>
    <t>2017-05-08 06:12:34.957190+00:00</t>
  </si>
  <si>
    <t>2017-12-18 01:09:31.250185+00:00</t>
  </si>
  <si>
    <t>2016-11-07 05:21:46.124247+00:00</t>
  </si>
  <si>
    <t>2018-02-28 04:37:35.560429+00:00</t>
  </si>
  <si>
    <t>2016-11-14 02:33:15.720129+00:00</t>
  </si>
  <si>
    <t>Male</t>
  </si>
  <si>
    <t>2017-10-09 02:36:44.277476+00:00</t>
  </si>
  <si>
    <t>2017-03-19 23:29:09.239163+00:00</t>
  </si>
  <si>
    <t>2017-04-03 04:22:58.617083+00:00</t>
  </si>
  <si>
    <t>2018-01-08 03:23:19.231947+00:00</t>
  </si>
  <si>
    <t>2017-07-24 02:38:28.263375+00:00</t>
  </si>
  <si>
    <t>2017-09-04 04:43:10.765952+00:00</t>
  </si>
  <si>
    <t>2017-09-11 03:34:54.331023+00:00</t>
  </si>
  <si>
    <t>2017-09-25 02:30:39.570281+00:00</t>
  </si>
  <si>
    <t>2017-09-25 02:37:55.087225+00:00</t>
  </si>
  <si>
    <t>2018-01-29 03:46:03.920066+00:00</t>
  </si>
  <si>
    <t>2018-03-19 01:23:42.658922+00:00</t>
  </si>
  <si>
    <t>2018-02-05 01:22:48.076449+00:00</t>
  </si>
  <si>
    <t>2018-02-12 01:38:55.132640+00:00</t>
  </si>
  <si>
    <t>2017-03-16 06:10:39.006095+00:00</t>
  </si>
  <si>
    <t>2017-04-18 02:31:10.588272+00:00</t>
  </si>
  <si>
    <t>2016-09-15 05:26:06.159302+00:00</t>
  </si>
  <si>
    <t>2016-09-29 06:08:16.421960+00:00</t>
  </si>
  <si>
    <t>2016-04-21 05:17:06.680376+00:00</t>
  </si>
  <si>
    <t>2016-02-22 12:30:45.582064+00:00</t>
  </si>
  <si>
    <t>2018-04-13 06:54:16.698172+00:00</t>
  </si>
  <si>
    <t>2018-01-04 06:08:30.337898+00:00</t>
  </si>
  <si>
    <t>2017-03-30 00:55:41.977717+00:00</t>
  </si>
  <si>
    <t>2015-05-19 06:10:11.918222+00:00</t>
  </si>
  <si>
    <t>2016-07-20 03:46:18.519708+00:00</t>
  </si>
  <si>
    <t>2016-04-18 12:54:42.673605+00:00</t>
  </si>
  <si>
    <t>2017-09-28 04:05:45.910603+00:00</t>
  </si>
  <si>
    <t>2016-08-24 00:41:03.286871+00:00</t>
  </si>
  <si>
    <t>2017-09-12 06:55:33.081147+00:00</t>
  </si>
  <si>
    <t>2015-07-15 00:32:41.114265+00:00</t>
  </si>
  <si>
    <t>2016-04-21 04:52:10.167191+00:00</t>
  </si>
  <si>
    <t>2015-02-24 02:36:20.989147+00:00</t>
  </si>
  <si>
    <t>2015-09-17 03:49:21.010356+00:00</t>
  </si>
  <si>
    <t>2016-07-19 06:43:04.497686+00:00</t>
  </si>
  <si>
    <t>2016-01-05 05:32:43.146889+00:00</t>
  </si>
  <si>
    <t>2015-05-14 05:12:33.139472+00:00</t>
  </si>
  <si>
    <t>2016-11-24 02:49:00.000222+00:00</t>
  </si>
  <si>
    <t>2017-06-14 23:27:45.668101+00:00</t>
  </si>
  <si>
    <t>2016-12-14 03:21:16.137672+00:00</t>
  </si>
  <si>
    <t>2016-07-14 03:26:56.407011+00:00</t>
  </si>
  <si>
    <t>2016-02-29 00:06:13.498552+00:00</t>
  </si>
  <si>
    <t>2015-06-10 01:32:59.023493+00:00</t>
  </si>
  <si>
    <t>2016-02-11 03:26:30.655446+00:00</t>
  </si>
  <si>
    <t>2017-05-21 07:00:15.286107+00:00</t>
  </si>
  <si>
    <t>2016-08-30 05:25:47.614901+00:00</t>
  </si>
  <si>
    <t>2016-06-08 01:36:08.206793+00:00</t>
  </si>
  <si>
    <t>2016-11-24 05:22:07.691717+00:00</t>
  </si>
  <si>
    <t>2017-02-28 06:28:12.379556+00:00</t>
  </si>
  <si>
    <t>2016-11-28 03:00:52.956113+00:00</t>
  </si>
  <si>
    <t>2016-06-14 05:40:52.712029+00:00</t>
  </si>
  <si>
    <t>2017-07-11 07:50:42.536466+00:00</t>
  </si>
  <si>
    <t>2017-11-30 06:26:44.283790+00:00</t>
  </si>
  <si>
    <t>2016-08-16 03:02:02.539568+00:00</t>
  </si>
  <si>
    <t>2016-04-18 14:03:02.495105+00:00</t>
  </si>
  <si>
    <t>2017-02-23 23:17:17.171413+00:00</t>
  </si>
  <si>
    <t>2015-08-12 04:14:54.937722+00:00</t>
  </si>
  <si>
    <t>2016-11-03 05:07:39.745720+00:00</t>
  </si>
  <si>
    <t>2018-02-21 13:39:44.013387+00:00</t>
  </si>
  <si>
    <t>2016-12-06 21:45:30.049974+00:00</t>
  </si>
  <si>
    <t>2016-09-07 02:01:16.098415+00:00</t>
  </si>
  <si>
    <t>2017-06-12 21:36:17.520108+00:00</t>
  </si>
  <si>
    <t>2016-07-07 01:26:12.868158+00:00</t>
  </si>
  <si>
    <t>2017-11-30 06:15:33.244000+00:00</t>
  </si>
  <si>
    <t>Current/previous problematic</t>
  </si>
  <si>
    <t>2015-07-21 07:26:00.886388+00:00</t>
  </si>
  <si>
    <t>2015-07-14 23:13:12.673655+00:00</t>
  </si>
  <si>
    <t>2017-02-08 21:43:04.640352+00:00</t>
  </si>
  <si>
    <t>2016-04-13 07:53:10.668507+00:00</t>
  </si>
  <si>
    <t>2017-04-06 03:12:34.265768+00:00</t>
  </si>
  <si>
    <t>2015-12-02 22:41:31.234699+00:00</t>
  </si>
  <si>
    <t>2017-06-27 11:12:09.927503+00:00</t>
  </si>
  <si>
    <t>2017-08-15 12:50:27.986695+00:00</t>
  </si>
  <si>
    <t>2015-11-17 04:45:13.447304+00:00</t>
  </si>
  <si>
    <t>2017-04-11 10:52:49.002239+00:00</t>
  </si>
  <si>
    <t>2015-05-26 06:11:19.528899+00:00</t>
  </si>
  <si>
    <t>2015-02-18 23:42:01.316931+00:00</t>
  </si>
  <si>
    <t>2015-02-19 00:56:39.028080+00:00</t>
  </si>
  <si>
    <t>2017-12-20 00:23:20.579113+00:00</t>
  </si>
  <si>
    <t>2017-01-19 01:35:51.857754+00:00</t>
  </si>
  <si>
    <t>2017-05-19 01:49:25.855160+00:00</t>
  </si>
  <si>
    <t>2018-02-27 22:51:54.400244+00:00</t>
  </si>
  <si>
    <t>2017-01-14 14:12:41.572807+00:00</t>
  </si>
  <si>
    <t>2015-06-16 09:32:13.844478+00:00</t>
  </si>
  <si>
    <t>2015-06-16 23:38:14.594215+00:00</t>
  </si>
  <si>
    <t>2017-12-28 02:25:48.419338+00:00</t>
  </si>
  <si>
    <t>2016-12-13 20:41:34.936640+00:00</t>
  </si>
  <si>
    <t>2016-08-25 06:32:12.429049+00:00</t>
  </si>
  <si>
    <t>2017-07-04 01:43:20.067774+00:00</t>
  </si>
  <si>
    <t>2015-02-12 04:54:57.905501+00:00</t>
  </si>
  <si>
    <t>2015-03-17 05:25:34.985584+00:00</t>
  </si>
  <si>
    <t>2017-07-03 05:37:14.307583+00:00</t>
  </si>
  <si>
    <t>2017-06-22 06:31:52.286585+00:00</t>
  </si>
  <si>
    <t>2015-06-18 02:14:40.985054+00:00</t>
  </si>
  <si>
    <t>2015-07-23 04:30:24.727323+00:00</t>
  </si>
  <si>
    <t>2016-08-24 03:15:11.874852+00:00</t>
  </si>
  <si>
    <t>2016-07-07 05:59:43.892465+00:00</t>
  </si>
  <si>
    <t>2016-04-14 04:30:49.035797+00:00</t>
  </si>
  <si>
    <t>2016-12-29 03:59:50.480720+00:00</t>
  </si>
  <si>
    <t>2018-03-22 01:25:56.528032+00:00</t>
  </si>
  <si>
    <t>2016-12-07 22:05:40.667976+00:00</t>
  </si>
  <si>
    <t>2017-11-10 05:42:41.918720+00:00</t>
  </si>
  <si>
    <t>2016-06-09 06:57:23.485283+00:00</t>
  </si>
  <si>
    <t>2017-09-14 03:08:22.078022+00:00</t>
  </si>
  <si>
    <t>2018-01-23 08:12:52.996777+00:00</t>
  </si>
  <si>
    <t>2017-07-20 05:49:21.802858+00:00</t>
  </si>
  <si>
    <t>2016-09-01 01:01:35.005985+00:00</t>
  </si>
  <si>
    <t>2017-03-24 02:08:24.923557+00:00</t>
  </si>
  <si>
    <t>2015-09-30 03:09:19.485117+00:00</t>
  </si>
  <si>
    <t>2015-10-07 03:07:45.903841+00:00</t>
  </si>
  <si>
    <t>2016-07-12 23:11:51.987375+00:00</t>
  </si>
  <si>
    <t>2015-04-01 22:45:54.513914+00:00</t>
  </si>
  <si>
    <t>2018-04-19 01:35:09.144216+00:00</t>
  </si>
  <si>
    <t>2015-08-06 04:08:07.577104+00:00</t>
  </si>
  <si>
    <t>2017-07-03 03:43:21.875391+00:00</t>
  </si>
  <si>
    <t>2017-05-25 05:56:28.966097+00:00</t>
  </si>
  <si>
    <t>2016-03-09 00:21:47.223000+00:00</t>
  </si>
  <si>
    <t>2017-06-01 06:09:03.868001+00:00</t>
  </si>
  <si>
    <t>2015-08-25 11:09:09.317617+00:00</t>
  </si>
  <si>
    <t>2015-01-22 04:20:20.451212+00:00</t>
  </si>
  <si>
    <t>2017-06-30 00:25:25.624093+00:00</t>
  </si>
  <si>
    <t>2015-12-10 02:56:42.447311+00:00</t>
  </si>
  <si>
    <t>2015-05-12 05:59:21.116663+00:00</t>
  </si>
  <si>
    <t>2016-11-22 01:41:09.705541+00:00</t>
  </si>
  <si>
    <t>2017-06-21 09:46:42.715170+00:00</t>
  </si>
  <si>
    <t>2016-10-26 00:55:26.385254+00:00</t>
  </si>
  <si>
    <t>2016-09-20 21:30:12.381582+00:00</t>
  </si>
  <si>
    <t>2016-07-26 09:39:54.996718+00:00</t>
  </si>
  <si>
    <t>2016-05-05 05:17:13.748718+00:00</t>
  </si>
  <si>
    <t>2016-02-02 06:14:50.606736+00:00</t>
  </si>
  <si>
    <t>2015-05-19 05:23:35.970719+00:00</t>
  </si>
  <si>
    <t>2015-06-16 10:11:08.652009+00:00</t>
  </si>
  <si>
    <t>2015-12-22 06:05:09.689020+00:00</t>
  </si>
  <si>
    <t>2017-06-15 07:11:12.249570+00:00</t>
  </si>
  <si>
    <t>2016-02-03 03:42:43.242270+00:00</t>
  </si>
  <si>
    <t>2015-08-12 03:17:30.328360+00:00</t>
  </si>
  <si>
    <t>2015-09-08 22:55:51.297703+00:00</t>
  </si>
  <si>
    <t>2016-05-04 01:49:03.478378+00:00</t>
  </si>
  <si>
    <t>2015-10-15 02:59:21.795798+00:00</t>
  </si>
  <si>
    <t>2017-04-07 01:29:55.215905+00:00</t>
  </si>
  <si>
    <t>2015-04-01 22:16:37.685961+00:00</t>
  </si>
  <si>
    <t>2016-06-16 04:11:37.163950+00:00</t>
  </si>
  <si>
    <t>2016-06-14 03:56:47.891591+00:00</t>
  </si>
  <si>
    <t>2015-11-10 02:22:08.514405+00:00</t>
  </si>
  <si>
    <t>2015-03-04 22:01:11.835116+00:00</t>
  </si>
  <si>
    <t>2016-10-06 05:34:55.988325+00:00</t>
  </si>
  <si>
    <t>2014-12-18 01:26:55.871160+00:00</t>
  </si>
  <si>
    <t>2017-03-07 05:01:22.402114+00:00</t>
  </si>
  <si>
    <t>2017-04-20 06:12:08.442905+00:00</t>
  </si>
  <si>
    <t>2017-10-22 10:25:34.412596+00:00</t>
  </si>
  <si>
    <t>2016-11-29 05:16:20.655549+00:00</t>
  </si>
  <si>
    <t>2017-02-12 23:10:59.676031+00:00</t>
  </si>
  <si>
    <t>2016-08-09 08:05:21.568682+00:00</t>
  </si>
  <si>
    <t>2014-11-25 01:40:48.109634+00:00</t>
  </si>
  <si>
    <t>2016-07-21 07:50:54.010069+00:00</t>
  </si>
  <si>
    <t>2015-07-29 04:20:01.223943+00:00</t>
  </si>
  <si>
    <t>2016-03-01 04:34:02.400366+00:00</t>
  </si>
  <si>
    <t>2017-08-15 06:40:09.817811+00:00</t>
  </si>
  <si>
    <t>2016-10-28 05:25:05.053962+00:00</t>
  </si>
  <si>
    <t>2017-01-10 05:15:39.040093+00:00</t>
  </si>
  <si>
    <t>2017-03-23 05:51:18.434871+00:00</t>
  </si>
  <si>
    <t>2015-08-26 03:05:38.224979+00:00</t>
  </si>
  <si>
    <t>2016-09-01 07:02:09.308131+00:00</t>
  </si>
  <si>
    <t>2016-07-07 03:45:09.712926+00:00</t>
  </si>
  <si>
    <t>2018-03-01 03:45:39.898822+00:00</t>
  </si>
  <si>
    <t>2016-09-27 06:47:09.324219+00:00</t>
  </si>
  <si>
    <t>2018-03-01 23:20:13.025957+00:00</t>
  </si>
  <si>
    <t>2015-03-31 05:28:39.745785+00:00</t>
  </si>
  <si>
    <t>2016-10-11 00:54:51.376097+00:00</t>
  </si>
  <si>
    <t>2015-01-22 00:14:01.444933+00:00</t>
  </si>
  <si>
    <t>2017-04-04 11:20:31.107107+00:00</t>
  </si>
  <si>
    <t>2016-12-16 05:42:45.877886+00:00</t>
  </si>
  <si>
    <t>2015-02-24 04:20:03.336199+00:00</t>
  </si>
  <si>
    <t>2016-09-08 06:01:31.027606+00:00</t>
  </si>
  <si>
    <t>2015-04-23 03:38:59.649658+00:00</t>
  </si>
  <si>
    <t>2017-06-01 05:41:12.175829+00:00</t>
  </si>
  <si>
    <t>2017-03-15 01:41:49.156644+00:00</t>
  </si>
  <si>
    <t>2016-10-11 04:03:06.417805+00:00</t>
  </si>
  <si>
    <t>2015-04-28 23:36:17.765595+00:00</t>
  </si>
  <si>
    <t>2016-08-12 01:41:15.985469+00:00</t>
  </si>
  <si>
    <t>2015-04-22 04:59:06.318245+00:00</t>
  </si>
  <si>
    <t>2016-08-12 00:45:05.633944+00:00</t>
  </si>
  <si>
    <t>2015-05-07 07:30:14.052144+00:00</t>
  </si>
  <si>
    <t>2015-05-05 01:45:28.886185+00:00</t>
  </si>
  <si>
    <t>2015-05-07 07:33:43.399504+00:00</t>
  </si>
  <si>
    <t>2015-06-10 01:47:42.498890+00:00</t>
  </si>
  <si>
    <t>2015-10-06 23:12:23.268839+00:00</t>
  </si>
  <si>
    <t>2017-01-12 05:09:33.576781+00:00</t>
  </si>
  <si>
    <t>2017-07-03 05:31:48.857768+00:00</t>
  </si>
  <si>
    <t>2016-09-20 23:34:21.492237+00:00</t>
  </si>
  <si>
    <t>2016-06-09 05:41:56.360387+00:00</t>
  </si>
  <si>
    <t>2015-08-19 05:18:40.742689+00:00</t>
  </si>
  <si>
    <t>2015-07-16 01:57:59.871114+00:00</t>
  </si>
  <si>
    <t>2018-03-29 00:59:48.496527+00:00</t>
  </si>
  <si>
    <t>2016-08-31 03:35:09.532887+00:00</t>
  </si>
  <si>
    <t>2015-09-09 03:58:25.091018+00:00</t>
  </si>
  <si>
    <t>2016-12-16 16:49:15.280282+00:00</t>
  </si>
  <si>
    <t>2015-08-06 04:03:05.385756+00:00</t>
  </si>
  <si>
    <t>2017-07-17 23:21:19.529275+00:00</t>
  </si>
  <si>
    <t>2016-01-28 02:48:05.631281+00:00</t>
  </si>
  <si>
    <t>2015-07-30 05:00:36.727016+00:00</t>
  </si>
  <si>
    <t>2016-03-08 21:26:20.196417+00:00</t>
  </si>
  <si>
    <t>2015-08-27 01:37:32.802340+00:00</t>
  </si>
  <si>
    <t>2016-07-21 03:01:35.190877+00:00</t>
  </si>
  <si>
    <t>2016-08-17 04:16:23.587284+00:00</t>
  </si>
  <si>
    <t>2017-05-26 11:49:36.139878+00:00</t>
  </si>
  <si>
    <t>2017-02-16 03:15:12.041032+00:00</t>
  </si>
  <si>
    <t>2016-03-16 00:46:53.649438+00:00</t>
  </si>
  <si>
    <t>2015-09-16 03:13:31.642515+00:00</t>
  </si>
  <si>
    <t>2015-10-06 23:36:05.941566+00:00</t>
  </si>
  <si>
    <t>2015-09-30 03:52:49.481790+00:00</t>
  </si>
  <si>
    <t>2015-10-13 06:40:54.244176+00:00</t>
  </si>
  <si>
    <t>2016-08-04 00:32:31.054446+00:00</t>
  </si>
  <si>
    <t>2017-01-12 06:01:57.951171+00:00</t>
  </si>
  <si>
    <t>2017-03-23 02:00:36.203188+00:00</t>
  </si>
  <si>
    <t>2016-08-18 04:55:50.896505+00:00</t>
  </si>
  <si>
    <t>2016-09-22 05:23:01.131972+00:00</t>
  </si>
  <si>
    <t>2016-01-07 01:36:16.088550+00:00</t>
  </si>
  <si>
    <t>2017-04-10 04:22:20.672407+00:00</t>
  </si>
  <si>
    <t>2015-11-26 03:22:14.574798+00:00</t>
  </si>
  <si>
    <t>2017-07-03 06:29:41.344066+00:00</t>
  </si>
  <si>
    <t>2016-10-20 04:53:53.325373+00:00</t>
  </si>
  <si>
    <t>2016-11-09 10:49:38.384506+00:00</t>
  </si>
  <si>
    <t>2016-09-15 03:38:43.671036+00:00</t>
  </si>
  <si>
    <t>2015-12-17 23:08:44.679923+00:00</t>
  </si>
  <si>
    <t>2016-01-21 01:58:56.225893+00:00</t>
  </si>
  <si>
    <t>2018-04-12 03:21:43.002496+00:00</t>
  </si>
  <si>
    <t>2015-11-10 04:42:23.731427+00:00</t>
  </si>
  <si>
    <t>2015-12-17 23:14:16.049995+00:00</t>
  </si>
  <si>
    <t>2015-11-24 21:24:18.633292+00:00</t>
  </si>
  <si>
    <t>2015-11-11 00:08:48.714522+00:00</t>
  </si>
  <si>
    <t>2016-09-21 06:58:08.137584+00:00</t>
  </si>
  <si>
    <t>2016-03-01 05:45:22.068860+00:00</t>
  </si>
  <si>
    <t>2015-12-15 02:36:53.899417+00:00</t>
  </si>
  <si>
    <t>2017-10-17 05:38:27.521259+00:00</t>
  </si>
  <si>
    <t>2015-12-22 06:17:26.870695+00:00</t>
  </si>
  <si>
    <t>2017-07-20 06:15:55.877920+00:00</t>
  </si>
  <si>
    <t>2017-10-17 03:48:59.041595+00:00</t>
  </si>
  <si>
    <t>2018-01-11 01:18:09.316084+00:00</t>
  </si>
  <si>
    <t>2016-04-19 06:40:04.133691+00:00</t>
  </si>
  <si>
    <t>2017-12-18 11:25:08.240008+00:00</t>
  </si>
  <si>
    <t>2016-01-19 23:57:21.017007+00:00</t>
  </si>
  <si>
    <t>2016-04-07 02:53:59.825898+00:00</t>
  </si>
  <si>
    <t>2016-08-04 03:27:59.926714+00:00</t>
  </si>
  <si>
    <t>2016-09-22 06:36:20.182095+00:00</t>
  </si>
  <si>
    <t>2017-11-21 23:05:12.416865+00:00</t>
  </si>
  <si>
    <t>2016-02-23 05:50:19.689255+00:00</t>
  </si>
  <si>
    <t>2016-05-12 02:25:21.812215+00:00</t>
  </si>
  <si>
    <t>2016-04-26 06:33:54.448365+00:00</t>
  </si>
  <si>
    <t>2016-09-01 06:53:06.005085+00:00</t>
  </si>
  <si>
    <t>2016-02-23 04:57:23.059544+00:00</t>
  </si>
  <si>
    <t>2016-03-17 02:57:26.470357+00:00</t>
  </si>
  <si>
    <t>2016-09-04 12:36:46.198573+00:00</t>
  </si>
  <si>
    <t>2016-10-06 03:34:51.564120+00:00</t>
  </si>
  <si>
    <t>2016-12-08 04:55:51.608405+00:00</t>
  </si>
  <si>
    <t>2016-04-28 02:06:30.754500+00:00</t>
  </si>
  <si>
    <t>2017-02-14 05:54:57.690558+00:00</t>
  </si>
  <si>
    <t>2017-09-01 04:05:10.155471+00:00</t>
  </si>
  <si>
    <t>2016-05-24 22:18:48.280182+00:00</t>
  </si>
  <si>
    <t>2016-06-02 03:51:29.006982+00:00</t>
  </si>
  <si>
    <t>2016-11-03 04:52:09.148198+00:00</t>
  </si>
  <si>
    <t>2016-08-19 00:46:00.867647+00:00</t>
  </si>
  <si>
    <t>2016-06-01 01:35:58.105669+00:00</t>
  </si>
  <si>
    <t>2016-11-22 03:12:22.926474+00:00</t>
  </si>
  <si>
    <t>2016-05-16 03:57:06.686042+00:00</t>
  </si>
  <si>
    <t>2016-06-14 06:42:53.087623+00:00</t>
  </si>
  <si>
    <t>2016-12-15 05:25:22.988003+00:00</t>
  </si>
  <si>
    <t>2016-06-28 01:48:28.067701+00:00</t>
  </si>
  <si>
    <t>2016-06-07 06:51:42.565741+00:00</t>
  </si>
  <si>
    <t>2017-07-03 05:25:13.220385+00:00</t>
  </si>
  <si>
    <t>2018-03-20 04:58:53.062173+00:00</t>
  </si>
  <si>
    <t>2016-08-12 01:49:23.452361+00:00</t>
  </si>
  <si>
    <t>2017-07-24 12:36:40.590999+00:00</t>
  </si>
  <si>
    <t>2016-07-19 09:36:09.006171+00:00</t>
  </si>
  <si>
    <t>2017-03-14 05:31:11.622100+00:00</t>
  </si>
  <si>
    <t>2018-03-20 05:34:52.835773+00:00</t>
  </si>
  <si>
    <t>2017-10-24 09:59:43.849408+00:00</t>
  </si>
  <si>
    <t>2016-08-01 11:43:52.610313+00:00</t>
  </si>
  <si>
    <t>2016-09-15 06:05:39.460383+00:00</t>
  </si>
  <si>
    <t>2016-12-13 21:07:58.831588+00:00</t>
  </si>
  <si>
    <t>2016-09-01 06:29:31.858215+00:00</t>
  </si>
  <si>
    <t>2018-04-03 04:31:59.732117+00:00</t>
  </si>
  <si>
    <t>2016-08-24 23:46:14.289526+00:00</t>
  </si>
  <si>
    <t>2017-05-18 12:03:56.434268+00:00</t>
  </si>
  <si>
    <t>2016-10-17 01:52:25.631846+00:00</t>
  </si>
  <si>
    <t>2016-08-23 07:47:45.936725+00:00</t>
  </si>
  <si>
    <t>2016-09-22 06:23:40.354937+00:00</t>
  </si>
  <si>
    <t>2016-09-29 05:24:34.150024+00:00</t>
  </si>
  <si>
    <t>2017-03-02 04:55:39.591799+00:00</t>
  </si>
  <si>
    <t>2016-09-27 10:30:29.239344+00:00</t>
  </si>
  <si>
    <t>2016-10-27 09:07:27.518305+00:00</t>
  </si>
  <si>
    <t>2016-10-27 04:24:08.820784+00:00</t>
  </si>
  <si>
    <t>2016-10-26 22:23:10.331979+00:00</t>
  </si>
  <si>
    <t>2016-10-25 01:20:11.998874+00:00</t>
  </si>
  <si>
    <t>2016-10-25 05:14:13.557837+00:00</t>
  </si>
  <si>
    <t>2016-11-18 03:11:57.394727+00:00</t>
  </si>
  <si>
    <t>2016-11-29 04:53:25.152767+00:00</t>
  </si>
  <si>
    <t>2016-11-03 05:18:43.155869+00:00</t>
  </si>
  <si>
    <t>2017-11-29 03:03:58.443816+00:00</t>
  </si>
  <si>
    <t>2017-05-08 02:38:45.611944+00:00</t>
  </si>
  <si>
    <t>2017-11-16 12:05:03.573913+00:00</t>
  </si>
  <si>
    <t>2016-11-23 08:55:59.315275+00:00</t>
  </si>
  <si>
    <t>2017-01-13 01:43:25.636832+00:00</t>
  </si>
  <si>
    <t>2016-12-06 05:56:42.521520+00:00</t>
  </si>
  <si>
    <t>2017-09-19 06:03:03.504307+00:00</t>
  </si>
  <si>
    <t>2017-01-15 23:23:33.039533+00:00</t>
  </si>
  <si>
    <t>Unable to assess</t>
  </si>
  <si>
    <t>2017-01-12 22:49:43.919707+00:00</t>
  </si>
  <si>
    <t>2016-12-19 12:40:43.503865+00:00</t>
  </si>
  <si>
    <t>2016-12-20 12:19:25.007195+00:00</t>
  </si>
  <si>
    <t>2017-05-30 00:51:43.558622+00:00</t>
  </si>
  <si>
    <t>2017-02-02 03:18:46.899132+00:00</t>
  </si>
  <si>
    <t>2017-02-02 03:27:13.345065+00:00</t>
  </si>
  <si>
    <t>2017-11-21 08:16:54.124653+00:00</t>
  </si>
  <si>
    <t>2018-02-21 23:36:21.836439+00:00</t>
  </si>
  <si>
    <t>2017-01-24 05:12:19.013491+00:00</t>
  </si>
  <si>
    <t>2017-10-31 05:40:00.988045+00:00</t>
  </si>
  <si>
    <t>2017-05-11 11:43:11.773512+00:00</t>
  </si>
  <si>
    <t>2017-06-08 07:01:19.172567+00:00</t>
  </si>
  <si>
    <t>2018-01-30 03:27:53.631730+00:00</t>
  </si>
  <si>
    <t>2017-03-07 01:13:34.485882+00:00</t>
  </si>
  <si>
    <t>2017-02-07 22:56:42.841439+00:00</t>
  </si>
  <si>
    <t>2017-02-14 21:17:25.377853+00:00</t>
  </si>
  <si>
    <t>2017-06-15 13:16:02.127939+00:00</t>
  </si>
  <si>
    <t>2017-02-22 02:44:24.629262+00:00</t>
  </si>
  <si>
    <t>2017-07-02 11:53:25.766503+00:00</t>
  </si>
  <si>
    <t>2018-02-20 02:43:04.941914+00:00</t>
  </si>
  <si>
    <t>2017-02-22 02:47:25.983437+00:00</t>
  </si>
  <si>
    <t>2017-08-01 04:27:41.538317+00:00</t>
  </si>
  <si>
    <t>2017-03-21 02:09:10.375582+00:00</t>
  </si>
  <si>
    <t>2017-04-11 05:47:40.279405+00:00</t>
  </si>
  <si>
    <t>2017-04-20 06:59:05.260740+00:00</t>
  </si>
  <si>
    <t>2017-04-13 05:00:26.674465+00:00</t>
  </si>
  <si>
    <t>2017-04-27 07:09:30.629679+00:00</t>
  </si>
  <si>
    <t>2017-04-20 04:09:44.928776+00:00</t>
  </si>
  <si>
    <t>2017-05-04 22:37:28.535121+00:00</t>
  </si>
  <si>
    <t>2017-05-21 23:25:47.950903+00:00</t>
  </si>
  <si>
    <t>2017-06-01 06:53:21.202279+00:00</t>
  </si>
  <si>
    <t>2017-06-06 12:43:16.866649+00:00</t>
  </si>
  <si>
    <t>2017-07-25 01:37:56.192864+00:00</t>
  </si>
  <si>
    <t>2017-06-06 01:40:06.008746+00:00</t>
  </si>
  <si>
    <t>2017-06-19 04:20:23.316941+00:00</t>
  </si>
  <si>
    <t>2017-06-22 04:31:36.563708+00:00</t>
  </si>
  <si>
    <t>2017-07-04 06:31:11.719252+00:00</t>
  </si>
  <si>
    <t>2018-02-14 00:55:22.710664+00:00</t>
  </si>
  <si>
    <t>2017-07-08 14:56:50.246465+00:00</t>
  </si>
  <si>
    <t>2017-09-15 08:46:16.390380+00:00</t>
  </si>
  <si>
    <t>2017-06-30 00:07:47.261762+00:00</t>
  </si>
  <si>
    <t>2017-07-04 09:59:28.064717+00:00</t>
  </si>
  <si>
    <t>2017-10-31 06:24:54.656842+00:00</t>
  </si>
  <si>
    <t>2017-08-03 05:24:07.518810+00:00</t>
  </si>
  <si>
    <t>2017-10-26 03:05:13.239710+00:00</t>
  </si>
  <si>
    <t>2017-08-24 03:41:48.799434+00:00</t>
  </si>
  <si>
    <t>2017-07-29 13:06:24.606896+00:00</t>
  </si>
  <si>
    <t>2017-08-01 23:05:23.969833+00:00</t>
  </si>
  <si>
    <t>2017-08-21 02:07:18.128250+00:00</t>
  </si>
  <si>
    <t>2018-01-04 03:39:14.795564+00:00</t>
  </si>
  <si>
    <t>2017-09-12 06:09:01.821445+00:00</t>
  </si>
  <si>
    <t>2017-09-20 13:46:49.066240+00:00</t>
  </si>
  <si>
    <t>2018-01-25 00:40:12.119562+00:00</t>
  </si>
  <si>
    <t>2017-09-25 13:24:14.463754+00:00</t>
  </si>
  <si>
    <t>2017-09-26 07:14:56.293550+00:00</t>
  </si>
  <si>
    <t>2017-10-10 06:22:49.518709+00:00</t>
  </si>
  <si>
    <t>2017-10-17 20:38:26.300008+00:00</t>
  </si>
  <si>
    <t>2017-10-26 22:26:54.348297+00:00</t>
  </si>
  <si>
    <t>2017-11-05 02:26:51.024699+00:00</t>
  </si>
  <si>
    <t>2018-03-22 21:42:51.229999+00:00</t>
  </si>
  <si>
    <t>2017-11-16 13:12:41.692083+00:00</t>
  </si>
  <si>
    <t>2018-01-23 05:58:40.521236+00:00</t>
  </si>
  <si>
    <t>2017-11-23 02:48:44.471970+00:00</t>
  </si>
  <si>
    <t>2018-02-01 00:48:39.976056+00:00</t>
  </si>
  <si>
    <t>2018-03-14 05:43:04.088829+00:00</t>
  </si>
  <si>
    <t>2017-12-01 06:10:43.705500+00:00</t>
  </si>
  <si>
    <t>2017-12-21 03:08:16.348374+00:00</t>
  </si>
  <si>
    <t>2018-01-16 06:13:18.885830+00:00</t>
  </si>
  <si>
    <t>2017-12-17 05:20:08.179252+00:00</t>
  </si>
  <si>
    <t>2017-12-21 02:46:46.288911+00:00</t>
  </si>
  <si>
    <t>2017-12-29 10:49:24.244000+00:00</t>
  </si>
  <si>
    <t>2018-03-01 04:58:58.312605+00:00</t>
  </si>
  <si>
    <t>2018-03-21 11:15:20.068531+00:00</t>
  </si>
  <si>
    <t>2018-04-13 06:40:05.130781+00:00</t>
  </si>
  <si>
    <t>2018-03-27 21:08:41.334309+00:00</t>
  </si>
  <si>
    <t>2018-04-17 06:27:14.866405+00:00</t>
  </si>
  <si>
    <t>2017-10-31 04:42:12.443778+00:00</t>
  </si>
  <si>
    <t>2018-04-10 00:33:55.073062+00:00</t>
  </si>
  <si>
    <t>2018-04-04 04:18:59.624547+00:00</t>
  </si>
  <si>
    <t>2017-06-21 06:11:14.292000+00:00</t>
  </si>
  <si>
    <t>2017-07-07 05:22:16.810000+00:00</t>
  </si>
  <si>
    <t>2017-10-10 02:15:10.303917+00:00</t>
  </si>
  <si>
    <t>2017-11-26 23:36:17.212794+00:00</t>
  </si>
  <si>
    <t>2017-06-06 23:15:27.496000+00:00</t>
  </si>
  <si>
    <t>2018-01-24 05:30:47.532167+00:00</t>
  </si>
  <si>
    <t>2018-04-18 03:34:51.755413+00:00</t>
  </si>
  <si>
    <t>2018-01-23 02:54:07.833008+00:00</t>
  </si>
  <si>
    <t>2018-03-21 01:39:02.716807+00:00</t>
  </si>
  <si>
    <t>LVEF,LowestLVEF Combined</t>
  </si>
  <si>
    <t>Obstructive Sleep Apnea</t>
  </si>
  <si>
    <t>DOB</t>
  </si>
  <si>
    <t>Valve Disease</t>
  </si>
  <si>
    <t>Count of HT_PAT_ID</t>
  </si>
  <si>
    <t>Count of HT_PAT_ID2</t>
  </si>
  <si>
    <r>
      <t>i.</t>
    </r>
    <r>
      <rPr>
        <sz val="7"/>
        <color rgb="FF000000"/>
        <rFont val="Times New Roman"/>
        <family val="1"/>
      </rPr>
      <t xml:space="preserve">                 </t>
    </r>
    <r>
      <rPr>
        <sz val="11"/>
        <color rgb="FF000000"/>
        <rFont val="Times New Roman"/>
        <family val="1"/>
      </rPr>
      <t>Presence of volume overload (peripheral and/or pulmonary edema)</t>
    </r>
  </si>
  <si>
    <r>
      <t>i.</t>
    </r>
    <r>
      <rPr>
        <sz val="7"/>
        <color rgb="FF000000"/>
        <rFont val="Times New Roman"/>
        <family val="1"/>
      </rPr>
      <t xml:space="preserve">                  </t>
    </r>
    <r>
      <rPr>
        <sz val="11"/>
        <color rgb="FF000000"/>
        <rFont val="Times New Roman"/>
        <family val="1"/>
      </rPr>
      <t>Among those with NYHA class II-IV, proportions with evidence of fluid overload</t>
    </r>
  </si>
  <si>
    <r>
      <t>ii.</t>
    </r>
    <r>
      <rPr>
        <sz val="7"/>
        <color rgb="FF000000"/>
        <rFont val="Times New Roman"/>
        <family val="1"/>
      </rPr>
      <t xml:space="preserve">                </t>
    </r>
    <r>
      <rPr>
        <sz val="11"/>
        <color rgb="FF000000"/>
        <rFont val="Times New Roman"/>
        <family val="1"/>
      </rPr>
      <t>Among those with NYHA class II-IV and evidence of volume overload, proportions hospitalized for heart failure within the past 12 months.</t>
    </r>
  </si>
  <si>
    <r>
      <t>iii.</t>
    </r>
    <r>
      <rPr>
        <sz val="7"/>
        <color rgb="FF000000"/>
        <rFont val="Times New Roman"/>
        <family val="1"/>
      </rPr>
      <t xml:space="preserve">               </t>
    </r>
    <r>
      <rPr>
        <sz val="11"/>
        <color rgb="FF000000"/>
        <rFont val="Times New Roman"/>
        <family val="1"/>
      </rPr>
      <t>Among those with NYHA class III-IV with evidence of volume overload and not hospitalized for heart failure within the past 12 months, proportions with NT-proBNP threshold above 250 pg/mL</t>
    </r>
  </si>
  <si>
    <r>
      <t>iv.</t>
    </r>
    <r>
      <rPr>
        <sz val="7"/>
        <color rgb="FF000000"/>
        <rFont val="Times New Roman"/>
        <family val="1"/>
      </rPr>
      <t xml:space="preserve">               </t>
    </r>
    <r>
      <rPr>
        <sz val="11"/>
        <color rgb="FF000000"/>
        <rFont val="Times New Roman"/>
        <family val="1"/>
      </rPr>
      <t>Among those with NYHA class III-IV with evidence of volume overload, not hospitalized for heart failure within the past 12 months, and with NT-proBNP threshold above 250 pg/mL, proportions with sleep apnea, orthopnea, diabetes, coronary artery disease or atrial fibrillation.</t>
    </r>
  </si>
  <si>
    <t>Row Labels</t>
  </si>
  <si>
    <t>Grand Total</t>
  </si>
  <si>
    <t>Volume Overload</t>
  </si>
  <si>
    <t>(Multiple Items)</t>
  </si>
  <si>
    <t>LVEF_LowestLVEF</t>
  </si>
  <si>
    <t>Sleep Apnea</t>
  </si>
  <si>
    <t>OtherHFDrugs</t>
  </si>
  <si>
    <t>Diff</t>
  </si>
  <si>
    <t>2017-03-29 22:20:10.254033+00:00</t>
  </si>
  <si>
    <t>2018-04-02 09:16:31.068970+00:00</t>
  </si>
  <si>
    <t>2017-10-31 06:11:19.517728+00:00</t>
  </si>
  <si>
    <t>2015-03-10 05:14:10.586485+00:00</t>
  </si>
  <si>
    <t>2015-04-21 03:02:25.727583+00:00</t>
  </si>
  <si>
    <t>2017-07-03 05:23:41.130709+00:00</t>
  </si>
  <si>
    <t>2017-01-05 04:12:11.660828+00:00</t>
  </si>
  <si>
    <t>2017-02-08 01:13:56.835110+00:00</t>
  </si>
  <si>
    <t>2017-03-01 00:02:29.587371+00:00</t>
  </si>
  <si>
    <t>2017-05-08 02:33:48.496625+00:00</t>
  </si>
  <si>
    <t>2017-07-14 04:14:14.423971+00:00</t>
  </si>
  <si>
    <t>2017-10-20 01:45:50.647427+00:00</t>
  </si>
  <si>
    <t>2017-12-07 06:06:06.418137+00:00</t>
  </si>
  <si>
    <t>2018-01-18 04:01:53.427161+00:00</t>
  </si>
  <si>
    <t>2018-03-29 05:51:19.452146+00:00</t>
  </si>
  <si>
    <t>2018-04-05 03:56:20.450459+00:00</t>
  </si>
  <si>
    <t>2017-03-27 20:45:38.325621+00:00</t>
  </si>
  <si>
    <t>2017-06-23 11:32:50.752182+00:00</t>
  </si>
  <si>
    <t>2015-11-10 22:55:27.008618+00:00</t>
  </si>
  <si>
    <t>2015-11-25 00:40:29.752028+00:00</t>
  </si>
  <si>
    <t>2016-02-15 23:19:16.348606+00:00</t>
  </si>
  <si>
    <t>2016-02-16 03:24:52.818615+00:00</t>
  </si>
  <si>
    <t>2016-05-03 00:04:57.758769+00:00</t>
  </si>
  <si>
    <t>2016-08-25 03:14:15.974828+00:00</t>
  </si>
  <si>
    <t>2017-03-24 00:42:27.009997+00:00</t>
  </si>
  <si>
    <t>2017-07-27 01:47:06.685868+00:00</t>
  </si>
  <si>
    <t>2017-12-13 09:10:36.073235+00:00</t>
  </si>
  <si>
    <t>2018-01-05 01:01:17.107274+00:00</t>
  </si>
  <si>
    <t>2018-03-25 18:40:23.155036+00:00</t>
  </si>
  <si>
    <t>2018-01-05 01:32:59.877014+00:00</t>
  </si>
  <si>
    <t>2017-07-03 06:03:11.758863+00:00</t>
  </si>
  <si>
    <t>2017-11-03 06:10:07.584530+00:00</t>
  </si>
  <si>
    <t>2017-12-17 05:38:45.166144+00:00</t>
  </si>
  <si>
    <t>2018-01-28 01:36:49.133788+00:00</t>
  </si>
  <si>
    <t>2018-03-25 22:55:34.607179+00:00</t>
  </si>
  <si>
    <t>2017-07-14 03:12:31.872250+00:00</t>
  </si>
  <si>
    <t>2017-11-03 02:10:53.009362+00:00</t>
  </si>
  <si>
    <t>2016-12-21 01:31:04.121918+00:00</t>
  </si>
  <si>
    <t>2017-05-10 23:05:13.607988+00:00</t>
  </si>
  <si>
    <t>2017-06-07 02:00:31.344177+00:00</t>
  </si>
  <si>
    <t>2015-11-12 04:23:39.282334+00:00</t>
  </si>
  <si>
    <t>2016-03-15 06:12:25.029071+00:00</t>
  </si>
  <si>
    <t>2016-09-29 06:12:12.381069+00:00</t>
  </si>
  <si>
    <t>2017-10-04 00:44:53.686439+00:00</t>
  </si>
  <si>
    <t>2016-09-13 04:19:16.818165+00:00</t>
  </si>
  <si>
    <t>2016-11-30 01:50:27.929060+00:00</t>
  </si>
  <si>
    <t>2017-03-02 05:08:50.484507+00:00</t>
  </si>
  <si>
    <t>2015-09-16 02:46:41.926932+00:00</t>
  </si>
  <si>
    <t>2016-05-10 02:16:15.903363+00:00</t>
  </si>
  <si>
    <t>2017-02-15 00:58:09.955521+00:00</t>
  </si>
  <si>
    <t>2017-03-28 05:19:32.136118+00:00</t>
  </si>
  <si>
    <t>2017-06-13 22:53:49.997656+00:00</t>
  </si>
  <si>
    <t>2017-06-27 10:13:02.521781+00:00</t>
  </si>
  <si>
    <t>2017-08-15 12:56:36.252400+00:00</t>
  </si>
  <si>
    <t>2017-12-05 23:16:10.677847+00:00</t>
  </si>
  <si>
    <t>2017-10-22 10:01:16.440693+00:00</t>
  </si>
  <si>
    <t>2018-01-16 02:58:20.297353+00:00</t>
  </si>
  <si>
    <t>2015-05-11 22:16:08.997729+00:00</t>
  </si>
  <si>
    <t>2015-06-02 06:24:35.078518+00:00</t>
  </si>
  <si>
    <t>2015-09-09 03:59:10.275837+00:00</t>
  </si>
  <si>
    <t>2016-06-05 05:59:14.667975+00:00</t>
  </si>
  <si>
    <t>2016-06-07 02:29:29.993535+00:00</t>
  </si>
  <si>
    <t>2017-06-13 22:20:01.283534+00:00</t>
  </si>
  <si>
    <t>2018-02-28 01:05:13.949934+00:00</t>
  </si>
  <si>
    <t>2018-04-10 06:05:31.550405+00:00</t>
  </si>
  <si>
    <t>2016-10-11 20:16:01.017113+00:00</t>
  </si>
  <si>
    <t>2016-11-22 05:14:56.447804+00:00</t>
  </si>
  <si>
    <t>2017-06-28 03:10:14.319170+00:00</t>
  </si>
  <si>
    <t>2017-12-18 10:57:41.991687+00:00</t>
  </si>
  <si>
    <t>2018-04-02 09:12:40.196508+00:00</t>
  </si>
  <si>
    <t>2017-07-03 05:48:39.213732+00:00</t>
  </si>
  <si>
    <t>2017-03-24 01:17:03.632046+00:00</t>
  </si>
  <si>
    <t>2017-08-10 23:47:28.081813+00:00</t>
  </si>
  <si>
    <t>2017-12-07 03:15:41.038386+00:00</t>
  </si>
  <si>
    <t>2016-03-28 22:59:50.382372+00:00</t>
  </si>
  <si>
    <t>2016-12-15 02:45:11.609105+00:00</t>
  </si>
  <si>
    <t>2017-06-22 03:31:20.168301+00:00</t>
  </si>
  <si>
    <t>2016-07-19 07:08:20.501964+00:00</t>
  </si>
  <si>
    <t>2017-11-10 02:42:51.129657+00:00</t>
  </si>
  <si>
    <t>2018-02-07 03:47:02.946609+00:00</t>
  </si>
  <si>
    <t>2017-07-03 04:45:40.352435+00:00</t>
  </si>
  <si>
    <t>2016-07-12 07:05:19.333984+00:00</t>
  </si>
  <si>
    <t>2016-10-25 01:52:45.835688+00:00</t>
  </si>
  <si>
    <t>2017-04-04 22:40:56.970563+00:00</t>
  </si>
  <si>
    <t>2017-06-13 22:33:47.579061+00:00</t>
  </si>
  <si>
    <t>2017-09-12 01:06:46.953029+00:00</t>
  </si>
  <si>
    <t>2017-12-18 11:09:37.055962+00:00</t>
  </si>
  <si>
    <t>2018-03-13 21:02:15.695270+00:00</t>
  </si>
  <si>
    <t>2016-05-03 05:12:43.051193+00:00</t>
  </si>
  <si>
    <t>2016-05-31 06:53:02.881509+00:00</t>
  </si>
  <si>
    <t>2016-06-28 05:18:29.464266+00:00</t>
  </si>
  <si>
    <t>2016-07-27 01:50:29.154269+00:00</t>
  </si>
  <si>
    <t>2016-09-27 05:24:03.101364+00:00</t>
  </si>
  <si>
    <t>2016-11-08 05:23:51.156542+00:00</t>
  </si>
  <si>
    <t>2017-02-07 06:05:18.849308+00:00</t>
  </si>
  <si>
    <t>2017-08-22 07:02:34.502604+00:00</t>
  </si>
  <si>
    <t>2018-01-05 02:49:07.156670+00:00</t>
  </si>
  <si>
    <t>2018-02-15 03:09:12.566736+00:00</t>
  </si>
  <si>
    <t>2016-02-04 03:21:46.178631+00:00</t>
  </si>
  <si>
    <t>2016-03-17 00:28:01.430615+00:00</t>
  </si>
  <si>
    <t>2016-07-06 23:50:01.641028+00:00</t>
  </si>
  <si>
    <t>2016-10-06 05:28:08.778195+00:00</t>
  </si>
  <si>
    <t>2016-12-22 04:32:25.025346+00:00</t>
  </si>
  <si>
    <t>2017-07-13 00:37:13.628757+00:00</t>
  </si>
  <si>
    <t>2015-02-11 23:47:27.000408+00:00</t>
  </si>
  <si>
    <t>2015-03-11 21:39:03.010511+00:00</t>
  </si>
  <si>
    <t>2015-03-31 05:36:51.202138+00:00</t>
  </si>
  <si>
    <t>2015-05-06 00:55:20.102174+00:00</t>
  </si>
  <si>
    <t>2015-07-22 00:30:59.762206+00:00</t>
  </si>
  <si>
    <t>2015-11-18 23:38:21.804220+00:00</t>
  </si>
  <si>
    <t>2015-12-08 20:39:25.837967+00:00</t>
  </si>
  <si>
    <t>2016-02-02 01:26:33.440378+00:00</t>
  </si>
  <si>
    <t>2016-03-29 00:40:22.639309+00:00</t>
  </si>
  <si>
    <t>2016-06-01 01:21:00.411142+00:00</t>
  </si>
  <si>
    <t>2015-06-23 22:22:10.858478+00:00</t>
  </si>
  <si>
    <t>2017-07-03 03:41:49.772148+00:00</t>
  </si>
  <si>
    <t>2017-06-02 03:24:15.161435+00:00</t>
  </si>
  <si>
    <t>2017-06-16 05:24:30.246500+00:00</t>
  </si>
  <si>
    <t>2017-08-29 06:47:31.576759+00:00</t>
  </si>
  <si>
    <t>2017-11-03 06:30:34.698115+00:00</t>
  </si>
  <si>
    <t>2018-02-15 05:02:59.512472+00:00</t>
  </si>
  <si>
    <t>2017-07-03 06:36:34.206321+00:00</t>
  </si>
  <si>
    <t>2016-10-27 04:30:25.143799+00:00</t>
  </si>
  <si>
    <t>2017-04-20 22:07:26.014229+00:00</t>
  </si>
  <si>
    <t>2017-07-28 00:00:22.761724+00:00</t>
  </si>
  <si>
    <t>2018-03-01 05:09:47.805935+00:00</t>
  </si>
  <si>
    <t>2017-04-09 21:02:43.015350+00:00</t>
  </si>
  <si>
    <t>2017-07-14 00:45:07.182424+00:00</t>
  </si>
  <si>
    <t>2017-10-26 04:31:49.664035+00:00</t>
  </si>
  <si>
    <t>2015-08-26 01:57:02.794820+00:00</t>
  </si>
  <si>
    <t>2017-07-03 04:22:17.913388+00:00</t>
  </si>
  <si>
    <t>2015-09-15 22:42:20.860808+00:00</t>
  </si>
  <si>
    <t>2015-12-08 02:33:24.845494+00:00</t>
  </si>
  <si>
    <t>2016-01-19 02:32:00.316078+00:00</t>
  </si>
  <si>
    <t>2016-03-08 03:36:33.476844+00:00</t>
  </si>
  <si>
    <t>2016-07-05 22:43:50.283092+00:00</t>
  </si>
  <si>
    <t>2016-10-05 04:42:15.323419+00:00</t>
  </si>
  <si>
    <t>2017-05-10 04:11:42.893873+00:00</t>
  </si>
  <si>
    <t>2017-09-21 01:47:55.822278+00:00</t>
  </si>
  <si>
    <t>2018-02-06 22:26:20.782025+00:00</t>
  </si>
  <si>
    <t>2016-03-08 03:45:30.980084+00:00</t>
  </si>
  <si>
    <t>2016-03-29 05:07:14.943454+00:00</t>
  </si>
  <si>
    <t>2016-04-13 12:12:30.701755+00:00</t>
  </si>
  <si>
    <t>2016-05-03 05:06:09.507715+00:00</t>
  </si>
  <si>
    <t>2016-07-13 00:13:06.384026+00:00</t>
  </si>
  <si>
    <t>2016-08-24 04:35:51.104470+00:00</t>
  </si>
  <si>
    <t>2016-10-19 05:59:49.132748+00:00</t>
  </si>
  <si>
    <t>2017-01-11 22:03:01.396980+00:00</t>
  </si>
  <si>
    <t>2017-07-03 05:03:32.556780+00:00</t>
  </si>
  <si>
    <t>2018-04-10 06:29:37.290890+00:00</t>
  </si>
  <si>
    <t>2018-02-26 22:32:18.763663+00:00</t>
  </si>
  <si>
    <t>2015-08-12 02:29:13.844172+00:00</t>
  </si>
  <si>
    <t>2016-02-23 23:30:47.572943+00:00</t>
  </si>
  <si>
    <t>2016-07-20 03:10:52.585766+00:00</t>
  </si>
  <si>
    <t>2016-10-04 23:11:46.147544+00:00</t>
  </si>
  <si>
    <t>2016-12-20 21:53:47.163977+00:00</t>
  </si>
  <si>
    <t>2017-06-27 22:04:38.320903+00:00</t>
  </si>
  <si>
    <t>2017-08-08 06:04:22.813854+00:00</t>
  </si>
  <si>
    <t>2017-10-24 10:09:43.362876+00:00</t>
  </si>
  <si>
    <t>2018-02-14 08:50:00.072662+00:00</t>
  </si>
  <si>
    <t>2016-12-06 22:01:23.641208+00:00</t>
  </si>
  <si>
    <t>2017-06-13 07:03:31.397347+00:00</t>
  </si>
  <si>
    <t>2017-08-03 02:04:42.033547+00:00</t>
  </si>
  <si>
    <t>2016-01-06 00:42:49.835564+00:00</t>
  </si>
  <si>
    <t>2016-01-19 03:49:07.457598+00:00</t>
  </si>
  <si>
    <t>2016-02-02 05:14:54.493425+00:00</t>
  </si>
  <si>
    <t>2016-02-23 10:19:43.259345+00:00</t>
  </si>
  <si>
    <t>2017-07-03 03:55:52.127474+00:00</t>
  </si>
  <si>
    <t>2016-06-08 12:07:18.365347+00:00</t>
  </si>
  <si>
    <t>2016-06-23 02:03:23.170616+00:00</t>
  </si>
  <si>
    <t>2016-08-16 09:18:53.997237+00:00</t>
  </si>
  <si>
    <t>2017-02-21 05:23:16.504354+00:00</t>
  </si>
  <si>
    <t>2018-02-20 05:23:35.692496+00:00</t>
  </si>
  <si>
    <t>2016-12-16 05:21:56.040851+00:00</t>
  </si>
  <si>
    <t>2017-11-21 06:57:26.009156+00:00</t>
  </si>
  <si>
    <t>2015-01-15 00:09:55.699438+00:00</t>
  </si>
  <si>
    <t>2015-05-19 07:03:11.571782+00:00</t>
  </si>
  <si>
    <t>2015-06-03 02:44:00.357788+00:00</t>
  </si>
  <si>
    <t>2015-07-15 00:24:33.509103+00:00</t>
  </si>
  <si>
    <t>2015-12-16 01:41:58.149441+00:00</t>
  </si>
  <si>
    <t>2016-01-05 22:13:46.322102+00:00</t>
  </si>
  <si>
    <t>2016-03-15 02:13:53.137339+00:00</t>
  </si>
  <si>
    <t>2016-09-07 05:33:43.665928+00:00</t>
  </si>
  <si>
    <t>2016-12-14 21:18:42.870126+00:00</t>
  </si>
  <si>
    <t>2017-07-06 04:48:25.576204+00:00</t>
  </si>
  <si>
    <t>2016-12-20 22:55:19.613559+00:00</t>
  </si>
  <si>
    <t>2017-04-11 05:46:01.185143+00:00</t>
  </si>
  <si>
    <t>2017-07-06 05:09:55.063512+00:00</t>
  </si>
  <si>
    <t>2017-09-07 00:23:24.836072+00:00</t>
  </si>
  <si>
    <t>2016-11-16 01:15:33.480550+00:00</t>
  </si>
  <si>
    <t>2017-05-11 04:30:56.400943+00:00</t>
  </si>
  <si>
    <t>2017-10-31 06:45:49.366217+00:00</t>
  </si>
  <si>
    <t>2018-03-14 21:58:49.904375+00:00</t>
  </si>
  <si>
    <t>2016-06-16 01:47:56.030210+00:00</t>
  </si>
  <si>
    <t>2016-07-06 00:56:29.835350+00:00</t>
  </si>
  <si>
    <t>2017-07-03 05:55:49.335639+00:00</t>
  </si>
  <si>
    <t>2017-10-27 05:14:22.061512+00:00</t>
  </si>
  <si>
    <t>2018-02-08 00:40:50.961012+00:00</t>
  </si>
  <si>
    <t>2015-07-15 00:19:21.793119+00:00</t>
  </si>
  <si>
    <t>2016-01-19 10:03:03.135988+00:00</t>
  </si>
  <si>
    <t>2016-08-15 14:19:32.422976+00:00</t>
  </si>
  <si>
    <t>2016-12-20 23:15:19.905972+00:00</t>
  </si>
  <si>
    <t>2017-06-27 10:59:21.978080+00:00</t>
  </si>
  <si>
    <t>2017-10-11 22:36:32.992305+00:00</t>
  </si>
  <si>
    <t>2018-01-18 04:45:21.716745+00:00</t>
  </si>
  <si>
    <t>2017-07-03 05:44:58.607451+00:00</t>
  </si>
  <si>
    <t>2016-11-16 01:09:43.543839+00:00</t>
  </si>
  <si>
    <t>2017-02-14 05:18:21.664435+00:00</t>
  </si>
  <si>
    <t>2017-08-21 00:10:55.273907+00:00</t>
  </si>
  <si>
    <t>2016-04-20 08:48:27.457481+00:00</t>
  </si>
  <si>
    <t>2016-08-24 03:54:01.981831+00:00</t>
  </si>
  <si>
    <t>2016-10-04 22:35:14.191923+00:00</t>
  </si>
  <si>
    <t>2017-01-10 05:13:50.007638+00:00</t>
  </si>
  <si>
    <t>2017-04-04 04:28:44.048185+00:00</t>
  </si>
  <si>
    <t>2017-07-05 00:15:31.831019+00:00</t>
  </si>
  <si>
    <t>2017-09-06 06:44:41.190072+00:00</t>
  </si>
  <si>
    <t>2017-11-28 20:55:21.945448+00:00</t>
  </si>
  <si>
    <t>2018-04-02 23:37:16.325110+00:00</t>
  </si>
  <si>
    <t>2018-01-24 23:19:29.878699+00:00</t>
  </si>
  <si>
    <t>2015-06-04 02:47:43.693740+00:00</t>
  </si>
  <si>
    <t>2015-06-23 07:14:01.962231+00:00</t>
  </si>
  <si>
    <t>2015-07-30 05:40:11.142168+00:00</t>
  </si>
  <si>
    <t>2015-08-20 05:55:00.025498+00:00</t>
  </si>
  <si>
    <t>2015-09-24 03:34:42.829906+00:00</t>
  </si>
  <si>
    <t>2015-11-05 03:35:40.810812+00:00</t>
  </si>
  <si>
    <t>2015-11-17 04:57:06.104003+00:00</t>
  </si>
  <si>
    <t>2015-12-22 06:37:12.350894+00:00</t>
  </si>
  <si>
    <t>2016-03-15 05:48:09.435753+00:00</t>
  </si>
  <si>
    <t>2016-06-01 01:52:28.726460+00:00</t>
  </si>
  <si>
    <t>2016-09-29 06:20:07.289418+00:00</t>
  </si>
  <si>
    <t>2016-12-01 05:38:13.422104+00:00</t>
  </si>
  <si>
    <t>2017-01-18 22:27:48.361027+00:00</t>
  </si>
  <si>
    <t>2017-05-08 02:37:31.298250+00:00</t>
  </si>
  <si>
    <t>2017-09-01 04:07:45.818517+00:00</t>
  </si>
  <si>
    <t>2017-12-14 23:46:51.318464+00:00</t>
  </si>
  <si>
    <t>2016-11-18 03:32:36.981914+00:00</t>
  </si>
  <si>
    <t>2017-01-13 03:30:10.251904+00:00</t>
  </si>
  <si>
    <t>2017-04-20 05:59:15.340172+00:00</t>
  </si>
  <si>
    <t>2017-08-31 04:53:46.769485+00:00</t>
  </si>
  <si>
    <t>2018-02-23 05:24:12.357936+00:00</t>
  </si>
  <si>
    <t>2016-02-11 03:38:11.057671+00:00</t>
  </si>
  <si>
    <t>2016-03-22 06:24:23.450519+00:00</t>
  </si>
  <si>
    <t>2016-04-05 05:30:20.587653+00:00</t>
  </si>
  <si>
    <t>2016-04-20 08:38:47.412717+00:00</t>
  </si>
  <si>
    <t>2016-02-18 01:20:54.066472+00:00</t>
  </si>
  <si>
    <t>2016-05-26 06:07:49.454549+00:00</t>
  </si>
  <si>
    <t>2016-11-11 00:49:30.355667+00:00</t>
  </si>
  <si>
    <t>2016-12-22 03:02:56.436501+00:00</t>
  </si>
  <si>
    <t>2017-02-16 03:54:00.143078+00:00</t>
  </si>
  <si>
    <t>2017-08-31 04:50:42.718512+00:00</t>
  </si>
  <si>
    <t>2017-09-27 11:07:27.699921+00:00</t>
  </si>
  <si>
    <t>2018-01-18 22:47:28.136298+00:00</t>
  </si>
  <si>
    <t>2018-04-12 03:51:38.000230+00:00</t>
  </si>
  <si>
    <t>2017-01-05 04:44:17.418220+00:00</t>
  </si>
  <si>
    <t>2017-03-14 05:49:03.258654+00:00</t>
  </si>
  <si>
    <t>2017-07-06 05:51:00.284756+00:00</t>
  </si>
  <si>
    <t>2017-10-06 01:38:31.388833+00:00</t>
  </si>
  <si>
    <t>2017-12-07 04:29:23.546526+00:00</t>
  </si>
  <si>
    <t>2018-02-09 06:05:29.007102+00:00</t>
  </si>
  <si>
    <t>2017-01-10 05:46:44.144055+00:00</t>
  </si>
  <si>
    <t>2017-03-21 01:35:16.879893+00:00</t>
  </si>
  <si>
    <t>2017-06-27 21:31:40.094576+00:00</t>
  </si>
  <si>
    <t>2017-07-03 04:47:46.883026+00:00</t>
  </si>
  <si>
    <t>2016-09-13 01:44:17.116993+00:00</t>
  </si>
  <si>
    <t>2016-10-27 09:19:02.125652+00:00</t>
  </si>
  <si>
    <t>2017-01-17 05:35:16.474767+00:00</t>
  </si>
  <si>
    <t>2018-01-16 22:25:20.909109+00:00</t>
  </si>
  <si>
    <t>2016-10-27 04:38:10.278356+00:00</t>
  </si>
  <si>
    <t>2016-12-08 03:47:56.332134+00:00</t>
  </si>
  <si>
    <t>2017-03-02 04:42:42.381528+00:00</t>
  </si>
  <si>
    <t>2017-06-08 06:04:08.580617+00:00</t>
  </si>
  <si>
    <t>2016-01-18 23:44:18.388569+00:00</t>
  </si>
  <si>
    <t>2016-02-10 06:00:02.849576+00:00</t>
  </si>
  <si>
    <t>2016-03-03 02:59:09.921419+00:00</t>
  </si>
  <si>
    <t>2017-07-03 04:20:30.615914+00:00</t>
  </si>
  <si>
    <t>2017-01-11 23:57:31.015942+00:00</t>
  </si>
  <si>
    <t>2017-06-16 05:39:26.549239+00:00</t>
  </si>
  <si>
    <t>2017-07-23 23:41:27.312162+00:00</t>
  </si>
  <si>
    <t>2015-10-13 22:34:01.676387+00:00</t>
  </si>
  <si>
    <t>2016-02-16 22:25:14.020366+00:00</t>
  </si>
  <si>
    <t>2016-08-16 03:07:20.756850+00:00</t>
  </si>
  <si>
    <t>2017-02-22 01:37:12.221645+00:00</t>
  </si>
  <si>
    <t>2017-08-08 06:20:42.224546+00:00</t>
  </si>
  <si>
    <t>2018-03-09 01:21:51.650365+00:00</t>
  </si>
  <si>
    <t>2016-03-01 04:33:40.168516+00:00</t>
  </si>
  <si>
    <t>2017-07-03 03:49:12.540489+00:00</t>
  </si>
  <si>
    <t>2017-03-02 05:04:46.816689+00:00</t>
  </si>
  <si>
    <t>2017-07-04 06:53:52.745539+00:00</t>
  </si>
  <si>
    <t>2016-03-14 23:50:20.724723+00:00</t>
  </si>
  <si>
    <t>2016-10-04 02:55:33.522100+00:00</t>
  </si>
  <si>
    <t>2017-10-24 09:28:08.284361+00:00</t>
  </si>
  <si>
    <t>2015-10-27 05:40:03.877207+00:00</t>
  </si>
  <si>
    <t>2015-12-02 00:40:41.355136+00:00</t>
  </si>
  <si>
    <t>2016-01-06 02:23:46.142201+00:00</t>
  </si>
  <si>
    <t>2016-03-30 01:13:47.331428+00:00</t>
  </si>
  <si>
    <t>2016-05-04 03:19:55.701140+00:00</t>
  </si>
  <si>
    <t>2016-05-11 00:25:47.144808+00:00</t>
  </si>
  <si>
    <t>2016-05-24 02:28:31.905696+00:00</t>
  </si>
  <si>
    <t>2016-06-28 01:41:47.044377+00:00</t>
  </si>
  <si>
    <t>2016-09-27 06:29:23.966682+00:00</t>
  </si>
  <si>
    <t>2017-01-25 00:02:35.324923+00:00</t>
  </si>
  <si>
    <t>2017-02-08 21:46:12.596324+00:00</t>
  </si>
  <si>
    <t>2017-05-09 22:38:37.896592+00:00</t>
  </si>
  <si>
    <t>2017-08-15 12:28:42.012725+00:00</t>
  </si>
  <si>
    <t>2017-08-17 05:47:46.349682+00:00</t>
  </si>
  <si>
    <t>2017-10-25 02:42:47.214325+00:00</t>
  </si>
  <si>
    <t>2017-11-28 23:42:23.846766+00:00</t>
  </si>
  <si>
    <t>2018-03-29 04:14:20.781783+00:00</t>
  </si>
  <si>
    <t>2018-04-10 07:19:28.320305+00:00</t>
  </si>
  <si>
    <t>2015-10-20 08:47:25.876466+00:00</t>
  </si>
  <si>
    <t>2015-11-17 05:01:10.372593+00:00</t>
  </si>
  <si>
    <t>2016-01-18 23:40:56.350739+00:00</t>
  </si>
  <si>
    <t>2016-03-15 21:03:05.995715+00:00</t>
  </si>
  <si>
    <t>2016-05-04 01:05:55.555274+00:00</t>
  </si>
  <si>
    <t>2016-06-16 04:21:10.713470+00:00</t>
  </si>
  <si>
    <t>2016-08-03 04:00:57.568699+00:00</t>
  </si>
  <si>
    <t>2017-07-18 07:26:26.129448+00:00</t>
  </si>
  <si>
    <t>2018-01-16 03:23:17.410668+00:00</t>
  </si>
  <si>
    <t>2017-09-07 07:01:41.730387+00:00</t>
  </si>
  <si>
    <t>2017-10-18 02:00:51.735182+00:00</t>
  </si>
  <si>
    <t>2018-03-19 04:27:29.597509+00:00</t>
  </si>
  <si>
    <t>2017-07-03 05:55:20.074327+00:00</t>
  </si>
  <si>
    <t>2017-09-01 04:14:07.770335+00:00</t>
  </si>
  <si>
    <t>2017-11-02 23:47:14.061406+00:00</t>
  </si>
  <si>
    <t>2015-06-17 02:49:46.639746+00:00</t>
  </si>
  <si>
    <t>2015-12-08 02:41:26.980337+00:00</t>
  </si>
  <si>
    <t>2016-06-28 01:49:50.866234+00:00</t>
  </si>
  <si>
    <t>2017-07-03 05:09:19.128015+00:00</t>
  </si>
  <si>
    <t>2015-10-27 06:25:20.947534+00:00</t>
  </si>
  <si>
    <t>2017-07-03 05:30:37.332698+00:00</t>
  </si>
  <si>
    <t>2016-09-01 01:59:49.997959+00:00</t>
  </si>
  <si>
    <t>2016-09-15 04:57:20.020066+00:00</t>
  </si>
  <si>
    <t>2016-09-29 03:51:47.866222+00:00</t>
  </si>
  <si>
    <t>2016-11-10 22:06:36.369799+00:00</t>
  </si>
  <si>
    <t>2017-01-21 04:29:39.504842+00:00</t>
  </si>
  <si>
    <t>2017-02-02 02:07:14.880982+00:00</t>
  </si>
  <si>
    <t>2017-03-16 05:45:13.651717+00:00</t>
  </si>
  <si>
    <t>2017-04-13 05:58:26.862507+00:00</t>
  </si>
  <si>
    <t>2017-06-08 06:38:56.300975+00:00</t>
  </si>
  <si>
    <t>2017-07-07 00:20:26.712329+00:00</t>
  </si>
  <si>
    <t>2017-08-03 02:23:51.831425+00:00</t>
  </si>
  <si>
    <t>2017-11-23 12:56:19.662263+00:00</t>
  </si>
  <si>
    <t>2018-03-01 23:08:00.180773+00:00</t>
  </si>
  <si>
    <t>2015-11-05 20:59:30.184793+00:00</t>
  </si>
  <si>
    <t>2015-12-01 22:48:26.036304+00:00</t>
  </si>
  <si>
    <t>2015-12-15 21:35:15.029470+00:00</t>
  </si>
  <si>
    <t>2016-01-19 09:41:22.270252+00:00</t>
  </si>
  <si>
    <t>2016-04-12 22:23:56.386432+00:00</t>
  </si>
  <si>
    <t>2016-08-21 23:04:25.967966+00:00</t>
  </si>
  <si>
    <t>2016-10-06 04:11:57.453141+00:00</t>
  </si>
  <si>
    <t>2017-01-31 01:47:33.515631+00:00</t>
  </si>
  <si>
    <t>2017-03-16 05:01:42.334102+00:00</t>
  </si>
  <si>
    <t>2017-07-04 01:37:32.817082+00:00</t>
  </si>
  <si>
    <t>2017-08-29 06:49:38.932133+00:00</t>
  </si>
  <si>
    <t>2017-09-26 04:30:11.481533+00:00</t>
  </si>
  <si>
    <t>2018-01-02 06:17:55.446173+00:00</t>
  </si>
  <si>
    <t>2017-11-28 22:35:24.165176+00:00</t>
  </si>
  <si>
    <t>2015-11-10 21:59:29.494727+00:00</t>
  </si>
  <si>
    <t>2015-12-08 10:17:06.421477+00:00</t>
  </si>
  <si>
    <t>2016-03-02 22:42:56.872013+00:00</t>
  </si>
  <si>
    <t>2016-04-14 04:08:46.540298+00:00</t>
  </si>
  <si>
    <t>2016-08-18 07:03:23.460585+00:00</t>
  </si>
  <si>
    <t>2016-09-29 05:05:27.720729+00:00</t>
  </si>
  <si>
    <t>2016-11-18 03:09:42.816291+00:00</t>
  </si>
  <si>
    <t>2017-03-02 05:03:37.191006+00:00</t>
  </si>
  <si>
    <t>2017-06-26 06:15:57.737582+00:00</t>
  </si>
  <si>
    <t>2017-10-10 06:06:14.335882+00:00</t>
  </si>
  <si>
    <t>2017-04-27 06:47:29.606547+00:00</t>
  </si>
  <si>
    <t>2017-07-27 00:34:01.667248+00:00</t>
  </si>
  <si>
    <t>2018-03-25 18:51:28.023999+00:00</t>
  </si>
  <si>
    <t>2017-08-03 06:18:00.667430+00:00</t>
  </si>
  <si>
    <t>2017-10-06 00:19:53.427221+00:00</t>
  </si>
  <si>
    <t>2015-11-12 02:30:43.834680+00:00</t>
  </si>
  <si>
    <t>2017-07-03 05:42:21.411877+00:00</t>
  </si>
  <si>
    <t>2016-11-24 04:14:23.876416+00:00</t>
  </si>
  <si>
    <t>2017-02-16 04:43:22.572082+00:00</t>
  </si>
  <si>
    <t>2017-05-22 00:25:45.519474+00:00</t>
  </si>
  <si>
    <t>2017-11-16 09:40:03.170435+00:00</t>
  </si>
  <si>
    <t>2017-11-21 06:05:01.665668+00:00</t>
  </si>
  <si>
    <t>2017-12-28 01:54:43.724543+00:00</t>
  </si>
  <si>
    <t>2018-03-08 02:59:38.922968+00:00</t>
  </si>
  <si>
    <t>2018-03-02 01:56:37.694877+00:00</t>
  </si>
  <si>
    <t>2017-02-16 04:56:23.143719+00:00</t>
  </si>
  <si>
    <t>2017-05-18 01:09:36.873530+00:00</t>
  </si>
  <si>
    <t>2017-06-28 22:56:24.308192+00:00</t>
  </si>
  <si>
    <t>2017-10-11 21:56:57.632554+00:00</t>
  </si>
  <si>
    <t>2018-01-16 06:15:51.988362+00:00</t>
  </si>
  <si>
    <t>2015-10-06 23:10:12.522051+00:00</t>
  </si>
  <si>
    <t>2016-01-05 22:38:29.624141+00:00</t>
  </si>
  <si>
    <t>2016-03-01 04:01:38.664445+00:00</t>
  </si>
  <si>
    <t>2016-04-26 23:33:41.781212+00:00</t>
  </si>
  <si>
    <t>2016-06-28 21:10:52.096173+00:00</t>
  </si>
  <si>
    <t>2016-07-19 23:30:59.386182+00:00</t>
  </si>
  <si>
    <t>2016-11-22 02:00:10.416836+00:00</t>
  </si>
  <si>
    <t>2017-05-10 00:35:15.394397+00:00</t>
  </si>
  <si>
    <t>2017-07-18 23:45:40.248346+00:00</t>
  </si>
  <si>
    <t>2017-09-20 01:19:47.822242+00:00</t>
  </si>
  <si>
    <t>2017-12-12 23:47:14.524814+00:00</t>
  </si>
  <si>
    <t>2017-09-14 03:03:02.538776+00:00</t>
  </si>
  <si>
    <t>2017-11-09 11:22:45.834906+00:00</t>
  </si>
  <si>
    <t>2018-03-01 22:50:16.353149+00:00</t>
  </si>
  <si>
    <t>2016-10-20 08:55:21.922973+00:00</t>
  </si>
  <si>
    <t>2016-12-03 05:16:42.042159+00:00</t>
  </si>
  <si>
    <t>2017-03-09 05:15:47.570301+00:00</t>
  </si>
  <si>
    <t>2017-05-04 06:19:14.881656+00:00</t>
  </si>
  <si>
    <t>2017-06-01 06:05:35.515256+00:00</t>
  </si>
  <si>
    <t>2017-08-10 06:02:31.510562+00:00</t>
  </si>
  <si>
    <t>2017-11-16 12:40:34.362731+00:00</t>
  </si>
  <si>
    <t>2018-03-08 05:33:24.925133+00:00</t>
  </si>
  <si>
    <t>2018-02-26 22:10:44.063571+00:00</t>
  </si>
  <si>
    <t>2016-11-14 21:29:55.264766+00:00</t>
  </si>
  <si>
    <t>2016-11-21 05:25:43.698976+00:00</t>
  </si>
  <si>
    <t>2016-11-28 05:45:14.219138+00:00</t>
  </si>
  <si>
    <t>2016-12-19 05:23:40.810496+00:00</t>
  </si>
  <si>
    <t>2017-01-16 22:38:51.762109+00:00</t>
  </si>
  <si>
    <t>2017-02-27 05:54:43.584963+00:00</t>
  </si>
  <si>
    <t>2017-04-10 06:46:32.103889+00:00</t>
  </si>
  <si>
    <t>2017-09-04 04:42:25.635121+00:00</t>
  </si>
  <si>
    <t>2018-01-08 03:03:35.412528+00:00</t>
  </si>
  <si>
    <t>2017-05-29 04:24:59.910330+00:00</t>
  </si>
  <si>
    <t>2017-06-19 06:39:08.740250+00:00</t>
  </si>
  <si>
    <t>2017-07-03 04:07:55.324635+00:00</t>
  </si>
  <si>
    <t>2017-10-16 00:38:18.287405+00:00</t>
  </si>
  <si>
    <t>2017-11-20 00:26:46.488777+00:00</t>
  </si>
  <si>
    <t>2018-01-08 03:11:23.843986+00:00</t>
  </si>
  <si>
    <t>2016-11-20 22:58:56.352504+00:00</t>
  </si>
  <si>
    <t>2016-11-28 02:47:14.614064+00:00</t>
  </si>
  <si>
    <t>2016-12-12 02:47:29.862257+00:00</t>
  </si>
  <si>
    <t>2017-01-09 03:43:38.018142+00:00</t>
  </si>
  <si>
    <t>2017-01-15 22:44:25.965452+00:00</t>
  </si>
  <si>
    <t>2017-02-06 00:24:23.529070+00:00</t>
  </si>
  <si>
    <t>2016-11-21 03:41:28.253527+00:00</t>
  </si>
  <si>
    <t>2016-11-28 05:28:55.292616+00:00</t>
  </si>
  <si>
    <t>2016-12-12 02:50:50.458905+00:00</t>
  </si>
  <si>
    <t>2016-12-16 02:39:12.915388+00:00</t>
  </si>
  <si>
    <t>2016-12-19 01:16:53.251395+00:00</t>
  </si>
  <si>
    <t>2017-01-04 05:29:17.466322+00:00</t>
  </si>
  <si>
    <t>2017-01-09 03:35:23.374002+00:00</t>
  </si>
  <si>
    <t>2017-01-16 00:48:29.506568+00:00</t>
  </si>
  <si>
    <t>2017-01-23 02:36:31.239199+00:00</t>
  </si>
  <si>
    <t>2017-02-06 00:30:11.162622+00:00</t>
  </si>
  <si>
    <t>2017-02-13 03:31:10.566351+00:00</t>
  </si>
  <si>
    <t>2017-02-20 05:10:41.076110+00:00</t>
  </si>
  <si>
    <t>2017-02-27 04:09:23.783001+00:00</t>
  </si>
  <si>
    <t>2017-03-20 00:40:28.576085+00:00</t>
  </si>
  <si>
    <t>2017-04-10 06:00:00.497032+00:00</t>
  </si>
  <si>
    <t>2017-06-19 06:38:11.473875+00:00</t>
  </si>
  <si>
    <t>2017-08-07 02:53:40.407407+00:00</t>
  </si>
  <si>
    <t>2017-08-14 05:00:23.492061+00:00</t>
  </si>
  <si>
    <t>2017-08-21 04:51:28.837743+00:00</t>
  </si>
  <si>
    <t>2017-09-04 04:43:54.891458+00:00</t>
  </si>
  <si>
    <t>2017-09-11 06:05:57.202693+00:00</t>
  </si>
  <si>
    <t>2017-09-25 01:07:53.239636+00:00</t>
  </si>
  <si>
    <t>2017-10-23 05:32:37.174761+00:00</t>
  </si>
  <si>
    <t>2017-12-21 22:03:55.866620+00:00</t>
  </si>
  <si>
    <t>2018-03-05 04:16:03.534092+00:00</t>
  </si>
  <si>
    <t>2018-03-19 01:33:27.350774+00:00</t>
  </si>
  <si>
    <t>2018-04-09 04:56:40.861475+00:00</t>
  </si>
  <si>
    <t>2018-04-16 03:24:45.720124+00:00</t>
  </si>
  <si>
    <t>2018-04-09 04:59:20.263072+00:00</t>
  </si>
  <si>
    <t>2018-02-19 05:14:35.771075+00:00</t>
  </si>
  <si>
    <t>2018-02-26 22:06:24.849781+00:00</t>
  </si>
  <si>
    <t>2018-03-05 03:29:20.940332+00:00</t>
  </si>
  <si>
    <t>2018-03-19 01:36:58.732064+00:00</t>
  </si>
  <si>
    <t>2018-03-26 00:17:03.420664+00:00</t>
  </si>
  <si>
    <t>2017-08-14 04:58:32.306606+00:00</t>
  </si>
  <si>
    <t>2017-09-04 03:46:33.146206+00:00</t>
  </si>
  <si>
    <t>2017-09-24 23:38:36.195641+00:00</t>
  </si>
  <si>
    <t>2017-11-19 22:47:04.512058+00:00</t>
  </si>
  <si>
    <t>2017-12-18 02:45:00.159017+00:00</t>
  </si>
  <si>
    <t>2018-03-18 22:31:16.628258+00:00</t>
  </si>
  <si>
    <t>2018-04-09 04:51:31.087906+00:00</t>
  </si>
  <si>
    <t>2017-09-18 06:30:23.268838+00:00</t>
  </si>
  <si>
    <t>2017-10-30 01:15:09.208672+00:00</t>
  </si>
  <si>
    <t>2017-11-13 00:07:56.979517+00:00</t>
  </si>
  <si>
    <t>2018-01-08 03:18:55.899221+00:00</t>
  </si>
  <si>
    <t>2018-02-19 05:10:05.231152+00:00</t>
  </si>
  <si>
    <t>2017-10-23 05:45:21.965535+00:00</t>
  </si>
  <si>
    <t>2017-10-30 02:38:58.866921+00:00</t>
  </si>
  <si>
    <t>2017-12-04 02:44:00.523832+00:00</t>
  </si>
  <si>
    <t>2018-03-05 04:18:56.561118+00:00</t>
  </si>
  <si>
    <t>2017-10-02 04:04:00.500224+00:00</t>
  </si>
  <si>
    <t>2017-10-23 04:31:55.505374+00:00</t>
  </si>
  <si>
    <t>2017-11-19 23:49:36.023126+00:00</t>
  </si>
  <si>
    <t>2018-02-19 05:08:37.313688+00:00</t>
  </si>
  <si>
    <t>2017-07-21 14:13:20.352362+00:00</t>
  </si>
  <si>
    <t>2017-09-28 03:29:09.097652+00:00</t>
  </si>
  <si>
    <t>2017-12-21 13:08:37.301671+00:00</t>
  </si>
  <si>
    <t>2018-03-15 06:02:47.899731+00:00</t>
  </si>
  <si>
    <t>2017-05-03 03:33:46.200037+00:00</t>
  </si>
  <si>
    <t>2017-05-26 11:30:48.934906+00:00</t>
  </si>
  <si>
    <t>2017-07-20 07:09:25.368083+00:00</t>
  </si>
  <si>
    <t>2017-09-28 01:57:46.380222+00:00</t>
  </si>
  <si>
    <t>2017-12-10 11:56:53.964273+00:00</t>
  </si>
  <si>
    <t>2016-09-29 06:27:13.935589+00:00</t>
  </si>
  <si>
    <t>2016-11-10 22:17:53.001899+00:00</t>
  </si>
  <si>
    <t>2017-01-03 03:26:06.900575+00:00</t>
  </si>
  <si>
    <t>2017-01-05 06:16:50.834331+00:00</t>
  </si>
  <si>
    <t>2017-09-14 03:50:44.867699+00:00</t>
  </si>
  <si>
    <t>2016-05-05 05:20:10.485609+00:00</t>
  </si>
  <si>
    <t>2016-05-19 07:24:50.042793+00:00</t>
  </si>
  <si>
    <t>2016-07-02 23:06:13.623574+00:00</t>
  </si>
  <si>
    <t>2016-08-25 03:17:33.622348+00:00</t>
  </si>
  <si>
    <t>2016-09-07 07:07:39.543553+00:00</t>
  </si>
  <si>
    <t>2016-10-20 09:02:44.512456+00:00</t>
  </si>
  <si>
    <t>2017-04-21 04:07:19.786408+00:00</t>
  </si>
  <si>
    <t>2017-05-18 04:06:32.749392+00:00</t>
  </si>
  <si>
    <t>2016-05-10 23:40:01.382194+00:00</t>
  </si>
  <si>
    <t>2016-06-01 01:14:23.562597+00:00</t>
  </si>
  <si>
    <t>2016-10-18 08:35:45.338114+00:00</t>
  </si>
  <si>
    <t>2017-03-21 22:41:50.970161+00:00</t>
  </si>
  <si>
    <t>2018-03-06 05:25:54.362737+00:00</t>
  </si>
  <si>
    <t>2018-03-27 21:04:37.278960+00:00</t>
  </si>
  <si>
    <t>2017-06-23 11:40:11.689907+00:00</t>
  </si>
  <si>
    <t>2017-08-31 05:05:15.048695+00:00</t>
  </si>
  <si>
    <t>2018-02-26 22:50:59.414667+00:00</t>
  </si>
  <si>
    <t>2018-04-18 00:42:03.107314+00:00</t>
  </si>
  <si>
    <t>2015-07-15 00:09:36.531575+00:00</t>
  </si>
  <si>
    <t>2015-09-08 05:39:06.340879+00:00</t>
  </si>
  <si>
    <t>2015-12-08 09:27:30.892643+00:00</t>
  </si>
  <si>
    <t>2016-02-09 01:18:57.539050+00:00</t>
  </si>
  <si>
    <t>2017-07-03 03:46:07.189737+00:00</t>
  </si>
  <si>
    <t>2016-11-08 06:17:13.252856+00:00</t>
  </si>
  <si>
    <t>2016-12-22 04:35:13.035055+00:00</t>
  </si>
  <si>
    <t>2016-06-01 02:09:20.349280+00:00</t>
  </si>
  <si>
    <t>2016-07-12 22:35:41.845044+00:00</t>
  </si>
  <si>
    <t>2016-10-11 01:36:50.225817+00:00</t>
  </si>
  <si>
    <t>2017-02-07 04:51:42.788293+00:00</t>
  </si>
  <si>
    <t>2017-05-10 01:14:58.074887+00:00</t>
  </si>
  <si>
    <t>2017-06-07 02:04:16.043271+00:00</t>
  </si>
  <si>
    <t>2017-12-12 02:28:57.315115+00:00</t>
  </si>
  <si>
    <t>2017-11-08 03:09:33.547297+00:00</t>
  </si>
  <si>
    <t>2018-01-18 03:53:19.820311+00:00</t>
  </si>
  <si>
    <t>2018-02-04 11:37:10.638441+00:00</t>
  </si>
  <si>
    <t>2017-02-14 10:34:01.095025+00:00</t>
  </si>
  <si>
    <t>2017-08-01 05:12:31.033448+00:00</t>
  </si>
  <si>
    <t>2017-10-08 11:05:36.729499+00:00</t>
  </si>
  <si>
    <t>2018-04-19 05:50:48.583936+00:00</t>
  </si>
  <si>
    <t>2017-09-26 01:07:05.579391+00:00</t>
  </si>
  <si>
    <t>2017-10-10 08:52:27.143847+00:00</t>
  </si>
  <si>
    <t>2017-10-27 05:41:02.378485+00:00</t>
  </si>
  <si>
    <t>2017-11-05 01:45:56.858671+00:00</t>
  </si>
  <si>
    <t>2017-11-24 00:57:18.795215+00:00</t>
  </si>
  <si>
    <t>2017-12-27 02:40:37.017690+00:00</t>
  </si>
  <si>
    <t>2018-02-13 09:28:13.849741+00:00</t>
  </si>
  <si>
    <t>2015-09-01 06:43:23.094347+00:00</t>
  </si>
  <si>
    <t>2015-12-15 21:53:58.137358+00:00</t>
  </si>
  <si>
    <t>2016-04-19 06:17:13.164685+00:00</t>
  </si>
  <si>
    <t>2016-05-31 23:45:42.307116+00:00</t>
  </si>
  <si>
    <t>2016-10-11 05:53:46.857992+00:00</t>
  </si>
  <si>
    <t>2017-01-13 01:16:46.622049+00:00</t>
  </si>
  <si>
    <t>2017-05-21 23:18:27.767918+00:00</t>
  </si>
  <si>
    <t>2017-07-04 01:52:02.735555+00:00</t>
  </si>
  <si>
    <t>2017-08-27 14:07:29.723258+00:00</t>
  </si>
  <si>
    <t>2017-10-08 12:29:17.096286+00:00</t>
  </si>
  <si>
    <t>2018-02-23 05:38:15.511195+00:00</t>
  </si>
  <si>
    <t>2017-07-03 04:30:31.338483+00:00</t>
  </si>
  <si>
    <t>2015-04-22 01:43:17.479177+00:00</t>
  </si>
  <si>
    <t>2017-07-03 05:29:07.958646+00:00</t>
  </si>
  <si>
    <t>2015-10-08 02:10:40.062585+00:00</t>
  </si>
  <si>
    <t>2017-07-03 05:48:10.865783+00:00</t>
  </si>
  <si>
    <t>2016-09-13 07:38:36.241572+00:00</t>
  </si>
  <si>
    <t>2017-01-12 22:53:56.430222+00:00</t>
  </si>
  <si>
    <t>2017-04-05 22:55:48.937670+00:00</t>
  </si>
  <si>
    <t>2017-07-05 07:58:40.377815+00:00</t>
  </si>
  <si>
    <t>2017-07-22 05:17:25.472380+00:00</t>
  </si>
  <si>
    <t>2016-04-12 07:00:14.005834+00:00</t>
  </si>
  <si>
    <t>2016-05-03 05:08:53.914769+00:00</t>
  </si>
  <si>
    <t>2016-09-22 05:04:09.313041+00:00</t>
  </si>
  <si>
    <t>2017-03-30 05:07:00.195915+00:00</t>
  </si>
  <si>
    <t>2017-06-28 22:58:56.598426+00:00</t>
  </si>
  <si>
    <t>2017-10-05 23:48:30.245498+00:00</t>
  </si>
  <si>
    <t>2018-03-20 23:11:14.871000+00:00</t>
  </si>
  <si>
    <t>2018-03-27 21:49:18.677069+00:00</t>
  </si>
  <si>
    <t>2018-04-10 07:23:40.486109+00:00</t>
  </si>
  <si>
    <t>2015-05-21 05:02:25.766039+00:00</t>
  </si>
  <si>
    <t>2015-05-28 03:34:48.888943+00:00</t>
  </si>
  <si>
    <t>2015-06-18 03:24:23.476210+00:00</t>
  </si>
  <si>
    <t>2015-07-01 00:24:55.025406+00:00</t>
  </si>
  <si>
    <t>2015-07-30 04:08:05.608708+00:00</t>
  </si>
  <si>
    <t>2015-09-03 04:53:15.596096+00:00</t>
  </si>
  <si>
    <t>2015-11-12 03:14:39.829394+00:00</t>
  </si>
  <si>
    <t>2016-02-25 00:39:29.253632+00:00</t>
  </si>
  <si>
    <t>2016-03-24 03:48:27.909156+00:00</t>
  </si>
  <si>
    <t>2016-06-16 05:10:31.040101+00:00</t>
  </si>
  <si>
    <t>2016-07-14 05:25:31.475648+00:00</t>
  </si>
  <si>
    <t>2016-09-15 05:18:04.003801+00:00</t>
  </si>
  <si>
    <t>2017-02-11 23:31:18.939939+00:00</t>
  </si>
  <si>
    <t>2017-07-14 03:11:38.954279+00:00</t>
  </si>
  <si>
    <t>2017-09-27 10:48:33.595884+00:00</t>
  </si>
  <si>
    <t>2017-01-05 04:38:13.852528+00:00</t>
  </si>
  <si>
    <t>2017-04-10 04:43:32.435444+00:00</t>
  </si>
  <si>
    <t>2017-12-19 22:12:46.722779+00:00</t>
  </si>
  <si>
    <t>2017-02-01 21:12:04.280947+00:00</t>
  </si>
  <si>
    <t>2017-07-03 06:26:01.240830+00:00</t>
  </si>
  <si>
    <t>2017-11-29 00:49:22.530275+00:00</t>
  </si>
  <si>
    <t>2017-12-27 06:44:16.116562+00:00</t>
  </si>
  <si>
    <t>2016-11-05 22:34:07.586668+00:00</t>
  </si>
  <si>
    <t>2017-05-11 23:15:01.941809+00:00</t>
  </si>
  <si>
    <t>2016-03-15 22:04:47.542108+00:00</t>
  </si>
  <si>
    <t>2016-05-18 02:06:11.554019+00:00</t>
  </si>
  <si>
    <t>2016-06-14 03:39:35.737012+00:00</t>
  </si>
  <si>
    <t>2016-07-13 00:08:42.771170+00:00</t>
  </si>
  <si>
    <t>2016-07-27 23:44:04.223987+00:00</t>
  </si>
  <si>
    <t>2016-10-20 04:49:45.459057+00:00</t>
  </si>
  <si>
    <t>2016-11-29 21:06:53.460833+00:00</t>
  </si>
  <si>
    <t>2017-02-15 02:46:00.504075+00:00</t>
  </si>
  <si>
    <t>2017-07-11 08:23:33.418539+00:00</t>
  </si>
  <si>
    <t>2018-01-23 06:22:04.149690+00:00</t>
  </si>
  <si>
    <t>2016-05-05 01:44:58.918367+00:00</t>
  </si>
  <si>
    <t>2016-11-17 23:56:52.083128+00:00</t>
  </si>
  <si>
    <t>2017-03-16 03:56:10.649983+00:00</t>
  </si>
  <si>
    <t>2017-09-28 11:45:23.660686+00:00</t>
  </si>
  <si>
    <t>2018-01-11 02:05:27.008550+00:00</t>
  </si>
  <si>
    <t>2017-11-23 03:51:28.626910+00:00</t>
  </si>
  <si>
    <t>2016-09-20 23:41:03.238024+00:00</t>
  </si>
  <si>
    <t>2017-03-28 05:07:08.474721+00:00</t>
  </si>
  <si>
    <t>2017-06-06 06:07:03.226620+00:00</t>
  </si>
  <si>
    <t>2018-03-13 21:19:54.070122+00:00</t>
  </si>
  <si>
    <t>2017-01-05 04:19:00.767828+00:00</t>
  </si>
  <si>
    <t>2017-02-23 23:10:48.720826+00:00</t>
  </si>
  <si>
    <t>2017-03-02 04:53:15.208513+00:00</t>
  </si>
  <si>
    <t>2017-03-14 05:08:46.051441+00:00</t>
  </si>
  <si>
    <t>2017-03-30 03:44:33.209793+00:00</t>
  </si>
  <si>
    <t>2017-06-23 11:42:34.173598+00:00</t>
  </si>
  <si>
    <t>2017-09-28 11:22:01.985975+00:00</t>
  </si>
  <si>
    <t>2018-04-05 01:22:44.170831+00:00</t>
  </si>
  <si>
    <t>2017-10-31 05:34:49.151027+00:00</t>
  </si>
  <si>
    <t>2017-01-21 04:17:31.617054+00:00</t>
  </si>
  <si>
    <t>2017-02-02 02:21:39.831168+00:00</t>
  </si>
  <si>
    <t>2017-03-02 04:45:59.830762+00:00</t>
  </si>
  <si>
    <t>2017-05-12 11:15:48.840214+00:00</t>
  </si>
  <si>
    <t>2017-07-06 23:34:19.309181+00:00</t>
  </si>
  <si>
    <t>2017-09-28 01:54:13.023571+00:00</t>
  </si>
  <si>
    <t>2017-11-23 12:38:46.652774+00:00</t>
  </si>
  <si>
    <t>2016-07-05 06:46:08.915526+00:00</t>
  </si>
  <si>
    <t>2016-09-08 01:22:08.581257+00:00</t>
  </si>
  <si>
    <t>2016-12-08 04:25:24.954148+00:00</t>
  </si>
  <si>
    <t>2017-04-13 05:52:50.522148+00:00</t>
  </si>
  <si>
    <t>2017-05-21 21:59:31.664770+00:00</t>
  </si>
  <si>
    <t>2017-08-27 12:35:44.901349+00:00</t>
  </si>
  <si>
    <t>2017-11-16 03:04:58.633608+00:00</t>
  </si>
  <si>
    <t>2017-08-22 06:15:40.386393+00:00</t>
  </si>
  <si>
    <t>2017-10-24 08:40:46.967919+00:00</t>
  </si>
  <si>
    <t>2017-02-21 05:58:02.703342+00:00</t>
  </si>
  <si>
    <t>2017-09-05 10:06:54.651292+00:00</t>
  </si>
  <si>
    <t>2017-12-21 08:53:11.934174+00:00</t>
  </si>
  <si>
    <t>2018-03-07 07:58:04.573351+00:00</t>
  </si>
  <si>
    <t>2018-03-27 22:00:22.440220+00:00</t>
  </si>
  <si>
    <t>2016-06-01 02:29:28.881491+00:00</t>
  </si>
  <si>
    <t>2016-08-03 02:16:08.604417+00:00</t>
  </si>
  <si>
    <t>2016-11-21 21:41:13.576105+00:00</t>
  </si>
  <si>
    <t>2016-12-21 01:47:20.421432+00:00</t>
  </si>
  <si>
    <t>2017-03-15 20:57:13.592440+00:00</t>
  </si>
  <si>
    <t>2017-08-31 01:18:37.169868+00:00</t>
  </si>
  <si>
    <t>2017-05-29 22:14:39.174775+00:00</t>
  </si>
  <si>
    <t>2018-03-15 09:04:02.960503+00:00</t>
  </si>
  <si>
    <t>2017-07-03 05:33:28.268609+00:00</t>
  </si>
  <si>
    <t>2016-11-23 08:31:07.467546+00:00</t>
  </si>
  <si>
    <t>2017-02-07 22:31:48.776394+00:00</t>
  </si>
  <si>
    <t>2017-05-02 06:52:25.642013+00:00</t>
  </si>
  <si>
    <t>2017-09-21 01:49:43.719882+00:00</t>
  </si>
  <si>
    <t>2018-04-02 09:01:13.568478+00:00</t>
  </si>
  <si>
    <t>2016-10-06 05:55:34.376786+00:00</t>
  </si>
  <si>
    <t>2016-11-03 05:39:12.510357+00:00</t>
  </si>
  <si>
    <t>2017-01-13 01:23:17.035405+00:00</t>
  </si>
  <si>
    <t>2017-04-13 04:57:43.985023+00:00</t>
  </si>
  <si>
    <t>2017-08-29 06:53:27.863940+00:00</t>
  </si>
  <si>
    <t>2018-01-10 23:07:15.084084+00:00</t>
  </si>
  <si>
    <t>2018-04-12 03:43:13.049703+00:00</t>
  </si>
  <si>
    <t>2017-07-03 23:46:25.201435+00:00</t>
  </si>
  <si>
    <t>2017-08-04 03:34:18.648910+00:00</t>
  </si>
  <si>
    <t>2017-10-22 11:41:04.033390+00:00</t>
  </si>
  <si>
    <t>2018-04-19 02:39:59.438106+00:00</t>
  </si>
  <si>
    <t>2016-08-18 04:42:54.408844+00:00</t>
  </si>
  <si>
    <t>2016-10-20 04:42:47.046274+00:00</t>
  </si>
  <si>
    <t>2017-02-02 04:13:04.410630+00:00</t>
  </si>
  <si>
    <t>2017-08-04 03:15:56.415743+00:00</t>
  </si>
  <si>
    <t>2018-02-23 05:13:39.713570+00:00</t>
  </si>
  <si>
    <t>2015-09-30 04:24:45.088517+00:00</t>
  </si>
  <si>
    <t>2016-03-22 04:21:08.664367+00:00</t>
  </si>
  <si>
    <t>2016-06-08 00:29:14.947803+00:00</t>
  </si>
  <si>
    <t>2016-07-20 02:38:13.895378+00:00</t>
  </si>
  <si>
    <t>2016-09-07 05:59:22.235793+00:00</t>
  </si>
  <si>
    <t>2017-03-23 03:27:30.313915+00:00</t>
  </si>
  <si>
    <t>2017-05-31 23:21:11.998370+00:00</t>
  </si>
  <si>
    <t>2017-06-20 07:18:22.029435+00:00</t>
  </si>
  <si>
    <t>2017-07-25 06:52:03.549682+00:00</t>
  </si>
  <si>
    <t>2017-10-03 06:23:22.776197+00:00</t>
  </si>
  <si>
    <t>2017-11-21 22:36:08.618213+00:00</t>
  </si>
  <si>
    <t>2018-02-06 22:18:41.802141+00:00</t>
  </si>
  <si>
    <t>2015-10-13 22:43:25.659855+00:00</t>
  </si>
  <si>
    <t>2016-02-16 21:45:34.942583+00:00</t>
  </si>
  <si>
    <t>2016-05-17 06:34:37.497073+00:00</t>
  </si>
  <si>
    <t>2017-01-31 04:17:42.235299+00:00</t>
  </si>
  <si>
    <t>2017-07-25 06:39:54.024657+00:00</t>
  </si>
  <si>
    <t>2017-08-30 01:39:12.460438+00:00</t>
  </si>
  <si>
    <t>2018-03-13 06:05:42.192960+00:00</t>
  </si>
  <si>
    <t>2017-06-14 05:16:01.297642+00:00</t>
  </si>
  <si>
    <t>2018-03-07 07:37:46.634664+00:00</t>
  </si>
  <si>
    <t>2016-08-17 03:50:18.669452+00:00</t>
  </si>
  <si>
    <t>2017-03-23 03:31:39.966925+00:00</t>
  </si>
  <si>
    <t>2017-10-03 06:21:57.963916+00:00</t>
  </si>
  <si>
    <t>2017-08-24 02:45:26.267740+00:00</t>
  </si>
  <si>
    <t>2018-02-21 23:32:04.759419+00:00</t>
  </si>
  <si>
    <t>2016-01-20 22:34:40.319141+00:00</t>
  </si>
  <si>
    <t>2016-04-21 04:30:06.018988+00:00</t>
  </si>
  <si>
    <t>2016-06-02 03:42:02.462163+00:00</t>
  </si>
  <si>
    <t>2016-07-14 03:15:00.402315+00:00</t>
  </si>
  <si>
    <t>2016-12-02 00:06:14.652369+00:00</t>
  </si>
  <si>
    <t>2017-07-13 00:24:20.832947+00:00</t>
  </si>
  <si>
    <t>2017-09-12 05:03:00.231810+00:00</t>
  </si>
  <si>
    <t>2018-01-23 04:36:58.105234+00:00</t>
  </si>
  <si>
    <t>2017-07-03 06:34:07.704853+00:00</t>
  </si>
  <si>
    <t>2018-03-07 09:24:03.115229+00:00</t>
  </si>
  <si>
    <t>2015-06-30 06:56:16.884215+00:00</t>
  </si>
  <si>
    <t>2017-07-03 03:54:18.853820+00:00</t>
  </si>
  <si>
    <t>2015-08-19 02:35:31.752031+00:00</t>
  </si>
  <si>
    <t>2016-02-16 21:28:01.378288+00:00</t>
  </si>
  <si>
    <t>2016-08-23 01:54:31.683519+00:00</t>
  </si>
  <si>
    <t>2017-02-21 05:35:11.680431+00:00</t>
  </si>
  <si>
    <t>2017-08-30 01:25:07.734943+00:00</t>
  </si>
  <si>
    <t>2018-02-27 23:56:35.076694+00:00</t>
  </si>
  <si>
    <t>2015-02-26 21:37:14.048085+00:00</t>
  </si>
  <si>
    <t>2015-03-05 03:38:38.549846+00:00</t>
  </si>
  <si>
    <t>2017-07-03 05:26:42.668866+00:00</t>
  </si>
  <si>
    <t>2018-01-16 05:24:55.790625+00:00</t>
  </si>
  <si>
    <t>2017-11-17 00:07:34.473978+00:00</t>
  </si>
  <si>
    <t>2017-02-10 02:42:02.127124+00:00</t>
  </si>
  <si>
    <t>2017-03-14 03:06:51.205527+00:00</t>
  </si>
  <si>
    <t>2017-04-06 06:58:19.659369+00:00</t>
  </si>
  <si>
    <t>2017-07-18 04:01:46.843080+00:00</t>
  </si>
  <si>
    <t>2017-08-16 04:01:44.155749+00:00</t>
  </si>
  <si>
    <t>2017-08-17 04:36:19.240490+00:00</t>
  </si>
  <si>
    <t>2017-11-02 05:07:03.053922+00:00</t>
  </si>
  <si>
    <t>2017-11-30 12:38:07.692795+00:00</t>
  </si>
  <si>
    <t>2017-12-14 06:01:29.839551+00:00</t>
  </si>
  <si>
    <t>2015-09-30 04:26:22.208382+00:00</t>
  </si>
  <si>
    <t>2016-04-26 05:14:42.093927+00:00</t>
  </si>
  <si>
    <t>2016-10-19 05:49:03.987394+00:00</t>
  </si>
  <si>
    <t>2017-05-02 07:04:08.053777+00:00</t>
  </si>
  <si>
    <t>2017-11-28 20:43:23.956956+00:00</t>
  </si>
  <si>
    <t>2015-12-16 01:25:07.455349+00:00</t>
  </si>
  <si>
    <t>2016-06-15 09:14:56.886051+00:00</t>
  </si>
  <si>
    <t>2017-06-21 09:49:59.609931+00:00</t>
  </si>
  <si>
    <t>2017-04-05 01:33:09.876806+00:00</t>
  </si>
  <si>
    <t>2017-10-04 00:12:04.562524+00:00</t>
  </si>
  <si>
    <t>2018-01-16 06:03:23.152093+00:00</t>
  </si>
  <si>
    <t>2016-09-15 06:34:18.045552+00:00</t>
  </si>
  <si>
    <t>2016-10-27 09:21:39.017109+00:00</t>
  </si>
  <si>
    <t>2017-07-03 06:26:30.474448+00:00</t>
  </si>
  <si>
    <t>2018-03-29 03:11:16.778920+00:00</t>
  </si>
  <si>
    <t>2015-04-21 23:10:00.481976+00:00</t>
  </si>
  <si>
    <t>2015-06-16 23:46:09.543581+00:00</t>
  </si>
  <si>
    <t>2015-09-30 03:12:20.114444+00:00</t>
  </si>
  <si>
    <t>2016-02-09 21:20:56.869528+00:00</t>
  </si>
  <si>
    <t>2016-08-09 09:38:01.582155+00:00</t>
  </si>
  <si>
    <t>2017-02-14 05:42:22.518132+00:00</t>
  </si>
  <si>
    <t>2017-05-23 07:00:00.214705+00:00</t>
  </si>
  <si>
    <t>2018-03-06 05:51:09.451207+00:00</t>
  </si>
  <si>
    <t>2015-04-09 05:13:49.028946+00:00</t>
  </si>
  <si>
    <t>2015-06-04 04:37:33.166796+00:00</t>
  </si>
  <si>
    <t>2015-07-16 03:37:36.053630+00:00</t>
  </si>
  <si>
    <t>2015-10-14 01:48:36.400264+00:00</t>
  </si>
  <si>
    <t>2016-05-10 07:03:49.233196+00:00</t>
  </si>
  <si>
    <t>2016-09-01 03:34:17.519847+00:00</t>
  </si>
  <si>
    <t>2017-03-16 05:04:27.304927+00:00</t>
  </si>
  <si>
    <t>2018-01-18 04:12:26.719694+00:00</t>
  </si>
  <si>
    <t>2015-09-24 03:36:36.685337+00:00</t>
  </si>
  <si>
    <t>2016-02-16 06:14:25.619629+00:00</t>
  </si>
  <si>
    <t>2017-02-25 01:55:43.745325+00:00</t>
  </si>
  <si>
    <t>2018-02-26 02:54:43.381707+00:00</t>
  </si>
  <si>
    <t>2015-08-20 05:43:58.252164+00:00</t>
  </si>
  <si>
    <t>2015-11-12 03:08:54.035291+00:00</t>
  </si>
  <si>
    <t>2016-02-04 03:04:06.501817+00:00</t>
  </si>
  <si>
    <t>2016-09-01 00:12:24.979240+00:00</t>
  </si>
  <si>
    <t>2016-12-02 00:28:44.913116+00:00</t>
  </si>
  <si>
    <t>2017-02-26 01:26:18.683409+00:00</t>
  </si>
  <si>
    <t>2017-03-23 03:42:54.435188+00:00</t>
  </si>
  <si>
    <t>2017-06-16 00:00:34.726654+00:00</t>
  </si>
  <si>
    <t>2017-10-27 05:09:34.320320+00:00</t>
  </si>
  <si>
    <t>2017-12-13 08:43:40.867229+00:00</t>
  </si>
  <si>
    <t>2017-09-05 10:24:10.008181+00:00</t>
  </si>
  <si>
    <t>2016-08-31 05:11:36.825225+00:00</t>
  </si>
  <si>
    <t>2017-04-11 06:58:15.651176+00:00</t>
  </si>
  <si>
    <t>2017-05-22 05:11:09.118164+00:00</t>
  </si>
  <si>
    <t>2016-08-16 07:12:31.060145+00:00</t>
  </si>
  <si>
    <t>2016-10-27 04:34:47.013909+00:00</t>
  </si>
  <si>
    <t>2017-02-12 23:37:38.737702+00:00</t>
  </si>
  <si>
    <t>2017-05-06 23:02:57.346790+00:00</t>
  </si>
  <si>
    <t>2017-08-13 13:03:17.371804+00:00</t>
  </si>
  <si>
    <t>2018-01-04 03:33:40.130838+00:00</t>
  </si>
  <si>
    <t>2017-01-05 00:44:32.307958+00:00</t>
  </si>
  <si>
    <t>2017-07-21 04:31:07.658227+00:00</t>
  </si>
  <si>
    <t>2018-01-18 04:18:08.405235+00:00</t>
  </si>
  <si>
    <t>2018-04-05 00:42:28.633761+00:00</t>
  </si>
  <si>
    <t>2017-07-11 03:13:51.822562+00:00</t>
  </si>
  <si>
    <t>2018-01-30 05:57:43.981566+00:00</t>
  </si>
  <si>
    <t>2017-12-13 00:15:42.505909+00:00</t>
  </si>
  <si>
    <t>2018-02-06 23:32:09.304526+00:00</t>
  </si>
  <si>
    <t>2016-10-27 09:12:47.029942+00:00</t>
  </si>
  <si>
    <t>2017-02-07 20:51:00.325441+00:00</t>
  </si>
  <si>
    <t>2017-03-10 03:43:46.688058+00:00</t>
  </si>
  <si>
    <t>2017-07-06 05:13:10.509050+00:00</t>
  </si>
  <si>
    <t>2018-01-11 03:58:30.692404+00:00</t>
  </si>
  <si>
    <t>2017-09-28 04:07:38.536287+00:00</t>
  </si>
  <si>
    <t>2017-11-04 04:31:54.108360+00:00</t>
  </si>
  <si>
    <t>2018-01-04 03:16:41.287602+00:00</t>
  </si>
  <si>
    <t>2018-04-12 05:17:16.943625+00:00</t>
  </si>
  <si>
    <t>2018-02-21 22:50:55.132227+00:00</t>
  </si>
  <si>
    <t>2017-10-07 00:07:40.343606+00:00</t>
  </si>
  <si>
    <t>2018-04-05 06:22:54.110111+00:00</t>
  </si>
  <si>
    <t>2017-03-11 01:07:56.253068+00:00</t>
  </si>
  <si>
    <t>2018-03-09 01:27:56.821681+00:00</t>
  </si>
  <si>
    <t>2017-07-03 04:17:55.644598+00:00</t>
  </si>
  <si>
    <t>2016-01-05 23:08:20.040361+00:00</t>
  </si>
  <si>
    <t>2016-04-12 23:49:15.629039+00:00</t>
  </si>
  <si>
    <t>2016-08-24 23:48:57.790831+00:00</t>
  </si>
  <si>
    <t>2016-11-22 04:57:33.775091+00:00</t>
  </si>
  <si>
    <t>2017-03-21 06:20:30.610777+00:00</t>
  </si>
  <si>
    <t>2016-02-09 09:45:53.034838+00:00</t>
  </si>
  <si>
    <t>2016-06-08 13:07:52.077535+00:00</t>
  </si>
  <si>
    <t>2017-07-03 05:15:41.427751+00:00</t>
  </si>
  <si>
    <t>2016-08-03 04:35:00.522040+00:00</t>
  </si>
  <si>
    <t>2016-08-24 23:52:30.098376+00:00</t>
  </si>
  <si>
    <t>2016-10-04 22:50:35.499636+00:00</t>
  </si>
  <si>
    <t>2016-11-17 23:36:17.373251+00:00</t>
  </si>
  <si>
    <t>2016-12-21 00:29:33.005907+00:00</t>
  </si>
  <si>
    <t>2017-01-24 02:29:19.353033+00:00</t>
  </si>
  <si>
    <t>2017-02-28 09:29:15.932805+00:00</t>
  </si>
  <si>
    <t>2017-03-28 05:37:04.838536+00:00</t>
  </si>
  <si>
    <t>2017-05-10 02:13:34.227357+00:00</t>
  </si>
  <si>
    <t>2017-07-18 07:02:45.703873+00:00</t>
  </si>
  <si>
    <t>2017-10-24 04:01:48.835248+00:00</t>
  </si>
  <si>
    <t>2017-11-21 23:22:39.985571+00:00</t>
  </si>
  <si>
    <t>2017-12-13 03:22:04.946911+00:00</t>
  </si>
  <si>
    <t>2018-01-23 05:33:25.824798+00:00</t>
  </si>
  <si>
    <t>2018-03-07 07:40:42.601909+00:00</t>
  </si>
  <si>
    <t>2015-05-06 00:20:11.099087+00:00</t>
  </si>
  <si>
    <t>2015-06-16 00:58:29.006152+00:00</t>
  </si>
  <si>
    <t>2015-09-15 02:51:13.343634+00:00</t>
  </si>
  <si>
    <t>2015-09-16 03:14:29.914266+00:00</t>
  </si>
  <si>
    <t>2015-11-18 00:50:04.427088+00:00</t>
  </si>
  <si>
    <t>2016-03-30 00:59:19.460503+00:00</t>
  </si>
  <si>
    <t>2017-07-03 05:41:24.370973+00:00</t>
  </si>
  <si>
    <t>2015-09-03 02:28:25.019477+00:00</t>
  </si>
  <si>
    <t>2015-12-01 05:31:38.598483+00:00</t>
  </si>
  <si>
    <t>2016-06-14 06:12:40.805631+00:00</t>
  </si>
  <si>
    <t>2016-08-30 05:42:17.157574+00:00</t>
  </si>
  <si>
    <t>2016-10-04 23:27:39.916324+00:00</t>
  </si>
  <si>
    <t>2016-12-15 22:35:10.255894+00:00</t>
  </si>
  <si>
    <t>2017-07-03 05:06:52.815228+00:00</t>
  </si>
  <si>
    <t>2017-08-28 01:17:07.809429+00:00</t>
  </si>
  <si>
    <t>2016-04-12 23:36:46.646458+00:00</t>
  </si>
  <si>
    <t>2016-07-28 08:01:48.546729+00:00</t>
  </si>
  <si>
    <t>2016-08-16 02:31:47.665406+00:00</t>
  </si>
  <si>
    <t>2016-10-18 04:28:08.342326+00:00</t>
  </si>
  <si>
    <t>2016-11-29 08:18:23.866904+00:00</t>
  </si>
  <si>
    <t>2017-01-24 23:30:17.099062+00:00</t>
  </si>
  <si>
    <t>2017-02-22 02:11:03.804923+00:00</t>
  </si>
  <si>
    <t>2017-05-23 06:52:15.024664+00:00</t>
  </si>
  <si>
    <t>2017-09-19 22:07:51.650938+00:00</t>
  </si>
  <si>
    <t>2017-12-05 22:31:17.866541+00:00</t>
  </si>
  <si>
    <t>2018-03-27 22:18:25.615224+00:00</t>
  </si>
  <si>
    <t>2017-08-29 03:33:10.235060+00:00</t>
  </si>
  <si>
    <t>2015-07-14 06:53:05.589634+00:00</t>
  </si>
  <si>
    <t>2015-12-15 05:40:34.932481+00:00</t>
  </si>
  <si>
    <t>2016-01-14 02:49:38.672450+00:00</t>
  </si>
  <si>
    <t>2016-03-03 03:18:55.505693+00:00</t>
  </si>
  <si>
    <t>2016-06-14 05:27:21.735815+00:00</t>
  </si>
  <si>
    <t>2016-12-14 21:50:29.048475+00:00</t>
  </si>
  <si>
    <t>2017-06-22 06:14:19.007940+00:00</t>
  </si>
  <si>
    <t>2017-12-19 23:08:28.027055+00:00</t>
  </si>
  <si>
    <t>2017-08-10 23:51:06.601755+00:00</t>
  </si>
  <si>
    <t>2017-11-29 09:03:56.825861+00:00</t>
  </si>
  <si>
    <t>2016-06-28 06:06:50.696533+00:00</t>
  </si>
  <si>
    <t>2016-11-24 03:19:33.583507+00:00</t>
  </si>
  <si>
    <t>2017-02-25 01:31:33.754933+00:00</t>
  </si>
  <si>
    <t>2017-08-25 02:01:21.884098+00:00</t>
  </si>
  <si>
    <t>2015-06-23 07:14:28.780468+00:00</t>
  </si>
  <si>
    <t>2015-09-30 03:51:22.621196+00:00</t>
  </si>
  <si>
    <t>2015-12-22 02:14:01.935388+00:00</t>
  </si>
  <si>
    <t>2016-03-15 21:42:51.538270+00:00</t>
  </si>
  <si>
    <t>2016-06-14 02:51:13.663733+00:00</t>
  </si>
  <si>
    <t>2016-07-26 22:40:12.012232+00:00</t>
  </si>
  <si>
    <t>2016-09-07 05:25:35.796749+00:00</t>
  </si>
  <si>
    <t>2016-10-27 04:37:30.661109+00:00</t>
  </si>
  <si>
    <t>2017-07-03 04:46:11.691256+00:00</t>
  </si>
  <si>
    <t>2017-02-14 06:04:19.447895+00:00</t>
  </si>
  <si>
    <t>2017-11-02 22:44:28.919783+00:00</t>
  </si>
  <si>
    <t>2016-10-05 00:24:00.625937+00:00</t>
  </si>
  <si>
    <t>2016-11-17 23:27:55.091917+00:00</t>
  </si>
  <si>
    <t>2016-12-15 05:43:39.260507+00:00</t>
  </si>
  <si>
    <t>2017-03-16 04:03:54.096892+00:00</t>
  </si>
  <si>
    <t>2017-05-11 08:50:41.214986+00:00</t>
  </si>
  <si>
    <t>2017-06-23 11:37:16.402201+00:00</t>
  </si>
  <si>
    <t>2018-01-03 22:06:41.380648+00:00</t>
  </si>
  <si>
    <t>2017-01-24 03:24:51.676600+00:00</t>
  </si>
  <si>
    <t>2017-07-11 23:00:00.721389+00:00</t>
  </si>
  <si>
    <t>2016-05-19 07:34:11.090482+00:00</t>
  </si>
  <si>
    <t>2016-06-16 05:16:10.838895+00:00</t>
  </si>
  <si>
    <t>2016-08-25 05:20:31.629329+00:00</t>
  </si>
  <si>
    <t>2016-10-20 10:27:43.729130+00:00</t>
  </si>
  <si>
    <t>2017-04-06 06:33:35.493884+00:00</t>
  </si>
  <si>
    <t>2017-07-13 06:28:05.323244+00:00</t>
  </si>
  <si>
    <t>2017-11-16 12:56:12.171737+00:00</t>
  </si>
  <si>
    <t>2018-03-22 05:36:19.962803+00:00</t>
  </si>
  <si>
    <t>2016-06-08 01:15:42.697822+00:00</t>
  </si>
  <si>
    <t>2016-09-28 07:30:52.617621+00:00</t>
  </si>
  <si>
    <t>2017-04-05 22:49:36.775682+00:00</t>
  </si>
  <si>
    <t>2017-07-11 07:20:33.527128+00:00</t>
  </si>
  <si>
    <t>2018-02-21 23:08:12.672735+00:00</t>
  </si>
  <si>
    <t>2015-06-11 04:50:27.186868+00:00</t>
  </si>
  <si>
    <t>2015-06-30 06:57:25.911865+00:00</t>
  </si>
  <si>
    <t>2015-08-25 03:38:05.357996+00:00</t>
  </si>
  <si>
    <t>2015-10-20 04:22:00.215667+00:00</t>
  </si>
  <si>
    <t>2016-01-12 06:11:24.590899+00:00</t>
  </si>
  <si>
    <t>2016-02-23 00:44:59.679963+00:00</t>
  </si>
  <si>
    <t>2016-05-17 01:33:14.080113+00:00</t>
  </si>
  <si>
    <t>2016-08-17 04:04:41.260398+00:00</t>
  </si>
  <si>
    <t>2016-11-16 01:22:24.397126+00:00</t>
  </si>
  <si>
    <t>2017-05-24 21:46:05.879984+00:00</t>
  </si>
  <si>
    <t>2017-10-03 23:25:41.545871+00:00</t>
  </si>
  <si>
    <t>2018-02-06 23:14:53.142572+00:00</t>
  </si>
  <si>
    <t>2015-12-16 00:59:55.419029+00:00</t>
  </si>
  <si>
    <t>2016-12-06 01:13:14.513804+00:00</t>
  </si>
  <si>
    <t>2017-12-19 21:54:16.338655+00:00</t>
  </si>
  <si>
    <t>2016-03-30 01:55:56.794934+00:00</t>
  </si>
  <si>
    <t>2016-07-13 00:06:25.096395+00:00</t>
  </si>
  <si>
    <t>2016-10-12 21:48:33.261673+00:00</t>
  </si>
  <si>
    <t>2017-03-15 21:41:01.877110+00:00</t>
  </si>
  <si>
    <t>2017-05-02 07:02:12.488912+00:00</t>
  </si>
  <si>
    <t>2017-12-12 22:36:04.516725+00:00</t>
  </si>
  <si>
    <t>2016-06-07 06:29:15.441500+00:00</t>
  </si>
  <si>
    <t>2017-07-03 04:19:55.585161+00:00</t>
  </si>
  <si>
    <t>2015-09-16 03:06:23.444504+00:00</t>
  </si>
  <si>
    <t>2016-02-10 04:42:59.215854+00:00</t>
  </si>
  <si>
    <t>2016-09-21 00:06:55.372388+00:00</t>
  </si>
  <si>
    <t>2017-02-23 06:31:14.030364+00:00</t>
  </si>
  <si>
    <t>2017-05-31 05:11:32.073943+00:00</t>
  </si>
  <si>
    <t>2017-11-29 00:38:53.156400+00:00</t>
  </si>
  <si>
    <t>2018-04-02 09:21:10.632789+00:00</t>
  </si>
  <si>
    <t>2016-03-14 23:06:54.157561+00:00</t>
  </si>
  <si>
    <t>2016-05-05 01:52:49.850354+00:00</t>
  </si>
  <si>
    <t>2016-05-19 04:08:57.762018+00:00</t>
  </si>
  <si>
    <t>2016-06-28 07:02:27.832389+00:00</t>
  </si>
  <si>
    <t>2016-08-09 09:08:19.565364+00:00</t>
  </si>
  <si>
    <t>2016-09-21 07:47:05.784550+00:00</t>
  </si>
  <si>
    <t>2016-12-16 05:56:50.004453+00:00</t>
  </si>
  <si>
    <t>2017-02-16 04:10:44.975576+00:00</t>
  </si>
  <si>
    <t>2017-05-18 01:20:07.187040+00:00</t>
  </si>
  <si>
    <t>2017-11-22 21:43:37.317671+00:00</t>
  </si>
  <si>
    <t>2015-12-10 02:59:42.544301+00:00</t>
  </si>
  <si>
    <t>2016-04-07 01:28:15.565347+00:00</t>
  </si>
  <si>
    <t>2016-11-03 05:32:55.545361+00:00</t>
  </si>
  <si>
    <t>2017-05-04 04:30:42.912796+00:00</t>
  </si>
  <si>
    <t>2015-06-23 02:08:43.339260+00:00</t>
  </si>
  <si>
    <t>2016-02-03 02:41:53.624081+00:00</t>
  </si>
  <si>
    <t>2017-02-21 04:56:10.895913+00:00</t>
  </si>
  <si>
    <t>2018-03-06 05:27:41.449467+00:00</t>
  </si>
  <si>
    <t>2016-07-18 11:07:19.540392+00:00</t>
  </si>
  <si>
    <t>2016-07-28 05:22:34.965891+00:00</t>
  </si>
  <si>
    <t>2017-02-10 02:14:51.646775+00:00</t>
  </si>
  <si>
    <t>2017-03-23 00:25:44.684654+00:00</t>
  </si>
  <si>
    <t>2018-01-28 05:46:56.109370+00:00</t>
  </si>
  <si>
    <t>2016-07-19 10:21:36.321320+00:00</t>
  </si>
  <si>
    <t>2017-07-18 02:44:08.089156+00:00</t>
  </si>
  <si>
    <t>2016-02-23 01:11:25.209010+00:00</t>
  </si>
  <si>
    <t>2016-04-19 02:11:37.036484+00:00</t>
  </si>
  <si>
    <t>2017-07-03 06:00:50.141365+00:00</t>
  </si>
  <si>
    <t>2015-12-22 20:21:16.003197+00:00</t>
  </si>
  <si>
    <t>2016-02-23 21:36:15.642521+00:00</t>
  </si>
  <si>
    <t>2015-02-05 02:47:55.180893+00:00</t>
  </si>
  <si>
    <t>2015-03-04 21:46:37.832900+00:00</t>
  </si>
  <si>
    <t>2015-06-02 03:11:53.916612+00:00</t>
  </si>
  <si>
    <t>2015-09-15 07:10:43.363530+00:00</t>
  </si>
  <si>
    <t>2016-02-16 22:03:00.396655+00:00</t>
  </si>
  <si>
    <t>2016-05-24 05:25:09.322254+00:00</t>
  </si>
  <si>
    <t>2016-06-21 05:59:20.103151+00:00</t>
  </si>
  <si>
    <t>2016-08-02 07:05:12.073756+00:00</t>
  </si>
  <si>
    <t>2016-11-08 22:16:28.651646+00:00</t>
  </si>
  <si>
    <t>2016-12-13 21:40:45.137511+00:00</t>
  </si>
  <si>
    <t>2017-02-28 09:14:46.607226+00:00</t>
  </si>
  <si>
    <t>2017-05-16 23:40:30.178714+00:00</t>
  </si>
  <si>
    <t>2017-07-12 01:04:11.835343+00:00</t>
  </si>
  <si>
    <t>2017-10-24 22:03:16.199819+00:00</t>
  </si>
  <si>
    <t>2017-12-05 23:53:11.134549+00:00</t>
  </si>
  <si>
    <t>2018-01-30 22:32:31.411817+00:00</t>
  </si>
  <si>
    <t>2018-03-21 00:02:57.393781+00:00</t>
  </si>
  <si>
    <t>2017-03-14 21:03:34.336882+00:00</t>
  </si>
  <si>
    <t>2017-04-04 23:37:50.856185+00:00</t>
  </si>
  <si>
    <t>2017-05-17 00:36:05.391272+00:00</t>
  </si>
  <si>
    <t>2017-08-20 22:10:40.896037+00:00</t>
  </si>
  <si>
    <t>2017-06-01 22:55:44.800392+00:00</t>
  </si>
  <si>
    <t>2017-07-20 07:10:22.805889+00:00</t>
  </si>
  <si>
    <t>2017-12-05 03:10:39.816811+00:00</t>
  </si>
  <si>
    <t>2018-02-26 22:46:48.605937+00:00</t>
  </si>
  <si>
    <t>2018-04-19 05:54:45.913667+00:00</t>
  </si>
  <si>
    <t>2017-06-27 09:55:56.308554+00:00</t>
  </si>
  <si>
    <t>2017-12-20 00:55:45.473285+00:00</t>
  </si>
  <si>
    <t>2017-05-04 04:37:24.455212+00:00</t>
  </si>
  <si>
    <t>2017-08-31 03:17:32.336180+00:00</t>
  </si>
  <si>
    <t>2017-10-22 11:59:00.260793+00:00</t>
  </si>
  <si>
    <t>2018-01-03 09:50:57.921747+00:00</t>
  </si>
  <si>
    <t>2018-04-19 05:52:01.165335+00:00</t>
  </si>
  <si>
    <t>2016-11-18 01:22:13.308195+00:00</t>
  </si>
  <si>
    <t>2016-12-01 05:32:42.865830+00:00</t>
  </si>
  <si>
    <t>2017-01-05 03:10:29.428197+00:00</t>
  </si>
  <si>
    <t>2017-02-07 05:54:46.317690+00:00</t>
  </si>
  <si>
    <t>2015-02-12 00:20:53.649239+00:00</t>
  </si>
  <si>
    <t>2016-02-09 23:29:58.997883+00:00</t>
  </si>
  <si>
    <t>2017-07-03 06:22:35.954215+00:00</t>
  </si>
  <si>
    <t>2015-04-02 04:27:06.835376+00:00</t>
  </si>
  <si>
    <t>2015-07-08 06:28:04.221663+00:00</t>
  </si>
  <si>
    <t>2015-07-30 04:21:28.271255+00:00</t>
  </si>
  <si>
    <t>2015-12-08 10:11:06.157106+00:00</t>
  </si>
  <si>
    <t>2016-04-19 06:34:22.088525+00:00</t>
  </si>
  <si>
    <t>2016-10-11 05:40:51.235277+00:00</t>
  </si>
  <si>
    <t>2017-03-16 04:33:56.600999+00:00</t>
  </si>
  <si>
    <t>2017-07-04 01:46:00.551481+00:00</t>
  </si>
  <si>
    <t>2018-01-11 04:34:40.570978+00:00</t>
  </si>
  <si>
    <t>2015-08-26 00:46:28.318636+00:00</t>
  </si>
  <si>
    <t>2015-12-08 02:31:20.930986+00:00</t>
  </si>
  <si>
    <t>2016-03-22 06:19:40.362565+00:00</t>
  </si>
  <si>
    <t>2016-04-26 01:51:29.553574+00:00</t>
  </si>
  <si>
    <t>2016-12-14 21:22:01.370301+00:00</t>
  </si>
  <si>
    <t>2017-05-24 21:50:59.326504+00:00</t>
  </si>
  <si>
    <t>2017-11-21 08:01:37.996536+00:00</t>
  </si>
  <si>
    <t>2016-09-20 00:30:08.656251+00:00</t>
  </si>
  <si>
    <t>2017-03-07 00:47:45.939572+00:00</t>
  </si>
  <si>
    <t>2018-03-20 05:39:37.808507+00:00</t>
  </si>
  <si>
    <t>2018-02-20 06:06:11.922577+00:00</t>
  </si>
  <si>
    <t>2015-02-12 00:30:23.900029+00:00</t>
  </si>
  <si>
    <t>2015-03-31 05:26:20.015365+00:00</t>
  </si>
  <si>
    <t>2015-05-05 02:21:52.899850+00:00</t>
  </si>
  <si>
    <t>2016-11-10 22:10:05.167310+00:00</t>
  </si>
  <si>
    <t>2017-03-16 05:27:14.974706+00:00</t>
  </si>
  <si>
    <t>2017-05-16 01:07:18.756671+00:00</t>
  </si>
  <si>
    <t>2017-07-06 23:48:20.846846+00:00</t>
  </si>
  <si>
    <t>2017-08-03 02:13:38.865717+00:00</t>
  </si>
  <si>
    <t>2017-11-29 01:51:50.585186+00:00</t>
  </si>
  <si>
    <t>2018-04-12 06:26:03.763435+00:00</t>
  </si>
  <si>
    <t>2017-02-26 01:14:00.799661+00:00</t>
  </si>
  <si>
    <t>2017-05-05 03:06:11.614942+00:00</t>
  </si>
  <si>
    <t>2017-06-01 22:15:37.289738+00:00</t>
  </si>
  <si>
    <t>2017-09-28 13:13:04.712551+00:00</t>
  </si>
  <si>
    <t>2018-02-01 00:44:47.383693+00:00</t>
  </si>
  <si>
    <t>2017-09-28 11:54:11.659519+00:00</t>
  </si>
  <si>
    <t>2018-04-05 01:27:12.410845+00:00</t>
  </si>
  <si>
    <t>2015-09-01 07:36:17.510507+00:00</t>
  </si>
  <si>
    <t>2015-09-17 00:35:42.179908+00:00</t>
  </si>
  <si>
    <t>2015-10-27 01:23:08.918798+00:00</t>
  </si>
  <si>
    <t>2016-04-12 23:59:08.632016+00:00</t>
  </si>
  <si>
    <t>2016-09-06 05:04:51.123254+00:00</t>
  </si>
  <si>
    <t>2017-03-07 00:38:48.687210+00:00</t>
  </si>
  <si>
    <t>2017-10-03 00:41:51.328600+00:00</t>
  </si>
  <si>
    <t>2018-04-17 01:39:49.332681+00:00</t>
  </si>
  <si>
    <t>2016-09-07 06:19:31.137548+00:00</t>
  </si>
  <si>
    <t>2016-09-22 06:10:40.191085+00:00</t>
  </si>
  <si>
    <t>2016-10-20 05:37:27.262916+00:00</t>
  </si>
  <si>
    <t>2016-10-25 01:37:25.651501+00:00</t>
  </si>
  <si>
    <t>2016-11-08 05:00:23.606001+00:00</t>
  </si>
  <si>
    <t>2017-02-11 23:40:20.833265+00:00</t>
  </si>
  <si>
    <t>2017-06-02 03:46:10.110309+00:00</t>
  </si>
  <si>
    <t>2017-10-20 02:32:52.607824+00:00</t>
  </si>
  <si>
    <t>2017-11-29 09:06:59.534655+00:00</t>
  </si>
  <si>
    <t>2018-03-23 04:56:26.114054+00:00</t>
  </si>
  <si>
    <t>2017-10-03 05:32:06.806320+00:00</t>
  </si>
  <si>
    <t>2015-05-21 05:13:17.109618+00:00</t>
  </si>
  <si>
    <t>2015-05-26 02:02:47.603671+00:00</t>
  </si>
  <si>
    <t>2015-06-02 05:08:56.047742+00:00</t>
  </si>
  <si>
    <t>2015-06-30 23:43:00.638812+00:00</t>
  </si>
  <si>
    <t>2016-11-09 23:33:21.055144+00:00</t>
  </si>
  <si>
    <t>2017-02-09 05:24:45.672204+00:00</t>
  </si>
  <si>
    <t>2015-02-19 04:49:59.835801+00:00</t>
  </si>
  <si>
    <t>2015-03-17 05:18:37.965722+00:00</t>
  </si>
  <si>
    <t>2015-05-13 01:30:34.852872+00:00</t>
  </si>
  <si>
    <t>2015-08-11 23:42:46.504079+00:00</t>
  </si>
  <si>
    <t>2017-07-03 03:40:23.177121+00:00</t>
  </si>
  <si>
    <t>2017-05-23 07:41:38.849834+00:00</t>
  </si>
  <si>
    <t>2017-07-06 05:08:56.555702+00:00</t>
  </si>
  <si>
    <t>2017-10-18 10:10:39.526624+00:00</t>
  </si>
  <si>
    <t>2018-02-23 05:22:59.656361+00:00</t>
  </si>
  <si>
    <t>2017-06-26 06:17:07.795224+00:00</t>
  </si>
  <si>
    <t>2015-03-10 05:11:00.091146+00:00</t>
  </si>
  <si>
    <t>2015-05-26 06:09:01.616977+00:00</t>
  </si>
  <si>
    <t>2015-06-09 06:37:29.919622+00:00</t>
  </si>
  <si>
    <t>2015-08-05 04:27:39.190378+00:00</t>
  </si>
  <si>
    <t>2016-01-06 00:25:21.418358+00:00</t>
  </si>
  <si>
    <t>2016-02-23 10:05:30.799462+00:00</t>
  </si>
  <si>
    <t>2016-05-26 02:50:07.909443+00:00</t>
  </si>
  <si>
    <t>2016-06-14 05:14:04.740408+00:00</t>
  </si>
  <si>
    <t>2016-07-20 03:49:44.222773+00:00</t>
  </si>
  <si>
    <t>2016-08-24 04:26:36.792613+00:00</t>
  </si>
  <si>
    <t>2016-09-27 05:56:07.172308+00:00</t>
  </si>
  <si>
    <t>2016-11-16 01:13:22.083680+00:00</t>
  </si>
  <si>
    <t>2016-12-13 23:23:45.684089+00:00</t>
  </si>
  <si>
    <t>2017-01-10 22:25:11.298771+00:00</t>
  </si>
  <si>
    <t>2017-03-13 22:25:11+00:00</t>
  </si>
  <si>
    <t>2017-04-20 01:37:40.068741+00:00</t>
  </si>
  <si>
    <t>2017-05-09 21:36:04.055685+00:00</t>
  </si>
  <si>
    <t>2017-06-28 22:58:04.089421+00:00</t>
  </si>
  <si>
    <t>2017-08-23 00:22:27.644815+00:00</t>
  </si>
  <si>
    <t>2017-11-14 23:43:19.033997+00:00</t>
  </si>
  <si>
    <t>2018-02-06 22:51:19.569636+00:00</t>
  </si>
  <si>
    <t>2018-03-21 01:27:29.809402+00:00</t>
  </si>
  <si>
    <t>2016-10-13 03:26:40.815393+00:00</t>
  </si>
  <si>
    <t>2016-12-22 05:01:52.998357+00:00</t>
  </si>
  <si>
    <t>2017-01-25 00:18:03.702251+00:00</t>
  </si>
  <si>
    <t>2017-02-22 03:14:42.023285+00:00</t>
  </si>
  <si>
    <t>2017-05-17 00:06:19.515003+00:00</t>
  </si>
  <si>
    <t>2017-08-22 06:34:32.508477+00:00</t>
  </si>
  <si>
    <t>2018-02-07 04:15:57.097493+00:00</t>
  </si>
  <si>
    <t>2015-05-14 07:11:00.598917+00:00</t>
  </si>
  <si>
    <t>2015-08-19 00:04:56.229510+00:00</t>
  </si>
  <si>
    <t>2015-12-15 03:52:46.894397+00:00</t>
  </si>
  <si>
    <t>2016-03-22 20:41:16.613437+00:00</t>
  </si>
  <si>
    <t>2016-07-03 01:09:15.580172+00:00</t>
  </si>
  <si>
    <t>2016-07-07 01:37:35.980234+00:00</t>
  </si>
  <si>
    <t>2017-07-04 01:58:50.313528+00:00</t>
  </si>
  <si>
    <t>2017-11-30 08:11:30.893612+00:00</t>
  </si>
  <si>
    <t>2018-03-08 04:05:03.608915+00:00</t>
  </si>
  <si>
    <t>2018-04-04 23:07:25.083334+00:00</t>
  </si>
  <si>
    <t>2016-10-18 04:23:32.317994+00:00</t>
  </si>
  <si>
    <t>2016-12-13 21:28:50.660374+00:00</t>
  </si>
  <si>
    <t>2017-01-17 05:59:40.315662+00:00</t>
  </si>
  <si>
    <t>2017-02-28 08:55:07.003677+00:00</t>
  </si>
  <si>
    <t>2015-04-29 00:55:46.036339+00:00</t>
  </si>
  <si>
    <t>2015-06-02 03:13:44.615734+00:00</t>
  </si>
  <si>
    <t>2015-09-09 03:59:35.029638+00:00</t>
  </si>
  <si>
    <t>2015-10-13 04:46:41.988593+00:00</t>
  </si>
  <si>
    <t>2015-12-22 02:11:30.098094+00:00</t>
  </si>
  <si>
    <t>2016-03-29 05:33:24.908417+00:00</t>
  </si>
  <si>
    <t>2016-04-26 23:02:25.512023+00:00</t>
  </si>
  <si>
    <t>2016-05-17 05:54:05.707937+00:00</t>
  </si>
  <si>
    <t>2016-06-21 03:35:50.438252+00:00</t>
  </si>
  <si>
    <t>2017-09-13 22:35:58.860272+00:00</t>
  </si>
  <si>
    <t>2017-12-19 00:05:51.735075+00:00</t>
  </si>
  <si>
    <t>2016-11-24 05:09:40.790156+00:00</t>
  </si>
  <si>
    <t>2017-01-12 06:13:48.535340+00:00</t>
  </si>
  <si>
    <t>2017-02-01 00:57:06.365768+00:00</t>
  </si>
  <si>
    <t>2017-03-01 01:33:06.281691+00:00</t>
  </si>
  <si>
    <t>2017-04-13 05:59:19.320277+00:00</t>
  </si>
  <si>
    <t>2017-07-16 11:46:24.829063+00:00</t>
  </si>
  <si>
    <t>2015-04-23 04:53:06.926301+00:00</t>
  </si>
  <si>
    <t>2015-05-14 03:52:11.687727+00:00</t>
  </si>
  <si>
    <t>2015-06-11 02:20:47.322872+00:00</t>
  </si>
  <si>
    <t>2015-07-22 03:50:31.252224+00:00</t>
  </si>
  <si>
    <t>2015-08-06 03:41:39.428877+00:00</t>
  </si>
  <si>
    <t>2015-08-19 04:09:37.824341+00:00</t>
  </si>
  <si>
    <t>2015-10-27 06:06:46.423982+00:00</t>
  </si>
  <si>
    <t>2015-11-26 02:14:34.064363+00:00</t>
  </si>
  <si>
    <t>2016-02-16 03:22:34.215726+00:00</t>
  </si>
  <si>
    <t>2016-05-12 02:35:02.416684+00:00</t>
  </si>
  <si>
    <t>2016-06-09 02:29:57.648234+00:00</t>
  </si>
  <si>
    <t>2016-08-04 03:24:54.288905+00:00</t>
  </si>
  <si>
    <t>2016-10-06 03:43:23.100326+00:00</t>
  </si>
  <si>
    <t>2016-11-18 00:39:15.785231+00:00</t>
  </si>
  <si>
    <t>2016-12-01 04:32:36.081134+00:00</t>
  </si>
  <si>
    <t>2016-12-15 06:15:29.404003+00:00</t>
  </si>
  <si>
    <t>2016-12-20 04:20:07.237709+00:00</t>
  </si>
  <si>
    <t>2017-01-03 01:54:21.030832+00:00</t>
  </si>
  <si>
    <t>2017-01-31 01:50:18.616348+00:00</t>
  </si>
  <si>
    <t>2017-03-30 00:38:56.699349+00:00</t>
  </si>
  <si>
    <t>2017-07-03 04:07:38.703284+00:00</t>
  </si>
  <si>
    <t>2017-07-31 05:41:18.246776+00:00</t>
  </si>
  <si>
    <t>2017-08-30 09:37:05.198894+00:00</t>
  </si>
  <si>
    <t>2017-11-23 01:04:29.309515+00:00</t>
  </si>
  <si>
    <t>2018-01-30 05:35:19.303135+00:00</t>
  </si>
  <si>
    <t>2018-02-08 05:14:44.359254+00:00</t>
  </si>
  <si>
    <t>2018-02-22 09:17:30.078622+00:00</t>
  </si>
  <si>
    <t>2018-03-09 01:19:05.813225+00:00</t>
  </si>
  <si>
    <t>2017-02-07 21:51:25.159947+00:00</t>
  </si>
  <si>
    <t>2017-07-03 05:54:44.504635+00:00</t>
  </si>
  <si>
    <t>2015-09-03 04:03:11.569628+00:00</t>
  </si>
  <si>
    <t>2015-11-11 23:44:50.145127+00:00</t>
  </si>
  <si>
    <t>2016-01-21 03:46:39.557116+00:00</t>
  </si>
  <si>
    <t>2016-03-03 03:54:05.024375+00:00</t>
  </si>
  <si>
    <t>2017-07-03 05:52:28.320190+00:00</t>
  </si>
  <si>
    <t>2015-11-17 05:39:15.704282+00:00</t>
  </si>
  <si>
    <t>2016-01-05 05:58:33.218785+00:00</t>
  </si>
  <si>
    <t>2016-04-26 01:53:51.880267+00:00</t>
  </si>
  <si>
    <t>2016-07-26 09:57:54.874210+00:00</t>
  </si>
  <si>
    <t>2017-07-03 06:06:00.444560+00:00</t>
  </si>
  <si>
    <t>2015-07-09 03:40:32.275208+00:00</t>
  </si>
  <si>
    <t>2015-10-01 03:45:02.965138+00:00</t>
  </si>
  <si>
    <t>2016-01-07 01:16:34.630973+00:00</t>
  </si>
  <si>
    <t>2016-01-28 02:38:05.156734+00:00</t>
  </si>
  <si>
    <t>2016-12-06 05:53:38.104958+00:00</t>
  </si>
  <si>
    <t>2017-07-03 04:05:40.159445+00:00</t>
  </si>
  <si>
    <t>2017-10-02 20:55:23.974440+00:00</t>
  </si>
  <si>
    <t>2018-04-05 01:05:00.241905+00:00</t>
  </si>
  <si>
    <t>2015-10-06 23:53:06.038744+00:00</t>
  </si>
  <si>
    <t>2015-10-27 02:41:07.631382+00:00</t>
  </si>
  <si>
    <t>2016-04-27 01:14:32.216428+00:00</t>
  </si>
  <si>
    <t>2017-04-05 01:39:20.106329+00:00</t>
  </si>
  <si>
    <t>2018-04-04 22:31:54.939207+00:00</t>
  </si>
  <si>
    <t>2016-01-05 23:24:51.288517+00:00</t>
  </si>
  <si>
    <t>2016-04-12 23:54:00.796657+00:00</t>
  </si>
  <si>
    <t>2016-11-16 01:19:36.225332+00:00</t>
  </si>
  <si>
    <t>2017-11-14 20:55:26.592161+00:00</t>
  </si>
  <si>
    <t>2017-11-02 03:37:46.583826+00:00</t>
  </si>
  <si>
    <t>2018-02-14 10:21:23.867533+00:00</t>
  </si>
  <si>
    <t>2016-11-04 06:13:22.656012+00:00</t>
  </si>
  <si>
    <t>2017-01-17 01:14:25.612209+00:00</t>
  </si>
  <si>
    <t>2017-06-13 06:52:06.891726+00:00</t>
  </si>
  <si>
    <t>2017-09-13 22:31:59.463402+00:00</t>
  </si>
  <si>
    <t>2017-12-21 09:02:52.800151+00:00</t>
  </si>
  <si>
    <t>2018-02-08 06:15:40.317824+00:00</t>
  </si>
  <si>
    <t>2015-10-13 06:40:33.350813+00:00</t>
  </si>
  <si>
    <t>2016-04-12 06:51:38.465720+00:00</t>
  </si>
  <si>
    <t>2016-05-17 04:34:32.603070+00:00</t>
  </si>
  <si>
    <t>2016-09-21 07:43:52.098394+00:00</t>
  </si>
  <si>
    <t>2017-09-21 01:32:37.607590+00:00</t>
  </si>
  <si>
    <t>2015-07-30 05:34:24.486980+00:00</t>
  </si>
  <si>
    <t>2015-08-11 23:40:41.645218+00:00</t>
  </si>
  <si>
    <t>2017-07-03 04:23:24.244770+00:00</t>
  </si>
  <si>
    <t>2016-12-14 21:56:41.846771+00:00</t>
  </si>
  <si>
    <t>2017-03-15 01:52:12.620705+00:00</t>
  </si>
  <si>
    <t>2017-09-20 02:11:07.507841+00:00</t>
  </si>
  <si>
    <t>2015-09-30 03:54:53.887383+00:00</t>
  </si>
  <si>
    <t>2015-11-17 05:16:47.735096+00:00</t>
  </si>
  <si>
    <t>2016-01-05 05:07:46.443339+00:00</t>
  </si>
  <si>
    <t>2016-05-03 05:12:56.603976+00:00</t>
  </si>
  <si>
    <t>2016-09-22 05:01:37.522674+00:00</t>
  </si>
  <si>
    <t>2016-12-14 22:22:04.106945+00:00</t>
  </si>
  <si>
    <t>2017-03-16 03:50:04.689695+00:00</t>
  </si>
  <si>
    <t>2017-10-17 23:09:06.824632+00:00</t>
  </si>
  <si>
    <t>2018-03-20 20:56:22.506542+00:00</t>
  </si>
  <si>
    <t>2017-06-15 12:17:49.671561+00:00</t>
  </si>
  <si>
    <t>2017-08-10 01:58:47.716940+00:00</t>
  </si>
  <si>
    <t>2018-03-08 05:28:23.866871+00:00</t>
  </si>
  <si>
    <t>2017-07-03 05:27:22.581038+00:00</t>
  </si>
  <si>
    <t>2017-09-28 00:26:55.553824+00:00</t>
  </si>
  <si>
    <t>2017-11-02 23:35:52.611127+00:00</t>
  </si>
  <si>
    <t>2016-05-26 02:00:22.887519+00:00</t>
  </si>
  <si>
    <t>2017-01-12 05:49:12.899794+00:00</t>
  </si>
  <si>
    <t>2017-04-13 01:44:06.991941+00:00</t>
  </si>
  <si>
    <t>2017-10-22 22:22:48.655974+00:00</t>
  </si>
  <si>
    <t>2015-08-20 05:39:32.388573+00:00</t>
  </si>
  <si>
    <t>2015-10-01 00:36:27.317429+00:00</t>
  </si>
  <si>
    <t>2017-07-06 05:44:54.786742+00:00</t>
  </si>
  <si>
    <t>2016-06-28 01:24:40.950645+00:00</t>
  </si>
  <si>
    <t>2016-08-17 05:11:29.639906+00:00</t>
  </si>
  <si>
    <t>2016-09-22 04:57:45.440673+00:00</t>
  </si>
  <si>
    <t>2016-12-21 01:17:03.008475+00:00</t>
  </si>
  <si>
    <t>2017-12-05 05:45:44.671085+00:00</t>
  </si>
  <si>
    <t>2015-10-22 02:25:23.080028+00:00</t>
  </si>
  <si>
    <t>2016-01-28 01:41:07.607903+00:00</t>
  </si>
  <si>
    <t>2016-07-28 05:33:24.706045+00:00</t>
  </si>
  <si>
    <t>2017-02-10 02:28:13.164610+00:00</t>
  </si>
  <si>
    <t>2017-08-24 02:48:15.817447+00:00</t>
  </si>
  <si>
    <t>2018-02-08 00:46:22.738432+00:00</t>
  </si>
  <si>
    <t>2016-08-25 06:15:06.829885+00:00</t>
  </si>
  <si>
    <t>2016-10-20 09:26:57.162992+00:00</t>
  </si>
  <si>
    <t>2016-10-28 03:57:14.530296+00:00</t>
  </si>
  <si>
    <t>2017-01-23 03:02:35.863020+00:00</t>
  </si>
  <si>
    <t>2017-02-17 03:33:52.575811+00:00</t>
  </si>
  <si>
    <t>2017-02-15 02:42:14.200148+00:00</t>
  </si>
  <si>
    <t>2017-06-08 07:07:41.569539+00:00</t>
  </si>
  <si>
    <t>2017-08-22 03:14:23.317955+00:00</t>
  </si>
  <si>
    <t>2017-09-14 04:34:54.932721+00:00</t>
  </si>
  <si>
    <t>2017-10-31 12:20:05.497866+00:00</t>
  </si>
  <si>
    <t>2018-03-15 05:56:14.856284+00:00</t>
  </si>
  <si>
    <t>2017-03-29 22:52:57.036185+00:00</t>
  </si>
  <si>
    <t>2017-08-31 04:10:25.460857+00:00</t>
  </si>
  <si>
    <t>2017-10-03 06:09:57.866645+00:00</t>
  </si>
  <si>
    <t>2017-12-07 05:58:12.441482+00:00</t>
  </si>
  <si>
    <t>2018-02-01 04:21:19.606235+00:00</t>
  </si>
  <si>
    <t>2016-03-30 00:54:16.410204+00:00</t>
  </si>
  <si>
    <t>2016-06-28 05:14:22.215766+00:00</t>
  </si>
  <si>
    <t>2016-10-18 08:55:01.357603+00:00</t>
  </si>
  <si>
    <t>2016-12-13 22:58:07.831271+00:00</t>
  </si>
  <si>
    <t>2017-03-21 05:59:08.735242+00:00</t>
  </si>
  <si>
    <t>2017-07-05 08:04:20.728885+00:00</t>
  </si>
  <si>
    <t>2017-08-15 13:39:01.126825+00:00</t>
  </si>
  <si>
    <t>2017-11-14 21:18:37.221496+00:00</t>
  </si>
  <si>
    <t>2015-10-27 01:46:19.214992+00:00</t>
  </si>
  <si>
    <t>2016-10-20 06:00:11.157117+00:00</t>
  </si>
  <si>
    <t>2015-11-18 00:23:01.891674+00:00</t>
  </si>
  <si>
    <t>2016-04-13 07:38:23.443742+00:00</t>
  </si>
  <si>
    <t>2016-09-27 06:19:31.316883+00:00</t>
  </si>
  <si>
    <t>2017-03-21 21:26:17.364950+00:00</t>
  </si>
  <si>
    <t>2017-10-10 06:40:48.065233+00:00</t>
  </si>
  <si>
    <t>2018-04-13 06:37:35.119426+00:00</t>
  </si>
  <si>
    <t>2016-03-15 01:16:32.299473+00:00</t>
  </si>
  <si>
    <t>2016-09-07 06:05:38.528988+00:00</t>
  </si>
  <si>
    <t>2016-02-16 02:32:12.246591+00:00</t>
  </si>
  <si>
    <t>2018-01-21 05:56:37.163857+00:00</t>
  </si>
  <si>
    <t>2016-10-27 04:26:49.567805+00:00</t>
  </si>
  <si>
    <t>2016-12-15 00:40:11.357480+00:00</t>
  </si>
  <si>
    <t>2017-02-26 00:58:04.974819+00:00</t>
  </si>
  <si>
    <t>2017-07-04 01:35:52.094031+00:00</t>
  </si>
  <si>
    <t>2017-12-13 08:28:39.385003+00:00</t>
  </si>
  <si>
    <t>2017-02-09 05:21:18.634919+00:00</t>
  </si>
  <si>
    <t>2017-02-23 03:43:53.473491+00:00</t>
  </si>
  <si>
    <t>2017-03-23 05:07:20.227008+00:00</t>
  </si>
  <si>
    <t>2017-04-21 03:50:04.630801+00:00</t>
  </si>
  <si>
    <t>2017-05-04 05:02:44.145503+00:00</t>
  </si>
  <si>
    <t>2017-05-18 06:54:39.929652+00:00</t>
  </si>
  <si>
    <t>2017-06-01 03:35:36.567767+00:00</t>
  </si>
  <si>
    <t>2017-06-29 05:33:33.663916+00:00</t>
  </si>
  <si>
    <t>2017-08-24 04:53:27.346209+00:00</t>
  </si>
  <si>
    <t>2017-11-28 07:13:59.758699+00:00</t>
  </si>
  <si>
    <t>2017-11-30 13:04:31.697825+00:00</t>
  </si>
  <si>
    <t>2017-12-14 05:37:43.142624+00:00</t>
  </si>
  <si>
    <t>2018-04-05 06:30:38.896343+00:00</t>
  </si>
  <si>
    <t>2017-08-10 04:34:44.523971+00:00</t>
  </si>
  <si>
    <t>2017-09-21 14:37:53.986691+00:00</t>
  </si>
  <si>
    <t>2018-03-22 03:12:10.748012+00:00</t>
  </si>
  <si>
    <t>2016-09-13 05:23:54.259676+00:00</t>
  </si>
  <si>
    <t>2016-10-13 03:36:04.606648+00:00</t>
  </si>
  <si>
    <t>2016-10-25 05:35:42.523008+00:00</t>
  </si>
  <si>
    <t>2016-11-24 05:00:23.241080+00:00</t>
  </si>
  <si>
    <t>2017-03-02 05:27:48.221074+00:00</t>
  </si>
  <si>
    <t>2017-08-09 04:34:49.561392+00:00</t>
  </si>
  <si>
    <t>2017-09-26 06:46:36.314283+00:00</t>
  </si>
  <si>
    <t>2017-10-22 10:14:09.350806+00:00</t>
  </si>
  <si>
    <t>2017-11-16 04:10:48.968726+00:00</t>
  </si>
  <si>
    <t>2017-12-13 08:54:08.459416+00:00</t>
  </si>
  <si>
    <t>2018-02-01 03:14:07.396677+00:00</t>
  </si>
  <si>
    <t>2016-10-20 06:09:54.685571+00:00</t>
  </si>
  <si>
    <t>2017-02-12 23:53:08.059247+00:00</t>
  </si>
  <si>
    <t>2018-02-08 06:38:48.987546+00:00</t>
  </si>
  <si>
    <t>2016-03-24 05:17:31.628466+00:00</t>
  </si>
  <si>
    <t>2016-07-18 11:05:43.653854+00:00</t>
  </si>
  <si>
    <t>2016-12-03 04:44:03.016192+00:00</t>
  </si>
  <si>
    <t>2017-07-27 04:03:34.990894+00:00</t>
  </si>
  <si>
    <t>2017-10-19 05:46:47.551157+00:00</t>
  </si>
  <si>
    <t>2018-01-28 05:54:46.646142+00:00</t>
  </si>
  <si>
    <t>2017-10-08 23:36:47.960595+00:00</t>
  </si>
  <si>
    <t>2018-02-15 04:32:12.337447+00:00</t>
  </si>
  <si>
    <t>2015-12-08 06:16:05.715969+00:00</t>
  </si>
  <si>
    <t>2016-01-19 06:00:10.426271+00:00</t>
  </si>
  <si>
    <t>2016-02-16 23:07:17.868467+00:00</t>
  </si>
  <si>
    <t>2017-07-03 05:39:49.021384+00:00</t>
  </si>
  <si>
    <t>2017-05-02 06:38:55.687327+00:00</t>
  </si>
  <si>
    <t>2017-02-11 23:45:52.043318+00:00</t>
  </si>
  <si>
    <t>2015-12-21 11:30:40.290101+00:00</t>
  </si>
  <si>
    <t>2016-02-25 08:02:00.845671+00:00</t>
  </si>
  <si>
    <t>2016-03-24 05:25:01.683682+00:00</t>
  </si>
  <si>
    <t>2016-12-16 17:47:41.668574+00:00</t>
  </si>
  <si>
    <t>2017-03-23 05:29:57.994165+00:00</t>
  </si>
  <si>
    <t>2018-03-08 05:49:05.787337+00:00</t>
  </si>
  <si>
    <t>2017-07-03 05:35:06.114282+00:00</t>
  </si>
  <si>
    <t>2016-06-16 04:24:46.803343+00:00</t>
  </si>
  <si>
    <t>2017-03-23 05:16:08.238758+00:00</t>
  </si>
  <si>
    <t>2017-07-03 01:44:12.948686+00:00</t>
  </si>
  <si>
    <t>2016-02-23 22:07:13.350704+00:00</t>
  </si>
  <si>
    <t>2016-02-23 21:44:42.315828+00:00</t>
  </si>
  <si>
    <t>2017-07-03 05:37:56.741147+00:00</t>
  </si>
  <si>
    <t>2017-09-13 03:42:29.404418+00:00</t>
  </si>
  <si>
    <t>2016-09-08 00:26:40.475774+00:00</t>
  </si>
  <si>
    <t>2017-07-03 05:32:28.514455+00:00</t>
  </si>
  <si>
    <t>2016-05-03 05:16:16.625352+00:00</t>
  </si>
  <si>
    <t>2016-06-09 08:29:37.044479+00:00</t>
  </si>
  <si>
    <t>2016-06-28 01:06:16.831370+00:00</t>
  </si>
  <si>
    <t>2016-08-10 09:16:34.928314+00:00</t>
  </si>
  <si>
    <t>2016-08-30 00:47:16.831747+00:00</t>
  </si>
  <si>
    <t>2016-10-24 23:55:49.593203+00:00</t>
  </si>
  <si>
    <t>2017-01-24 05:20:28.068616+00:00</t>
  </si>
  <si>
    <t>2017-04-11 04:35:07.675878+00:00</t>
  </si>
  <si>
    <t>2017-07-11 23:08:22.792375+00:00</t>
  </si>
  <si>
    <t>2017-10-17 06:33:53.996975+00:00</t>
  </si>
  <si>
    <t>2018-04-17 01:12:14.026037+00:00</t>
  </si>
  <si>
    <t>2017-10-17 06:03:25.752303+00:00</t>
  </si>
  <si>
    <t>2018-01-11 02:16:05.860122+00:00</t>
  </si>
  <si>
    <t>2018-02-06 22:24:06.596796+00:00</t>
  </si>
  <si>
    <t>2018-03-22 21:50:22.268682+00:00</t>
  </si>
  <si>
    <t>2016-07-12 22:09:35.294988+00:00</t>
  </si>
  <si>
    <t>2017-02-21 05:37:15.978803+00:00</t>
  </si>
  <si>
    <t>2018-02-27 06:17:32.938982+00:00</t>
  </si>
  <si>
    <t>2016-01-20 00:10:10.920360+00:00</t>
  </si>
  <si>
    <t>2016-01-28 02:57:40.247807+00:00</t>
  </si>
  <si>
    <t>2016-02-18 01:44:33.906083+00:00</t>
  </si>
  <si>
    <t>2016-03-15 20:50:53.708703+00:00</t>
  </si>
  <si>
    <t>2016-03-22 20:45:43.034908+00:00</t>
  </si>
  <si>
    <t>2016-04-28 02:23:41.620860+00:00</t>
  </si>
  <si>
    <t>2016-05-12 03:25:23.178936+00:00</t>
  </si>
  <si>
    <t>2016-06-01 00:05:58.330595+00:00</t>
  </si>
  <si>
    <t>2016-06-23 01:34:41.476551+00:00</t>
  </si>
  <si>
    <t>2016-07-12 23:56:33.416631+00:00</t>
  </si>
  <si>
    <t>2016-08-12 02:50:20.515136+00:00</t>
  </si>
  <si>
    <t>2016-09-01 03:42:05.831671+00:00</t>
  </si>
  <si>
    <t>2016-11-18 01:16:47.008012+00:00</t>
  </si>
  <si>
    <t>2016-12-15 06:17:53.330932+00:00</t>
  </si>
  <si>
    <t>2017-01-13 01:12:04.817744+00:00</t>
  </si>
  <si>
    <t>2017-03-06 02:33:39.252054+00:00</t>
  </si>
  <si>
    <t>2017-03-11 21:50:11.350506+00:00</t>
  </si>
  <si>
    <t>2017-03-30 00:56:54.511255+00:00</t>
  </si>
  <si>
    <t>2017-04-13 04:29:13.322654+00:00</t>
  </si>
  <si>
    <t>2017-05-23 06:20:17.697314+00:00</t>
  </si>
  <si>
    <t>2017-08-28 04:05:17.256431+00:00</t>
  </si>
  <si>
    <t>2017-12-13 05:19:03.040345+00:00</t>
  </si>
  <si>
    <t>2016-07-28 05:41:13.312670+00:00</t>
  </si>
  <si>
    <t>2016-09-22 06:43:22.608388+00:00</t>
  </si>
  <si>
    <t>2017-02-10 02:21:44.398435+00:00</t>
  </si>
  <si>
    <t>2017-07-13 05:28:32.697205+00:00</t>
  </si>
  <si>
    <t>2017-10-19 05:59:32.816356+00:00</t>
  </si>
  <si>
    <t>2018-03-22 03:53:52.663115+00:00</t>
  </si>
  <si>
    <t>2017-02-02 03:30:23.670181+00:00</t>
  </si>
  <si>
    <t>2017-05-11 08:59:13.055380+00:00</t>
  </si>
  <si>
    <t>2017-07-27 05:28:29.693107+00:00</t>
  </si>
  <si>
    <t>2018-03-15 00:52:33.664459+00:00</t>
  </si>
  <si>
    <t>2016-12-17 08:50:00.671567+00:00</t>
  </si>
  <si>
    <t>2017-03-09 04:49:22.652407+00:00</t>
  </si>
  <si>
    <t>2017-03-23 03:42:32.547248+00:00</t>
  </si>
  <si>
    <t>2017-05-18 12:07:09.902559+00:00</t>
  </si>
  <si>
    <t>2017-09-08 00:30:53.687283+00:00</t>
  </si>
  <si>
    <t>2018-02-11 05:36:37.337430+00:00</t>
  </si>
  <si>
    <t>2017-12-05 23:29:57.415816+00:00</t>
  </si>
  <si>
    <t>2018-01-05 02:29:42.046860+00:00</t>
  </si>
  <si>
    <t>2018-01-23 22:03:29.084043+00:00</t>
  </si>
  <si>
    <t>2018-03-12 22:32:20.752877+00:00</t>
  </si>
  <si>
    <t>2018-03-20 06:23:00.666924+00:00</t>
  </si>
  <si>
    <t>2016-03-22 21:17:11.089969+00:00</t>
  </si>
  <si>
    <t>2016-06-16 04:54:47.199881+00:00</t>
  </si>
  <si>
    <t>2016-07-12 09:57:13.576879+00:00</t>
  </si>
  <si>
    <t>2016-09-13 07:15:41.480148+00:00</t>
  </si>
  <si>
    <t>2016-10-20 06:01:59.161558+00:00</t>
  </si>
  <si>
    <t>2017-02-12 23:47:18.567073+00:00</t>
  </si>
  <si>
    <t>2017-05-19 03:17:05.369515+00:00</t>
  </si>
  <si>
    <t>2017-09-28 06:57:56.363239+00:00</t>
  </si>
  <si>
    <t>2017-11-23 02:20:43.258990+00:00</t>
  </si>
  <si>
    <t>2018-02-16 05:49:32.294456+00:00</t>
  </si>
  <si>
    <t>2016-05-19 03:51:03.895819+00:00</t>
  </si>
  <si>
    <t>2016-12-01 00:44:43.148163+00:00</t>
  </si>
  <si>
    <t>2017-03-24 00:38:38.216953+00:00</t>
  </si>
  <si>
    <t>2017-04-27 06:24:56.784862+00:00</t>
  </si>
  <si>
    <t>2017-06-06 06:11:37.679687+00:00</t>
  </si>
  <si>
    <t>2017-08-27 13:53:58.355314+00:00</t>
  </si>
  <si>
    <t>2017-09-28 00:08:25.043409+00:00</t>
  </si>
  <si>
    <t>2017-12-19 05:33:43.627367+00:00</t>
  </si>
  <si>
    <t>2018-03-25 18:47:21.848883+00:00</t>
  </si>
  <si>
    <t>2016-03-29 05:00:06.224979+00:00</t>
  </si>
  <si>
    <t>2016-10-06 04:27:13.249596+00:00</t>
  </si>
  <si>
    <t>2017-01-13 03:15:57.280295+00:00</t>
  </si>
  <si>
    <t>2017-05-14 23:05:11.598802+00:00</t>
  </si>
  <si>
    <t>2017-09-01 03:55:35.634875+00:00</t>
  </si>
  <si>
    <t>2017-11-03 00:47:29.152929+00:00</t>
  </si>
  <si>
    <t>2016-05-03 06:45:14.357039+00:00</t>
  </si>
  <si>
    <t>2016-08-03 02:45:03.669254+00:00</t>
  </si>
  <si>
    <t>2017-02-15 04:05:27.881035+00:00</t>
  </si>
  <si>
    <t>2016-10-06 04:32:57.070819+00:00</t>
  </si>
  <si>
    <t>2016-12-08 05:22:21.384042+00:00</t>
  </si>
  <si>
    <t>2017-03-22 00:41:43.322948+00:00</t>
  </si>
  <si>
    <t>2017-04-20 03:57:06.512506+00:00</t>
  </si>
  <si>
    <t>2017-05-19 03:24:08.861392+00:00</t>
  </si>
  <si>
    <t>2017-07-05 08:03:53.255023+00:00</t>
  </si>
  <si>
    <t>2017-10-31 05:28:55.808379+00:00</t>
  </si>
  <si>
    <t>2018-01-30 03:57:36.977064+00:00</t>
  </si>
  <si>
    <t>2018-04-17 20:37:10.368293+00:00</t>
  </si>
  <si>
    <t>2016-11-03 05:18:57.074308+00:00</t>
  </si>
  <si>
    <t>2017-07-12 23:42:04.146647+00:00</t>
  </si>
  <si>
    <t>2017-06-02 03:29:40.049430+00:00</t>
  </si>
  <si>
    <t>2017-12-13 08:40:42.375059+00:00</t>
  </si>
  <si>
    <t>2016-10-27 04:21:29.712803+00:00</t>
  </si>
  <si>
    <t>2016-12-22 03:59:21.496817+00:00</t>
  </si>
  <si>
    <t>2017-05-21 23:11:26.696527+00:00</t>
  </si>
  <si>
    <t>2017-11-03 05:38:17.385230+00:00</t>
  </si>
  <si>
    <t>2018-04-06 06:01:25.006577+00:00</t>
  </si>
  <si>
    <t>2017-10-24 09:00:55.090198+00:00</t>
  </si>
  <si>
    <t>2018-03-06 06:54:55.460943+00:00</t>
  </si>
  <si>
    <t>2018-02-23 05:47:40.530784+00:00</t>
  </si>
  <si>
    <t>2016-08-18 00:06:24.062942+00:00</t>
  </si>
  <si>
    <t>2016-09-15 00:53:09.297328+00:00</t>
  </si>
  <si>
    <t>2016-10-27 09:05:11.520881+00:00</t>
  </si>
  <si>
    <t>2017-02-02 05:06:08.793278+00:00</t>
  </si>
  <si>
    <t>2017-07-03 05:05:09.475271+00:00</t>
  </si>
  <si>
    <t>2016-09-01 06:13:19.664630+00:00</t>
  </si>
  <si>
    <t>2016-12-08 05:08:56.116203+00:00</t>
  </si>
  <si>
    <t>2018-04-09 22:05:14.993427+00:00</t>
  </si>
  <si>
    <t>2016-11-10 22:24:34.515427+00:00</t>
  </si>
  <si>
    <t>2016-12-16 17:20:13.221840+00:00</t>
  </si>
  <si>
    <t>2017-02-10 02:05:08.070906+00:00</t>
  </si>
  <si>
    <t>2017-04-06 02:59:01.511780+00:00</t>
  </si>
  <si>
    <t>2017-07-13 03:12:15.236472+00:00</t>
  </si>
  <si>
    <t>2017-11-16 11:00:52.069941+00:00</t>
  </si>
  <si>
    <t>2018-01-28 06:05:00.524631+00:00</t>
  </si>
  <si>
    <t>2018-02-08 00:28:57.283238+00:00</t>
  </si>
  <si>
    <t>2016-09-01 07:07:01.929297+00:00</t>
  </si>
  <si>
    <t>2016-10-13 05:59:56.286466+00:00</t>
  </si>
  <si>
    <t>2016-11-24 05:29:18.276494+00:00</t>
  </si>
  <si>
    <t>2017-07-03 05:52:57.367115+00:00</t>
  </si>
  <si>
    <t>2016-06-28 03:01:34.688273+00:00</t>
  </si>
  <si>
    <t>2016-10-06 04:30:17.280008+00:00</t>
  </si>
  <si>
    <t>2016-12-22 03:08:36.792373+00:00</t>
  </si>
  <si>
    <t>2017-04-05 01:12:05.799810+00:00</t>
  </si>
  <si>
    <t>2017-07-26 04:01:05.498016+00:00</t>
  </si>
  <si>
    <t>2017-10-24 22:33:39.899554+00:00</t>
  </si>
  <si>
    <t>2018-01-23 04:06:02.850203+00:00</t>
  </si>
  <si>
    <t>2017-02-23 00:26:02.270215+00:00</t>
  </si>
  <si>
    <t>2017-05-18 03:50:04.418078+00:00</t>
  </si>
  <si>
    <t>2017-08-24 03:11:16.167531+00:00</t>
  </si>
  <si>
    <t>2018-01-28 05:57:58.897252+00:00</t>
  </si>
  <si>
    <t>2016-05-17 10:54:10.806495+00:00</t>
  </si>
  <si>
    <t>2016-05-31 23:35:08.848329+00:00</t>
  </si>
  <si>
    <t>2016-06-28 06:50:23.672738+00:00</t>
  </si>
  <si>
    <t>2016-08-09 07:47:46.877766+00:00</t>
  </si>
  <si>
    <t>2016-09-06 23:52:25.699400+00:00</t>
  </si>
  <si>
    <t>2017-01-13 00:16:21.566387+00:00</t>
  </si>
  <si>
    <t>2017-07-16 04:09:33.490494+00:00</t>
  </si>
  <si>
    <t>2018-02-23 06:10:49.351668+00:00</t>
  </si>
  <si>
    <t>2016-09-15 05:11:45.163712+00:00</t>
  </si>
  <si>
    <t>2017-02-02 05:21:17.121833+00:00</t>
  </si>
  <si>
    <t>2017-05-06 23:24:29.654167+00:00</t>
  </si>
  <si>
    <t>2017-08-10 23:58:52.144297+00:00</t>
  </si>
  <si>
    <t>2017-12-13 23:31:15.290423+00:00</t>
  </si>
  <si>
    <t>2017-06-15 23:55:17.568860+00:00</t>
  </si>
  <si>
    <t>2018-01-04 05:19:46.253055+00:00</t>
  </si>
  <si>
    <t>2017-02-28 06:07:39.225158+00:00</t>
  </si>
  <si>
    <t>2017-07-03 06:02:44.081315+00:00</t>
  </si>
  <si>
    <t>2016-09-13 06:26:29.246215+00:00</t>
  </si>
  <si>
    <t>2016-12-01 00:50:07.874732+00:00</t>
  </si>
  <si>
    <t>2017-07-03 05:06:18.666195+00:00</t>
  </si>
  <si>
    <t>2018-01-05 01:42:06.379726+00:00</t>
  </si>
  <si>
    <t>2018-03-22 00:51:47.678468+00:00</t>
  </si>
  <si>
    <t>2016-09-23 02:54:57.305711+00:00</t>
  </si>
  <si>
    <t>2017-07-13 00:10:50.084233+00:00</t>
  </si>
  <si>
    <t>2017-05-23 06:28:22.859417+00:00</t>
  </si>
  <si>
    <t>2017-08-13 12:37:12.933880+00:00</t>
  </si>
  <si>
    <t>2017-11-03 06:26:58.827156+00:00</t>
  </si>
  <si>
    <t>2018-01-25 05:13:28.800653+00:00</t>
  </si>
  <si>
    <t>2016-08-31 04:45:07.170274+00:00</t>
  </si>
  <si>
    <t>2016-10-12 21:06:16.719960+00:00</t>
  </si>
  <si>
    <t>2017-02-02 04:46:38.789712+00:00</t>
  </si>
  <si>
    <t>2017-03-16 23:31:35.801492+00:00</t>
  </si>
  <si>
    <t>2017-04-20 01:41:56.289851+00:00</t>
  </si>
  <si>
    <t>2017-07-28 04:54:45.678621+00:00</t>
  </si>
  <si>
    <t>2017-10-26 04:09:42.337302+00:00</t>
  </si>
  <si>
    <t>2017-11-30 05:36:43.614806+00:00</t>
  </si>
  <si>
    <t>2018-02-07 22:56:35.352746+00:00</t>
  </si>
  <si>
    <t>2016-09-22 06:45:24.966728+00:00</t>
  </si>
  <si>
    <t>2016-09-29 06:51:30.593379+00:00</t>
  </si>
  <si>
    <t>2016-12-03 04:52:23.728952+00:00</t>
  </si>
  <si>
    <t>2017-06-28 23:05:39.196903+00:00</t>
  </si>
  <si>
    <t>2016-09-22 06:13:28.999165+00:00</t>
  </si>
  <si>
    <t>2016-11-03 06:19:52.806220+00:00</t>
  </si>
  <si>
    <t>2017-02-02 04:50:48.923825+00:00</t>
  </si>
  <si>
    <t>2017-07-31 23:11:38.858740+00:00</t>
  </si>
  <si>
    <t>2017-12-21 03:00:14.963958+00:00</t>
  </si>
  <si>
    <t>2016-12-08 05:14:07.861753+00:00</t>
  </si>
  <si>
    <t>2017-02-22 23:08:15.542128+00:00</t>
  </si>
  <si>
    <t>2017-06-14 05:08:05.394913+00:00</t>
  </si>
  <si>
    <t>2017-06-22 07:05:17.077584+00:00</t>
  </si>
  <si>
    <t>2016-10-28 04:28:40.409219+00:00</t>
  </si>
  <si>
    <t>2017-01-21 04:44:34.563183+00:00</t>
  </si>
  <si>
    <t>2017-06-22 07:08:20.847546+00:00</t>
  </si>
  <si>
    <t>2017-02-16 04:58:27.076995+00:00</t>
  </si>
  <si>
    <t>2017-08-24 23:03:14.807040+00:00</t>
  </si>
  <si>
    <t>2016-11-19 10:05:38.631769+00:00</t>
  </si>
  <si>
    <t>2017-02-10 03:56:10.816339+00:00</t>
  </si>
  <si>
    <t>2017-06-08 04:48:06.300597+00:00</t>
  </si>
  <si>
    <t>2017-12-14 23:32:04.356232+00:00</t>
  </si>
  <si>
    <t>2016-11-07 22:07:18.724977+00:00</t>
  </si>
  <si>
    <t>2017-02-10 03:20:12.262924+00:00</t>
  </si>
  <si>
    <t>2017-05-19 02:10:59.087552+00:00</t>
  </si>
  <si>
    <t>2017-07-23 22:31:46.951788+00:00</t>
  </si>
  <si>
    <t>2017-10-20 01:05:57.467474+00:00</t>
  </si>
  <si>
    <t>2018-02-01 04:33:16.177757+00:00</t>
  </si>
  <si>
    <t>2017-03-23 05:38:03.776655+00:00</t>
  </si>
  <si>
    <t>2017-04-06 04:37:31.697392+00:00</t>
  </si>
  <si>
    <t>2017-07-02 23:00:52.373028+00:00</t>
  </si>
  <si>
    <t>2017-07-27 02:39:52.773647+00:00</t>
  </si>
  <si>
    <t>2017-10-22 11:22:42.341653+00:00</t>
  </si>
  <si>
    <t>2017-11-02 06:10:05.125845+00:00</t>
  </si>
  <si>
    <t>2017-12-15 01:30:41.761073+00:00</t>
  </si>
  <si>
    <t>2018-02-15 03:02:26.380639+00:00</t>
  </si>
  <si>
    <t>2016-10-11 04:43:28.735904+00:00</t>
  </si>
  <si>
    <t>2016-12-01 05:28:54.017372+00:00</t>
  </si>
  <si>
    <t>2017-06-02 03:34:10.479019+00:00</t>
  </si>
  <si>
    <t>2017-07-03 04:04:29.610755+00:00</t>
  </si>
  <si>
    <t>2017-12-22 03:24:49.478372+00:00</t>
  </si>
  <si>
    <t>2017-02-02 04:55:41.170550+00:00</t>
  </si>
  <si>
    <t>2017-08-03 06:17:15.252791+00:00</t>
  </si>
  <si>
    <t>2018-02-15 03:14:28.269240+00:00</t>
  </si>
  <si>
    <t>2016-12-08 05:18:26.975475+00:00</t>
  </si>
  <si>
    <t>2017-02-08 01:26:39.293668+00:00</t>
  </si>
  <si>
    <t>2017-05-10 03:47:09.256423+00:00</t>
  </si>
  <si>
    <t>2017-08-09 04:24:46.203449+00:00</t>
  </si>
  <si>
    <t>2017-10-24 23:29:59.950185+00:00</t>
  </si>
  <si>
    <t>2018-01-23 07:23:34.367289+00:00</t>
  </si>
  <si>
    <t>2018-03-14 05:07:27.926283+00:00</t>
  </si>
  <si>
    <t>2018-03-20 06:34:35.068578+00:00</t>
  </si>
  <si>
    <t>2018-04-03 05:45:00.717118+00:00</t>
  </si>
  <si>
    <t>2017-07-06 06:03:39.889936+00:00</t>
  </si>
  <si>
    <t>2016-12-06 04:49:20.814419+00:00</t>
  </si>
  <si>
    <t>2017-03-07 04:45:42.388549+00:00</t>
  </si>
  <si>
    <t>2017-07-11 23:32:23.617659+00:00</t>
  </si>
  <si>
    <t>2017-10-31 05:37:38.035229+00:00</t>
  </si>
  <si>
    <t>2017-02-16 03:41:44.899271+00:00</t>
  </si>
  <si>
    <t>2017-04-06 00:57:55.518936+00:00</t>
  </si>
  <si>
    <t>2017-05-11 09:17:28.423373+00:00</t>
  </si>
  <si>
    <t>2017-08-01 06:02:10.534321+00:00</t>
  </si>
  <si>
    <t>2017-08-17 12:28:30.157258+00:00</t>
  </si>
  <si>
    <t>2017-09-27 11:29:29.068572+00:00</t>
  </si>
  <si>
    <t>2017-11-30 02:17:06.982630+00:00</t>
  </si>
  <si>
    <t>2018-02-23 05:19:03.318406+00:00</t>
  </si>
  <si>
    <t>2018-03-29 05:10:04.466288+00:00</t>
  </si>
  <si>
    <t>2017-02-22 22:01:48.135446+00:00</t>
  </si>
  <si>
    <t>2017-05-31 04:31:27.525574+00:00</t>
  </si>
  <si>
    <t>2017-08-01 06:39:35.590317+00:00</t>
  </si>
  <si>
    <t>2017-10-17 06:02:13.117156+00:00</t>
  </si>
  <si>
    <t>2018-04-18 08:30:43.371721+00:00</t>
  </si>
  <si>
    <t>2017-03-09 03:04:24.908350+00:00</t>
  </si>
  <si>
    <t>2017-04-06 03:01:43.178007+00:00</t>
  </si>
  <si>
    <t>2017-10-19 03:49:18.834041+00:00</t>
  </si>
  <si>
    <t>2017-11-08 02:54:47.890888+00:00</t>
  </si>
  <si>
    <t>2018-02-08 03:51:26.994770+00:00</t>
  </si>
  <si>
    <t>2017-11-30 12:02:31.073109+00:00</t>
  </si>
  <si>
    <t>2018-01-25 01:51:49.529643+00:00</t>
  </si>
  <si>
    <t>2017-07-06 06:22:59.574353+00:00</t>
  </si>
  <si>
    <t>2017-12-14 05:27:10.746961+00:00</t>
  </si>
  <si>
    <t>2018-01-25 01:37:00.132615+00:00</t>
  </si>
  <si>
    <t>2018-04-19 02:03:12.970759+00:00</t>
  </si>
  <si>
    <t>2017-03-10 01:22:54.382669+00:00</t>
  </si>
  <si>
    <t>2017-06-15 23:49:45.498868+00:00</t>
  </si>
  <si>
    <t>2017-10-09 23:30:39.573655+00:00</t>
  </si>
  <si>
    <t>2018-01-18 03:29:05.293781+00:00</t>
  </si>
  <si>
    <t>2018-03-27 06:08:41.193590+00:00</t>
  </si>
  <si>
    <t>2017-02-23 04:16:26.406038+00:00</t>
  </si>
  <si>
    <t>2017-06-13 09:33:12.521423+00:00</t>
  </si>
  <si>
    <t>2017-11-02 22:42:18.771966+00:00</t>
  </si>
  <si>
    <t>2017-12-06 01:15:47.561987+00:00</t>
  </si>
  <si>
    <t>2017-01-18 23:08:44.961483+00:00</t>
  </si>
  <si>
    <t>2017-03-22 00:13:07.873414+00:00</t>
  </si>
  <si>
    <t>2017-07-18 01:49:50.894274+00:00</t>
  </si>
  <si>
    <t>2018-01-16 03:11:42.047466+00:00</t>
  </si>
  <si>
    <t>2018-01-30 21:43:44.764400+00:00</t>
  </si>
  <si>
    <t>2017-02-01 02:48:55.432856+00:00</t>
  </si>
  <si>
    <t>2017-04-03 06:24:21.660545+00:00</t>
  </si>
  <si>
    <t>2017-05-10 22:11:33.343575+00:00</t>
  </si>
  <si>
    <t>2017-07-13 00:27:44.216116+00:00</t>
  </si>
  <si>
    <t>2017-03-11 22:24:40.245636+00:00</t>
  </si>
  <si>
    <t>2017-06-16 05:46:39.662397+00:00</t>
  </si>
  <si>
    <t>2017-12-18 02:37:20.263609+00:00</t>
  </si>
  <si>
    <t>2018-02-13 08:50:33.341929+00:00</t>
  </si>
  <si>
    <t>2017-03-07 05:12:17.118285+00:00</t>
  </si>
  <si>
    <t>2017-06-20 10:30:04.642461+00:00</t>
  </si>
  <si>
    <t>2018-01-23 04:47:59.138336+00:00</t>
  </si>
  <si>
    <t>2017-06-08 06:30:49.029498+00:00</t>
  </si>
  <si>
    <t>2017-07-06 23:41:51.782129+00:00</t>
  </si>
  <si>
    <t>2017-08-22 01:52:00.390991+00:00</t>
  </si>
  <si>
    <t>2017-08-31 02:50:00.455291+00:00</t>
  </si>
  <si>
    <t>2017-09-28 03:26:43.023337+00:00</t>
  </si>
  <si>
    <t>2017-11-03 03:37:45.654816+00:00</t>
  </si>
  <si>
    <t>2017-11-23 14:00:18.444077+00:00</t>
  </si>
  <si>
    <t>2018-03-01 22:57:05.524410+00:00</t>
  </si>
  <si>
    <t>2017-12-10 11:26:22.654157+00:00</t>
  </si>
  <si>
    <t>2017-06-18 22:27:28.542581+00:00</t>
  </si>
  <si>
    <t>2017-09-13 02:53:32.190792+00:00</t>
  </si>
  <si>
    <t>2017-12-12 22:14:06.818169+00:00</t>
  </si>
  <si>
    <t>2017-07-03 06:04:35.968479+00:00</t>
  </si>
  <si>
    <t>2017-03-04 03:26:38.053053+00:00</t>
  </si>
  <si>
    <t>2017-07-12 23:29:35.879325+00:00</t>
  </si>
  <si>
    <t>2017-07-13 03:07:06.209681+00:00</t>
  </si>
  <si>
    <t>2017-10-19 05:37:01.747379+00:00</t>
  </si>
  <si>
    <t>2018-02-08 01:14:40.246228+00:00</t>
  </si>
  <si>
    <t>2017-05-23 06:40:01.168574+00:00</t>
  </si>
  <si>
    <t>2017-08-22 02:28:50.330823+00:00</t>
  </si>
  <si>
    <t>2018-02-20 00:09:06.783397+00:00</t>
  </si>
  <si>
    <t>2017-07-25 06:18:01.651472+00:00</t>
  </si>
  <si>
    <t>2017-08-30 04:26:34.530466+00:00</t>
  </si>
  <si>
    <t>2017-10-10 08:35:13.097876+00:00</t>
  </si>
  <si>
    <t>2017-11-21 23:13:28.841669+00:00</t>
  </si>
  <si>
    <t>2017-03-24 00:10:06.973764+00:00</t>
  </si>
  <si>
    <t>2017-11-14 21:57:42.830947+00:00</t>
  </si>
  <si>
    <t>2018-03-14 05:10:56.360664+00:00</t>
  </si>
  <si>
    <t>2017-05-31 05:15:20.813820+00:00</t>
  </si>
  <si>
    <t>2017-06-14 05:11:38.303024+00:00</t>
  </si>
  <si>
    <t>2018-01-30 06:04:05.100379+00:00</t>
  </si>
  <si>
    <t>2017-11-02 22:48:52.969851+00:00</t>
  </si>
  <si>
    <t>2017-07-06 05:57:55.186161+00:00</t>
  </si>
  <si>
    <t>2017-07-03 06:05:32.031784+00:00</t>
  </si>
  <si>
    <t>2017-06-08 02:52:22.591602+00:00</t>
  </si>
  <si>
    <t>2017-06-01 06:44:34.303592+00:00</t>
  </si>
  <si>
    <t>2017-09-28 13:28:32.855926+00:00</t>
  </si>
  <si>
    <t>2017-05-11 09:45:47.572948+00:00</t>
  </si>
  <si>
    <t>2017-05-25 05:33:21.568866+00:00</t>
  </si>
  <si>
    <t>2017-07-27 04:14:43.364472+00:00</t>
  </si>
  <si>
    <t>2017-07-16 11:41:26.857110+00:00</t>
  </si>
  <si>
    <t>2017-11-29 23:35:42.836017+00:00</t>
  </si>
  <si>
    <t>2018-02-27 06:41:18.305025+00:00</t>
  </si>
  <si>
    <t>2017-06-22 07:11:59.445298+00:00</t>
  </si>
  <si>
    <t>2017-06-29 04:49:51.108829+00:00</t>
  </si>
  <si>
    <t>2017-07-27 23:59:22.171607+00:00</t>
  </si>
  <si>
    <t>2018-01-18 03:38:47.955177+00:00</t>
  </si>
  <si>
    <t>2018-03-08 05:51:30.259916+00:00</t>
  </si>
  <si>
    <t>2017-10-08 23:01:21.932364+00:00</t>
  </si>
  <si>
    <t>2018-04-06 06:53:50.597491+00:00</t>
  </si>
  <si>
    <t>2018-02-15 04:06:27.625212+00:00</t>
  </si>
  <si>
    <t>2017-08-22 02:32:47.336650+00:00</t>
  </si>
  <si>
    <t>2017-09-14 04:26:34.235025+00:00</t>
  </si>
  <si>
    <t>2017-11-03 03:23:22.429153+00:00</t>
  </si>
  <si>
    <t>2017-10-03 06:35:43.358945+00:00</t>
  </si>
  <si>
    <t>2017-11-28 06:25:42.215102+00:00</t>
  </si>
  <si>
    <t>2018-02-28 01:28:33.528637+00:00</t>
  </si>
  <si>
    <t>2018-04-10 07:21:13.210104+00:00</t>
  </si>
  <si>
    <t>2017-08-04 03:10:44.785131+00:00</t>
  </si>
  <si>
    <t>2017-12-20 00:46:28.798981+00:00</t>
  </si>
  <si>
    <t>2018-02-15 03:06:50.248098+00:00</t>
  </si>
  <si>
    <t>2018-03-08 05:55:13.012141+00:00</t>
  </si>
  <si>
    <t>2018-01-18 04:22:06.822832+00:00</t>
  </si>
  <si>
    <t>2017-09-07 04:34:34.872003+00:00</t>
  </si>
  <si>
    <t>2017-11-04 16:42:41.147544+00:00</t>
  </si>
  <si>
    <t>2018-02-08 01:19:53.557762+00:00</t>
  </si>
  <si>
    <t>2017-08-24 03:03:33.163774+00:00</t>
  </si>
  <si>
    <t>2017-08-29 06:46:33.409633+00:00</t>
  </si>
  <si>
    <t>2018-01-25 02:48:14.902422+00:00</t>
  </si>
  <si>
    <t>2017-08-24 04:47:21.122947+00:00</t>
  </si>
  <si>
    <t>2018-02-22 04:49:09.969925+00:00</t>
  </si>
  <si>
    <t>2018-02-15 04:59:43.951606+00:00</t>
  </si>
  <si>
    <t>2017-12-05 23:05:59.444546+00:00</t>
  </si>
  <si>
    <t>2017-10-19 03:38:54.540835+00:00</t>
  </si>
  <si>
    <t>2017-11-30 12:14:25.144685+00:00</t>
  </si>
  <si>
    <t>2017-12-14 02:12:04.956117+00:00</t>
  </si>
  <si>
    <t>2018-01-28 04:10:58.202118+00:00</t>
  </si>
  <si>
    <t>2018-02-22 04:23:04.043414+00:00</t>
  </si>
  <si>
    <t>2018-03-22 01:07:58.743168+00:00</t>
  </si>
  <si>
    <t>2017-11-15 01:38:57.843339+00:00</t>
  </si>
  <si>
    <t>2018-03-21 08:53:55.769453+00:00</t>
  </si>
  <si>
    <t>2017-11-23 01:37:06.938333+00:00</t>
  </si>
  <si>
    <t>2018-02-15 05:05:35.427196+00:00</t>
  </si>
  <si>
    <t>2017-12-06 00:02:54.750797+00:00</t>
  </si>
  <si>
    <t>2018-04-19 00:02:19.595958+00:00</t>
  </si>
  <si>
    <t>2018-03-07 22:40:09.383863+00:00</t>
  </si>
  <si>
    <t>2018-02-11 05:29:27.522200+00:00</t>
  </si>
  <si>
    <t>2018-02-09 02:17:50.068870+00:00</t>
  </si>
  <si>
    <t>2018-02-06 05:46:28.752896+00:00</t>
  </si>
  <si>
    <t>2018-02-12 04:08:20.746979+00:00</t>
  </si>
  <si>
    <t>2018-01-28 04:45:49.926927+00:00</t>
  </si>
  <si>
    <t>2018-03-22 04:44:25.227388+00:00</t>
  </si>
  <si>
    <t>2018-04-06 06:17:23.975328+00:00</t>
  </si>
  <si>
    <t>2018-04-11 02:38:00.753795+00:00</t>
  </si>
  <si>
    <t>2018-04-18 04:47:07.797727+00:00</t>
  </si>
  <si>
    <t>2017-07-11 02:10:56.516000+00:00</t>
  </si>
  <si>
    <t>2017-08-22 03:57:20.407321+00:00</t>
  </si>
  <si>
    <t>2017-11-21 02:35:22.507766+00:00</t>
  </si>
  <si>
    <t>2017-07-25 02:02:23.376000+00:00</t>
  </si>
  <si>
    <t>2017-08-01 05:21:28.581000+00:00</t>
  </si>
  <si>
    <t>2017-08-01 05:41:09.322000+00:00</t>
  </si>
  <si>
    <t>2018-02-20 04:04:23.183214+00:00</t>
  </si>
  <si>
    <t>2018-01-30 06:29:23.993805+00:00</t>
  </si>
  <si>
    <t>2018-02-06 02:30:19.497070+00:00</t>
  </si>
  <si>
    <t>2018-02-20 05:01:03.905548+00:00</t>
  </si>
  <si>
    <t>2018-03-06 01:46:41.019215+00:00</t>
  </si>
  <si>
    <t>2018-03-27 03:44:40.651510+00:00</t>
  </si>
  <si>
    <t>2018-03-27 04:09:21.173623+00:00</t>
  </si>
  <si>
    <t xml:space="preserve">select </t>
  </si>
  <si>
    <t>A.HT_PAT_ID,</t>
  </si>
  <si>
    <t>case when ASMNT_INV_ECHOCARDIOGRAPHY_LVEF &gt;= '50.0' then ASMNT_INV_ECHOCARDIOGRAPHY_LVEF</t>
  </si>
  <si>
    <t xml:space="preserve"> when ASMNT_INV_ECHOCARDIOGRAPHY_LVEF = '' then case when ASMNT_INV_LOWEST_LVEF &gt;= '50.0' then ASMNT_INV_LOWEST_LVEF end</t>
  </si>
  <si>
    <t>end LVEF_LowestLVEF,</t>
  </si>
  <si>
    <t xml:space="preserve">ASMNT_INV_ECHOCARDIOGRAPHY_LVEF LVEF,ASMNT_INV_LOWEST_LVEF LowestLVEF, </t>
  </si>
  <si>
    <t>ROW_NUMBER() OVER (PARTITION BY V.HT_PAT_ID ORDER BY V.VISIT_SIGNOFF_DATE asc) as [Baseline]</t>
  </si>
  <si>
    <t>,V.VISIT_SIGNOFF_DATE --as BaselineDate</t>
  </si>
  <si>
    <t>,P.PAT_DOB DOB</t>
  </si>
  <si>
    <t>,CASE WHEN TRY_PARSE(P.PAT_DOB AS datetime) IS NOT NULL THEN datediff(year, CAST(P.PAT_DOB AS DATE), getdate()) ELSE NULL END as Age</t>
  </si>
  <si>
    <t>,P.PAT_GENDER as Gender</t>
  </si>
  <si>
    <t>,MH.MH_CRF_SMOKING_STATUS as Smoking</t>
  </si>
  <si>
    <t>,case when MH.MH_CRF_ALCOHOL_CONSUMPTION = '2 - 4' then 'Normal' when MH.MH_CRF_ALCOHOL_CONSUMPTION = '&gt; 4' then 'Current/previous problematic' else MH_CRF_ALCOHOL_CONSUMPTION end as Alcohol</t>
  </si>
  <si>
    <t>,A.ASMNT_EX_BMI as BMI</t>
  </si>
  <si>
    <t>,A.ASMNT_EX_BP_LYING_SYSTOLIC as SystolicBP</t>
  </si>
  <si>
    <t>,A.ASMNT_EX_BP_LYING_DIASTOLIC as DiastolicBP</t>
  </si>
  <si>
    <t>,(CAST(A.ASMNT_EX_BP_LYING_SYSTOLIC as float) - CAST(A.ASMNT_EX_BP_LYING_DIASTOLIC as float)) as [Pulse Pressure]</t>
  </si>
  <si>
    <t>,((CAST(A.ASMNT_EX_BP_LYING_SYSTOLIC as float) + CAST(A.ASMNT_EX_BP_LYING_DIASTOLIC as float)) / 2) as [Mean Arterial Pressure]</t>
  </si>
  <si>
    <t>,A.ASMNT_EX_HEART_RATE as [Heart Rate]</t>
  </si>
  <si>
    <t>,A.ASMNT_HST_DYSPNOEA as [NYHA Class]</t>
  </si>
  <si>
    <t>,A.ASMNT_INV_CXR as [Chest X-Ray]</t>
  </si>
  <si>
    <t>,MH.MH_NC_OBSTRUCTED_SLEEP_APNOEA as [Sleep Apnea]</t>
  </si>
  <si>
    <t>,A.ASMNT_HST_ORTHOPNOEA as Orthopnea</t>
  </si>
  <si>
    <t>,MH.MH_CRF_HYPERTENSION as Hypertension</t>
  </si>
  <si>
    <t>,MH.MH_CRF_DIABETES as Diabetes</t>
  </si>
  <si>
    <t>,case when MH.MH_CV_ARRHYTMIA_TYPE_ATRIAL_FIBRILLATION_FLUTTER = 'True' then 'Yes' else 'No' end as [Atrial Fibrillation]</t>
  </si>
  <si>
    <t>,MH.MH_NC_AIRWAY_DISEASE as [Lung Disease]</t>
  </si>
  <si>
    <t>,PS.SUM_APPLY_VALVE_DISEASE as [Valve Disease]</t>
  </si>
  <si>
    <t>,MH.MH_CV_PVD as [Peripheral artery disease]</t>
  </si>
  <si>
    <t>,MH.MH_NC_ANAEMIA as Anaemia</t>
  </si>
  <si>
    <t>,A.ASMNT_INV_BLOODS_CREATININE as Creatinine</t>
  </si>
  <si>
    <t>,A.ASMNT_INV_BLOODS_EGFR_CRCL as eGFR</t>
  </si>
  <si>
    <t>,A.ASMNT_INV_BLOODS_HB_GL as Haemoglobin</t>
  </si>
  <si>
    <t>,A.ASMNT_INV_BLOODS_POTASSIUM as Potassium</t>
  </si>
  <si>
    <t>,A.ASMNT_INV_BLOODS_PROBNP as [NT-proBNP]</t>
  </si>
  <si>
    <t>,A.ASMNT_INV_BLOODS_BNP as BNP</t>
  </si>
  <si>
    <t>,A.ASMNT_INV_BLOODS_CHOLESTEROL as [Total cholesterol]</t>
  </si>
  <si>
    <t>,A.ASMNT_INV_BLOODS_FASTING_LDL as [LDL cholesterol]</t>
  </si>
  <si>
    <t>,PH.PHARMA_ACE_INHIBITORS as ACEI</t>
  </si>
  <si>
    <t>,PH.PHARMA_ARBS as ARBs</t>
  </si>
  <si>
    <t>,PH.PHARMA_ARNI as [Sacubitril/valsartan]</t>
  </si>
  <si>
    <t>,PH.PHARMA_BETA_BLOCKERS as [Beta-blockers]</t>
  </si>
  <si>
    <t>,PH.PHARMA_DIURETICS as Diuretics</t>
  </si>
  <si>
    <t>,PH.PHARMA_MRA as [Aldosterone Antagonists]</t>
  </si>
  <si>
    <t>,PH.PHARMA_OTHER_HF_DRUGS_DIGOXIN_IVABRADINE_HYDRALAZINE as OtherHFDrugs</t>
  </si>
  <si>
    <t>,case when PD.MGMT_PH_NAME = 'Digoxin' and PD.MGMT_PH_TYPE = 'hoc-other-hf-drugs-drugs' then 'Yes' else 'No' end Digoxin</t>
  </si>
  <si>
    <t>,PH.PHARMA_STATIN as Statins</t>
  </si>
  <si>
    <t>,PH.PHARMA_NITRATES as Nitrates</t>
  </si>
  <si>
    <t>,H.HP_DATE_OF_ADMISSION as DateOfAdmission</t>
  </si>
  <si>
    <t>,H.HP_HOSPITALISATION_NUMBER as HospitalisationNumber</t>
  </si>
  <si>
    <t>,H.HP_DATE_OF_DISCHARGE as DateOfDischarge</t>
  </si>
  <si>
    <t>,datediff(day, try_convert(date,HP_DATE_OF_ADMISSION) , getdate()) as Diff</t>
  </si>
  <si>
    <t>,CASE WHEN</t>
  </si>
  <si>
    <t xml:space="preserve">(A.ASMNT_HST_LEG_OEDEMA = 'Yes' or A.ASMNT_EX_OEDEMA_NIL is null or A.ASMNT_EX_JVP = '&gt; 3' or A.ASMNT_EX_CHEST != 'Clear' or PH.PHARMA_DIURETICS = 'Yes' or PH.PHARMA_DIURETICS_LOOP = 'Yes' or </t>
  </si>
  <si>
    <t>PS.SUM_VOLUME_STATUS = 'hypervolemic') THEN 'Yes' else 'No' END VolumeOverload</t>
  </si>
  <si>
    <t>into #temp</t>
  </si>
  <si>
    <t>from</t>
  </si>
  <si>
    <t>HF_Patient_Assesment A</t>
  </si>
  <si>
    <t>join HF_Visit_mapping V on A.HT_PAT_ID = V.HT_PAT_ID and A.VISIT_ID = V.VISIT_ID</t>
  </si>
  <si>
    <t>join HF_Patient_Profile P on A.HT_PAT_ID = P.HT_PAT_ID and A.VISIT_ID = P.VISIT_ID</t>
  </si>
  <si>
    <t>join HF_Patient_Medical_History MH on A.HT_PAT_ID = MH.HT_PAT_ID and A.VISIT_ID = MH.VISIT_ID</t>
  </si>
  <si>
    <t>left join HF_Patient_Pharma PH on A.HT_PAT_ID = PH.HT_PAT_ID and A.VISIT_ID = PH.VISIT_ID</t>
  </si>
  <si>
    <t>left join HF_Patient_Hospitalisations H on A.HT_PAT_ID = H.HT_PAT_ID and A.VISIT_ID = H.VISIT_ID</t>
  </si>
  <si>
    <t>left join HF_Patient_Summary PS on A.HT_PAT_ID = PS.HT_PAT_ID and A.VISIT_ID = PS.VISIT_ID</t>
  </si>
  <si>
    <t>left join HF_Patient_Drugs PD on A.HT_PAT_ID = PD.HT_PAT_ID and A.VISIT_ID = PD.VISIT_ID  and  PH.HT_PAT_ID = PD.HT_PAT_ID and PH.VISIT_ID = PD.VISIT_ID and PD.MGMT_PH_NAME = 'Digoxin' and PD.MGMT_PH_TYPE = 'hoc-other-hf-drugs-drugs'</t>
  </si>
  <si>
    <t>where</t>
  </si>
  <si>
    <t>(case when ASMNT_INV_ECHOCARDIOGRAPHY_LVEF &gt;= '50.0' then ASMNT_INV_ECHOCARDIOGRAPHY_LVEF</t>
  </si>
  <si>
    <t>end) &gt;= '50.0'</t>
  </si>
  <si>
    <t>select * from #temp</t>
  </si>
  <si>
    <t>Presence of Volume Overload</t>
  </si>
  <si>
    <t>Hospitalization History</t>
  </si>
  <si>
    <t xml:space="preserve">Need fluid overload data from source system </t>
  </si>
  <si>
    <t>NYHA</t>
  </si>
  <si>
    <t>NYHA Class II Total</t>
  </si>
  <si>
    <t>NYHA Class III Total</t>
  </si>
  <si>
    <t>NYHA Class IV Total</t>
  </si>
  <si>
    <t>Total Number of Patients</t>
  </si>
  <si>
    <t>Number of Patients</t>
  </si>
  <si>
    <t>Total Percentage</t>
  </si>
  <si>
    <t>Percentage</t>
  </si>
  <si>
    <t>(blank)</t>
  </si>
  <si>
    <t>Patients - Overall</t>
  </si>
  <si>
    <r>
      <t>i.</t>
    </r>
    <r>
      <rPr>
        <sz val="7"/>
        <color rgb="FF000000"/>
        <rFont val="Times New Roman"/>
        <family val="1"/>
      </rPr>
      <t xml:space="preserve">                 </t>
    </r>
    <r>
      <rPr>
        <sz val="11"/>
        <color rgb="FF000000"/>
        <rFont val="Times New Roman"/>
        <family val="1"/>
      </rPr>
      <t>Hospitalization history</t>
    </r>
    <r>
      <rPr>
        <sz val="8"/>
        <rFont val="Times New Roman"/>
        <family val="1"/>
      </rPr>
      <t> </t>
    </r>
  </si>
  <si>
    <t>Mean</t>
  </si>
  <si>
    <t>Date of Admission</t>
  </si>
  <si>
    <t>TRUE</t>
  </si>
  <si>
    <t>Peripheral artery Disease</t>
  </si>
  <si>
    <t>Total Cholesterol</t>
  </si>
  <si>
    <t>LDL Cholesterol</t>
  </si>
  <si>
    <t>Sacubitril/Valsartan</t>
  </si>
  <si>
    <t>Digonxin</t>
  </si>
  <si>
    <t>Median:</t>
  </si>
  <si>
    <t>Mean:</t>
  </si>
  <si>
    <t>Interquatile:</t>
  </si>
  <si>
    <t>First Quartile:</t>
  </si>
  <si>
    <t>Third Quatile:</t>
  </si>
  <si>
    <t>Variance SD:</t>
  </si>
  <si>
    <t>Characteristics</t>
  </si>
  <si>
    <t>Volume overload </t>
  </si>
  <si>
    <t>(Peripheral and/or pulmonary or edema)</t>
  </si>
  <si>
    <t>Age, years, mean (±SD)</t>
  </si>
  <si>
    <t>Female n (%)</t>
  </si>
  <si>
    <t>Index year</t>
  </si>
  <si>
    <t>2000-2006</t>
  </si>
  <si>
    <t>2007 – 2012</t>
  </si>
  <si>
    <t>Duration since HF diagnosis   </t>
  </si>
  <si>
    <t>Current n (%)</t>
  </si>
  <si>
    <t>Previous n (%)</t>
  </si>
  <si>
    <t xml:space="preserve"> Never n (%)</t>
  </si>
  <si>
    <t xml:space="preserve"> Unknown n (%)</t>
  </si>
  <si>
    <t>&lt;2SD n (%)</t>
  </si>
  <si>
    <t>Normal (2SD-4SD) n (%)</t>
  </si>
  <si>
    <t>Current/Previous problematic (4SD) n (%)</t>
  </si>
  <si>
    <t>Type of care</t>
  </si>
  <si>
    <t>Inpatient</t>
  </si>
  <si>
    <t>Outpatient physician</t>
  </si>
  <si>
    <t>Outpatient HF nurse clinic</t>
  </si>
  <si>
    <t>Clinical characteristics</t>
  </si>
  <si>
    <t>Systolic Blood Pressure, mmHg; mean (±SD)</t>
  </si>
  <si>
    <t>Diastolic Blood Pressure , mmHg; mean (±SD)</t>
  </si>
  <si>
    <t>Pulse Pressure , mmHg; mean (±SD)</t>
  </si>
  <si>
    <t>Mean Arterial Pressure , mmHg; mean (±SD)</t>
  </si>
  <si>
    <t>Heart Rate, b.p.m. mean (±SD)</t>
  </si>
  <si>
    <t>NYHA class</t>
  </si>
  <si>
    <t>I; n (%)</t>
  </si>
  <si>
    <t>II; n (%)</t>
  </si>
  <si>
    <t>III; n (%)</t>
  </si>
  <si>
    <t>IV; n (%)</t>
  </si>
  <si>
    <t xml:space="preserve">     Unknown; n (%)</t>
  </si>
  <si>
    <t xml:space="preserve">   Chest Xray; n (%)</t>
  </si>
  <si>
    <t>Cardiomegaly; n (%)</t>
  </si>
  <si>
    <t>Pulmonary congestion; n (%)</t>
  </si>
  <si>
    <t>Comorbidities</t>
  </si>
  <si>
    <t>Obstructive Sleep Apnea; n (%)</t>
  </si>
  <si>
    <t>Orthopnea; n (%)</t>
  </si>
  <si>
    <t>Hypertension; n (%)</t>
  </si>
  <si>
    <t>Diabetes; n (%)</t>
  </si>
  <si>
    <t>Atrial fibrillation; n (%)</t>
  </si>
  <si>
    <t>Lung disease/ Airways Disease; n (%)</t>
  </si>
  <si>
    <t>Valve disease/Moderate Valve Disease; n (%)</t>
  </si>
  <si>
    <t>Peripheral artery disease; n (%)</t>
  </si>
  <si>
    <t>Anemia; n (%)</t>
  </si>
  <si>
    <t>Aortic stenosis; n (%)</t>
  </si>
  <si>
    <t>Biochemistry</t>
  </si>
  <si>
    <t xml:space="preserve">    Creatinine , mmol/L ; mean (±SD)</t>
  </si>
  <si>
    <t xml:space="preserve">    eGFR, mL/min/1.73 m2; mean (±SD)</t>
  </si>
  <si>
    <t xml:space="preserve">    Haemoglobin , g/dL ; mean (±SD)</t>
  </si>
  <si>
    <t xml:space="preserve">     Potassium , mEq/L ; mean (±SD)</t>
  </si>
  <si>
    <t xml:space="preserve">    NT-proBNP , pg/mL, median [IQR]</t>
  </si>
  <si>
    <t xml:space="preserve">    BNP , pg/mL, median [IQR]</t>
  </si>
  <si>
    <t xml:space="preserve">    Total cholesterol ; mean (±SD)</t>
  </si>
  <si>
    <t xml:space="preserve">    LDL cholesterol; mean (±SD)</t>
  </si>
  <si>
    <t>Medications</t>
  </si>
  <si>
    <t xml:space="preserve">    ACEI, ARBs or Renin inhibitors; n (%)</t>
  </si>
  <si>
    <t xml:space="preserve">    Sacubitril/valsartan; n (%)</t>
  </si>
  <si>
    <t xml:space="preserve">    Beta-blockers; n (%)</t>
  </si>
  <si>
    <t xml:space="preserve">    Diuretics; n (%)</t>
  </si>
  <si>
    <t xml:space="preserve">    Aldosterone antagonists; n (%)</t>
  </si>
  <si>
    <t xml:space="preserve">    Digoxin; n (%)</t>
  </si>
  <si>
    <t xml:space="preserve">    Calcium Channel Blockers; n (%)</t>
  </si>
  <si>
    <t xml:space="preserve">     Statins; n (%)</t>
  </si>
  <si>
    <t xml:space="preserve">     Nitrates; n (%)</t>
  </si>
  <si>
    <t>SD</t>
  </si>
  <si>
    <t>Count:</t>
  </si>
  <si>
    <t>Percentage:</t>
  </si>
  <si>
    <t>Min:</t>
  </si>
  <si>
    <t>Max:</t>
  </si>
  <si>
    <t>260(59.49)</t>
  </si>
  <si>
    <r>
      <t xml:space="preserve">73.11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16.33</t>
    </r>
  </si>
  <si>
    <r>
      <t xml:space="preserve">&lt;= 6 months </t>
    </r>
    <r>
      <rPr>
        <sz val="11"/>
        <color theme="1"/>
        <rFont val="Calibri"/>
        <family val="2"/>
        <scheme val="minor"/>
      </rPr>
      <t>n (%)</t>
    </r>
  </si>
  <si>
    <r>
      <t xml:space="preserve">&gt;6 months </t>
    </r>
    <r>
      <rPr>
        <sz val="11"/>
        <color theme="1"/>
        <rFont val="Calibri"/>
        <family val="2"/>
        <scheme val="minor"/>
      </rPr>
      <t>n (%)</t>
    </r>
  </si>
  <si>
    <r>
      <t>Body Mass Index , kg/m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;mean (±SD)</t>
    </r>
  </si>
  <si>
    <t>1 (0.23%)</t>
  </si>
  <si>
    <t>6 (1.37%)</t>
  </si>
  <si>
    <t>403 (92.22%)</t>
  </si>
  <si>
    <t>30.93 (±8.11)</t>
  </si>
  <si>
    <t>37 (8.47%)</t>
  </si>
  <si>
    <t>248 (56.75%)</t>
  </si>
  <si>
    <t>124 (28.38%)</t>
  </si>
  <si>
    <t>11 (2.52%)</t>
  </si>
  <si>
    <t>17 (3.89%)</t>
  </si>
  <si>
    <t>98 (22.43%)</t>
  </si>
  <si>
    <t>CONCATENATE(GETPIVOTDATA("Number of Patients",$E$479,"ACEI","Yes"), R529, GETPIVOTDATA("Percentage",$E$479,"ACEI","Yes"), ")")</t>
  </si>
  <si>
    <t>3 (4.29%)</t>
  </si>
  <si>
    <t>60 (85.71%)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</si>
</sst>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22" fontId="0" fillId="0" borderId="3" xfId="0" applyNumberFormat="1" applyBorder="1"/>
    <xf numFmtId="0" fontId="0" fillId="0" borderId="9" xfId="0" applyBorder="1"/>
    <xf numFmtId="0" fontId="0" fillId="0" borderId="0" xfId="0" applyNumberFormat="1"/>
    <xf numFmtId="10" fontId="0" fillId="0" borderId="0" xfId="0" applyNumberFormat="1"/>
    <xf numFmtId="0" fontId="2" fillId="2" borderId="6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/>
    <xf numFmtId="0" fontId="2" fillId="2" borderId="7" xfId="0" applyFont="1" applyFill="1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/>
    <xf numFmtId="0" fontId="4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pivotButton="1" applyFont="1" applyFill="1" applyBorder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pivotButton="1" applyNumberFormat="1"/>
    <xf numFmtId="10" fontId="0" fillId="0" borderId="0" xfId="0" pivotButton="1" applyNumberFormat="1"/>
    <xf numFmtId="0" fontId="1" fillId="0" borderId="1" xfId="0" applyFont="1" applyBorder="1"/>
    <xf numFmtId="0" fontId="0" fillId="0" borderId="11" xfId="0" applyBorder="1"/>
    <xf numFmtId="0" fontId="0" fillId="0" borderId="1" xfId="0" applyFont="1" applyBorder="1"/>
    <xf numFmtId="0" fontId="0" fillId="0" borderId="12" xfId="0" applyBorder="1"/>
    <xf numFmtId="0" fontId="1" fillId="3" borderId="13" xfId="0" applyFont="1" applyFill="1" applyBorder="1" applyAlignment="1">
      <alignment horizontal="left"/>
    </xf>
    <xf numFmtId="0" fontId="1" fillId="3" borderId="13" xfId="0" applyNumberFormat="1" applyFont="1" applyFill="1" applyBorder="1"/>
    <xf numFmtId="10" fontId="1" fillId="3" borderId="13" xfId="0" applyNumberFormat="1" applyFont="1" applyFill="1" applyBorder="1"/>
    <xf numFmtId="0" fontId="2" fillId="2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21" xfId="0" applyBorder="1"/>
    <xf numFmtId="22" fontId="0" fillId="0" borderId="21" xfId="0" applyNumberFormat="1" applyBorder="1"/>
    <xf numFmtId="0" fontId="2" fillId="0" borderId="1" xfId="0" applyFont="1" applyFill="1" applyBorder="1"/>
    <xf numFmtId="9" fontId="0" fillId="0" borderId="1" xfId="1" applyFont="1" applyBorder="1"/>
    <xf numFmtId="0" fontId="1" fillId="2" borderId="1" xfId="0" applyFont="1" applyFill="1" applyBorder="1"/>
    <xf numFmtId="0" fontId="1" fillId="4" borderId="0" xfId="0" applyFont="1" applyFill="1"/>
    <xf numFmtId="0" fontId="1" fillId="2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9" fillId="0" borderId="0" xfId="0" pivotButton="1" applyFont="1"/>
    <xf numFmtId="0" fontId="9" fillId="0" borderId="0" xfId="0" applyFont="1"/>
    <xf numFmtId="0" fontId="9" fillId="4" borderId="0" xfId="0" applyFont="1" applyFill="1"/>
    <xf numFmtId="0" fontId="0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left" vertical="center" wrapText="1" indent="1"/>
    </xf>
    <xf numFmtId="0" fontId="1" fillId="2" borderId="16" xfId="0" applyFont="1" applyFill="1" applyBorder="1" applyAlignment="1">
      <alignment horizontal="left" vertical="center" wrapText="1" indent="1"/>
    </xf>
    <xf numFmtId="0" fontId="1" fillId="2" borderId="17" xfId="0" applyFont="1" applyFill="1" applyBorder="1" applyAlignment="1">
      <alignment horizontal="left" vertical="center" wrapText="1" indent="1"/>
    </xf>
    <xf numFmtId="0" fontId="0" fillId="2" borderId="17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left" vertical="center" wrapText="1" indent="2"/>
    </xf>
    <xf numFmtId="0" fontId="1" fillId="2" borderId="17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left" vertical="center" wrapText="1" indent="2"/>
    </xf>
    <xf numFmtId="0" fontId="0" fillId="2" borderId="16" xfId="0" applyFont="1" applyFill="1" applyBorder="1" applyAlignment="1">
      <alignment horizontal="left" vertical="center" wrapText="1" indent="1"/>
    </xf>
    <xf numFmtId="0" fontId="0" fillId="2" borderId="17" xfId="0" applyFont="1" applyFill="1" applyBorder="1" applyAlignment="1">
      <alignment horizontal="left" vertical="center" wrapText="1" indent="1"/>
    </xf>
    <xf numFmtId="0" fontId="0" fillId="2" borderId="15" xfId="0" applyFont="1" applyFill="1" applyBorder="1" applyAlignment="1">
      <alignment horizontal="left" vertical="center" wrapText="1" indent="1"/>
    </xf>
    <xf numFmtId="0" fontId="0" fillId="2" borderId="17" xfId="0" applyFont="1" applyFill="1" applyBorder="1" applyAlignment="1">
      <alignment horizontal="left" vertical="center" wrapText="1" indent="1"/>
    </xf>
    <xf numFmtId="0" fontId="1" fillId="2" borderId="15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0" fillId="2" borderId="16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12" fillId="4" borderId="0" xfId="0" applyFont="1" applyFill="1"/>
    <xf numFmtId="0" fontId="12" fillId="0" borderId="0" xfId="0" applyFont="1"/>
    <xf numFmtId="0" fontId="12" fillId="0" borderId="0" xfId="0" pivotButton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335">
    <dxf>
      <fill>
        <patternFill patternType="solid">
          <bgColor rgb="FFFFFF00"/>
        </patternFill>
      </fill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alignment horizontal="center"/>
    </dxf>
    <dxf>
      <font>
        <color rgb="FFFF0000"/>
      </font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ill>
        <patternFill patternType="solid"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264.900503009259" createdVersion="6" refreshedVersion="6" minRefreshableVersion="3" recordCount="507" xr:uid="{AA4B5AA8-5531-4B16-8578-6629D04A94A3}">
  <cacheSource type="worksheet">
    <worksheetSource name="Table2"/>
  </cacheSource>
  <cacheFields count="49">
    <cacheField name="HT_PAT_ID" numFmtId="0">
      <sharedItems containsSemiMixedTypes="0" containsString="0" containsNumber="1" containsInteger="1" minValue="2340" maxValue="2007179"/>
    </cacheField>
    <cacheField name="LVEF,LowestLVEF Combined" numFmtId="0">
      <sharedItems containsSemiMixedTypes="0" containsString="0" containsNumber="1" minValue="50" maxValue="86"/>
    </cacheField>
    <cacheField name="LVEF" numFmtId="0">
      <sharedItems containsString="0" containsBlank="1" containsNumber="1" minValue="50" maxValue="80"/>
    </cacheField>
    <cacheField name="LowestLVEF" numFmtId="0">
      <sharedItems containsString="0" containsBlank="1" containsNumber="1" containsInteger="1" minValue="10" maxValue="86"/>
    </cacheField>
    <cacheField name="Baseline" numFmtId="0">
      <sharedItems containsSemiMixedTypes="0" containsString="0" containsNumber="1" containsInteger="1" minValue="1" maxValue="1" count="1">
        <n v="1"/>
      </sharedItems>
    </cacheField>
    <cacheField name="VISIT_SIGNOFF_DATE" numFmtId="0">
      <sharedItems/>
    </cacheField>
    <cacheField name="DOB" numFmtId="22">
      <sharedItems containsSemiMixedTypes="0" containsNonDate="0" containsDate="1" containsString="0" minDate="1917-06-04T00:00:00" maxDate="1999-08-17T00:00:00"/>
    </cacheField>
    <cacheField name="Age" numFmtId="0">
      <sharedItems containsSemiMixedTypes="0" containsString="0" containsNumber="1" containsInteger="1" minValue="19" maxValue="101" count="61">
        <n v="75"/>
        <n v="85"/>
        <n v="92"/>
        <n v="82"/>
        <n v="88"/>
        <n v="72"/>
        <n v="83"/>
        <n v="77"/>
        <n v="90"/>
        <n v="80"/>
        <n v="71"/>
        <n v="89"/>
        <n v="63"/>
        <n v="84"/>
        <n v="93"/>
        <n v="97"/>
        <n v="91"/>
        <n v="79"/>
        <n v="76"/>
        <n v="74"/>
        <n v="87"/>
        <n v="62"/>
        <n v="86"/>
        <n v="96"/>
        <n v="81"/>
        <n v="70"/>
        <n v="98"/>
        <n v="73"/>
        <n v="55"/>
        <n v="68"/>
        <n v="66"/>
        <n v="95"/>
        <n v="69"/>
        <n v="59"/>
        <n v="94"/>
        <n v="78"/>
        <n v="42"/>
        <n v="57"/>
        <n v="101"/>
        <n v="54"/>
        <n v="65"/>
        <n v="67"/>
        <n v="53"/>
        <n v="56"/>
        <n v="46"/>
        <n v="27"/>
        <n v="47"/>
        <n v="64"/>
        <n v="44"/>
        <n v="45"/>
        <n v="25"/>
        <n v="48"/>
        <n v="99"/>
        <n v="51"/>
        <n v="49"/>
        <n v="58"/>
        <n v="19"/>
        <n v="52"/>
        <n v="60"/>
        <n v="61"/>
        <n v="50"/>
      </sharedItems>
    </cacheField>
    <cacheField name="Gender" numFmtId="0">
      <sharedItems count="4">
        <s v="F"/>
        <s v="M"/>
        <s v="Female"/>
        <s v="Male"/>
      </sharedItems>
    </cacheField>
    <cacheField name="Smoking" numFmtId="0">
      <sharedItems containsBlank="1" count="4">
        <s v="Never"/>
        <s v="Ex"/>
        <s v="current"/>
        <m/>
      </sharedItems>
    </cacheField>
    <cacheField name="Alcohol" numFmtId="0">
      <sharedItems containsBlank="1" count="4">
        <s v="Normal"/>
        <s v="&lt; 2"/>
        <s v="Current/previous problematic"/>
        <m/>
      </sharedItems>
    </cacheField>
    <cacheField name="BMI" numFmtId="0">
      <sharedItems containsString="0" containsBlank="1" containsNumber="1" minValue="0" maxValue="57.3" count="336">
        <n v="28.5"/>
        <n v="28.1"/>
        <n v="26.7"/>
        <n v="34.479999999999997"/>
        <n v="26.1"/>
        <n v="25.95"/>
        <n v="23.67"/>
        <n v="30.07"/>
        <n v="40.82"/>
        <n v="35.700000000000003"/>
        <n v="33.799999999999997"/>
        <n v="15.7"/>
        <n v="37.200000000000003"/>
        <n v="25.7"/>
        <n v="36.33"/>
        <n v="30.3"/>
        <n v="31"/>
        <n v="33.299999999999997"/>
        <n v="25.71"/>
        <n v="28"/>
        <n v="39.5"/>
        <n v="23.4"/>
        <n v="19.649999999999999"/>
        <n v="36.9"/>
        <n v="26.59"/>
        <n v="32.24"/>
        <m/>
        <n v="30.1"/>
        <n v="23.92"/>
        <n v="26.62"/>
        <n v="37.380000000000003"/>
        <n v="28.72"/>
        <n v="27.06"/>
        <n v="35.200000000000003"/>
        <n v="27.7"/>
        <n v="0"/>
        <n v="26"/>
        <n v="32.5"/>
        <n v="23.1"/>
        <n v="35.5"/>
        <n v="34.799999999999997"/>
        <n v="29.21"/>
        <n v="27.11"/>
        <n v="31.7"/>
        <n v="21.97"/>
        <n v="38"/>
        <n v="40.31"/>
        <n v="18.399999999999999"/>
        <n v="23.83"/>
        <n v="31.41"/>
        <n v="39.200000000000003"/>
        <n v="20.03"/>
        <n v="41.9"/>
        <n v="35.299999999999997"/>
        <n v="31.69"/>
        <n v="41.52"/>
        <n v="24.22"/>
        <n v="24.4"/>
        <n v="21.23"/>
        <n v="29.8"/>
        <n v="27.38"/>
        <n v="43.6"/>
        <n v="24.97"/>
        <n v="26.8"/>
        <n v="26.85"/>
        <n v="30.28"/>
        <n v="38.6"/>
        <n v="37.700000000000003"/>
        <n v="22.7"/>
        <n v="33.81"/>
        <n v="33.9"/>
        <n v="29.74"/>
        <n v="35.1"/>
        <n v="35.76"/>
        <n v="24.78"/>
        <n v="22.2"/>
        <n v="47.03"/>
        <n v="27.26"/>
        <n v="27.2"/>
        <n v="25.6"/>
        <n v="44.12"/>
        <n v="36.700000000000003"/>
        <n v="33.85"/>
        <n v="38.4"/>
        <n v="32.89"/>
        <n v="28.98"/>
        <n v="30.2"/>
        <n v="38.799999999999997"/>
        <n v="33.03"/>
        <n v="30.9"/>
        <n v="23.6"/>
        <n v="31.07"/>
        <n v="27"/>
        <n v="26.2"/>
        <n v="22.24"/>
        <n v="21.1"/>
        <n v="30.37"/>
        <n v="21.8"/>
        <n v="44.6"/>
        <n v="36.299999999999997"/>
        <n v="23.3"/>
        <n v="42.3"/>
        <n v="28.2"/>
        <n v="25"/>
        <n v="20.8"/>
        <n v="40"/>
        <n v="57.3"/>
        <n v="32"/>
        <n v="22.5"/>
        <n v="20"/>
        <n v="24.9"/>
        <n v="32.9"/>
        <n v="41.1"/>
        <n v="31.6"/>
        <n v="29.3"/>
        <n v="40.200000000000003"/>
        <n v="21.2"/>
        <n v="37.35"/>
        <n v="28.4"/>
        <n v="23.13"/>
        <n v="30.8"/>
        <n v="26.67"/>
        <n v="29.9"/>
        <n v="34.4"/>
        <n v="16.3"/>
        <n v="26.24"/>
        <n v="38.68"/>
        <n v="28.27"/>
        <n v="23.49"/>
        <n v="33.1"/>
        <n v="40.9"/>
        <n v="35.630000000000003"/>
        <n v="26.6"/>
        <n v="26.9"/>
        <n v="24.6"/>
        <n v="23.81"/>
        <n v="26.37"/>
        <n v="22.66"/>
        <n v="32.4"/>
        <n v="44"/>
        <n v="19.600000000000001"/>
        <n v="25.4"/>
        <n v="20.100000000000001"/>
        <n v="26.82"/>
        <n v="38.200000000000003"/>
        <n v="27.1"/>
        <n v="32.200000000000003"/>
        <n v="35"/>
        <n v="46"/>
        <n v="34.200000000000003"/>
        <n v="18.100000000000001"/>
        <n v="34.9"/>
        <n v="34.15"/>
        <n v="20.57"/>
        <n v="16.8"/>
        <n v="33.96"/>
        <n v="31.14"/>
        <n v="34"/>
        <n v="31.17"/>
        <n v="21.7"/>
        <n v="46.88"/>
        <n v="37.549999999999997"/>
        <n v="40.700000000000003"/>
        <n v="22.8"/>
        <n v="43.83"/>
        <n v="28.99"/>
        <n v="16.899999999999999"/>
        <n v="22.34"/>
        <n v="25.36"/>
        <n v="29.71"/>
        <n v="30.63"/>
        <n v="46.9"/>
        <n v="46.72"/>
        <n v="33.700000000000003"/>
        <n v="40.6"/>
        <n v="34.369999999999997"/>
        <n v="22.3"/>
        <n v="24.1"/>
        <n v="22.1"/>
        <n v="30.4"/>
        <n v="28.34"/>
        <n v="28.13"/>
        <n v="24.3"/>
        <n v="31.55"/>
        <n v="34.5"/>
        <n v="21.56"/>
        <n v="46.62"/>
        <n v="27.24"/>
        <n v="21.22"/>
        <n v="32.799999999999997"/>
        <n v="33.4"/>
        <n v="18.899999999999999"/>
        <n v="37.020000000000003"/>
        <n v="27.43"/>
        <n v="24.98"/>
        <n v="28.68"/>
        <n v="18.7"/>
        <n v="35.93"/>
        <n v="28.07"/>
        <n v="32.72"/>
        <n v="22.09"/>
        <n v="19.3"/>
        <n v="37.76"/>
        <n v="21.37"/>
        <n v="18.309999999999999"/>
        <n v="22.9"/>
        <n v="39.96"/>
        <n v="28.6"/>
        <n v="48.6"/>
        <n v="24.7"/>
        <n v="42.19"/>
        <n v="26.3"/>
        <n v="26.16"/>
        <n v="31.83"/>
        <n v="22.53"/>
        <n v="21"/>
        <n v="22.97"/>
        <n v="27.9"/>
        <n v="28.7"/>
        <n v="29.7"/>
        <n v="25.5"/>
        <n v="29.4"/>
        <n v="24.01"/>
        <n v="25.9"/>
        <n v="27.75"/>
        <n v="31.4"/>
        <n v="38.450000000000003"/>
        <n v="36.5"/>
        <n v="27.3"/>
        <n v="28.58"/>
        <n v="33.6"/>
        <n v="33.78"/>
        <n v="21.9"/>
        <n v="39.11"/>
        <n v="32.869999999999997"/>
        <n v="21.91"/>
        <n v="55.38"/>
        <n v="36.58"/>
        <n v="31.5"/>
        <n v="50.15"/>
        <n v="28.79"/>
        <n v="24.38"/>
        <n v="42"/>
        <n v="30.7"/>
        <n v="27.82"/>
        <n v="28.9"/>
        <n v="35.549999999999997"/>
        <n v="33.26"/>
        <n v="24.02"/>
        <n v="23.2"/>
        <n v="22.6"/>
        <n v="26.02"/>
        <n v="33.270000000000003"/>
        <n v="36.049999999999997"/>
        <n v="34.33"/>
        <n v="24.5"/>
        <n v="29.17"/>
        <n v="28.76"/>
        <n v="47.78"/>
        <n v="13.9"/>
        <n v="24"/>
        <n v="36.479999999999997"/>
        <n v="34.06"/>
        <n v="33.5"/>
        <n v="36.840000000000003"/>
        <n v="30.55"/>
        <n v="31.8"/>
        <n v="30.84"/>
        <n v="19.54"/>
        <n v="48.93"/>
        <n v="21.4"/>
        <n v="31.29"/>
        <n v="51.27"/>
        <n v="32.270000000000003"/>
        <n v="35.799999999999997"/>
        <n v="40.57"/>
        <n v="32.369999999999997"/>
        <n v="29.38"/>
        <n v="27.71"/>
        <n v="28.8"/>
        <n v="38.1"/>
        <n v="37.630000000000003"/>
        <n v="22"/>
        <n v="22.45"/>
        <n v="34.979999999999997"/>
        <n v="49.15"/>
        <n v="25.47"/>
        <n v="26.4"/>
        <n v="17.3"/>
        <n v="36.1"/>
        <n v="51.9"/>
        <n v="37.299999999999997"/>
        <n v="33"/>
        <n v="42.9"/>
        <n v="37.9"/>
        <n v="23"/>
        <n v="20.5"/>
        <n v="25.2"/>
        <n v="19.7"/>
        <n v="23.7"/>
        <n v="19.100000000000001"/>
        <n v="24.8"/>
        <n v="27.8"/>
        <n v="21.6"/>
        <n v="31.3"/>
        <n v="50.4"/>
        <n v="29"/>
        <n v="36.4"/>
        <n v="23.5"/>
        <n v="38.700000000000003"/>
        <n v="39.6"/>
        <n v="52.7"/>
        <n v="39.4"/>
        <n v="48.3"/>
        <n v="40.1"/>
        <n v="48.4"/>
        <n v="42.7"/>
        <n v="27.4"/>
        <n v="31.2"/>
        <n v="15.1"/>
        <n v="39"/>
        <n v="31.1"/>
        <n v="19.899999999999999"/>
        <n v="54.1"/>
        <n v="29.6"/>
        <n v="28.3"/>
        <n v="31.9"/>
        <n v="40.299999999999997"/>
        <n v="43.4"/>
        <n v="27.6"/>
        <n v="44.7"/>
        <n v="18.3"/>
        <n v="32.6"/>
        <n v="25.3"/>
        <n v="32.700000000000003"/>
        <n v="25.8"/>
      </sharedItems>
    </cacheField>
    <cacheField name="SystolicBP" numFmtId="0">
      <sharedItems containsString="0" containsBlank="1" containsNumber="1" containsInteger="1" minValue="80" maxValue="230" count="45">
        <n v="140"/>
        <n v="120"/>
        <n v="155"/>
        <n v="170"/>
        <n v="160"/>
        <n v="115"/>
        <n v="118"/>
        <n v="128"/>
        <n v="130"/>
        <n v="119"/>
        <n v="135"/>
        <n v="145"/>
        <n v="105"/>
        <m/>
        <n v="110"/>
        <n v="98"/>
        <n v="112"/>
        <n v="126"/>
        <n v="80"/>
        <n v="158"/>
        <n v="150"/>
        <n v="125"/>
        <n v="90"/>
        <n v="100"/>
        <n v="122"/>
        <n v="144"/>
        <n v="146"/>
        <n v="127"/>
        <n v="165"/>
        <n v="230"/>
        <n v="142"/>
        <n v="190"/>
        <n v="106"/>
        <n v="171"/>
        <n v="85"/>
        <n v="180"/>
        <n v="132"/>
        <n v="117"/>
        <n v="143"/>
        <n v="138"/>
        <n v="95"/>
        <n v="175"/>
        <n v="108"/>
        <n v="123"/>
        <n v="97"/>
      </sharedItems>
    </cacheField>
    <cacheField name="DiastolicBP" numFmtId="0">
      <sharedItems containsString="0" containsBlank="1" containsNumber="1" containsInteger="1" minValue="40" maxValue="140" count="20">
        <n v="70"/>
        <n v="60"/>
        <n v="80"/>
        <n v="65"/>
        <n v="100"/>
        <m/>
        <n v="90"/>
        <n v="68"/>
        <n v="85"/>
        <n v="88"/>
        <n v="50"/>
        <n v="95"/>
        <n v="140"/>
        <n v="75"/>
        <n v="84"/>
        <n v="55"/>
        <n v="74"/>
        <n v="64"/>
        <n v="82"/>
        <n v="40"/>
      </sharedItems>
    </cacheField>
    <cacheField name="Pulse Pressure" numFmtId="0">
      <sharedItems containsSemiMixedTypes="0" containsString="0" containsNumber="1" containsInteger="1" minValue="0" maxValue="130" count="37">
        <n v="70"/>
        <n v="50"/>
        <n v="60"/>
        <n v="75"/>
        <n v="100"/>
        <n v="80"/>
        <n v="45"/>
        <n v="58"/>
        <n v="48"/>
        <n v="54"/>
        <n v="55"/>
        <n v="65"/>
        <n v="35"/>
        <n v="40"/>
        <n v="0"/>
        <n v="38"/>
        <n v="85"/>
        <n v="42"/>
        <n v="20"/>
        <n v="90"/>
        <n v="30"/>
        <n v="52"/>
        <n v="56"/>
        <n v="68"/>
        <n v="39"/>
        <n v="25"/>
        <n v="46"/>
        <n v="91"/>
        <n v="105"/>
        <n v="57"/>
        <n v="110"/>
        <n v="47"/>
        <n v="43"/>
        <n v="130"/>
        <n v="32"/>
        <n v="63"/>
        <n v="22"/>
      </sharedItems>
    </cacheField>
    <cacheField name="Mean Arterial Pressure" numFmtId="0">
      <sharedItems containsSemiMixedTypes="0" containsString="0" containsNumber="1" minValue="0" maxValue="185" count="52">
        <n v="105"/>
        <n v="95"/>
        <n v="90"/>
        <n v="117.5"/>
        <n v="120"/>
        <n v="92.5"/>
        <n v="89"/>
        <n v="104"/>
        <n v="100"/>
        <n v="92"/>
        <n v="107.5"/>
        <n v="112.5"/>
        <n v="87.5"/>
        <n v="130"/>
        <n v="0"/>
        <n v="85"/>
        <n v="79"/>
        <n v="102.5"/>
        <n v="110"/>
        <n v="97.5"/>
        <n v="91"/>
        <n v="82.5"/>
        <n v="97"/>
        <n v="70"/>
        <n v="113"/>
        <n v="75"/>
        <n v="80"/>
        <n v="135"/>
        <n v="96"/>
        <n v="117"/>
        <n v="118"/>
        <n v="122.5"/>
        <n v="115"/>
        <n v="94"/>
        <n v="127.5"/>
        <n v="185"/>
        <n v="145"/>
        <n v="83"/>
        <n v="77.5"/>
        <n v="101"/>
        <n v="125"/>
        <n v="125.5"/>
        <n v="67.5"/>
        <n v="93.5"/>
        <n v="88.5"/>
        <n v="140"/>
        <n v="103"/>
        <n v="119"/>
        <n v="72.5"/>
        <n v="86.5"/>
        <n v="91.5"/>
        <n v="86"/>
      </sharedItems>
    </cacheField>
    <cacheField name="Heart Rate" numFmtId="0">
      <sharedItems containsString="0" containsBlank="1" containsNumber="1" containsInteger="1" minValue="42" maxValue="139" count="74">
        <n v="62"/>
        <n v="94"/>
        <n v="77"/>
        <n v="105"/>
        <n v="56"/>
        <n v="48"/>
        <n v="60"/>
        <n v="63"/>
        <n v="80"/>
        <n v="86"/>
        <n v="139"/>
        <n v="79"/>
        <n v="69"/>
        <n v="95"/>
        <n v="82"/>
        <n v="66"/>
        <n v="64"/>
        <n v="65"/>
        <n v="75"/>
        <m/>
        <n v="89"/>
        <n v="87"/>
        <n v="61"/>
        <n v="51"/>
        <n v="57"/>
        <n v="83"/>
        <n v="74"/>
        <n v="96"/>
        <n v="92"/>
        <n v="54"/>
        <n v="108"/>
        <n v="70"/>
        <n v="78"/>
        <n v="68"/>
        <n v="73"/>
        <n v="115"/>
        <n v="81"/>
        <n v="67"/>
        <n v="59"/>
        <n v="71"/>
        <n v="103"/>
        <n v="91"/>
        <n v="84"/>
        <n v="55"/>
        <n v="76"/>
        <n v="99"/>
        <n v="90"/>
        <n v="50"/>
        <n v="52"/>
        <n v="53"/>
        <n v="72"/>
        <n v="85"/>
        <n v="124"/>
        <n v="88"/>
        <n v="58"/>
        <n v="98"/>
        <n v="104"/>
        <n v="93"/>
        <n v="47"/>
        <n v="113"/>
        <n v="109"/>
        <n v="46"/>
        <n v="125"/>
        <n v="100"/>
        <n v="49"/>
        <n v="120"/>
        <n v="45"/>
        <n v="135"/>
        <n v="102"/>
        <n v="106"/>
        <n v="42"/>
        <n v="122"/>
        <n v="118"/>
        <n v="101"/>
      </sharedItems>
    </cacheField>
    <cacheField name="NYHA Class" numFmtId="0">
      <sharedItems containsBlank="1" count="6">
        <s v="NYHA Class I"/>
        <s v="NYHA Class II"/>
        <s v="NYHA Class III"/>
        <m/>
        <s v="NYHA Class IV"/>
        <s v="Unable to assess"/>
      </sharedItems>
    </cacheField>
    <cacheField name="Chest X-Ray" numFmtId="0">
      <sharedItems containsBlank="1" count="3">
        <s v="No"/>
        <s v="Yes"/>
        <m/>
      </sharedItems>
    </cacheField>
    <cacheField name="Obstructive Sleep Apnea" numFmtId="0">
      <sharedItems containsBlank="1" count="3">
        <s v="No"/>
        <s v="Yes"/>
        <m/>
      </sharedItems>
    </cacheField>
    <cacheField name="Orthopnea" numFmtId="0">
      <sharedItems containsBlank="1" count="3">
        <s v="No"/>
        <s v="Yes"/>
        <m/>
      </sharedItems>
    </cacheField>
    <cacheField name="Hypertension" numFmtId="0">
      <sharedItems count="2">
        <s v="Yes"/>
        <s v="No"/>
      </sharedItems>
    </cacheField>
    <cacheField name="Diabetes" numFmtId="0">
      <sharedItems count="2">
        <s v="No"/>
        <s v="Yes"/>
      </sharedItems>
    </cacheField>
    <cacheField name="Atrial Fibrillation" numFmtId="0">
      <sharedItems count="2">
        <s v="No"/>
        <s v="Yes"/>
      </sharedItems>
    </cacheField>
    <cacheField name="Lung Disease" numFmtId="0">
      <sharedItems containsBlank="1" count="3">
        <s v="Yes"/>
        <s v="No"/>
        <m/>
      </sharedItems>
    </cacheField>
    <cacheField name="Valve Disease" numFmtId="0">
      <sharedItems count="2">
        <s v="NULL"/>
        <b v="1"/>
      </sharedItems>
    </cacheField>
    <cacheField name="Peripheral artery disease" numFmtId="0">
      <sharedItems count="2">
        <s v="No"/>
        <s v="Yes"/>
      </sharedItems>
    </cacheField>
    <cacheField name="Anaemia" numFmtId="0">
      <sharedItems containsBlank="1" count="3">
        <s v="No"/>
        <s v="Yes"/>
        <m/>
      </sharedItems>
    </cacheField>
    <cacheField name="Creatinine" numFmtId="0">
      <sharedItems containsString="0" containsBlank="1" containsNumber="1" containsInteger="1" minValue="38" maxValue="318" count="123">
        <n v="75"/>
        <n v="72"/>
        <n v="102"/>
        <m/>
        <n v="147"/>
        <n v="88"/>
        <n v="62"/>
        <n v="132"/>
        <n v="71"/>
        <n v="105"/>
        <n v="118"/>
        <n v="158"/>
        <n v="106"/>
        <n v="44"/>
        <n v="66"/>
        <n v="111"/>
        <n v="103"/>
        <n v="116"/>
        <n v="133"/>
        <n v="109"/>
        <n v="67"/>
        <n v="138"/>
        <n v="96"/>
        <n v="135"/>
        <n v="69"/>
        <n v="99"/>
        <n v="100"/>
        <n v="169"/>
        <n v="58"/>
        <n v="78"/>
        <n v="52"/>
        <n v="311"/>
        <n v="104"/>
        <n v="145"/>
        <n v="79"/>
        <n v="63"/>
        <n v="38"/>
        <n v="56"/>
        <n v="165"/>
        <n v="76"/>
        <n v="81"/>
        <n v="93"/>
        <n v="92"/>
        <n v="107"/>
        <n v="172"/>
        <n v="246"/>
        <n v="89"/>
        <n v="46"/>
        <n v="77"/>
        <n v="112"/>
        <n v="86"/>
        <n v="156"/>
        <n v="70"/>
        <n v="174"/>
        <n v="74"/>
        <n v="108"/>
        <n v="84"/>
        <n v="113"/>
        <n v="80"/>
        <n v="126"/>
        <n v="91"/>
        <n v="137"/>
        <n v="155"/>
        <n v="119"/>
        <n v="68"/>
        <n v="150"/>
        <n v="55"/>
        <n v="51"/>
        <n v="82"/>
        <n v="114"/>
        <n v="160"/>
        <n v="122"/>
        <n v="142"/>
        <n v="64"/>
        <n v="83"/>
        <n v="239"/>
        <n v="131"/>
        <n v="120"/>
        <n v="175"/>
        <n v="130"/>
        <n v="65"/>
        <n v="94"/>
        <n v="110"/>
        <n v="57"/>
        <n v="101"/>
        <n v="97"/>
        <n v="98"/>
        <n v="59"/>
        <n v="193"/>
        <n v="168"/>
        <n v="143"/>
        <n v="162"/>
        <n v="117"/>
        <n v="54"/>
        <n v="124"/>
        <n v="85"/>
        <n v="121"/>
        <n v="60"/>
        <n v="318"/>
        <n v="161"/>
        <n v="140"/>
        <n v="129"/>
        <n v="157"/>
        <n v="61"/>
        <n v="229"/>
        <n v="221"/>
        <n v="153"/>
        <n v="182"/>
        <n v="73"/>
        <n v="90"/>
        <n v="134"/>
        <n v="115"/>
        <n v="148"/>
        <n v="127"/>
        <n v="53"/>
        <n v="87"/>
        <n v="200"/>
        <n v="139"/>
        <n v="199"/>
        <n v="164"/>
        <n v="176"/>
        <n v="125"/>
        <n v="144"/>
      </sharedItems>
    </cacheField>
    <cacheField name="eGFR" numFmtId="0">
      <sharedItems containsBlank="1" containsMixedTypes="1" containsNumber="1" minValue="14" maxValue="107" count="81">
        <n v="68"/>
        <n v="67"/>
        <n v="55"/>
        <m/>
        <n v="37"/>
        <n v="77"/>
        <n v="89"/>
        <n v="31"/>
        <n v="70"/>
        <n v="50"/>
        <n v="51"/>
        <n v="26"/>
        <n v="42"/>
        <n v="38"/>
        <n v="41"/>
        <n v="75"/>
        <n v="39"/>
        <n v="33"/>
        <s v="&gt; 90"/>
        <n v="45"/>
        <n v="43"/>
        <n v="78"/>
        <n v="87"/>
        <n v="90"/>
        <n v="69"/>
        <n v="80"/>
        <n v="14"/>
        <n v="44"/>
        <n v="35"/>
        <n v="81"/>
        <n v="24"/>
        <n v="86"/>
        <n v="59"/>
        <n v="83"/>
        <n v="73"/>
        <n v="54"/>
        <n v="32"/>
        <n v="21"/>
        <n v="64"/>
        <n v="95"/>
        <n v="52"/>
        <n v="28"/>
        <n v="63"/>
        <n v="49"/>
        <n v="66"/>
        <n v="71"/>
        <n v="61"/>
        <n v="91"/>
        <n v="48"/>
        <n v="30"/>
        <n v="34"/>
        <n v="74"/>
        <n v="62"/>
        <n v="88"/>
        <n v="58"/>
        <n v="46"/>
        <n v="40"/>
        <n v="15"/>
        <n v="47"/>
        <n v="29"/>
        <n v="53"/>
        <n v="72"/>
        <n v="36"/>
        <n v="25"/>
        <n v="53.7"/>
        <n v="60"/>
        <n v="57"/>
        <n v="82"/>
        <n v="16"/>
        <n v="56"/>
        <n v="27"/>
        <n v="65"/>
        <n v="18"/>
        <n v="22"/>
        <n v="79"/>
        <n v="84"/>
        <n v="85"/>
        <n v="51.8"/>
        <n v="107"/>
        <n v="76"/>
        <n v="19"/>
      </sharedItems>
    </cacheField>
    <cacheField name="Haemoglobin" numFmtId="0">
      <sharedItems containsString="0" containsBlank="1" containsNumber="1" minValue="11" maxValue="176" count="94">
        <n v="130"/>
        <n v="119"/>
        <n v="124"/>
        <m/>
        <n v="164"/>
        <n v="145"/>
        <n v="135"/>
        <n v="117"/>
        <n v="149"/>
        <n v="100"/>
        <n v="102"/>
        <n v="129"/>
        <n v="118"/>
        <n v="165"/>
        <n v="112"/>
        <n v="115"/>
        <n v="13.6"/>
        <n v="143"/>
        <n v="109"/>
        <n v="11.9"/>
        <n v="152"/>
        <n v="133"/>
        <n v="128"/>
        <n v="131"/>
        <n v="126"/>
        <n v="154"/>
        <n v="144"/>
        <n v="134"/>
        <n v="14.6"/>
        <n v="136"/>
        <n v="93"/>
        <n v="15.2"/>
        <n v="158"/>
        <n v="13.2"/>
        <n v="107"/>
        <n v="153"/>
        <n v="97"/>
        <n v="142"/>
        <n v="121"/>
        <n v="146"/>
        <n v="108"/>
        <n v="123"/>
        <n v="111"/>
        <n v="137"/>
        <n v="110"/>
        <n v="11.8"/>
        <n v="140"/>
        <n v="12.2"/>
        <n v="139"/>
        <n v="13.8"/>
        <n v="155"/>
        <n v="113"/>
        <n v="103"/>
        <n v="151"/>
        <n v="127"/>
        <n v="120"/>
        <n v="101"/>
        <n v="116"/>
        <n v="132"/>
        <n v="14.3"/>
        <n v="94"/>
        <n v="114"/>
        <n v="11"/>
        <n v="125"/>
        <n v="148"/>
        <n v="138"/>
        <n v="13.9"/>
        <n v="163"/>
        <n v="11.2"/>
        <n v="82"/>
        <n v="12"/>
        <n v="89"/>
        <n v="105"/>
        <n v="13.7"/>
        <n v="122"/>
        <n v="18.100000000000001"/>
        <n v="147"/>
        <n v="12.9"/>
        <n v="13.4"/>
        <n v="169"/>
        <n v="14.5"/>
        <n v="160"/>
        <n v="11.1"/>
        <n v="162"/>
        <n v="157"/>
        <n v="141"/>
        <n v="159"/>
        <n v="176"/>
        <n v="172"/>
        <n v="156"/>
        <n v="150"/>
        <n v="86"/>
        <n v="170"/>
        <n v="161"/>
      </sharedItems>
    </cacheField>
    <cacheField name="Potassium" numFmtId="0">
      <sharedItems containsString="0" containsBlank="1" containsNumber="1" minValue="3.2" maxValue="6.9" count="27">
        <n v="4.3"/>
        <n v="5.7"/>
        <n v="4.8"/>
        <m/>
        <n v="4"/>
        <n v="4.5"/>
        <n v="5"/>
        <n v="3.8"/>
        <n v="4.2"/>
        <n v="4.7"/>
        <n v="4.0999999999999996"/>
        <n v="4.4000000000000004"/>
        <n v="5.0999999999999996"/>
        <n v="4.5999999999999996"/>
        <n v="3.9"/>
        <n v="3.3"/>
        <n v="3.4"/>
        <n v="3.7"/>
        <n v="3.5"/>
        <n v="4.9000000000000004"/>
        <n v="5.2"/>
        <n v="3.6"/>
        <n v="3.2"/>
        <n v="6.9"/>
        <n v="5.3"/>
        <n v="5.5"/>
        <n v="6"/>
      </sharedItems>
    </cacheField>
    <cacheField name="NT-proBNP" numFmtId="0">
      <sharedItems containsString="0" containsBlank="1" containsNumber="1" containsInteger="1" minValue="5" maxValue="6096" count="25">
        <m/>
        <n v="225"/>
        <n v="6096"/>
        <n v="5"/>
        <n v="58"/>
        <n v="28"/>
        <n v="665"/>
        <n v="204"/>
        <n v="138"/>
        <n v="1413"/>
        <n v="57"/>
        <n v="2833"/>
        <n v="44"/>
        <n v="186"/>
        <n v="924"/>
        <n v="46"/>
        <n v="2240"/>
        <n v="31"/>
        <n v="53"/>
        <n v="340"/>
        <n v="1407"/>
        <n v="232"/>
        <n v="7"/>
        <n v="9"/>
        <n v="735"/>
      </sharedItems>
    </cacheField>
    <cacheField name="BNP" numFmtId="0">
      <sharedItems containsString="0" containsBlank="1" containsNumber="1" minValue="5.6" maxValue="305.3" count="13">
        <m/>
        <n v="78"/>
        <n v="55"/>
        <n v="27.7"/>
        <n v="5.6"/>
        <n v="43.3"/>
        <n v="8"/>
        <n v="40"/>
        <n v="305.3"/>
        <n v="17.5"/>
        <n v="6.5"/>
        <n v="59.4"/>
        <n v="10"/>
      </sharedItems>
    </cacheField>
    <cacheField name="Total cholesterol" numFmtId="0">
      <sharedItems containsBlank="1" containsMixedTypes="1" containsNumber="1" minValue="1.9" maxValue="8.8000000000000007" count="48">
        <n v="6.4"/>
        <m/>
        <s v="NULL"/>
        <n v="3.4"/>
        <n v="4.5"/>
        <n v="6.3"/>
        <n v="4.3"/>
        <n v="3.1"/>
        <n v="5.2"/>
        <n v="5.0999999999999996"/>
        <n v="4.4000000000000004"/>
        <n v="4"/>
        <n v="4.5999999999999996"/>
        <n v="5.4"/>
        <n v="2.2999999999999998"/>
        <n v="4.2"/>
        <n v="5.8"/>
        <n v="2"/>
        <n v="3.7"/>
        <n v="5.3"/>
        <n v="4.7"/>
        <n v="4.0999999999999996"/>
        <n v="5"/>
        <n v="6.6"/>
        <n v="3.2"/>
        <n v="5.9"/>
        <n v="6.2"/>
        <n v="3.6"/>
        <n v="3.9"/>
        <n v="2.9"/>
        <n v="5.7"/>
        <n v="3.3"/>
        <n v="7.1"/>
        <n v="5.6"/>
        <n v="3"/>
        <n v="4.9000000000000004"/>
        <n v="3.8"/>
        <n v="5.5"/>
        <n v="4.8"/>
        <n v="6.8"/>
        <n v="1.9"/>
        <n v="2.6"/>
        <n v="3.5"/>
        <n v="2.4"/>
        <n v="6.1"/>
        <n v="6.5"/>
        <n v="8.8000000000000007"/>
        <n v="6"/>
      </sharedItems>
    </cacheField>
    <cacheField name="LDL cholesterol" numFmtId="0">
      <sharedItems containsBlank="1" containsMixedTypes="1" containsNumber="1" minValue="0.5" maxValue="4.9000000000000004" count="38">
        <n v="3.3"/>
        <m/>
        <s v="NULL"/>
        <n v="1.7"/>
        <n v="2.2999999999999998"/>
        <n v="3.6"/>
        <n v="1.3"/>
        <n v="2.2000000000000002"/>
        <n v="2"/>
        <n v="1.8"/>
        <n v="3.2"/>
        <n v="3.5"/>
        <n v="1.9"/>
        <n v="3.4"/>
        <n v="2.5"/>
        <n v="0.9"/>
        <n v="3.7"/>
        <n v="0.5"/>
        <n v="1.2"/>
        <n v="1.1000000000000001"/>
        <n v="1.6"/>
        <n v="2.4"/>
        <n v="4.2"/>
        <n v="2.8"/>
        <n v="3.1"/>
        <n v="2.9"/>
        <n v="1.5"/>
        <n v="4"/>
        <n v="2.1"/>
        <n v="2.7"/>
        <n v="1"/>
        <n v="2.6"/>
        <n v="3.8"/>
        <n v="1.4"/>
        <n v="0.7"/>
        <n v="4.7"/>
        <n v="4.5"/>
        <n v="4.9000000000000004"/>
      </sharedItems>
    </cacheField>
    <cacheField name="ACEI" numFmtId="0">
      <sharedItems containsBlank="1" count="4">
        <s v="No"/>
        <s v="Yes"/>
        <m/>
        <s v="NULL"/>
      </sharedItems>
    </cacheField>
    <cacheField name="ARBs" numFmtId="0">
      <sharedItems containsBlank="1" count="4">
        <s v="Yes"/>
        <s v="No"/>
        <m/>
        <s v="NULL"/>
      </sharedItems>
    </cacheField>
    <cacheField name="Sacubitril/valsartan" numFmtId="0">
      <sharedItems containsBlank="1" count="4">
        <s v="No"/>
        <s v="NULL"/>
        <m/>
        <s v="Yes"/>
      </sharedItems>
    </cacheField>
    <cacheField name="Beta-blockers" numFmtId="0">
      <sharedItems containsBlank="1" count="4">
        <s v="No"/>
        <s v="Yes"/>
        <m/>
        <s v="NULL"/>
      </sharedItems>
    </cacheField>
    <cacheField name="Diuretics" numFmtId="0">
      <sharedItems containsBlank="1" count="4">
        <s v="Yes"/>
        <s v="No"/>
        <s v="NULL"/>
        <m/>
      </sharedItems>
    </cacheField>
    <cacheField name="Aldosterone Antagonists" numFmtId="0">
      <sharedItems containsBlank="1" count="4">
        <s v="No"/>
        <s v="Yes"/>
        <m/>
        <s v="NULL"/>
      </sharedItems>
    </cacheField>
    <cacheField name="Digoxin" numFmtId="0">
      <sharedItems count="2">
        <s v="No"/>
        <s v="Yes"/>
      </sharedItems>
    </cacheField>
    <cacheField name="Statins" numFmtId="0">
      <sharedItems containsBlank="1" count="4">
        <s v="No"/>
        <s v="Yes"/>
        <m/>
        <s v="NULL"/>
      </sharedItems>
    </cacheField>
    <cacheField name="Nitrates" numFmtId="0">
      <sharedItems containsBlank="1" count="4">
        <s v="No"/>
        <s v="Yes"/>
        <s v="NULL"/>
        <m/>
      </sharedItems>
    </cacheField>
    <cacheField name="DateOfAdmission" numFmtId="0">
      <sharedItems containsDate="1" containsMixedTypes="1" minDate="2017-11-08T00:00:00" maxDate="2018-03-30T00:00:00" count="4">
        <s v="NULL"/>
        <d v="2018-03-29T00:00:00"/>
        <d v="2018-02-20T00:00:00"/>
        <d v="2017-11-08T00:00:00"/>
      </sharedItems>
    </cacheField>
    <cacheField name="HospitalisationNumber" numFmtId="0">
      <sharedItems containsMixedTypes="1" containsNumber="1" containsInteger="1" minValue="0" maxValue="0"/>
    </cacheField>
    <cacheField name="DateOfDischarge" numFmtId="0">
      <sharedItems containsDate="1" containsMixedTypes="1" minDate="2017-11-14T00:00:00" maxDate="2018-04-06T00:00:00"/>
    </cacheField>
    <cacheField name="VolumeOverloa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n v="133191"/>
    <n v="65"/>
    <n v="65"/>
    <n v="65"/>
    <x v="0"/>
    <s v="2017-01-25 08:08:34.196542+00:00"/>
    <d v="1943-04-29T00:00: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NULL"/>
    <s v="NULL"/>
    <x v="0"/>
  </r>
  <r>
    <n v="133669"/>
    <n v="60"/>
    <n v="60"/>
    <n v="60"/>
    <x v="0"/>
    <s v="2017-10-03 06:38:44.940531+00:00"/>
    <d v="1933-10-25T00:00:00"/>
    <x v="1"/>
    <x v="0"/>
    <x v="0"/>
    <x v="0"/>
    <x v="1"/>
    <x v="1"/>
    <x v="0"/>
    <x v="1"/>
    <x v="1"/>
    <x v="1"/>
    <x v="1"/>
    <x v="0"/>
    <x v="0"/>
    <x v="0"/>
    <x v="0"/>
    <x v="1"/>
    <x v="0"/>
    <x v="1"/>
    <x v="0"/>
    <x v="0"/>
    <x v="0"/>
    <x v="1"/>
    <x v="1"/>
    <x v="1"/>
    <x v="1"/>
    <x v="0"/>
    <x v="0"/>
    <x v="1"/>
    <x v="1"/>
    <x v="0"/>
    <x v="0"/>
    <x v="0"/>
    <x v="0"/>
    <x v="0"/>
    <x v="1"/>
    <x v="0"/>
    <x v="0"/>
    <x v="0"/>
    <x v="0"/>
    <s v="NULL"/>
    <s v="NULL"/>
    <x v="0"/>
  </r>
  <r>
    <n v="133817"/>
    <n v="52"/>
    <n v="52"/>
    <n v="50"/>
    <x v="0"/>
    <s v="2017-11-02 23:18:36.499735+00:00"/>
    <d v="1926-01-16T00:00:00"/>
    <x v="2"/>
    <x v="1"/>
    <x v="1"/>
    <x v="1"/>
    <x v="2"/>
    <x v="1"/>
    <x v="1"/>
    <x v="2"/>
    <x v="2"/>
    <x v="2"/>
    <x v="2"/>
    <x v="0"/>
    <x v="0"/>
    <x v="0"/>
    <x v="0"/>
    <x v="1"/>
    <x v="1"/>
    <x v="0"/>
    <x v="0"/>
    <x v="0"/>
    <x v="1"/>
    <x v="2"/>
    <x v="2"/>
    <x v="2"/>
    <x v="2"/>
    <x v="0"/>
    <x v="0"/>
    <x v="1"/>
    <x v="1"/>
    <x v="0"/>
    <x v="1"/>
    <x v="0"/>
    <x v="1"/>
    <x v="0"/>
    <x v="0"/>
    <x v="1"/>
    <x v="1"/>
    <x v="0"/>
    <x v="0"/>
    <s v="NULL"/>
    <s v="NULL"/>
    <x v="0"/>
  </r>
  <r>
    <n v="134846"/>
    <n v="56"/>
    <m/>
    <n v="56"/>
    <x v="0"/>
    <s v="2015-01-21 22:24:53.210949+00:00"/>
    <d v="1936-06-21T00:00:00"/>
    <x v="3"/>
    <x v="1"/>
    <x v="1"/>
    <x v="1"/>
    <x v="3"/>
    <x v="2"/>
    <x v="2"/>
    <x v="3"/>
    <x v="3"/>
    <x v="3"/>
    <x v="1"/>
    <x v="0"/>
    <x v="0"/>
    <x v="0"/>
    <x v="0"/>
    <x v="1"/>
    <x v="1"/>
    <x v="0"/>
    <x v="0"/>
    <x v="0"/>
    <x v="1"/>
    <x v="3"/>
    <x v="3"/>
    <x v="3"/>
    <x v="3"/>
    <x v="0"/>
    <x v="0"/>
    <x v="2"/>
    <x v="2"/>
    <x v="0"/>
    <x v="1"/>
    <x v="1"/>
    <x v="0"/>
    <x v="0"/>
    <x v="1"/>
    <x v="0"/>
    <x v="1"/>
    <x v="0"/>
    <x v="0"/>
    <s v="NULL"/>
    <s v="NULL"/>
    <x v="0"/>
  </r>
  <r>
    <n v="135759"/>
    <n v="52"/>
    <n v="52"/>
    <m/>
    <x v="0"/>
    <s v="2016-12-22 04:23:11.955011+00:00"/>
    <d v="1930-10-18T00:00:00"/>
    <x v="4"/>
    <x v="1"/>
    <x v="0"/>
    <x v="1"/>
    <x v="4"/>
    <x v="3"/>
    <x v="0"/>
    <x v="4"/>
    <x v="4"/>
    <x v="4"/>
    <x v="2"/>
    <x v="0"/>
    <x v="0"/>
    <x v="0"/>
    <x v="0"/>
    <x v="1"/>
    <x v="0"/>
    <x v="0"/>
    <x v="0"/>
    <x v="0"/>
    <x v="0"/>
    <x v="4"/>
    <x v="4"/>
    <x v="3"/>
    <x v="4"/>
    <x v="0"/>
    <x v="0"/>
    <x v="1"/>
    <x v="1"/>
    <x v="0"/>
    <x v="0"/>
    <x v="0"/>
    <x v="1"/>
    <x v="0"/>
    <x v="0"/>
    <x v="0"/>
    <x v="1"/>
    <x v="1"/>
    <x v="0"/>
    <s v="NULL"/>
    <s v="NULL"/>
    <x v="0"/>
  </r>
  <r>
    <n v="136799"/>
    <n v="52"/>
    <m/>
    <n v="52"/>
    <x v="0"/>
    <s v="2015-09-16 23:19:21.227408+00:00"/>
    <d v="1946-07-18T00:00:00"/>
    <x v="5"/>
    <x v="1"/>
    <x v="0"/>
    <x v="1"/>
    <x v="5"/>
    <x v="4"/>
    <x v="2"/>
    <x v="5"/>
    <x v="4"/>
    <x v="5"/>
    <x v="0"/>
    <x v="0"/>
    <x v="0"/>
    <x v="0"/>
    <x v="0"/>
    <x v="0"/>
    <x v="0"/>
    <x v="1"/>
    <x v="0"/>
    <x v="0"/>
    <x v="0"/>
    <x v="5"/>
    <x v="5"/>
    <x v="4"/>
    <x v="5"/>
    <x v="0"/>
    <x v="0"/>
    <x v="2"/>
    <x v="2"/>
    <x v="1"/>
    <x v="1"/>
    <x v="1"/>
    <x v="1"/>
    <x v="0"/>
    <x v="2"/>
    <x v="0"/>
    <x v="1"/>
    <x v="0"/>
    <x v="0"/>
    <s v="NULL"/>
    <s v="NULL"/>
    <x v="0"/>
  </r>
  <r>
    <n v="136903"/>
    <n v="56"/>
    <n v="56"/>
    <n v="42"/>
    <x v="0"/>
    <s v="2014-12-01 22:50:07.293563+00:00"/>
    <d v="1935-01-03T00:00:00"/>
    <x v="6"/>
    <x v="1"/>
    <x v="0"/>
    <x v="1"/>
    <x v="6"/>
    <x v="5"/>
    <x v="0"/>
    <x v="6"/>
    <x v="5"/>
    <x v="6"/>
    <x v="1"/>
    <x v="0"/>
    <x v="0"/>
    <x v="0"/>
    <x v="0"/>
    <x v="0"/>
    <x v="1"/>
    <x v="1"/>
    <x v="1"/>
    <x v="0"/>
    <x v="1"/>
    <x v="3"/>
    <x v="3"/>
    <x v="3"/>
    <x v="3"/>
    <x v="0"/>
    <x v="0"/>
    <x v="2"/>
    <x v="2"/>
    <x v="0"/>
    <x v="1"/>
    <x v="1"/>
    <x v="1"/>
    <x v="0"/>
    <x v="2"/>
    <x v="0"/>
    <x v="0"/>
    <x v="0"/>
    <x v="0"/>
    <s v="NULL"/>
    <s v="NULL"/>
    <x v="0"/>
  </r>
  <r>
    <n v="136959"/>
    <n v="55"/>
    <m/>
    <n v="55"/>
    <x v="0"/>
    <s v="2015-08-26 02:59:41.917417+00:00"/>
    <d v="1935-01-14T00:00:00"/>
    <x v="6"/>
    <x v="1"/>
    <x v="1"/>
    <x v="0"/>
    <x v="7"/>
    <x v="6"/>
    <x v="1"/>
    <x v="7"/>
    <x v="6"/>
    <x v="7"/>
    <x v="1"/>
    <x v="0"/>
    <x v="1"/>
    <x v="0"/>
    <x v="1"/>
    <x v="0"/>
    <x v="1"/>
    <x v="0"/>
    <x v="0"/>
    <x v="0"/>
    <x v="0"/>
    <x v="6"/>
    <x v="6"/>
    <x v="5"/>
    <x v="2"/>
    <x v="0"/>
    <x v="0"/>
    <x v="2"/>
    <x v="2"/>
    <x v="0"/>
    <x v="1"/>
    <x v="1"/>
    <x v="0"/>
    <x v="0"/>
    <x v="1"/>
    <x v="0"/>
    <x v="1"/>
    <x v="0"/>
    <x v="0"/>
    <s v="NULL"/>
    <s v="NULL"/>
    <x v="0"/>
  </r>
  <r>
    <n v="137349"/>
    <n v="58"/>
    <m/>
    <n v="58"/>
    <x v="0"/>
    <s v="2016-03-31 03:09:47.031542+00:00"/>
    <d v="1941-10-30T00:00:00"/>
    <x v="7"/>
    <x v="0"/>
    <x v="1"/>
    <x v="1"/>
    <x v="8"/>
    <x v="7"/>
    <x v="2"/>
    <x v="8"/>
    <x v="7"/>
    <x v="8"/>
    <x v="1"/>
    <x v="0"/>
    <x v="0"/>
    <x v="0"/>
    <x v="0"/>
    <x v="0"/>
    <x v="0"/>
    <x v="1"/>
    <x v="0"/>
    <x v="0"/>
    <x v="0"/>
    <x v="3"/>
    <x v="3"/>
    <x v="3"/>
    <x v="3"/>
    <x v="0"/>
    <x v="0"/>
    <x v="2"/>
    <x v="2"/>
    <x v="0"/>
    <x v="1"/>
    <x v="1"/>
    <x v="0"/>
    <x v="1"/>
    <x v="2"/>
    <x v="0"/>
    <x v="1"/>
    <x v="0"/>
    <x v="0"/>
    <s v="NULL"/>
    <s v="NULL"/>
    <x v="0"/>
  </r>
  <r>
    <n v="138698"/>
    <n v="54"/>
    <n v="54"/>
    <n v="54"/>
    <x v="0"/>
    <s v="2017-11-02 23:50:50.919271+00:00"/>
    <d v="1928-02-17T00:00:00"/>
    <x v="8"/>
    <x v="0"/>
    <x v="1"/>
    <x v="1"/>
    <x v="9"/>
    <x v="0"/>
    <x v="0"/>
    <x v="0"/>
    <x v="0"/>
    <x v="8"/>
    <x v="2"/>
    <x v="1"/>
    <x v="0"/>
    <x v="1"/>
    <x v="0"/>
    <x v="0"/>
    <x v="1"/>
    <x v="0"/>
    <x v="0"/>
    <x v="0"/>
    <x v="0"/>
    <x v="7"/>
    <x v="7"/>
    <x v="6"/>
    <x v="6"/>
    <x v="1"/>
    <x v="0"/>
    <x v="3"/>
    <x v="3"/>
    <x v="1"/>
    <x v="1"/>
    <x v="0"/>
    <x v="0"/>
    <x v="0"/>
    <x v="1"/>
    <x v="0"/>
    <x v="1"/>
    <x v="0"/>
    <x v="0"/>
    <s v="NULL"/>
    <s v="NULL"/>
    <x v="0"/>
  </r>
  <r>
    <n v="138909"/>
    <n v="59"/>
    <n v="59"/>
    <n v="53"/>
    <x v="0"/>
    <s v="2017-02-13 21:12:35.429458+00:00"/>
    <d v="1938-03-25T00:00:00"/>
    <x v="9"/>
    <x v="0"/>
    <x v="1"/>
    <x v="1"/>
    <x v="10"/>
    <x v="8"/>
    <x v="0"/>
    <x v="2"/>
    <x v="8"/>
    <x v="9"/>
    <x v="2"/>
    <x v="0"/>
    <x v="0"/>
    <x v="1"/>
    <x v="0"/>
    <x v="0"/>
    <x v="1"/>
    <x v="0"/>
    <x v="0"/>
    <x v="0"/>
    <x v="0"/>
    <x v="8"/>
    <x v="8"/>
    <x v="1"/>
    <x v="7"/>
    <x v="0"/>
    <x v="0"/>
    <x v="4"/>
    <x v="4"/>
    <x v="0"/>
    <x v="1"/>
    <x v="0"/>
    <x v="0"/>
    <x v="0"/>
    <x v="0"/>
    <x v="0"/>
    <x v="0"/>
    <x v="0"/>
    <x v="0"/>
    <s v="NULL"/>
    <s v="NULL"/>
    <x v="0"/>
  </r>
  <r>
    <n v="139435"/>
    <n v="70"/>
    <n v="70"/>
    <n v="70"/>
    <x v="0"/>
    <s v="2017-09-28 06:04:48.034055+00:00"/>
    <d v="1947-01-07T00:00:00"/>
    <x v="10"/>
    <x v="0"/>
    <x v="1"/>
    <x v="1"/>
    <x v="11"/>
    <x v="9"/>
    <x v="3"/>
    <x v="9"/>
    <x v="9"/>
    <x v="10"/>
    <x v="2"/>
    <x v="0"/>
    <x v="0"/>
    <x v="1"/>
    <x v="1"/>
    <x v="0"/>
    <x v="1"/>
    <x v="0"/>
    <x v="0"/>
    <x v="0"/>
    <x v="1"/>
    <x v="9"/>
    <x v="9"/>
    <x v="7"/>
    <x v="8"/>
    <x v="0"/>
    <x v="1"/>
    <x v="5"/>
    <x v="5"/>
    <x v="0"/>
    <x v="1"/>
    <x v="0"/>
    <x v="0"/>
    <x v="0"/>
    <x v="1"/>
    <x v="0"/>
    <x v="0"/>
    <x v="0"/>
    <x v="0"/>
    <s v="NULL"/>
    <s v="NULL"/>
    <x v="0"/>
  </r>
  <r>
    <n v="140680"/>
    <n v="55"/>
    <n v="55"/>
    <n v="55"/>
    <x v="0"/>
    <s v="2017-05-19 03:10:26.800535+00:00"/>
    <d v="1938-11-18T00:00:00"/>
    <x v="9"/>
    <x v="1"/>
    <x v="2"/>
    <x v="1"/>
    <x v="12"/>
    <x v="10"/>
    <x v="2"/>
    <x v="10"/>
    <x v="10"/>
    <x v="11"/>
    <x v="2"/>
    <x v="0"/>
    <x v="1"/>
    <x v="0"/>
    <x v="0"/>
    <x v="1"/>
    <x v="1"/>
    <x v="0"/>
    <x v="0"/>
    <x v="1"/>
    <x v="1"/>
    <x v="10"/>
    <x v="10"/>
    <x v="8"/>
    <x v="9"/>
    <x v="0"/>
    <x v="0"/>
    <x v="3"/>
    <x v="6"/>
    <x v="0"/>
    <x v="1"/>
    <x v="0"/>
    <x v="1"/>
    <x v="0"/>
    <x v="1"/>
    <x v="0"/>
    <x v="1"/>
    <x v="1"/>
    <x v="0"/>
    <s v="NULL"/>
    <s v="NULL"/>
    <x v="0"/>
  </r>
  <r>
    <n v="141672"/>
    <n v="56"/>
    <n v="56"/>
    <n v="40"/>
    <x v="0"/>
    <s v="2016-10-20 05:50:32.055501+00:00"/>
    <d v="1935-09-16T00:00:00"/>
    <x v="6"/>
    <x v="1"/>
    <x v="1"/>
    <x v="0"/>
    <x v="13"/>
    <x v="10"/>
    <x v="2"/>
    <x v="10"/>
    <x v="10"/>
    <x v="12"/>
    <x v="1"/>
    <x v="0"/>
    <x v="1"/>
    <x v="1"/>
    <x v="0"/>
    <x v="1"/>
    <x v="1"/>
    <x v="1"/>
    <x v="0"/>
    <x v="0"/>
    <x v="0"/>
    <x v="3"/>
    <x v="3"/>
    <x v="3"/>
    <x v="3"/>
    <x v="0"/>
    <x v="0"/>
    <x v="1"/>
    <x v="1"/>
    <x v="0"/>
    <x v="0"/>
    <x v="2"/>
    <x v="1"/>
    <x v="1"/>
    <x v="0"/>
    <x v="0"/>
    <x v="0"/>
    <x v="0"/>
    <x v="0"/>
    <s v="NULL"/>
    <s v="NULL"/>
    <x v="0"/>
  </r>
  <r>
    <n v="142410"/>
    <n v="61"/>
    <m/>
    <n v="61"/>
    <x v="0"/>
    <s v="2015-10-13 06:54:11.246680+00:00"/>
    <d v="1933-08-16T00:00:00"/>
    <x v="1"/>
    <x v="0"/>
    <x v="0"/>
    <x v="1"/>
    <x v="14"/>
    <x v="11"/>
    <x v="2"/>
    <x v="11"/>
    <x v="11"/>
    <x v="13"/>
    <x v="2"/>
    <x v="1"/>
    <x v="1"/>
    <x v="0"/>
    <x v="0"/>
    <x v="1"/>
    <x v="1"/>
    <x v="0"/>
    <x v="0"/>
    <x v="0"/>
    <x v="1"/>
    <x v="11"/>
    <x v="11"/>
    <x v="9"/>
    <x v="4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142561"/>
    <n v="59"/>
    <n v="59"/>
    <n v="35"/>
    <x v="0"/>
    <s v="2016-08-03 02:37:40.560427+00:00"/>
    <d v="1933-06-26T00:00:00"/>
    <x v="1"/>
    <x v="0"/>
    <x v="0"/>
    <x v="1"/>
    <x v="15"/>
    <x v="12"/>
    <x v="0"/>
    <x v="12"/>
    <x v="12"/>
    <x v="14"/>
    <x v="1"/>
    <x v="0"/>
    <x v="0"/>
    <x v="1"/>
    <x v="0"/>
    <x v="0"/>
    <x v="1"/>
    <x v="1"/>
    <x v="1"/>
    <x v="0"/>
    <x v="1"/>
    <x v="12"/>
    <x v="12"/>
    <x v="10"/>
    <x v="10"/>
    <x v="2"/>
    <x v="0"/>
    <x v="1"/>
    <x v="1"/>
    <x v="0"/>
    <x v="0"/>
    <x v="2"/>
    <x v="1"/>
    <x v="0"/>
    <x v="0"/>
    <x v="1"/>
    <x v="0"/>
    <x v="0"/>
    <x v="0"/>
    <s v="NULL"/>
    <s v="NULL"/>
    <x v="0"/>
  </r>
  <r>
    <n v="142929"/>
    <n v="58"/>
    <m/>
    <n v="58"/>
    <x v="0"/>
    <s v="2015-03-11 21:44:26.791498+00:00"/>
    <d v="1947-03-01T00:00:00"/>
    <x v="10"/>
    <x v="0"/>
    <x v="0"/>
    <x v="1"/>
    <x v="16"/>
    <x v="5"/>
    <x v="1"/>
    <x v="10"/>
    <x v="12"/>
    <x v="15"/>
    <x v="1"/>
    <x v="1"/>
    <x v="1"/>
    <x v="1"/>
    <x v="0"/>
    <x v="0"/>
    <x v="1"/>
    <x v="1"/>
    <x v="0"/>
    <x v="0"/>
    <x v="1"/>
    <x v="3"/>
    <x v="3"/>
    <x v="3"/>
    <x v="3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143984"/>
    <n v="57"/>
    <n v="57"/>
    <n v="42"/>
    <x v="0"/>
    <s v="2016-10-20 07:59:08.683666+00:00"/>
    <d v="1936-06-01T00:00:00"/>
    <x v="3"/>
    <x v="0"/>
    <x v="0"/>
    <x v="1"/>
    <x v="17"/>
    <x v="1"/>
    <x v="0"/>
    <x v="1"/>
    <x v="1"/>
    <x v="8"/>
    <x v="2"/>
    <x v="0"/>
    <x v="1"/>
    <x v="1"/>
    <x v="0"/>
    <x v="1"/>
    <x v="1"/>
    <x v="0"/>
    <x v="0"/>
    <x v="0"/>
    <x v="0"/>
    <x v="13"/>
    <x v="3"/>
    <x v="11"/>
    <x v="0"/>
    <x v="0"/>
    <x v="0"/>
    <x v="6"/>
    <x v="7"/>
    <x v="0"/>
    <x v="1"/>
    <x v="2"/>
    <x v="0"/>
    <x v="0"/>
    <x v="0"/>
    <x v="0"/>
    <x v="0"/>
    <x v="0"/>
    <x v="0"/>
    <s v="NULL"/>
    <s v="NULL"/>
    <x v="0"/>
  </r>
  <r>
    <n v="144087"/>
    <n v="65"/>
    <m/>
    <n v="65"/>
    <x v="0"/>
    <s v="2015-05-07 07:08:08.602255+00:00"/>
    <d v="1936-10-07T00:00:00"/>
    <x v="3"/>
    <x v="0"/>
    <x v="0"/>
    <x v="1"/>
    <x v="18"/>
    <x v="4"/>
    <x v="4"/>
    <x v="2"/>
    <x v="13"/>
    <x v="16"/>
    <x v="0"/>
    <x v="1"/>
    <x v="0"/>
    <x v="0"/>
    <x v="0"/>
    <x v="0"/>
    <x v="0"/>
    <x v="0"/>
    <x v="0"/>
    <x v="1"/>
    <x v="0"/>
    <x v="14"/>
    <x v="5"/>
    <x v="6"/>
    <x v="11"/>
    <x v="0"/>
    <x v="0"/>
    <x v="2"/>
    <x v="2"/>
    <x v="0"/>
    <x v="0"/>
    <x v="1"/>
    <x v="1"/>
    <x v="0"/>
    <x v="0"/>
    <x v="0"/>
    <x v="0"/>
    <x v="0"/>
    <x v="0"/>
    <s v="NULL"/>
    <s v="NULL"/>
    <x v="0"/>
  </r>
  <r>
    <n v="144267"/>
    <n v="60"/>
    <n v="60"/>
    <n v="35"/>
    <x v="0"/>
    <s v="2017-11-21 08:27:21.250990+00:00"/>
    <d v="1929-05-01T00:00:00"/>
    <x v="11"/>
    <x v="1"/>
    <x v="1"/>
    <x v="1"/>
    <x v="19"/>
    <x v="8"/>
    <x v="1"/>
    <x v="0"/>
    <x v="1"/>
    <x v="17"/>
    <x v="1"/>
    <x v="0"/>
    <x v="0"/>
    <x v="0"/>
    <x v="0"/>
    <x v="0"/>
    <x v="0"/>
    <x v="1"/>
    <x v="0"/>
    <x v="0"/>
    <x v="0"/>
    <x v="15"/>
    <x v="10"/>
    <x v="12"/>
    <x v="4"/>
    <x v="0"/>
    <x v="0"/>
    <x v="4"/>
    <x v="8"/>
    <x v="1"/>
    <x v="1"/>
    <x v="0"/>
    <x v="1"/>
    <x v="0"/>
    <x v="0"/>
    <x v="0"/>
    <x v="1"/>
    <x v="0"/>
    <x v="0"/>
    <s v="NULL"/>
    <s v="NULL"/>
    <x v="0"/>
  </r>
  <r>
    <n v="144371"/>
    <n v="57"/>
    <m/>
    <n v="57"/>
    <x v="0"/>
    <s v="2016-08-29 01:00:41+00:00"/>
    <d v="1955-11-25T00:00:00"/>
    <x v="12"/>
    <x v="1"/>
    <x v="1"/>
    <x v="1"/>
    <x v="20"/>
    <x v="1"/>
    <x v="2"/>
    <x v="13"/>
    <x v="8"/>
    <x v="6"/>
    <x v="0"/>
    <x v="1"/>
    <x v="1"/>
    <x v="0"/>
    <x v="0"/>
    <x v="0"/>
    <x v="0"/>
    <x v="1"/>
    <x v="0"/>
    <x v="0"/>
    <x v="0"/>
    <x v="16"/>
    <x v="0"/>
    <x v="13"/>
    <x v="4"/>
    <x v="0"/>
    <x v="0"/>
    <x v="7"/>
    <x v="9"/>
    <x v="1"/>
    <x v="1"/>
    <x v="2"/>
    <x v="1"/>
    <x v="0"/>
    <x v="0"/>
    <x v="0"/>
    <x v="1"/>
    <x v="1"/>
    <x v="0"/>
    <s v="NULL"/>
    <s v="NULL"/>
    <x v="0"/>
  </r>
  <r>
    <n v="146802"/>
    <n v="61"/>
    <n v="61"/>
    <n v="61"/>
    <x v="0"/>
    <s v="2017-11-17 07:02:23.354726+00:00"/>
    <d v="1934-06-23T00:00:00"/>
    <x v="13"/>
    <x v="0"/>
    <x v="0"/>
    <x v="1"/>
    <x v="21"/>
    <x v="5"/>
    <x v="0"/>
    <x v="6"/>
    <x v="5"/>
    <x v="8"/>
    <x v="2"/>
    <x v="0"/>
    <x v="0"/>
    <x v="0"/>
    <x v="0"/>
    <x v="1"/>
    <x v="1"/>
    <x v="0"/>
    <x v="0"/>
    <x v="0"/>
    <x v="1"/>
    <x v="17"/>
    <x v="13"/>
    <x v="14"/>
    <x v="12"/>
    <x v="0"/>
    <x v="0"/>
    <x v="8"/>
    <x v="10"/>
    <x v="0"/>
    <x v="0"/>
    <x v="0"/>
    <x v="0"/>
    <x v="0"/>
    <x v="1"/>
    <x v="1"/>
    <x v="0"/>
    <x v="0"/>
    <x v="0"/>
    <s v="NULL"/>
    <s v="NULL"/>
    <x v="0"/>
  </r>
  <r>
    <n v="147319"/>
    <n v="63"/>
    <m/>
    <n v="63"/>
    <x v="0"/>
    <s v="2016-01-21 05:40:09.099558+00:00"/>
    <d v="1925-02-07T00:00:00"/>
    <x v="14"/>
    <x v="0"/>
    <x v="1"/>
    <x v="0"/>
    <x v="22"/>
    <x v="8"/>
    <x v="0"/>
    <x v="2"/>
    <x v="8"/>
    <x v="18"/>
    <x v="1"/>
    <x v="0"/>
    <x v="0"/>
    <x v="0"/>
    <x v="0"/>
    <x v="1"/>
    <x v="0"/>
    <x v="1"/>
    <x v="0"/>
    <x v="0"/>
    <x v="0"/>
    <x v="3"/>
    <x v="3"/>
    <x v="3"/>
    <x v="3"/>
    <x v="0"/>
    <x v="0"/>
    <x v="2"/>
    <x v="2"/>
    <x v="0"/>
    <x v="1"/>
    <x v="1"/>
    <x v="1"/>
    <x v="0"/>
    <x v="1"/>
    <x v="0"/>
    <x v="0"/>
    <x v="0"/>
    <x v="0"/>
    <s v="NULL"/>
    <s v="NULL"/>
    <x v="0"/>
  </r>
  <r>
    <n v="147878"/>
    <n v="53"/>
    <n v="53"/>
    <n v="53"/>
    <x v="0"/>
    <s v="2016-12-22 04:13:59.480610+00:00"/>
    <d v="1930-07-04T00:00:00"/>
    <x v="4"/>
    <x v="1"/>
    <x v="1"/>
    <x v="1"/>
    <x v="23"/>
    <x v="8"/>
    <x v="1"/>
    <x v="0"/>
    <x v="1"/>
    <x v="15"/>
    <x v="1"/>
    <x v="0"/>
    <x v="1"/>
    <x v="0"/>
    <x v="0"/>
    <x v="1"/>
    <x v="1"/>
    <x v="1"/>
    <x v="0"/>
    <x v="0"/>
    <x v="0"/>
    <x v="18"/>
    <x v="14"/>
    <x v="15"/>
    <x v="13"/>
    <x v="0"/>
    <x v="0"/>
    <x v="9"/>
    <x v="11"/>
    <x v="0"/>
    <x v="0"/>
    <x v="0"/>
    <x v="1"/>
    <x v="0"/>
    <x v="1"/>
    <x v="0"/>
    <x v="0"/>
    <x v="0"/>
    <x v="0"/>
    <s v="NULL"/>
    <s v="NULL"/>
    <x v="0"/>
  </r>
  <r>
    <n v="148341"/>
    <n v="58"/>
    <m/>
    <n v="58"/>
    <x v="0"/>
    <s v="2015-12-15 03:03:47.155775+00:00"/>
    <d v="1921-06-04T00:00:00"/>
    <x v="15"/>
    <x v="1"/>
    <x v="0"/>
    <x v="1"/>
    <x v="24"/>
    <x v="0"/>
    <x v="0"/>
    <x v="0"/>
    <x v="0"/>
    <x v="8"/>
    <x v="2"/>
    <x v="0"/>
    <x v="0"/>
    <x v="0"/>
    <x v="1"/>
    <x v="0"/>
    <x v="1"/>
    <x v="1"/>
    <x v="1"/>
    <x v="0"/>
    <x v="0"/>
    <x v="19"/>
    <x v="9"/>
    <x v="16"/>
    <x v="14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148643"/>
    <n v="60"/>
    <m/>
    <n v="60"/>
    <x v="0"/>
    <s v="2017-07-03 04:28:48.959098+00:00"/>
    <d v="1927-01-25T00:00:00"/>
    <x v="16"/>
    <x v="1"/>
    <x v="0"/>
    <x v="1"/>
    <x v="25"/>
    <x v="13"/>
    <x v="5"/>
    <x v="14"/>
    <x v="14"/>
    <x v="19"/>
    <x v="3"/>
    <x v="0"/>
    <x v="0"/>
    <x v="2"/>
    <x v="0"/>
    <x v="1"/>
    <x v="0"/>
    <x v="0"/>
    <x v="0"/>
    <x v="0"/>
    <x v="1"/>
    <x v="3"/>
    <x v="3"/>
    <x v="3"/>
    <x v="3"/>
    <x v="0"/>
    <x v="0"/>
    <x v="1"/>
    <x v="1"/>
    <x v="1"/>
    <x v="1"/>
    <x v="2"/>
    <x v="1"/>
    <x v="0"/>
    <x v="0"/>
    <x v="0"/>
    <x v="1"/>
    <x v="0"/>
    <x v="0"/>
    <s v="NULL"/>
    <s v="NULL"/>
    <x v="0"/>
  </r>
  <r>
    <n v="148770"/>
    <n v="61"/>
    <m/>
    <n v="61"/>
    <x v="0"/>
    <s v="2015-07-21 02:32:51.271992+00:00"/>
    <d v="1935-09-12T00:00:00"/>
    <x v="6"/>
    <x v="0"/>
    <x v="0"/>
    <x v="1"/>
    <x v="26"/>
    <x v="13"/>
    <x v="5"/>
    <x v="14"/>
    <x v="14"/>
    <x v="19"/>
    <x v="3"/>
    <x v="0"/>
    <x v="0"/>
    <x v="2"/>
    <x v="1"/>
    <x v="1"/>
    <x v="1"/>
    <x v="0"/>
    <x v="0"/>
    <x v="0"/>
    <x v="0"/>
    <x v="20"/>
    <x v="15"/>
    <x v="17"/>
    <x v="9"/>
    <x v="0"/>
    <x v="0"/>
    <x v="2"/>
    <x v="2"/>
    <x v="0"/>
    <x v="1"/>
    <x v="1"/>
    <x v="0"/>
    <x v="1"/>
    <x v="2"/>
    <x v="0"/>
    <x v="0"/>
    <x v="0"/>
    <x v="0"/>
    <s v="NULL"/>
    <s v="NULL"/>
    <x v="0"/>
  </r>
  <r>
    <n v="149043"/>
    <n v="55"/>
    <n v="55"/>
    <n v="25"/>
    <x v="0"/>
    <s v="2016-07-13 00:15:30.755715+00:00"/>
    <d v="1928-05-29T00:00:00"/>
    <x v="8"/>
    <x v="1"/>
    <x v="1"/>
    <x v="1"/>
    <x v="27"/>
    <x v="14"/>
    <x v="1"/>
    <x v="1"/>
    <x v="15"/>
    <x v="8"/>
    <x v="2"/>
    <x v="1"/>
    <x v="1"/>
    <x v="0"/>
    <x v="1"/>
    <x v="1"/>
    <x v="1"/>
    <x v="2"/>
    <x v="1"/>
    <x v="0"/>
    <x v="1"/>
    <x v="21"/>
    <x v="16"/>
    <x v="18"/>
    <x v="11"/>
    <x v="0"/>
    <x v="0"/>
    <x v="1"/>
    <x v="1"/>
    <x v="0"/>
    <x v="0"/>
    <x v="2"/>
    <x v="1"/>
    <x v="0"/>
    <x v="0"/>
    <x v="0"/>
    <x v="0"/>
    <x v="0"/>
    <x v="0"/>
    <s v="NULL"/>
    <s v="NULL"/>
    <x v="0"/>
  </r>
  <r>
    <n v="149532"/>
    <n v="70"/>
    <m/>
    <n v="70"/>
    <x v="0"/>
    <s v="2016-04-20 00:51:21.695069+00:00"/>
    <d v="1939-10-05T00:00:00"/>
    <x v="17"/>
    <x v="0"/>
    <x v="0"/>
    <x v="1"/>
    <x v="28"/>
    <x v="15"/>
    <x v="1"/>
    <x v="15"/>
    <x v="16"/>
    <x v="0"/>
    <x v="1"/>
    <x v="0"/>
    <x v="0"/>
    <x v="0"/>
    <x v="0"/>
    <x v="0"/>
    <x v="1"/>
    <x v="1"/>
    <x v="0"/>
    <x v="0"/>
    <x v="0"/>
    <x v="5"/>
    <x v="2"/>
    <x v="5"/>
    <x v="13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150138"/>
    <n v="63"/>
    <m/>
    <n v="63"/>
    <x v="0"/>
    <s v="2016-04-26 03:59:52.443046+00:00"/>
    <d v="1942-09-17T00:00:00"/>
    <x v="18"/>
    <x v="1"/>
    <x v="0"/>
    <x v="1"/>
    <x v="29"/>
    <x v="6"/>
    <x v="1"/>
    <x v="7"/>
    <x v="6"/>
    <x v="9"/>
    <x v="2"/>
    <x v="1"/>
    <x v="0"/>
    <x v="1"/>
    <x v="0"/>
    <x v="0"/>
    <x v="1"/>
    <x v="1"/>
    <x v="1"/>
    <x v="0"/>
    <x v="0"/>
    <x v="22"/>
    <x v="1"/>
    <x v="3"/>
    <x v="15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150284"/>
    <n v="64"/>
    <m/>
    <n v="64"/>
    <x v="0"/>
    <s v="2015-12-23 23:00:16.115290+00:00"/>
    <d v="1944-05-20T00:00:00"/>
    <x v="19"/>
    <x v="1"/>
    <x v="1"/>
    <x v="1"/>
    <x v="30"/>
    <x v="1"/>
    <x v="0"/>
    <x v="1"/>
    <x v="1"/>
    <x v="14"/>
    <x v="1"/>
    <x v="0"/>
    <x v="0"/>
    <x v="1"/>
    <x v="0"/>
    <x v="1"/>
    <x v="1"/>
    <x v="0"/>
    <x v="0"/>
    <x v="0"/>
    <x v="1"/>
    <x v="3"/>
    <x v="3"/>
    <x v="3"/>
    <x v="3"/>
    <x v="0"/>
    <x v="0"/>
    <x v="2"/>
    <x v="2"/>
    <x v="0"/>
    <x v="0"/>
    <x v="1"/>
    <x v="1"/>
    <x v="0"/>
    <x v="1"/>
    <x v="0"/>
    <x v="1"/>
    <x v="0"/>
    <x v="0"/>
    <s v="NULL"/>
    <s v="NULL"/>
    <x v="0"/>
  </r>
  <r>
    <n v="150637"/>
    <n v="54"/>
    <m/>
    <n v="54"/>
    <x v="0"/>
    <s v="2015-01-22 02:03:34.639374+00:00"/>
    <d v="1936-09-06T00:00:00"/>
    <x v="3"/>
    <x v="1"/>
    <x v="0"/>
    <x v="1"/>
    <x v="31"/>
    <x v="8"/>
    <x v="0"/>
    <x v="2"/>
    <x v="8"/>
    <x v="20"/>
    <x v="2"/>
    <x v="0"/>
    <x v="0"/>
    <x v="1"/>
    <x v="0"/>
    <x v="1"/>
    <x v="1"/>
    <x v="0"/>
    <x v="0"/>
    <x v="1"/>
    <x v="1"/>
    <x v="3"/>
    <x v="3"/>
    <x v="3"/>
    <x v="3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152302"/>
    <n v="65"/>
    <m/>
    <n v="65"/>
    <x v="0"/>
    <s v="2015-06-16 22:53:27.929389+00:00"/>
    <d v="1938-06-11T00:00:00"/>
    <x v="9"/>
    <x v="0"/>
    <x v="1"/>
    <x v="1"/>
    <x v="32"/>
    <x v="5"/>
    <x v="1"/>
    <x v="10"/>
    <x v="12"/>
    <x v="18"/>
    <x v="2"/>
    <x v="0"/>
    <x v="1"/>
    <x v="0"/>
    <x v="0"/>
    <x v="0"/>
    <x v="1"/>
    <x v="1"/>
    <x v="1"/>
    <x v="1"/>
    <x v="1"/>
    <x v="23"/>
    <x v="17"/>
    <x v="19"/>
    <x v="13"/>
    <x v="0"/>
    <x v="0"/>
    <x v="2"/>
    <x v="2"/>
    <x v="0"/>
    <x v="1"/>
    <x v="1"/>
    <x v="1"/>
    <x v="0"/>
    <x v="0"/>
    <x v="1"/>
    <x v="0"/>
    <x v="0"/>
    <x v="0"/>
    <s v="NULL"/>
    <s v="NULL"/>
    <x v="0"/>
  </r>
  <r>
    <n v="154038"/>
    <n v="57"/>
    <n v="57"/>
    <n v="29"/>
    <x v="0"/>
    <s v="2018-03-27 01:27:20.931690+00:00"/>
    <d v="1946-10-01T00:00:00"/>
    <x v="5"/>
    <x v="1"/>
    <x v="0"/>
    <x v="1"/>
    <x v="33"/>
    <x v="1"/>
    <x v="2"/>
    <x v="13"/>
    <x v="8"/>
    <x v="2"/>
    <x v="0"/>
    <x v="0"/>
    <x v="0"/>
    <x v="0"/>
    <x v="0"/>
    <x v="0"/>
    <x v="1"/>
    <x v="1"/>
    <x v="0"/>
    <x v="0"/>
    <x v="0"/>
    <x v="24"/>
    <x v="18"/>
    <x v="20"/>
    <x v="5"/>
    <x v="0"/>
    <x v="0"/>
    <x v="10"/>
    <x v="3"/>
    <x v="1"/>
    <x v="1"/>
    <x v="0"/>
    <x v="1"/>
    <x v="1"/>
    <x v="0"/>
    <x v="1"/>
    <x v="0"/>
    <x v="0"/>
    <x v="0"/>
    <s v="NULL"/>
    <s v="NULL"/>
    <x v="1"/>
  </r>
  <r>
    <n v="154486"/>
    <n v="65"/>
    <n v="65"/>
    <n v="15"/>
    <x v="0"/>
    <s v="2017-07-03 03:41:05.266458+00:00"/>
    <d v="1935-12-19T00:00:00"/>
    <x v="6"/>
    <x v="1"/>
    <x v="1"/>
    <x v="0"/>
    <x v="26"/>
    <x v="13"/>
    <x v="5"/>
    <x v="14"/>
    <x v="14"/>
    <x v="19"/>
    <x v="3"/>
    <x v="0"/>
    <x v="1"/>
    <x v="2"/>
    <x v="1"/>
    <x v="0"/>
    <x v="1"/>
    <x v="0"/>
    <x v="0"/>
    <x v="0"/>
    <x v="0"/>
    <x v="3"/>
    <x v="3"/>
    <x v="3"/>
    <x v="3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156027"/>
    <n v="85"/>
    <m/>
    <n v="85"/>
    <x v="0"/>
    <s v="2017-05-16 07:20:14.762903+00:00"/>
    <d v="1931-11-24T00:00:00"/>
    <x v="20"/>
    <x v="0"/>
    <x v="0"/>
    <x v="1"/>
    <x v="34"/>
    <x v="8"/>
    <x v="0"/>
    <x v="2"/>
    <x v="8"/>
    <x v="21"/>
    <x v="1"/>
    <x v="1"/>
    <x v="0"/>
    <x v="0"/>
    <x v="0"/>
    <x v="0"/>
    <x v="1"/>
    <x v="0"/>
    <x v="0"/>
    <x v="0"/>
    <x v="1"/>
    <x v="25"/>
    <x v="19"/>
    <x v="1"/>
    <x v="11"/>
    <x v="0"/>
    <x v="0"/>
    <x v="1"/>
    <x v="1"/>
    <x v="0"/>
    <x v="0"/>
    <x v="0"/>
    <x v="0"/>
    <x v="1"/>
    <x v="0"/>
    <x v="0"/>
    <x v="0"/>
    <x v="0"/>
    <x v="0"/>
    <s v="NULL"/>
    <s v="NULL"/>
    <x v="0"/>
  </r>
  <r>
    <n v="158137"/>
    <n v="67"/>
    <m/>
    <n v="67"/>
    <x v="0"/>
    <s v="2015-09-02 22:09:44.702006+00:00"/>
    <d v="1926-03-24T00:00:00"/>
    <x v="2"/>
    <x v="0"/>
    <x v="0"/>
    <x v="1"/>
    <x v="35"/>
    <x v="10"/>
    <x v="2"/>
    <x v="10"/>
    <x v="10"/>
    <x v="22"/>
    <x v="2"/>
    <x v="1"/>
    <x v="0"/>
    <x v="1"/>
    <x v="0"/>
    <x v="0"/>
    <x v="1"/>
    <x v="1"/>
    <x v="0"/>
    <x v="0"/>
    <x v="0"/>
    <x v="26"/>
    <x v="20"/>
    <x v="21"/>
    <x v="16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159579"/>
    <n v="74"/>
    <n v="74"/>
    <n v="65"/>
    <x v="0"/>
    <s v="2016-09-15 01:52:44.849722+00:00"/>
    <d v="1929-05-25T00:00:00"/>
    <x v="11"/>
    <x v="0"/>
    <x v="1"/>
    <x v="1"/>
    <x v="36"/>
    <x v="1"/>
    <x v="2"/>
    <x v="13"/>
    <x v="8"/>
    <x v="23"/>
    <x v="1"/>
    <x v="0"/>
    <x v="0"/>
    <x v="0"/>
    <x v="0"/>
    <x v="0"/>
    <x v="1"/>
    <x v="1"/>
    <x v="0"/>
    <x v="0"/>
    <x v="0"/>
    <x v="6"/>
    <x v="21"/>
    <x v="0"/>
    <x v="8"/>
    <x v="0"/>
    <x v="0"/>
    <x v="11"/>
    <x v="12"/>
    <x v="0"/>
    <x v="0"/>
    <x v="2"/>
    <x v="1"/>
    <x v="1"/>
    <x v="0"/>
    <x v="0"/>
    <x v="1"/>
    <x v="0"/>
    <x v="0"/>
    <s v="NULL"/>
    <s v="NULL"/>
    <x v="0"/>
  </r>
  <r>
    <n v="159653"/>
    <n v="60"/>
    <n v="60"/>
    <n v="50"/>
    <x v="0"/>
    <s v="2018-02-06 22:26:17.803561+00:00"/>
    <d v="1956-06-15T00:00:00"/>
    <x v="21"/>
    <x v="0"/>
    <x v="1"/>
    <x v="1"/>
    <x v="37"/>
    <x v="5"/>
    <x v="0"/>
    <x v="6"/>
    <x v="5"/>
    <x v="0"/>
    <x v="1"/>
    <x v="0"/>
    <x v="0"/>
    <x v="0"/>
    <x v="0"/>
    <x v="0"/>
    <x v="0"/>
    <x v="0"/>
    <x v="0"/>
    <x v="0"/>
    <x v="0"/>
    <x v="14"/>
    <x v="22"/>
    <x v="11"/>
    <x v="8"/>
    <x v="0"/>
    <x v="0"/>
    <x v="12"/>
    <x v="4"/>
    <x v="0"/>
    <x v="0"/>
    <x v="0"/>
    <x v="1"/>
    <x v="0"/>
    <x v="0"/>
    <x v="0"/>
    <x v="1"/>
    <x v="0"/>
    <x v="0"/>
    <s v="NULL"/>
    <s v="NULL"/>
    <x v="0"/>
  </r>
  <r>
    <n v="159683"/>
    <n v="62"/>
    <n v="62"/>
    <m/>
    <x v="0"/>
    <s v="2017-02-16 05:34:33.699912+00:00"/>
    <d v="1932-01-29T00:00:00"/>
    <x v="22"/>
    <x v="1"/>
    <x v="0"/>
    <x v="1"/>
    <x v="38"/>
    <x v="8"/>
    <x v="0"/>
    <x v="2"/>
    <x v="8"/>
    <x v="17"/>
    <x v="1"/>
    <x v="1"/>
    <x v="0"/>
    <x v="0"/>
    <x v="0"/>
    <x v="1"/>
    <x v="1"/>
    <x v="1"/>
    <x v="0"/>
    <x v="0"/>
    <x v="0"/>
    <x v="27"/>
    <x v="7"/>
    <x v="22"/>
    <x v="13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159801"/>
    <n v="65"/>
    <n v="65"/>
    <n v="30"/>
    <x v="0"/>
    <s v="2017-01-25 00:07:28.320024+00:00"/>
    <d v="1946-12-25T00:00:00"/>
    <x v="5"/>
    <x v="0"/>
    <x v="0"/>
    <x v="1"/>
    <x v="39"/>
    <x v="4"/>
    <x v="2"/>
    <x v="5"/>
    <x v="4"/>
    <x v="24"/>
    <x v="1"/>
    <x v="0"/>
    <x v="0"/>
    <x v="0"/>
    <x v="0"/>
    <x v="0"/>
    <x v="0"/>
    <x v="1"/>
    <x v="0"/>
    <x v="0"/>
    <x v="0"/>
    <x v="28"/>
    <x v="23"/>
    <x v="23"/>
    <x v="4"/>
    <x v="3"/>
    <x v="0"/>
    <x v="13"/>
    <x v="13"/>
    <x v="0"/>
    <x v="1"/>
    <x v="0"/>
    <x v="1"/>
    <x v="1"/>
    <x v="0"/>
    <x v="0"/>
    <x v="0"/>
    <x v="0"/>
    <x v="0"/>
    <s v="NULL"/>
    <s v="NULL"/>
    <x v="0"/>
  </r>
  <r>
    <n v="161771"/>
    <n v="55"/>
    <n v="55"/>
    <n v="46"/>
    <x v="0"/>
    <s v="2018-04-03 07:27:22.856275+00:00"/>
    <d v="1932-06-19T00:00:00"/>
    <x v="22"/>
    <x v="1"/>
    <x v="2"/>
    <x v="1"/>
    <x v="40"/>
    <x v="8"/>
    <x v="0"/>
    <x v="2"/>
    <x v="8"/>
    <x v="25"/>
    <x v="1"/>
    <x v="1"/>
    <x v="0"/>
    <x v="0"/>
    <x v="1"/>
    <x v="1"/>
    <x v="1"/>
    <x v="1"/>
    <x v="1"/>
    <x v="0"/>
    <x v="1"/>
    <x v="29"/>
    <x v="21"/>
    <x v="24"/>
    <x v="6"/>
    <x v="0"/>
    <x v="0"/>
    <x v="10"/>
    <x v="14"/>
    <x v="1"/>
    <x v="1"/>
    <x v="0"/>
    <x v="1"/>
    <x v="0"/>
    <x v="0"/>
    <x v="0"/>
    <x v="0"/>
    <x v="0"/>
    <x v="0"/>
    <s v="NULL"/>
    <s v="NULL"/>
    <x v="0"/>
  </r>
  <r>
    <n v="161835"/>
    <n v="58"/>
    <m/>
    <n v="58"/>
    <x v="0"/>
    <s v="2015-07-29 02:37:21.121251+00:00"/>
    <d v="1933-01-18T00:00:00"/>
    <x v="1"/>
    <x v="0"/>
    <x v="0"/>
    <x v="1"/>
    <x v="41"/>
    <x v="11"/>
    <x v="1"/>
    <x v="16"/>
    <x v="17"/>
    <x v="16"/>
    <x v="2"/>
    <x v="0"/>
    <x v="0"/>
    <x v="1"/>
    <x v="0"/>
    <x v="1"/>
    <x v="1"/>
    <x v="1"/>
    <x v="0"/>
    <x v="0"/>
    <x v="0"/>
    <x v="8"/>
    <x v="24"/>
    <x v="25"/>
    <x v="2"/>
    <x v="0"/>
    <x v="0"/>
    <x v="2"/>
    <x v="2"/>
    <x v="0"/>
    <x v="1"/>
    <x v="1"/>
    <x v="1"/>
    <x v="0"/>
    <x v="1"/>
    <x v="1"/>
    <x v="1"/>
    <x v="0"/>
    <x v="0"/>
    <s v="NULL"/>
    <s v="NULL"/>
    <x v="0"/>
  </r>
  <r>
    <n v="162489"/>
    <n v="55"/>
    <m/>
    <n v="55"/>
    <x v="0"/>
    <s v="2014-11-13 00:00:00+00:00"/>
    <d v="1921-11-06T00:00:00"/>
    <x v="15"/>
    <x v="0"/>
    <x v="1"/>
    <x v="1"/>
    <x v="42"/>
    <x v="0"/>
    <x v="2"/>
    <x v="2"/>
    <x v="18"/>
    <x v="26"/>
    <x v="2"/>
    <x v="0"/>
    <x v="0"/>
    <x v="0"/>
    <x v="0"/>
    <x v="1"/>
    <x v="0"/>
    <x v="1"/>
    <x v="0"/>
    <x v="0"/>
    <x v="0"/>
    <x v="30"/>
    <x v="25"/>
    <x v="26"/>
    <x v="16"/>
    <x v="0"/>
    <x v="0"/>
    <x v="2"/>
    <x v="2"/>
    <x v="1"/>
    <x v="1"/>
    <x v="1"/>
    <x v="0"/>
    <x v="0"/>
    <x v="0"/>
    <x v="0"/>
    <x v="0"/>
    <x v="0"/>
    <x v="0"/>
    <s v="NULL"/>
    <s v="NULL"/>
    <x v="0"/>
  </r>
  <r>
    <n v="163444"/>
    <n v="58"/>
    <n v="58"/>
    <n v="40"/>
    <x v="0"/>
    <s v="2017-12-01 06:09:53.248811+00:00"/>
    <d v="1947-06-25T00:00:00"/>
    <x v="10"/>
    <x v="0"/>
    <x v="0"/>
    <x v="1"/>
    <x v="43"/>
    <x v="1"/>
    <x v="2"/>
    <x v="13"/>
    <x v="8"/>
    <x v="27"/>
    <x v="1"/>
    <x v="0"/>
    <x v="0"/>
    <x v="0"/>
    <x v="0"/>
    <x v="0"/>
    <x v="1"/>
    <x v="0"/>
    <x v="1"/>
    <x v="0"/>
    <x v="0"/>
    <x v="3"/>
    <x v="3"/>
    <x v="27"/>
    <x v="3"/>
    <x v="4"/>
    <x v="0"/>
    <x v="1"/>
    <x v="1"/>
    <x v="0"/>
    <x v="0"/>
    <x v="0"/>
    <x v="1"/>
    <x v="0"/>
    <x v="1"/>
    <x v="1"/>
    <x v="0"/>
    <x v="0"/>
    <x v="0"/>
    <s v="NULL"/>
    <s v="NULL"/>
    <x v="0"/>
  </r>
  <r>
    <n v="163516"/>
    <n v="65"/>
    <m/>
    <n v="65"/>
    <x v="0"/>
    <s v="2016-02-23 05:51:41.791518+00:00"/>
    <d v="1922-04-17T00:00:00"/>
    <x v="23"/>
    <x v="1"/>
    <x v="0"/>
    <x v="1"/>
    <x v="44"/>
    <x v="0"/>
    <x v="3"/>
    <x v="3"/>
    <x v="17"/>
    <x v="28"/>
    <x v="4"/>
    <x v="0"/>
    <x v="0"/>
    <x v="1"/>
    <x v="0"/>
    <x v="0"/>
    <x v="1"/>
    <x v="1"/>
    <x v="0"/>
    <x v="1"/>
    <x v="0"/>
    <x v="31"/>
    <x v="26"/>
    <x v="3"/>
    <x v="13"/>
    <x v="0"/>
    <x v="0"/>
    <x v="2"/>
    <x v="2"/>
    <x v="0"/>
    <x v="1"/>
    <x v="1"/>
    <x v="0"/>
    <x v="0"/>
    <x v="0"/>
    <x v="0"/>
    <x v="1"/>
    <x v="1"/>
    <x v="0"/>
    <s v="NULL"/>
    <s v="NULL"/>
    <x v="0"/>
  </r>
  <r>
    <n v="164001"/>
    <n v="55"/>
    <n v="55"/>
    <n v="50"/>
    <x v="0"/>
    <s v="2018-02-06 05:38:41.995178+00:00"/>
    <d v="1937-10-13T00:00:00"/>
    <x v="24"/>
    <x v="0"/>
    <x v="0"/>
    <x v="1"/>
    <x v="45"/>
    <x v="1"/>
    <x v="0"/>
    <x v="1"/>
    <x v="1"/>
    <x v="29"/>
    <x v="2"/>
    <x v="0"/>
    <x v="0"/>
    <x v="0"/>
    <x v="0"/>
    <x v="1"/>
    <x v="1"/>
    <x v="1"/>
    <x v="0"/>
    <x v="0"/>
    <x v="1"/>
    <x v="32"/>
    <x v="27"/>
    <x v="24"/>
    <x v="11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164693"/>
    <n v="54"/>
    <m/>
    <n v="54"/>
    <x v="0"/>
    <s v="2018-01-04 04:39:36.180140+00:00"/>
    <d v="1948-10-23T00:00:00"/>
    <x v="25"/>
    <x v="1"/>
    <x v="1"/>
    <x v="1"/>
    <x v="27"/>
    <x v="14"/>
    <x v="0"/>
    <x v="13"/>
    <x v="2"/>
    <x v="12"/>
    <x v="2"/>
    <x v="0"/>
    <x v="1"/>
    <x v="1"/>
    <x v="0"/>
    <x v="1"/>
    <x v="1"/>
    <x v="0"/>
    <x v="0"/>
    <x v="0"/>
    <x v="0"/>
    <x v="14"/>
    <x v="18"/>
    <x v="17"/>
    <x v="10"/>
    <x v="0"/>
    <x v="0"/>
    <x v="14"/>
    <x v="15"/>
    <x v="0"/>
    <x v="1"/>
    <x v="0"/>
    <x v="1"/>
    <x v="0"/>
    <x v="0"/>
    <x v="0"/>
    <x v="1"/>
    <x v="0"/>
    <x v="0"/>
    <s v="NULL"/>
    <s v="NULL"/>
    <x v="0"/>
  </r>
  <r>
    <n v="164830"/>
    <n v="66"/>
    <m/>
    <n v="66"/>
    <x v="0"/>
    <s v="2015-02-18 21:45:37.262704+00:00"/>
    <d v="1935-03-01T00:00:00"/>
    <x v="6"/>
    <x v="0"/>
    <x v="0"/>
    <x v="1"/>
    <x v="46"/>
    <x v="11"/>
    <x v="6"/>
    <x v="10"/>
    <x v="3"/>
    <x v="30"/>
    <x v="2"/>
    <x v="0"/>
    <x v="0"/>
    <x v="0"/>
    <x v="0"/>
    <x v="1"/>
    <x v="1"/>
    <x v="1"/>
    <x v="0"/>
    <x v="0"/>
    <x v="1"/>
    <x v="8"/>
    <x v="8"/>
    <x v="28"/>
    <x v="0"/>
    <x v="0"/>
    <x v="0"/>
    <x v="2"/>
    <x v="2"/>
    <x v="1"/>
    <x v="1"/>
    <x v="1"/>
    <x v="2"/>
    <x v="0"/>
    <x v="1"/>
    <x v="0"/>
    <x v="0"/>
    <x v="0"/>
    <x v="0"/>
    <s v="NULL"/>
    <s v="NULL"/>
    <x v="0"/>
  </r>
  <r>
    <n v="164972"/>
    <n v="63"/>
    <m/>
    <n v="63"/>
    <x v="0"/>
    <s v="2016-09-07 05:10:33.484646+00:00"/>
    <d v="1920-03-26T00:00:00"/>
    <x v="26"/>
    <x v="1"/>
    <x v="0"/>
    <x v="1"/>
    <x v="47"/>
    <x v="14"/>
    <x v="0"/>
    <x v="13"/>
    <x v="2"/>
    <x v="1"/>
    <x v="4"/>
    <x v="1"/>
    <x v="0"/>
    <x v="0"/>
    <x v="0"/>
    <x v="0"/>
    <x v="1"/>
    <x v="1"/>
    <x v="0"/>
    <x v="1"/>
    <x v="0"/>
    <x v="33"/>
    <x v="28"/>
    <x v="29"/>
    <x v="2"/>
    <x v="0"/>
    <x v="0"/>
    <x v="15"/>
    <x v="12"/>
    <x v="0"/>
    <x v="1"/>
    <x v="2"/>
    <x v="0"/>
    <x v="0"/>
    <x v="0"/>
    <x v="0"/>
    <x v="0"/>
    <x v="0"/>
    <x v="0"/>
    <s v="NULL"/>
    <s v="NULL"/>
    <x v="0"/>
  </r>
  <r>
    <n v="164996"/>
    <n v="80"/>
    <n v="80"/>
    <n v="74"/>
    <x v="0"/>
    <s v="2017-07-03 04:26:35.536992+00:00"/>
    <d v="1936-07-25T00:00:00"/>
    <x v="3"/>
    <x v="0"/>
    <x v="0"/>
    <x v="1"/>
    <x v="34"/>
    <x v="13"/>
    <x v="5"/>
    <x v="14"/>
    <x v="14"/>
    <x v="19"/>
    <x v="3"/>
    <x v="0"/>
    <x v="0"/>
    <x v="2"/>
    <x v="0"/>
    <x v="1"/>
    <x v="1"/>
    <x v="1"/>
    <x v="0"/>
    <x v="0"/>
    <x v="1"/>
    <x v="3"/>
    <x v="3"/>
    <x v="3"/>
    <x v="3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165028"/>
    <n v="57"/>
    <m/>
    <n v="57"/>
    <x v="0"/>
    <s v="2015-12-15 23:46:34.955093+00:00"/>
    <d v="1936-02-01T00:00:00"/>
    <x v="3"/>
    <x v="1"/>
    <x v="0"/>
    <x v="1"/>
    <x v="48"/>
    <x v="8"/>
    <x v="3"/>
    <x v="11"/>
    <x v="19"/>
    <x v="14"/>
    <x v="1"/>
    <x v="0"/>
    <x v="0"/>
    <x v="0"/>
    <x v="0"/>
    <x v="0"/>
    <x v="1"/>
    <x v="2"/>
    <x v="0"/>
    <x v="0"/>
    <x v="1"/>
    <x v="34"/>
    <x v="29"/>
    <x v="30"/>
    <x v="0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165170"/>
    <n v="50"/>
    <m/>
    <n v="50"/>
    <x v="0"/>
    <s v="2016-04-26 05:13:01.710262+00:00"/>
    <d v="1945-04-25T00:00:00"/>
    <x v="27"/>
    <x v="1"/>
    <x v="1"/>
    <x v="1"/>
    <x v="49"/>
    <x v="10"/>
    <x v="2"/>
    <x v="10"/>
    <x v="10"/>
    <x v="31"/>
    <x v="1"/>
    <x v="0"/>
    <x v="1"/>
    <x v="0"/>
    <x v="1"/>
    <x v="0"/>
    <x v="1"/>
    <x v="0"/>
    <x v="0"/>
    <x v="0"/>
    <x v="0"/>
    <x v="35"/>
    <x v="23"/>
    <x v="31"/>
    <x v="11"/>
    <x v="0"/>
    <x v="0"/>
    <x v="2"/>
    <x v="2"/>
    <x v="0"/>
    <x v="1"/>
    <x v="1"/>
    <x v="0"/>
    <x v="1"/>
    <x v="2"/>
    <x v="0"/>
    <x v="0"/>
    <x v="0"/>
    <x v="0"/>
    <s v="NULL"/>
    <s v="NULL"/>
    <x v="0"/>
  </r>
  <r>
    <n v="165289"/>
    <n v="55"/>
    <n v="55"/>
    <n v="55"/>
    <x v="0"/>
    <s v="2016-11-14 11:18:24.685751+00:00"/>
    <d v="1941-02-05T00:00:00"/>
    <x v="7"/>
    <x v="0"/>
    <x v="0"/>
    <x v="1"/>
    <x v="50"/>
    <x v="0"/>
    <x v="2"/>
    <x v="2"/>
    <x v="18"/>
    <x v="7"/>
    <x v="1"/>
    <x v="1"/>
    <x v="0"/>
    <x v="1"/>
    <x v="0"/>
    <x v="0"/>
    <x v="1"/>
    <x v="1"/>
    <x v="0"/>
    <x v="0"/>
    <x v="0"/>
    <x v="36"/>
    <x v="23"/>
    <x v="5"/>
    <x v="10"/>
    <x v="0"/>
    <x v="0"/>
    <x v="16"/>
    <x v="16"/>
    <x v="1"/>
    <x v="1"/>
    <x v="0"/>
    <x v="1"/>
    <x v="1"/>
    <x v="0"/>
    <x v="0"/>
    <x v="0"/>
    <x v="0"/>
    <x v="0"/>
    <s v="NULL"/>
    <s v="NULL"/>
    <x v="0"/>
  </r>
  <r>
    <n v="165346"/>
    <n v="64"/>
    <n v="64"/>
    <m/>
    <x v="0"/>
    <s v="2014-11-25 05:01:58.466680+00:00"/>
    <d v="1928-01-09T00:00:00"/>
    <x v="8"/>
    <x v="1"/>
    <x v="1"/>
    <x v="1"/>
    <x v="51"/>
    <x v="8"/>
    <x v="0"/>
    <x v="2"/>
    <x v="8"/>
    <x v="16"/>
    <x v="1"/>
    <x v="0"/>
    <x v="1"/>
    <x v="0"/>
    <x v="0"/>
    <x v="0"/>
    <x v="1"/>
    <x v="1"/>
    <x v="1"/>
    <x v="0"/>
    <x v="0"/>
    <x v="37"/>
    <x v="6"/>
    <x v="11"/>
    <x v="2"/>
    <x v="0"/>
    <x v="2"/>
    <x v="2"/>
    <x v="2"/>
    <x v="0"/>
    <x v="1"/>
    <x v="1"/>
    <x v="1"/>
    <x v="0"/>
    <x v="0"/>
    <x v="0"/>
    <x v="1"/>
    <x v="0"/>
    <x v="0"/>
    <s v="NULL"/>
    <s v="NULL"/>
    <x v="0"/>
  </r>
  <r>
    <n v="165730"/>
    <n v="65"/>
    <n v="65"/>
    <n v="43"/>
    <x v="0"/>
    <s v="2016-11-11 00:55:52.650690+00:00"/>
    <d v="1929-09-08T00:00:00"/>
    <x v="11"/>
    <x v="0"/>
    <x v="0"/>
    <x v="1"/>
    <x v="52"/>
    <x v="1"/>
    <x v="1"/>
    <x v="2"/>
    <x v="2"/>
    <x v="6"/>
    <x v="2"/>
    <x v="0"/>
    <x v="0"/>
    <x v="0"/>
    <x v="0"/>
    <x v="1"/>
    <x v="0"/>
    <x v="1"/>
    <x v="1"/>
    <x v="0"/>
    <x v="0"/>
    <x v="38"/>
    <x v="30"/>
    <x v="3"/>
    <x v="4"/>
    <x v="0"/>
    <x v="0"/>
    <x v="1"/>
    <x v="1"/>
    <x v="0"/>
    <x v="1"/>
    <x v="0"/>
    <x v="1"/>
    <x v="0"/>
    <x v="1"/>
    <x v="0"/>
    <x v="1"/>
    <x v="0"/>
    <x v="0"/>
    <s v="NULL"/>
    <s v="NULL"/>
    <x v="0"/>
  </r>
  <r>
    <n v="165791"/>
    <n v="66"/>
    <n v="66"/>
    <n v="63"/>
    <x v="0"/>
    <s v="2016-10-05 04:36:25.433266+00:00"/>
    <d v="1945-07-29T00:00:00"/>
    <x v="27"/>
    <x v="1"/>
    <x v="0"/>
    <x v="1"/>
    <x v="53"/>
    <x v="0"/>
    <x v="2"/>
    <x v="2"/>
    <x v="18"/>
    <x v="18"/>
    <x v="1"/>
    <x v="0"/>
    <x v="1"/>
    <x v="0"/>
    <x v="0"/>
    <x v="1"/>
    <x v="1"/>
    <x v="1"/>
    <x v="0"/>
    <x v="0"/>
    <x v="0"/>
    <x v="29"/>
    <x v="31"/>
    <x v="32"/>
    <x v="14"/>
    <x v="0"/>
    <x v="3"/>
    <x v="17"/>
    <x v="17"/>
    <x v="0"/>
    <x v="0"/>
    <x v="2"/>
    <x v="1"/>
    <x v="0"/>
    <x v="0"/>
    <x v="0"/>
    <x v="1"/>
    <x v="0"/>
    <x v="0"/>
    <s v="NULL"/>
    <s v="NULL"/>
    <x v="0"/>
  </r>
  <r>
    <n v="165856"/>
    <n v="63"/>
    <m/>
    <n v="63"/>
    <x v="0"/>
    <s v="2016-05-12 04:24:10.528090+00:00"/>
    <d v="1926-03-18T00:00:00"/>
    <x v="2"/>
    <x v="0"/>
    <x v="0"/>
    <x v="1"/>
    <x v="54"/>
    <x v="0"/>
    <x v="2"/>
    <x v="2"/>
    <x v="18"/>
    <x v="26"/>
    <x v="2"/>
    <x v="0"/>
    <x v="0"/>
    <x v="1"/>
    <x v="0"/>
    <x v="0"/>
    <x v="1"/>
    <x v="1"/>
    <x v="1"/>
    <x v="0"/>
    <x v="0"/>
    <x v="16"/>
    <x v="14"/>
    <x v="3"/>
    <x v="17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166080"/>
    <n v="56"/>
    <m/>
    <n v="56"/>
    <x v="0"/>
    <s v="2015-06-16 10:56:30.513086+00:00"/>
    <d v="1930-04-25T00:00:00"/>
    <x v="4"/>
    <x v="0"/>
    <x v="1"/>
    <x v="1"/>
    <x v="55"/>
    <x v="16"/>
    <x v="0"/>
    <x v="17"/>
    <x v="20"/>
    <x v="14"/>
    <x v="2"/>
    <x v="0"/>
    <x v="1"/>
    <x v="1"/>
    <x v="0"/>
    <x v="1"/>
    <x v="1"/>
    <x v="0"/>
    <x v="0"/>
    <x v="0"/>
    <x v="1"/>
    <x v="3"/>
    <x v="3"/>
    <x v="3"/>
    <x v="3"/>
    <x v="0"/>
    <x v="0"/>
    <x v="2"/>
    <x v="2"/>
    <x v="0"/>
    <x v="1"/>
    <x v="1"/>
    <x v="1"/>
    <x v="0"/>
    <x v="0"/>
    <x v="0"/>
    <x v="1"/>
    <x v="1"/>
    <x v="0"/>
    <s v="NULL"/>
    <s v="NULL"/>
    <x v="0"/>
  </r>
  <r>
    <n v="166278"/>
    <n v="54"/>
    <m/>
    <n v="54"/>
    <x v="0"/>
    <s v="2015-10-27 22:37:05.773766+00:00"/>
    <d v="1931-10-10T00:00:00"/>
    <x v="20"/>
    <x v="1"/>
    <x v="1"/>
    <x v="1"/>
    <x v="56"/>
    <x v="12"/>
    <x v="1"/>
    <x v="6"/>
    <x v="21"/>
    <x v="32"/>
    <x v="2"/>
    <x v="0"/>
    <x v="0"/>
    <x v="0"/>
    <x v="0"/>
    <x v="0"/>
    <x v="1"/>
    <x v="0"/>
    <x v="0"/>
    <x v="0"/>
    <x v="0"/>
    <x v="39"/>
    <x v="25"/>
    <x v="33"/>
    <x v="6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166517"/>
    <n v="54"/>
    <n v="54"/>
    <n v="54"/>
    <x v="0"/>
    <s v="2018-04-15 12:37:12.727997+00:00"/>
    <d v="1963-02-23T00:00:00"/>
    <x v="28"/>
    <x v="1"/>
    <x v="0"/>
    <x v="1"/>
    <x v="57"/>
    <x v="1"/>
    <x v="0"/>
    <x v="1"/>
    <x v="1"/>
    <x v="33"/>
    <x v="1"/>
    <x v="0"/>
    <x v="0"/>
    <x v="0"/>
    <x v="1"/>
    <x v="1"/>
    <x v="0"/>
    <x v="1"/>
    <x v="0"/>
    <x v="0"/>
    <x v="0"/>
    <x v="34"/>
    <x v="18"/>
    <x v="34"/>
    <x v="4"/>
    <x v="0"/>
    <x v="0"/>
    <x v="1"/>
    <x v="1"/>
    <x v="0"/>
    <x v="1"/>
    <x v="0"/>
    <x v="0"/>
    <x v="1"/>
    <x v="0"/>
    <x v="0"/>
    <x v="1"/>
    <x v="0"/>
    <x v="0"/>
    <s v="NULL"/>
    <s v="NULL"/>
    <x v="1"/>
  </r>
  <r>
    <n v="166634"/>
    <n v="70"/>
    <m/>
    <n v="70"/>
    <x v="0"/>
    <s v="2016-05-17 10:58:06.645319+00:00"/>
    <d v="1933-12-26T00:00:00"/>
    <x v="1"/>
    <x v="0"/>
    <x v="0"/>
    <x v="1"/>
    <x v="58"/>
    <x v="14"/>
    <x v="0"/>
    <x v="13"/>
    <x v="2"/>
    <x v="6"/>
    <x v="1"/>
    <x v="0"/>
    <x v="0"/>
    <x v="0"/>
    <x v="0"/>
    <x v="1"/>
    <x v="0"/>
    <x v="1"/>
    <x v="0"/>
    <x v="0"/>
    <x v="1"/>
    <x v="40"/>
    <x v="32"/>
    <x v="3"/>
    <x v="10"/>
    <x v="5"/>
    <x v="0"/>
    <x v="2"/>
    <x v="2"/>
    <x v="1"/>
    <x v="1"/>
    <x v="1"/>
    <x v="1"/>
    <x v="0"/>
    <x v="0"/>
    <x v="0"/>
    <x v="0"/>
    <x v="0"/>
    <x v="0"/>
    <s v="NULL"/>
    <s v="NULL"/>
    <x v="0"/>
  </r>
  <r>
    <n v="167297"/>
    <n v="60"/>
    <n v="60"/>
    <m/>
    <x v="0"/>
    <s v="2016-08-18 06:58:52.593301+00:00"/>
    <d v="1944-03-04T00:00:00"/>
    <x v="19"/>
    <x v="1"/>
    <x v="1"/>
    <x v="1"/>
    <x v="59"/>
    <x v="17"/>
    <x v="7"/>
    <x v="7"/>
    <x v="22"/>
    <x v="12"/>
    <x v="2"/>
    <x v="0"/>
    <x v="0"/>
    <x v="0"/>
    <x v="0"/>
    <x v="1"/>
    <x v="1"/>
    <x v="2"/>
    <x v="0"/>
    <x v="0"/>
    <x v="0"/>
    <x v="41"/>
    <x v="8"/>
    <x v="35"/>
    <x v="2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167520"/>
    <n v="61"/>
    <m/>
    <n v="61"/>
    <x v="0"/>
    <s v="2015-09-08 06:15:53.539381+00:00"/>
    <d v="1933-04-20T00:00:00"/>
    <x v="1"/>
    <x v="0"/>
    <x v="1"/>
    <x v="1"/>
    <x v="60"/>
    <x v="10"/>
    <x v="3"/>
    <x v="0"/>
    <x v="8"/>
    <x v="34"/>
    <x v="1"/>
    <x v="0"/>
    <x v="0"/>
    <x v="0"/>
    <x v="0"/>
    <x v="1"/>
    <x v="0"/>
    <x v="1"/>
    <x v="0"/>
    <x v="0"/>
    <x v="0"/>
    <x v="37"/>
    <x v="33"/>
    <x v="29"/>
    <x v="11"/>
    <x v="0"/>
    <x v="0"/>
    <x v="2"/>
    <x v="2"/>
    <x v="1"/>
    <x v="1"/>
    <x v="1"/>
    <x v="1"/>
    <x v="0"/>
    <x v="0"/>
    <x v="0"/>
    <x v="0"/>
    <x v="0"/>
    <x v="0"/>
    <s v="NULL"/>
    <s v="NULL"/>
    <x v="0"/>
  </r>
  <r>
    <n v="167553"/>
    <n v="55"/>
    <n v="55"/>
    <n v="43"/>
    <x v="0"/>
    <s v="2017-10-27 05:05:44.262580+00:00"/>
    <d v="1950-03-07T00:00:00"/>
    <x v="29"/>
    <x v="1"/>
    <x v="1"/>
    <x v="1"/>
    <x v="61"/>
    <x v="10"/>
    <x v="2"/>
    <x v="10"/>
    <x v="10"/>
    <x v="22"/>
    <x v="1"/>
    <x v="0"/>
    <x v="1"/>
    <x v="0"/>
    <x v="0"/>
    <x v="1"/>
    <x v="0"/>
    <x v="1"/>
    <x v="0"/>
    <x v="0"/>
    <x v="0"/>
    <x v="41"/>
    <x v="34"/>
    <x v="3"/>
    <x v="9"/>
    <x v="0"/>
    <x v="0"/>
    <x v="1"/>
    <x v="1"/>
    <x v="1"/>
    <x v="1"/>
    <x v="0"/>
    <x v="1"/>
    <x v="0"/>
    <x v="1"/>
    <x v="0"/>
    <x v="1"/>
    <x v="0"/>
    <x v="0"/>
    <s v="NULL"/>
    <s v="NULL"/>
    <x v="0"/>
  </r>
  <r>
    <n v="168221"/>
    <n v="60"/>
    <m/>
    <n v="60"/>
    <x v="0"/>
    <s v="2015-05-07 07:31:40.731012+00:00"/>
    <d v="1931-07-12T00:00:00"/>
    <x v="20"/>
    <x v="0"/>
    <x v="0"/>
    <x v="1"/>
    <x v="62"/>
    <x v="4"/>
    <x v="2"/>
    <x v="5"/>
    <x v="4"/>
    <x v="14"/>
    <x v="1"/>
    <x v="0"/>
    <x v="1"/>
    <x v="0"/>
    <x v="0"/>
    <x v="0"/>
    <x v="1"/>
    <x v="1"/>
    <x v="0"/>
    <x v="0"/>
    <x v="1"/>
    <x v="3"/>
    <x v="3"/>
    <x v="3"/>
    <x v="3"/>
    <x v="0"/>
    <x v="0"/>
    <x v="2"/>
    <x v="2"/>
    <x v="0"/>
    <x v="1"/>
    <x v="1"/>
    <x v="1"/>
    <x v="0"/>
    <x v="0"/>
    <x v="0"/>
    <x v="0"/>
    <x v="1"/>
    <x v="0"/>
    <s v="NULL"/>
    <s v="NULL"/>
    <x v="0"/>
  </r>
  <r>
    <n v="168385"/>
    <n v="52"/>
    <n v="52"/>
    <n v="52"/>
    <x v="0"/>
    <s v="2016-08-31 04:25:48.626250+00:00"/>
    <d v="1946-02-27T00:00:00"/>
    <x v="5"/>
    <x v="0"/>
    <x v="1"/>
    <x v="1"/>
    <x v="63"/>
    <x v="14"/>
    <x v="1"/>
    <x v="1"/>
    <x v="15"/>
    <x v="35"/>
    <x v="1"/>
    <x v="0"/>
    <x v="0"/>
    <x v="0"/>
    <x v="0"/>
    <x v="0"/>
    <x v="1"/>
    <x v="1"/>
    <x v="1"/>
    <x v="0"/>
    <x v="0"/>
    <x v="42"/>
    <x v="35"/>
    <x v="3"/>
    <x v="8"/>
    <x v="0"/>
    <x v="0"/>
    <x v="1"/>
    <x v="1"/>
    <x v="0"/>
    <x v="1"/>
    <x v="2"/>
    <x v="1"/>
    <x v="0"/>
    <x v="0"/>
    <x v="1"/>
    <x v="0"/>
    <x v="0"/>
    <x v="0"/>
    <s v="NULL"/>
    <s v="NULL"/>
    <x v="0"/>
  </r>
  <r>
    <n v="169002"/>
    <n v="60"/>
    <n v="60"/>
    <n v="60"/>
    <x v="0"/>
    <s v="2018-02-08 03:53:58.415440+00:00"/>
    <d v="1934-03-13T00:00:00"/>
    <x v="13"/>
    <x v="0"/>
    <x v="0"/>
    <x v="1"/>
    <x v="50"/>
    <x v="14"/>
    <x v="0"/>
    <x v="13"/>
    <x v="2"/>
    <x v="36"/>
    <x v="1"/>
    <x v="1"/>
    <x v="1"/>
    <x v="0"/>
    <x v="1"/>
    <x v="0"/>
    <x v="1"/>
    <x v="1"/>
    <x v="0"/>
    <x v="0"/>
    <x v="1"/>
    <x v="43"/>
    <x v="12"/>
    <x v="3"/>
    <x v="11"/>
    <x v="6"/>
    <x v="0"/>
    <x v="1"/>
    <x v="1"/>
    <x v="0"/>
    <x v="1"/>
    <x v="0"/>
    <x v="1"/>
    <x v="0"/>
    <x v="1"/>
    <x v="0"/>
    <x v="1"/>
    <x v="0"/>
    <x v="0"/>
    <s v="NULL"/>
    <s v="NULL"/>
    <x v="0"/>
  </r>
  <r>
    <n v="170571"/>
    <n v="50"/>
    <m/>
    <n v="50"/>
    <x v="0"/>
    <s v="2016-01-19 05:57:47.941196+00:00"/>
    <d v="1936-08-11T00:00:00"/>
    <x v="3"/>
    <x v="1"/>
    <x v="1"/>
    <x v="1"/>
    <x v="64"/>
    <x v="18"/>
    <x v="1"/>
    <x v="18"/>
    <x v="23"/>
    <x v="24"/>
    <x v="2"/>
    <x v="1"/>
    <x v="0"/>
    <x v="0"/>
    <x v="0"/>
    <x v="1"/>
    <x v="1"/>
    <x v="0"/>
    <x v="1"/>
    <x v="0"/>
    <x v="1"/>
    <x v="44"/>
    <x v="36"/>
    <x v="36"/>
    <x v="2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170686"/>
    <n v="63"/>
    <m/>
    <n v="63"/>
    <x v="0"/>
    <s v="2016-02-04 04:17:46.897917+00:00"/>
    <d v="1925-07-28T00:00:00"/>
    <x v="14"/>
    <x v="1"/>
    <x v="1"/>
    <x v="1"/>
    <x v="65"/>
    <x v="19"/>
    <x v="7"/>
    <x v="19"/>
    <x v="24"/>
    <x v="22"/>
    <x v="1"/>
    <x v="0"/>
    <x v="0"/>
    <x v="0"/>
    <x v="1"/>
    <x v="0"/>
    <x v="1"/>
    <x v="1"/>
    <x v="0"/>
    <x v="0"/>
    <x v="0"/>
    <x v="11"/>
    <x v="17"/>
    <x v="3"/>
    <x v="9"/>
    <x v="0"/>
    <x v="0"/>
    <x v="2"/>
    <x v="2"/>
    <x v="0"/>
    <x v="1"/>
    <x v="1"/>
    <x v="1"/>
    <x v="0"/>
    <x v="1"/>
    <x v="0"/>
    <x v="1"/>
    <x v="0"/>
    <x v="0"/>
    <s v="NULL"/>
    <s v="NULL"/>
    <x v="0"/>
  </r>
  <r>
    <n v="171265"/>
    <n v="55"/>
    <n v="55"/>
    <n v="50"/>
    <x v="0"/>
    <s v="2018-04-19 06:27:34.107823+00:00"/>
    <d v="1952-06-19T00:00:00"/>
    <x v="30"/>
    <x v="1"/>
    <x v="1"/>
    <x v="1"/>
    <x v="66"/>
    <x v="8"/>
    <x v="1"/>
    <x v="0"/>
    <x v="1"/>
    <x v="37"/>
    <x v="1"/>
    <x v="0"/>
    <x v="1"/>
    <x v="0"/>
    <x v="0"/>
    <x v="0"/>
    <x v="0"/>
    <x v="0"/>
    <x v="0"/>
    <x v="0"/>
    <x v="0"/>
    <x v="42"/>
    <x v="15"/>
    <x v="37"/>
    <x v="13"/>
    <x v="0"/>
    <x v="0"/>
    <x v="4"/>
    <x v="14"/>
    <x v="1"/>
    <x v="1"/>
    <x v="0"/>
    <x v="1"/>
    <x v="1"/>
    <x v="1"/>
    <x v="0"/>
    <x v="1"/>
    <x v="0"/>
    <x v="0"/>
    <s v="NULL"/>
    <s v="NULL"/>
    <x v="1"/>
  </r>
  <r>
    <n v="171648"/>
    <n v="55"/>
    <n v="55"/>
    <m/>
    <x v="0"/>
    <s v="2016-12-01 06:02:16.090846+00:00"/>
    <d v="1930-04-25T00:00:00"/>
    <x v="4"/>
    <x v="0"/>
    <x v="0"/>
    <x v="1"/>
    <x v="37"/>
    <x v="20"/>
    <x v="6"/>
    <x v="2"/>
    <x v="4"/>
    <x v="38"/>
    <x v="1"/>
    <x v="0"/>
    <x v="0"/>
    <x v="0"/>
    <x v="0"/>
    <x v="1"/>
    <x v="1"/>
    <x v="1"/>
    <x v="0"/>
    <x v="0"/>
    <x v="0"/>
    <x v="26"/>
    <x v="27"/>
    <x v="38"/>
    <x v="8"/>
    <x v="0"/>
    <x v="0"/>
    <x v="3"/>
    <x v="18"/>
    <x v="1"/>
    <x v="1"/>
    <x v="0"/>
    <x v="1"/>
    <x v="0"/>
    <x v="1"/>
    <x v="0"/>
    <x v="1"/>
    <x v="0"/>
    <x v="0"/>
    <s v="NULL"/>
    <s v="NULL"/>
    <x v="0"/>
  </r>
  <r>
    <n v="172274"/>
    <n v="65"/>
    <n v="65"/>
    <n v="65"/>
    <x v="0"/>
    <s v="2017-09-27 10:54:28.862355+00:00"/>
    <d v="1943-01-15T00:00:00"/>
    <x v="0"/>
    <x v="1"/>
    <x v="0"/>
    <x v="1"/>
    <x v="67"/>
    <x v="11"/>
    <x v="1"/>
    <x v="16"/>
    <x v="17"/>
    <x v="9"/>
    <x v="1"/>
    <x v="0"/>
    <x v="1"/>
    <x v="1"/>
    <x v="0"/>
    <x v="1"/>
    <x v="1"/>
    <x v="1"/>
    <x v="0"/>
    <x v="0"/>
    <x v="1"/>
    <x v="45"/>
    <x v="37"/>
    <x v="39"/>
    <x v="16"/>
    <x v="0"/>
    <x v="0"/>
    <x v="18"/>
    <x v="19"/>
    <x v="0"/>
    <x v="0"/>
    <x v="0"/>
    <x v="1"/>
    <x v="0"/>
    <x v="0"/>
    <x v="0"/>
    <x v="1"/>
    <x v="0"/>
    <x v="0"/>
    <s v="NULL"/>
    <s v="NULL"/>
    <x v="0"/>
  </r>
  <r>
    <n v="172983"/>
    <n v="59"/>
    <n v="59"/>
    <m/>
    <x v="0"/>
    <s v="2016-11-29 05:46:28.569184+00:00"/>
    <d v="1923-10-09T00:00:00"/>
    <x v="31"/>
    <x v="1"/>
    <x v="0"/>
    <x v="1"/>
    <x v="19"/>
    <x v="20"/>
    <x v="0"/>
    <x v="5"/>
    <x v="18"/>
    <x v="34"/>
    <x v="4"/>
    <x v="0"/>
    <x v="0"/>
    <x v="1"/>
    <x v="0"/>
    <x v="1"/>
    <x v="1"/>
    <x v="1"/>
    <x v="0"/>
    <x v="0"/>
    <x v="1"/>
    <x v="46"/>
    <x v="38"/>
    <x v="14"/>
    <x v="5"/>
    <x v="0"/>
    <x v="0"/>
    <x v="19"/>
    <x v="5"/>
    <x v="0"/>
    <x v="0"/>
    <x v="0"/>
    <x v="0"/>
    <x v="0"/>
    <x v="0"/>
    <x v="0"/>
    <x v="0"/>
    <x v="0"/>
    <x v="0"/>
    <s v="NULL"/>
    <s v="NULL"/>
    <x v="0"/>
  </r>
  <r>
    <n v="173038"/>
    <n v="62"/>
    <n v="62"/>
    <n v="61"/>
    <x v="0"/>
    <s v="2016-08-24 00:05:16.999268+00:00"/>
    <d v="1943-02-11T00:00:00"/>
    <x v="0"/>
    <x v="0"/>
    <x v="0"/>
    <x v="1"/>
    <x v="68"/>
    <x v="12"/>
    <x v="1"/>
    <x v="6"/>
    <x v="21"/>
    <x v="39"/>
    <x v="2"/>
    <x v="1"/>
    <x v="0"/>
    <x v="0"/>
    <x v="1"/>
    <x v="0"/>
    <x v="1"/>
    <x v="0"/>
    <x v="0"/>
    <x v="0"/>
    <x v="1"/>
    <x v="47"/>
    <x v="39"/>
    <x v="40"/>
    <x v="3"/>
    <x v="7"/>
    <x v="0"/>
    <x v="1"/>
    <x v="1"/>
    <x v="0"/>
    <x v="1"/>
    <x v="2"/>
    <x v="0"/>
    <x v="0"/>
    <x v="0"/>
    <x v="0"/>
    <x v="0"/>
    <x v="0"/>
    <x v="0"/>
    <s v="NULL"/>
    <s v="NULL"/>
    <x v="0"/>
  </r>
  <r>
    <n v="173171"/>
    <n v="55"/>
    <n v="55"/>
    <n v="55"/>
    <x v="0"/>
    <s v="2016-03-31 02:03:11.082000+00:00"/>
    <d v="1934-09-23T00:00:00"/>
    <x v="13"/>
    <x v="0"/>
    <x v="0"/>
    <x v="1"/>
    <x v="69"/>
    <x v="0"/>
    <x v="8"/>
    <x v="10"/>
    <x v="11"/>
    <x v="21"/>
    <x v="2"/>
    <x v="0"/>
    <x v="1"/>
    <x v="1"/>
    <x v="0"/>
    <x v="0"/>
    <x v="1"/>
    <x v="1"/>
    <x v="0"/>
    <x v="0"/>
    <x v="0"/>
    <x v="39"/>
    <x v="38"/>
    <x v="41"/>
    <x v="8"/>
    <x v="0"/>
    <x v="0"/>
    <x v="2"/>
    <x v="2"/>
    <x v="0"/>
    <x v="1"/>
    <x v="1"/>
    <x v="1"/>
    <x v="0"/>
    <x v="0"/>
    <x v="0"/>
    <x v="0"/>
    <x v="0"/>
    <x v="0"/>
    <s v="NULL"/>
    <s v="NULL"/>
    <x v="0"/>
  </r>
  <r>
    <n v="173269"/>
    <n v="57"/>
    <n v="57"/>
    <m/>
    <x v="0"/>
    <s v="2016-09-29 04:18:51.290595+00:00"/>
    <d v="1946-02-08T00:00:00"/>
    <x v="5"/>
    <x v="0"/>
    <x v="0"/>
    <x v="1"/>
    <x v="70"/>
    <x v="21"/>
    <x v="2"/>
    <x v="6"/>
    <x v="17"/>
    <x v="17"/>
    <x v="1"/>
    <x v="0"/>
    <x v="0"/>
    <x v="0"/>
    <x v="0"/>
    <x v="1"/>
    <x v="0"/>
    <x v="0"/>
    <x v="0"/>
    <x v="0"/>
    <x v="0"/>
    <x v="48"/>
    <x v="1"/>
    <x v="2"/>
    <x v="8"/>
    <x v="0"/>
    <x v="0"/>
    <x v="1"/>
    <x v="1"/>
    <x v="1"/>
    <x v="1"/>
    <x v="2"/>
    <x v="1"/>
    <x v="0"/>
    <x v="1"/>
    <x v="0"/>
    <x v="1"/>
    <x v="0"/>
    <x v="0"/>
    <s v="NULL"/>
    <s v="NULL"/>
    <x v="0"/>
  </r>
  <r>
    <n v="173862"/>
    <n v="75"/>
    <n v="75"/>
    <n v="70"/>
    <x v="0"/>
    <s v="2016-01-12 05:05:28.402282+00:00"/>
    <d v="1932-01-06T00:00:00"/>
    <x v="22"/>
    <x v="1"/>
    <x v="0"/>
    <x v="1"/>
    <x v="71"/>
    <x v="22"/>
    <x v="1"/>
    <x v="20"/>
    <x v="25"/>
    <x v="40"/>
    <x v="2"/>
    <x v="0"/>
    <x v="0"/>
    <x v="0"/>
    <x v="0"/>
    <x v="1"/>
    <x v="0"/>
    <x v="0"/>
    <x v="0"/>
    <x v="0"/>
    <x v="0"/>
    <x v="49"/>
    <x v="40"/>
    <x v="42"/>
    <x v="9"/>
    <x v="0"/>
    <x v="0"/>
    <x v="2"/>
    <x v="2"/>
    <x v="2"/>
    <x v="1"/>
    <x v="1"/>
    <x v="0"/>
    <x v="0"/>
    <x v="0"/>
    <x v="0"/>
    <x v="1"/>
    <x v="0"/>
    <x v="0"/>
    <s v="NULL"/>
    <s v="NULL"/>
    <x v="0"/>
  </r>
  <r>
    <n v="174129"/>
    <n v="62"/>
    <n v="62"/>
    <n v="30"/>
    <x v="0"/>
    <s v="2016-09-15 04:45:05.582367+00:00"/>
    <d v="1949-05-27T00:00:00"/>
    <x v="32"/>
    <x v="0"/>
    <x v="1"/>
    <x v="1"/>
    <x v="72"/>
    <x v="4"/>
    <x v="2"/>
    <x v="5"/>
    <x v="4"/>
    <x v="32"/>
    <x v="2"/>
    <x v="0"/>
    <x v="0"/>
    <x v="1"/>
    <x v="1"/>
    <x v="1"/>
    <x v="1"/>
    <x v="0"/>
    <x v="0"/>
    <x v="0"/>
    <x v="0"/>
    <x v="3"/>
    <x v="3"/>
    <x v="3"/>
    <x v="3"/>
    <x v="0"/>
    <x v="0"/>
    <x v="1"/>
    <x v="1"/>
    <x v="1"/>
    <x v="1"/>
    <x v="2"/>
    <x v="1"/>
    <x v="0"/>
    <x v="1"/>
    <x v="0"/>
    <x v="0"/>
    <x v="0"/>
    <x v="0"/>
    <s v="NULL"/>
    <s v="NULL"/>
    <x v="0"/>
  </r>
  <r>
    <n v="174400"/>
    <n v="55"/>
    <m/>
    <n v="55"/>
    <x v="0"/>
    <s v="2015-05-26 02:11:11.648364+00:00"/>
    <d v="1944-04-04T00:00:00"/>
    <x v="19"/>
    <x v="0"/>
    <x v="0"/>
    <x v="1"/>
    <x v="73"/>
    <x v="0"/>
    <x v="4"/>
    <x v="13"/>
    <x v="4"/>
    <x v="1"/>
    <x v="0"/>
    <x v="0"/>
    <x v="0"/>
    <x v="0"/>
    <x v="0"/>
    <x v="0"/>
    <x v="1"/>
    <x v="1"/>
    <x v="0"/>
    <x v="0"/>
    <x v="0"/>
    <x v="47"/>
    <x v="23"/>
    <x v="43"/>
    <x v="18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174578"/>
    <n v="53"/>
    <m/>
    <n v="53"/>
    <x v="0"/>
    <s v="2015-12-02 00:49:41.748792+00:00"/>
    <d v="1935-04-09T00:00:00"/>
    <x v="6"/>
    <x v="1"/>
    <x v="1"/>
    <x v="1"/>
    <x v="74"/>
    <x v="0"/>
    <x v="1"/>
    <x v="5"/>
    <x v="8"/>
    <x v="24"/>
    <x v="1"/>
    <x v="0"/>
    <x v="0"/>
    <x v="0"/>
    <x v="0"/>
    <x v="1"/>
    <x v="1"/>
    <x v="0"/>
    <x v="0"/>
    <x v="1"/>
    <x v="1"/>
    <x v="15"/>
    <x v="35"/>
    <x v="2"/>
    <x v="13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175517"/>
    <n v="75"/>
    <n v="75"/>
    <n v="75"/>
    <x v="0"/>
    <s v="2017-01-12 02:58:02.898543+00:00"/>
    <d v="1928-10-30T00:00:00"/>
    <x v="8"/>
    <x v="0"/>
    <x v="0"/>
    <x v="1"/>
    <x v="75"/>
    <x v="14"/>
    <x v="1"/>
    <x v="1"/>
    <x v="15"/>
    <x v="20"/>
    <x v="2"/>
    <x v="0"/>
    <x v="0"/>
    <x v="1"/>
    <x v="0"/>
    <x v="0"/>
    <x v="0"/>
    <x v="0"/>
    <x v="0"/>
    <x v="0"/>
    <x v="1"/>
    <x v="50"/>
    <x v="40"/>
    <x v="44"/>
    <x v="4"/>
    <x v="0"/>
    <x v="0"/>
    <x v="20"/>
    <x v="4"/>
    <x v="0"/>
    <x v="1"/>
    <x v="0"/>
    <x v="0"/>
    <x v="0"/>
    <x v="0"/>
    <x v="0"/>
    <x v="0"/>
    <x v="0"/>
    <x v="0"/>
    <s v="NULL"/>
    <s v="NULL"/>
    <x v="0"/>
  </r>
  <r>
    <n v="175893"/>
    <n v="65"/>
    <m/>
    <n v="65"/>
    <x v="0"/>
    <s v="2015-09-15 22:51:04.555885+00:00"/>
    <d v="1959-05-28T00:00:00"/>
    <x v="33"/>
    <x v="0"/>
    <x v="1"/>
    <x v="1"/>
    <x v="76"/>
    <x v="0"/>
    <x v="4"/>
    <x v="13"/>
    <x v="4"/>
    <x v="15"/>
    <x v="1"/>
    <x v="1"/>
    <x v="0"/>
    <x v="0"/>
    <x v="0"/>
    <x v="0"/>
    <x v="0"/>
    <x v="2"/>
    <x v="0"/>
    <x v="0"/>
    <x v="0"/>
    <x v="3"/>
    <x v="3"/>
    <x v="3"/>
    <x v="3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177007"/>
    <n v="61"/>
    <m/>
    <n v="61"/>
    <x v="0"/>
    <s v="2015-08-26 00:18:40.334378+00:00"/>
    <d v="1938-11-16T00:00:00"/>
    <x v="9"/>
    <x v="0"/>
    <x v="0"/>
    <x v="1"/>
    <x v="77"/>
    <x v="11"/>
    <x v="2"/>
    <x v="11"/>
    <x v="11"/>
    <x v="36"/>
    <x v="0"/>
    <x v="0"/>
    <x v="0"/>
    <x v="0"/>
    <x v="0"/>
    <x v="0"/>
    <x v="1"/>
    <x v="1"/>
    <x v="0"/>
    <x v="0"/>
    <x v="0"/>
    <x v="51"/>
    <x v="41"/>
    <x v="45"/>
    <x v="4"/>
    <x v="0"/>
    <x v="0"/>
    <x v="2"/>
    <x v="2"/>
    <x v="0"/>
    <x v="0"/>
    <x v="1"/>
    <x v="0"/>
    <x v="0"/>
    <x v="0"/>
    <x v="0"/>
    <x v="0"/>
    <x v="0"/>
    <x v="0"/>
    <s v="NULL"/>
    <s v="NULL"/>
    <x v="0"/>
  </r>
  <r>
    <n v="177042"/>
    <n v="50"/>
    <m/>
    <n v="50"/>
    <x v="0"/>
    <s v="2015-08-18 23:18:56.866269+00:00"/>
    <d v="1931-02-25T00:00:00"/>
    <x v="20"/>
    <x v="0"/>
    <x v="1"/>
    <x v="1"/>
    <x v="78"/>
    <x v="1"/>
    <x v="2"/>
    <x v="13"/>
    <x v="8"/>
    <x v="36"/>
    <x v="1"/>
    <x v="1"/>
    <x v="0"/>
    <x v="0"/>
    <x v="1"/>
    <x v="1"/>
    <x v="1"/>
    <x v="0"/>
    <x v="1"/>
    <x v="0"/>
    <x v="0"/>
    <x v="0"/>
    <x v="42"/>
    <x v="3"/>
    <x v="10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178259"/>
    <n v="55"/>
    <n v="55"/>
    <n v="48"/>
    <x v="0"/>
    <s v="2016-07-28 06:08:13.776079+00:00"/>
    <d v="1924-05-14T00:00:00"/>
    <x v="34"/>
    <x v="0"/>
    <x v="1"/>
    <x v="1"/>
    <x v="79"/>
    <x v="1"/>
    <x v="1"/>
    <x v="2"/>
    <x v="2"/>
    <x v="33"/>
    <x v="1"/>
    <x v="0"/>
    <x v="0"/>
    <x v="0"/>
    <x v="0"/>
    <x v="0"/>
    <x v="1"/>
    <x v="1"/>
    <x v="0"/>
    <x v="0"/>
    <x v="0"/>
    <x v="5"/>
    <x v="43"/>
    <x v="46"/>
    <x v="19"/>
    <x v="0"/>
    <x v="0"/>
    <x v="20"/>
    <x v="1"/>
    <x v="0"/>
    <x v="1"/>
    <x v="2"/>
    <x v="1"/>
    <x v="0"/>
    <x v="1"/>
    <x v="0"/>
    <x v="0"/>
    <x v="0"/>
    <x v="0"/>
    <s v="NULL"/>
    <s v="NULL"/>
    <x v="0"/>
  </r>
  <r>
    <n v="178645"/>
    <n v="67"/>
    <n v="67"/>
    <n v="27"/>
    <x v="0"/>
    <s v="2017-08-04 09:42:46.985860+00:00"/>
    <d v="1932-01-25T00:00:00"/>
    <x v="22"/>
    <x v="0"/>
    <x v="1"/>
    <x v="1"/>
    <x v="63"/>
    <x v="1"/>
    <x v="2"/>
    <x v="13"/>
    <x v="8"/>
    <x v="4"/>
    <x v="1"/>
    <x v="0"/>
    <x v="0"/>
    <x v="0"/>
    <x v="0"/>
    <x v="0"/>
    <x v="0"/>
    <x v="0"/>
    <x v="0"/>
    <x v="0"/>
    <x v="1"/>
    <x v="52"/>
    <x v="0"/>
    <x v="12"/>
    <x v="8"/>
    <x v="0"/>
    <x v="0"/>
    <x v="18"/>
    <x v="20"/>
    <x v="1"/>
    <x v="1"/>
    <x v="0"/>
    <x v="1"/>
    <x v="0"/>
    <x v="0"/>
    <x v="0"/>
    <x v="1"/>
    <x v="1"/>
    <x v="0"/>
    <s v="NULL"/>
    <s v="NULL"/>
    <x v="0"/>
  </r>
  <r>
    <n v="178767"/>
    <n v="57"/>
    <m/>
    <n v="57"/>
    <x v="0"/>
    <s v="2016-04-12 06:43:08.368659+00:00"/>
    <d v="1937-07-07T00:00:00"/>
    <x v="24"/>
    <x v="0"/>
    <x v="0"/>
    <x v="1"/>
    <x v="80"/>
    <x v="20"/>
    <x v="0"/>
    <x v="5"/>
    <x v="18"/>
    <x v="33"/>
    <x v="2"/>
    <x v="0"/>
    <x v="0"/>
    <x v="0"/>
    <x v="0"/>
    <x v="1"/>
    <x v="1"/>
    <x v="1"/>
    <x v="0"/>
    <x v="0"/>
    <x v="0"/>
    <x v="53"/>
    <x v="30"/>
    <x v="47"/>
    <x v="13"/>
    <x v="0"/>
    <x v="0"/>
    <x v="2"/>
    <x v="2"/>
    <x v="0"/>
    <x v="0"/>
    <x v="1"/>
    <x v="0"/>
    <x v="0"/>
    <x v="1"/>
    <x v="0"/>
    <x v="1"/>
    <x v="0"/>
    <x v="0"/>
    <s v="NULL"/>
    <s v="NULL"/>
    <x v="0"/>
  </r>
  <r>
    <n v="179150"/>
    <n v="70"/>
    <n v="70"/>
    <n v="60"/>
    <x v="0"/>
    <s v="2018-03-27 06:57:24.943152+00:00"/>
    <d v="1939-01-23T00:00:00"/>
    <x v="17"/>
    <x v="0"/>
    <x v="1"/>
    <x v="1"/>
    <x v="81"/>
    <x v="8"/>
    <x v="3"/>
    <x v="11"/>
    <x v="19"/>
    <x v="18"/>
    <x v="1"/>
    <x v="1"/>
    <x v="0"/>
    <x v="0"/>
    <x v="0"/>
    <x v="0"/>
    <x v="0"/>
    <x v="0"/>
    <x v="0"/>
    <x v="0"/>
    <x v="0"/>
    <x v="54"/>
    <x v="44"/>
    <x v="48"/>
    <x v="11"/>
    <x v="0"/>
    <x v="0"/>
    <x v="16"/>
    <x v="11"/>
    <x v="1"/>
    <x v="1"/>
    <x v="0"/>
    <x v="0"/>
    <x v="1"/>
    <x v="0"/>
    <x v="0"/>
    <x v="0"/>
    <x v="0"/>
    <x v="0"/>
    <s v="NULL"/>
    <s v="NULL"/>
    <x v="0"/>
  </r>
  <r>
    <n v="179866"/>
    <n v="60"/>
    <n v="60"/>
    <m/>
    <x v="0"/>
    <s v="2014-12-10 22:07:33.994974+00:00"/>
    <d v="1933-08-15T00:00:00"/>
    <x v="1"/>
    <x v="1"/>
    <x v="0"/>
    <x v="1"/>
    <x v="5"/>
    <x v="8"/>
    <x v="0"/>
    <x v="2"/>
    <x v="8"/>
    <x v="16"/>
    <x v="1"/>
    <x v="0"/>
    <x v="1"/>
    <x v="0"/>
    <x v="0"/>
    <x v="0"/>
    <x v="1"/>
    <x v="1"/>
    <x v="0"/>
    <x v="0"/>
    <x v="0"/>
    <x v="3"/>
    <x v="3"/>
    <x v="3"/>
    <x v="3"/>
    <x v="0"/>
    <x v="0"/>
    <x v="2"/>
    <x v="2"/>
    <x v="1"/>
    <x v="1"/>
    <x v="1"/>
    <x v="0"/>
    <x v="1"/>
    <x v="2"/>
    <x v="0"/>
    <x v="0"/>
    <x v="0"/>
    <x v="0"/>
    <s v="NULL"/>
    <s v="NULL"/>
    <x v="1"/>
  </r>
  <r>
    <n v="180598"/>
    <n v="56"/>
    <m/>
    <n v="56"/>
    <x v="0"/>
    <s v="2015-10-13 05:00:21.767281+00:00"/>
    <d v="1924-01-01T00:00:00"/>
    <x v="34"/>
    <x v="0"/>
    <x v="0"/>
    <x v="1"/>
    <x v="82"/>
    <x v="0"/>
    <x v="2"/>
    <x v="2"/>
    <x v="18"/>
    <x v="41"/>
    <x v="4"/>
    <x v="0"/>
    <x v="0"/>
    <x v="0"/>
    <x v="0"/>
    <x v="1"/>
    <x v="1"/>
    <x v="1"/>
    <x v="1"/>
    <x v="0"/>
    <x v="0"/>
    <x v="55"/>
    <x v="16"/>
    <x v="15"/>
    <x v="10"/>
    <x v="0"/>
    <x v="0"/>
    <x v="2"/>
    <x v="2"/>
    <x v="0"/>
    <x v="1"/>
    <x v="1"/>
    <x v="1"/>
    <x v="0"/>
    <x v="1"/>
    <x v="0"/>
    <x v="0"/>
    <x v="0"/>
    <x v="0"/>
    <s v="NULL"/>
    <s v="NULL"/>
    <x v="0"/>
  </r>
  <r>
    <n v="180761"/>
    <n v="62"/>
    <n v="62"/>
    <m/>
    <x v="0"/>
    <s v="2016-08-21 12:58:28.102191+00:00"/>
    <d v="1928-02-23T00:00:00"/>
    <x v="8"/>
    <x v="1"/>
    <x v="0"/>
    <x v="1"/>
    <x v="83"/>
    <x v="23"/>
    <x v="1"/>
    <x v="13"/>
    <x v="26"/>
    <x v="38"/>
    <x v="2"/>
    <x v="1"/>
    <x v="0"/>
    <x v="1"/>
    <x v="0"/>
    <x v="0"/>
    <x v="1"/>
    <x v="1"/>
    <x v="1"/>
    <x v="0"/>
    <x v="0"/>
    <x v="56"/>
    <x v="45"/>
    <x v="3"/>
    <x v="5"/>
    <x v="8"/>
    <x v="0"/>
    <x v="1"/>
    <x v="1"/>
    <x v="0"/>
    <x v="1"/>
    <x v="2"/>
    <x v="1"/>
    <x v="0"/>
    <x v="0"/>
    <x v="0"/>
    <x v="1"/>
    <x v="0"/>
    <x v="0"/>
    <s v="NULL"/>
    <s v="NULL"/>
    <x v="0"/>
  </r>
  <r>
    <n v="180874"/>
    <n v="68"/>
    <m/>
    <n v="68"/>
    <x v="0"/>
    <s v="2015-07-30 05:47:13.587162+00:00"/>
    <d v="1925-01-06T00:00:00"/>
    <x v="14"/>
    <x v="0"/>
    <x v="0"/>
    <x v="1"/>
    <x v="84"/>
    <x v="0"/>
    <x v="0"/>
    <x v="0"/>
    <x v="0"/>
    <x v="17"/>
    <x v="1"/>
    <x v="0"/>
    <x v="0"/>
    <x v="0"/>
    <x v="0"/>
    <x v="1"/>
    <x v="1"/>
    <x v="1"/>
    <x v="0"/>
    <x v="1"/>
    <x v="1"/>
    <x v="57"/>
    <x v="4"/>
    <x v="3"/>
    <x v="20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182405"/>
    <n v="50"/>
    <m/>
    <n v="50"/>
    <x v="0"/>
    <s v="2016-02-02 06:18:07.891366+00:00"/>
    <d v="1940-08-05T00:00:00"/>
    <x v="35"/>
    <x v="0"/>
    <x v="2"/>
    <x v="1"/>
    <x v="85"/>
    <x v="0"/>
    <x v="2"/>
    <x v="2"/>
    <x v="18"/>
    <x v="42"/>
    <x v="1"/>
    <x v="0"/>
    <x v="0"/>
    <x v="0"/>
    <x v="1"/>
    <x v="0"/>
    <x v="0"/>
    <x v="0"/>
    <x v="0"/>
    <x v="0"/>
    <x v="0"/>
    <x v="20"/>
    <x v="5"/>
    <x v="49"/>
    <x v="8"/>
    <x v="0"/>
    <x v="0"/>
    <x v="2"/>
    <x v="2"/>
    <x v="0"/>
    <x v="1"/>
    <x v="1"/>
    <x v="0"/>
    <x v="0"/>
    <x v="1"/>
    <x v="0"/>
    <x v="1"/>
    <x v="1"/>
    <x v="0"/>
    <s v="NULL"/>
    <s v="NULL"/>
    <x v="0"/>
  </r>
  <r>
    <n v="182593"/>
    <n v="64"/>
    <n v="64"/>
    <n v="45"/>
    <x v="0"/>
    <s v="2016-10-12 21:07:39.266967+00:00"/>
    <d v="1931-05-21T00:00:00"/>
    <x v="20"/>
    <x v="0"/>
    <x v="0"/>
    <x v="1"/>
    <x v="86"/>
    <x v="0"/>
    <x v="2"/>
    <x v="2"/>
    <x v="18"/>
    <x v="38"/>
    <x v="1"/>
    <x v="0"/>
    <x v="0"/>
    <x v="0"/>
    <x v="0"/>
    <x v="1"/>
    <x v="1"/>
    <x v="1"/>
    <x v="0"/>
    <x v="0"/>
    <x v="0"/>
    <x v="8"/>
    <x v="1"/>
    <x v="22"/>
    <x v="10"/>
    <x v="0"/>
    <x v="0"/>
    <x v="21"/>
    <x v="7"/>
    <x v="0"/>
    <x v="0"/>
    <x v="2"/>
    <x v="1"/>
    <x v="0"/>
    <x v="0"/>
    <x v="1"/>
    <x v="0"/>
    <x v="0"/>
    <x v="0"/>
    <s v="NULL"/>
    <s v="NULL"/>
    <x v="0"/>
  </r>
  <r>
    <n v="182879"/>
    <n v="70"/>
    <n v="70"/>
    <n v="65"/>
    <x v="0"/>
    <s v="2016-10-17 01:53:20.904302+00:00"/>
    <d v="1940-09-25T00:00:00"/>
    <x v="35"/>
    <x v="1"/>
    <x v="2"/>
    <x v="0"/>
    <x v="87"/>
    <x v="18"/>
    <x v="1"/>
    <x v="18"/>
    <x v="23"/>
    <x v="37"/>
    <x v="2"/>
    <x v="0"/>
    <x v="1"/>
    <x v="0"/>
    <x v="1"/>
    <x v="1"/>
    <x v="1"/>
    <x v="0"/>
    <x v="0"/>
    <x v="0"/>
    <x v="0"/>
    <x v="16"/>
    <x v="46"/>
    <x v="43"/>
    <x v="5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183088"/>
    <n v="70"/>
    <m/>
    <n v="70"/>
    <x v="0"/>
    <s v="2015-10-15 02:56:46.683533+00:00"/>
    <d v="1943-01-15T00:00:00"/>
    <x v="0"/>
    <x v="1"/>
    <x v="1"/>
    <x v="1"/>
    <x v="88"/>
    <x v="20"/>
    <x v="0"/>
    <x v="5"/>
    <x v="18"/>
    <x v="39"/>
    <x v="1"/>
    <x v="0"/>
    <x v="0"/>
    <x v="0"/>
    <x v="0"/>
    <x v="1"/>
    <x v="1"/>
    <x v="1"/>
    <x v="0"/>
    <x v="1"/>
    <x v="0"/>
    <x v="3"/>
    <x v="3"/>
    <x v="3"/>
    <x v="3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185530"/>
    <n v="67"/>
    <n v="67"/>
    <n v="67"/>
    <x v="0"/>
    <s v="2017-04-04 07:31:03.362290+00:00"/>
    <d v="1956-01-26T00:00:00"/>
    <x v="21"/>
    <x v="1"/>
    <x v="1"/>
    <x v="1"/>
    <x v="89"/>
    <x v="1"/>
    <x v="2"/>
    <x v="13"/>
    <x v="8"/>
    <x v="8"/>
    <x v="1"/>
    <x v="0"/>
    <x v="0"/>
    <x v="0"/>
    <x v="0"/>
    <x v="1"/>
    <x v="0"/>
    <x v="1"/>
    <x v="0"/>
    <x v="0"/>
    <x v="0"/>
    <x v="58"/>
    <x v="47"/>
    <x v="50"/>
    <x v="4"/>
    <x v="0"/>
    <x v="0"/>
    <x v="22"/>
    <x v="21"/>
    <x v="1"/>
    <x v="1"/>
    <x v="0"/>
    <x v="1"/>
    <x v="0"/>
    <x v="0"/>
    <x v="0"/>
    <x v="1"/>
    <x v="1"/>
    <x v="0"/>
    <s v="NULL"/>
    <s v="NULL"/>
    <x v="0"/>
  </r>
  <r>
    <n v="185692"/>
    <n v="60"/>
    <n v="60"/>
    <n v="55"/>
    <x v="0"/>
    <s v="2017-06-22 05:02:07.273541+00:00"/>
    <d v="1946-11-03T00:00:00"/>
    <x v="5"/>
    <x v="1"/>
    <x v="2"/>
    <x v="1"/>
    <x v="90"/>
    <x v="0"/>
    <x v="2"/>
    <x v="2"/>
    <x v="18"/>
    <x v="43"/>
    <x v="1"/>
    <x v="0"/>
    <x v="0"/>
    <x v="0"/>
    <x v="0"/>
    <x v="0"/>
    <x v="0"/>
    <x v="1"/>
    <x v="0"/>
    <x v="0"/>
    <x v="0"/>
    <x v="19"/>
    <x v="32"/>
    <x v="20"/>
    <x v="13"/>
    <x v="0"/>
    <x v="0"/>
    <x v="11"/>
    <x v="21"/>
    <x v="1"/>
    <x v="1"/>
    <x v="0"/>
    <x v="0"/>
    <x v="1"/>
    <x v="0"/>
    <x v="0"/>
    <x v="1"/>
    <x v="0"/>
    <x v="0"/>
    <s v="NULL"/>
    <s v="NULL"/>
    <x v="0"/>
  </r>
  <r>
    <n v="186969"/>
    <n v="63"/>
    <m/>
    <n v="63"/>
    <x v="0"/>
    <s v="2015-09-17 05:23:33.643851+00:00"/>
    <d v="1940-06-19T00:00:00"/>
    <x v="35"/>
    <x v="1"/>
    <x v="1"/>
    <x v="1"/>
    <x v="91"/>
    <x v="14"/>
    <x v="1"/>
    <x v="1"/>
    <x v="15"/>
    <x v="44"/>
    <x v="1"/>
    <x v="0"/>
    <x v="1"/>
    <x v="0"/>
    <x v="1"/>
    <x v="0"/>
    <x v="1"/>
    <x v="1"/>
    <x v="0"/>
    <x v="0"/>
    <x v="0"/>
    <x v="59"/>
    <x v="48"/>
    <x v="2"/>
    <x v="11"/>
    <x v="0"/>
    <x v="0"/>
    <x v="2"/>
    <x v="2"/>
    <x v="1"/>
    <x v="1"/>
    <x v="1"/>
    <x v="1"/>
    <x v="0"/>
    <x v="1"/>
    <x v="0"/>
    <x v="0"/>
    <x v="0"/>
    <x v="0"/>
    <s v="NULL"/>
    <s v="NULL"/>
    <x v="0"/>
  </r>
  <r>
    <n v="187019"/>
    <n v="65"/>
    <m/>
    <n v="65"/>
    <x v="0"/>
    <s v="2016-10-20 06:13:04.954330+00:00"/>
    <d v="1930-02-09T00:00:00"/>
    <x v="4"/>
    <x v="0"/>
    <x v="0"/>
    <x v="1"/>
    <x v="53"/>
    <x v="8"/>
    <x v="2"/>
    <x v="1"/>
    <x v="0"/>
    <x v="15"/>
    <x v="2"/>
    <x v="0"/>
    <x v="0"/>
    <x v="0"/>
    <x v="0"/>
    <x v="0"/>
    <x v="0"/>
    <x v="0"/>
    <x v="1"/>
    <x v="0"/>
    <x v="1"/>
    <x v="60"/>
    <x v="43"/>
    <x v="12"/>
    <x v="18"/>
    <x v="0"/>
    <x v="0"/>
    <x v="1"/>
    <x v="1"/>
    <x v="0"/>
    <x v="0"/>
    <x v="2"/>
    <x v="1"/>
    <x v="0"/>
    <x v="0"/>
    <x v="0"/>
    <x v="1"/>
    <x v="0"/>
    <x v="0"/>
    <s v="NULL"/>
    <s v="NULL"/>
    <x v="0"/>
  </r>
  <r>
    <n v="188472"/>
    <n v="63"/>
    <n v="63"/>
    <n v="60"/>
    <x v="0"/>
    <s v="2017-12-14 06:21:08.081525+00:00"/>
    <d v="1930-10-06T00:00:00"/>
    <x v="4"/>
    <x v="1"/>
    <x v="1"/>
    <x v="1"/>
    <x v="92"/>
    <x v="1"/>
    <x v="0"/>
    <x v="1"/>
    <x v="1"/>
    <x v="18"/>
    <x v="1"/>
    <x v="1"/>
    <x v="0"/>
    <x v="0"/>
    <x v="0"/>
    <x v="1"/>
    <x v="0"/>
    <x v="1"/>
    <x v="0"/>
    <x v="0"/>
    <x v="0"/>
    <x v="3"/>
    <x v="3"/>
    <x v="3"/>
    <x v="3"/>
    <x v="0"/>
    <x v="0"/>
    <x v="1"/>
    <x v="1"/>
    <x v="0"/>
    <x v="1"/>
    <x v="0"/>
    <x v="1"/>
    <x v="0"/>
    <x v="0"/>
    <x v="0"/>
    <x v="1"/>
    <x v="0"/>
    <x v="0"/>
    <s v="NULL"/>
    <s v="NULL"/>
    <x v="0"/>
  </r>
  <r>
    <n v="188479"/>
    <n v="69"/>
    <n v="69"/>
    <n v="69"/>
    <x v="0"/>
    <s v="2016-11-09 23:30:54.267538+00:00"/>
    <d v="1929-12-16T00:00:00"/>
    <x v="11"/>
    <x v="0"/>
    <x v="0"/>
    <x v="1"/>
    <x v="93"/>
    <x v="0"/>
    <x v="0"/>
    <x v="0"/>
    <x v="0"/>
    <x v="11"/>
    <x v="1"/>
    <x v="0"/>
    <x v="0"/>
    <x v="1"/>
    <x v="0"/>
    <x v="0"/>
    <x v="0"/>
    <x v="0"/>
    <x v="0"/>
    <x v="0"/>
    <x v="0"/>
    <x v="61"/>
    <x v="49"/>
    <x v="51"/>
    <x v="13"/>
    <x v="0"/>
    <x v="0"/>
    <x v="4"/>
    <x v="12"/>
    <x v="0"/>
    <x v="1"/>
    <x v="0"/>
    <x v="1"/>
    <x v="0"/>
    <x v="0"/>
    <x v="0"/>
    <x v="1"/>
    <x v="0"/>
    <x v="0"/>
    <s v="NULL"/>
    <s v="NULL"/>
    <x v="0"/>
  </r>
  <r>
    <n v="191506"/>
    <n v="58"/>
    <m/>
    <n v="58"/>
    <x v="0"/>
    <s v="2015-07-29 02:37:33.825599+00:00"/>
    <d v="1926-11-21T00:00:00"/>
    <x v="2"/>
    <x v="1"/>
    <x v="0"/>
    <x v="1"/>
    <x v="94"/>
    <x v="8"/>
    <x v="1"/>
    <x v="0"/>
    <x v="1"/>
    <x v="31"/>
    <x v="1"/>
    <x v="0"/>
    <x v="0"/>
    <x v="1"/>
    <x v="1"/>
    <x v="0"/>
    <x v="1"/>
    <x v="1"/>
    <x v="1"/>
    <x v="0"/>
    <x v="1"/>
    <x v="62"/>
    <x v="50"/>
    <x v="51"/>
    <x v="19"/>
    <x v="0"/>
    <x v="0"/>
    <x v="2"/>
    <x v="2"/>
    <x v="0"/>
    <x v="1"/>
    <x v="1"/>
    <x v="0"/>
    <x v="0"/>
    <x v="0"/>
    <x v="0"/>
    <x v="0"/>
    <x v="1"/>
    <x v="0"/>
    <s v="NULL"/>
    <s v="NULL"/>
    <x v="0"/>
  </r>
  <r>
    <n v="192339"/>
    <n v="52"/>
    <n v="52"/>
    <n v="35"/>
    <x v="0"/>
    <s v="2017-08-31 01:33:47.611601+00:00"/>
    <d v="1942-10-21T00:00:00"/>
    <x v="18"/>
    <x v="0"/>
    <x v="1"/>
    <x v="1"/>
    <x v="95"/>
    <x v="8"/>
    <x v="0"/>
    <x v="2"/>
    <x v="8"/>
    <x v="14"/>
    <x v="1"/>
    <x v="0"/>
    <x v="0"/>
    <x v="0"/>
    <x v="0"/>
    <x v="1"/>
    <x v="1"/>
    <x v="1"/>
    <x v="1"/>
    <x v="0"/>
    <x v="0"/>
    <x v="52"/>
    <x v="51"/>
    <x v="21"/>
    <x v="11"/>
    <x v="0"/>
    <x v="0"/>
    <x v="22"/>
    <x v="10"/>
    <x v="1"/>
    <x v="1"/>
    <x v="0"/>
    <x v="1"/>
    <x v="0"/>
    <x v="1"/>
    <x v="0"/>
    <x v="0"/>
    <x v="0"/>
    <x v="0"/>
    <s v="NULL"/>
    <s v="NULL"/>
    <x v="0"/>
  </r>
  <r>
    <n v="197377"/>
    <n v="55"/>
    <m/>
    <n v="55"/>
    <x v="0"/>
    <s v="2016-05-05 04:53:16.864635+00:00"/>
    <d v="1933-09-02T00:00:00"/>
    <x v="1"/>
    <x v="0"/>
    <x v="1"/>
    <x v="1"/>
    <x v="96"/>
    <x v="14"/>
    <x v="1"/>
    <x v="1"/>
    <x v="15"/>
    <x v="33"/>
    <x v="1"/>
    <x v="0"/>
    <x v="0"/>
    <x v="0"/>
    <x v="1"/>
    <x v="1"/>
    <x v="1"/>
    <x v="1"/>
    <x v="0"/>
    <x v="0"/>
    <x v="0"/>
    <x v="63"/>
    <x v="4"/>
    <x v="3"/>
    <x v="11"/>
    <x v="0"/>
    <x v="0"/>
    <x v="2"/>
    <x v="2"/>
    <x v="0"/>
    <x v="0"/>
    <x v="1"/>
    <x v="1"/>
    <x v="0"/>
    <x v="0"/>
    <x v="1"/>
    <x v="0"/>
    <x v="0"/>
    <x v="0"/>
    <s v="NULL"/>
    <s v="NULL"/>
    <x v="0"/>
  </r>
  <r>
    <n v="199632"/>
    <n v="70"/>
    <n v="70"/>
    <n v="70"/>
    <x v="0"/>
    <s v="2017-10-19 22:48:02.886565+00:00"/>
    <d v="1942-03-07T00:00:00"/>
    <x v="18"/>
    <x v="0"/>
    <x v="0"/>
    <x v="1"/>
    <x v="97"/>
    <x v="8"/>
    <x v="0"/>
    <x v="2"/>
    <x v="8"/>
    <x v="17"/>
    <x v="1"/>
    <x v="0"/>
    <x v="0"/>
    <x v="0"/>
    <x v="0"/>
    <x v="0"/>
    <x v="0"/>
    <x v="1"/>
    <x v="0"/>
    <x v="0"/>
    <x v="1"/>
    <x v="3"/>
    <x v="3"/>
    <x v="3"/>
    <x v="3"/>
    <x v="0"/>
    <x v="0"/>
    <x v="1"/>
    <x v="1"/>
    <x v="0"/>
    <x v="1"/>
    <x v="0"/>
    <x v="1"/>
    <x v="1"/>
    <x v="0"/>
    <x v="0"/>
    <x v="1"/>
    <x v="0"/>
    <x v="0"/>
    <s v="NULL"/>
    <s v="NULL"/>
    <x v="1"/>
  </r>
  <r>
    <n v="199763"/>
    <n v="55"/>
    <n v="55"/>
    <n v="53"/>
    <x v="0"/>
    <s v="2017-05-31 13:26:13.529415+00:00"/>
    <d v="1955-04-06T00:00:00"/>
    <x v="12"/>
    <x v="1"/>
    <x v="1"/>
    <x v="1"/>
    <x v="98"/>
    <x v="1"/>
    <x v="1"/>
    <x v="2"/>
    <x v="2"/>
    <x v="13"/>
    <x v="2"/>
    <x v="0"/>
    <x v="1"/>
    <x v="1"/>
    <x v="0"/>
    <x v="1"/>
    <x v="1"/>
    <x v="0"/>
    <x v="0"/>
    <x v="1"/>
    <x v="1"/>
    <x v="22"/>
    <x v="34"/>
    <x v="42"/>
    <x v="13"/>
    <x v="0"/>
    <x v="0"/>
    <x v="1"/>
    <x v="1"/>
    <x v="0"/>
    <x v="0"/>
    <x v="0"/>
    <x v="1"/>
    <x v="0"/>
    <x v="0"/>
    <x v="0"/>
    <x v="1"/>
    <x v="0"/>
    <x v="0"/>
    <s v="NULL"/>
    <s v="NULL"/>
    <x v="0"/>
  </r>
  <r>
    <n v="2000007"/>
    <n v="58"/>
    <n v="58"/>
    <n v="53"/>
    <x v="0"/>
    <s v="2016-11-07 05:44:09.275961+00:00"/>
    <d v="1937-03-17T00:00:00"/>
    <x v="24"/>
    <x v="2"/>
    <x v="0"/>
    <x v="1"/>
    <x v="99"/>
    <x v="20"/>
    <x v="1"/>
    <x v="19"/>
    <x v="0"/>
    <x v="6"/>
    <x v="2"/>
    <x v="0"/>
    <x v="0"/>
    <x v="0"/>
    <x v="0"/>
    <x v="0"/>
    <x v="1"/>
    <x v="1"/>
    <x v="0"/>
    <x v="0"/>
    <x v="1"/>
    <x v="34"/>
    <x v="52"/>
    <x v="3"/>
    <x v="14"/>
    <x v="9"/>
    <x v="0"/>
    <x v="1"/>
    <x v="1"/>
    <x v="0"/>
    <x v="1"/>
    <x v="2"/>
    <x v="1"/>
    <x v="0"/>
    <x v="1"/>
    <x v="0"/>
    <x v="0"/>
    <x v="0"/>
    <x v="0"/>
    <s v="NULL"/>
    <s v="NULL"/>
    <x v="0"/>
  </r>
  <r>
    <n v="2000103"/>
    <n v="60"/>
    <n v="60"/>
    <n v="60"/>
    <x v="0"/>
    <s v="2017-05-08 06:12:34.957190+00:00"/>
    <d v="1948-05-07T00:00:00"/>
    <x v="25"/>
    <x v="2"/>
    <x v="0"/>
    <x v="1"/>
    <x v="100"/>
    <x v="0"/>
    <x v="1"/>
    <x v="5"/>
    <x v="8"/>
    <x v="45"/>
    <x v="1"/>
    <x v="1"/>
    <x v="0"/>
    <x v="0"/>
    <x v="0"/>
    <x v="0"/>
    <x v="0"/>
    <x v="1"/>
    <x v="0"/>
    <x v="0"/>
    <x v="1"/>
    <x v="3"/>
    <x v="3"/>
    <x v="3"/>
    <x v="3"/>
    <x v="0"/>
    <x v="0"/>
    <x v="1"/>
    <x v="1"/>
    <x v="0"/>
    <x v="0"/>
    <x v="0"/>
    <x v="0"/>
    <x v="1"/>
    <x v="0"/>
    <x v="0"/>
    <x v="0"/>
    <x v="0"/>
    <x v="0"/>
    <s v="NULL"/>
    <s v="NULL"/>
    <x v="0"/>
  </r>
  <r>
    <n v="2000152"/>
    <n v="70"/>
    <n v="70"/>
    <m/>
    <x v="0"/>
    <s v="2017-12-18 01:09:31.250185+00:00"/>
    <d v="1946-09-14T00:00:00"/>
    <x v="5"/>
    <x v="2"/>
    <x v="0"/>
    <x v="1"/>
    <x v="101"/>
    <x v="3"/>
    <x v="4"/>
    <x v="0"/>
    <x v="27"/>
    <x v="46"/>
    <x v="2"/>
    <x v="0"/>
    <x v="1"/>
    <x v="1"/>
    <x v="0"/>
    <x v="0"/>
    <x v="1"/>
    <x v="1"/>
    <x v="0"/>
    <x v="0"/>
    <x v="1"/>
    <x v="50"/>
    <x v="32"/>
    <x v="52"/>
    <x v="8"/>
    <x v="0"/>
    <x v="0"/>
    <x v="1"/>
    <x v="1"/>
    <x v="1"/>
    <x v="1"/>
    <x v="0"/>
    <x v="1"/>
    <x v="0"/>
    <x v="0"/>
    <x v="1"/>
    <x v="0"/>
    <x v="0"/>
    <x v="0"/>
    <s v="NULL"/>
    <s v="NULL"/>
    <x v="0"/>
  </r>
  <r>
    <n v="2000423"/>
    <n v="65"/>
    <m/>
    <n v="65"/>
    <x v="0"/>
    <s v="2016-11-07 05:21:46.124247+00:00"/>
    <d v="1956-02-23T00:00:00"/>
    <x v="21"/>
    <x v="2"/>
    <x v="0"/>
    <x v="1"/>
    <x v="102"/>
    <x v="8"/>
    <x v="0"/>
    <x v="2"/>
    <x v="8"/>
    <x v="44"/>
    <x v="1"/>
    <x v="0"/>
    <x v="0"/>
    <x v="1"/>
    <x v="0"/>
    <x v="1"/>
    <x v="1"/>
    <x v="1"/>
    <x v="0"/>
    <x v="0"/>
    <x v="0"/>
    <x v="4"/>
    <x v="17"/>
    <x v="3"/>
    <x v="8"/>
    <x v="0"/>
    <x v="0"/>
    <x v="1"/>
    <x v="1"/>
    <x v="0"/>
    <x v="0"/>
    <x v="0"/>
    <x v="1"/>
    <x v="0"/>
    <x v="0"/>
    <x v="0"/>
    <x v="1"/>
    <x v="0"/>
    <x v="0"/>
    <s v="NULL"/>
    <s v="NULL"/>
    <x v="0"/>
  </r>
  <r>
    <n v="2000942"/>
    <n v="65"/>
    <n v="65"/>
    <m/>
    <x v="0"/>
    <s v="2018-02-28 04:37:35.560429+00:00"/>
    <d v="1933-07-09T00:00:00"/>
    <x v="1"/>
    <x v="2"/>
    <x v="1"/>
    <x v="1"/>
    <x v="26"/>
    <x v="13"/>
    <x v="5"/>
    <x v="14"/>
    <x v="14"/>
    <x v="19"/>
    <x v="3"/>
    <x v="2"/>
    <x v="0"/>
    <x v="2"/>
    <x v="0"/>
    <x v="0"/>
    <x v="0"/>
    <x v="1"/>
    <x v="0"/>
    <x v="0"/>
    <x v="0"/>
    <x v="64"/>
    <x v="45"/>
    <x v="3"/>
    <x v="0"/>
    <x v="0"/>
    <x v="0"/>
    <x v="1"/>
    <x v="1"/>
    <x v="0"/>
    <x v="0"/>
    <x v="0"/>
    <x v="0"/>
    <x v="0"/>
    <x v="0"/>
    <x v="0"/>
    <x v="0"/>
    <x v="0"/>
    <x v="0"/>
    <s v="NULL"/>
    <s v="NULL"/>
    <x v="0"/>
  </r>
  <r>
    <n v="2001607"/>
    <n v="56.7"/>
    <n v="56.7"/>
    <n v="57"/>
    <x v="0"/>
    <s v="2016-11-14 02:33:15.720129+00:00"/>
    <d v="1923-10-01T00:00:00"/>
    <x v="31"/>
    <x v="3"/>
    <x v="0"/>
    <x v="1"/>
    <x v="103"/>
    <x v="21"/>
    <x v="1"/>
    <x v="11"/>
    <x v="5"/>
    <x v="47"/>
    <x v="2"/>
    <x v="0"/>
    <x v="0"/>
    <x v="0"/>
    <x v="0"/>
    <x v="0"/>
    <x v="1"/>
    <x v="1"/>
    <x v="1"/>
    <x v="0"/>
    <x v="0"/>
    <x v="65"/>
    <x v="50"/>
    <x v="3"/>
    <x v="13"/>
    <x v="0"/>
    <x v="0"/>
    <x v="1"/>
    <x v="1"/>
    <x v="0"/>
    <x v="0"/>
    <x v="0"/>
    <x v="0"/>
    <x v="0"/>
    <x v="0"/>
    <x v="0"/>
    <x v="1"/>
    <x v="0"/>
    <x v="0"/>
    <s v="NULL"/>
    <s v="NULL"/>
    <x v="0"/>
  </r>
  <r>
    <n v="2002044"/>
    <n v="66"/>
    <n v="66"/>
    <n v="66"/>
    <x v="0"/>
    <s v="2017-10-09 02:36:44.277476+00:00"/>
    <d v="1935-02-20T00:00:00"/>
    <x v="6"/>
    <x v="2"/>
    <x v="0"/>
    <x v="1"/>
    <x v="39"/>
    <x v="21"/>
    <x v="0"/>
    <x v="10"/>
    <x v="19"/>
    <x v="42"/>
    <x v="1"/>
    <x v="0"/>
    <x v="0"/>
    <x v="1"/>
    <x v="0"/>
    <x v="0"/>
    <x v="1"/>
    <x v="1"/>
    <x v="0"/>
    <x v="0"/>
    <x v="0"/>
    <x v="41"/>
    <x v="43"/>
    <x v="53"/>
    <x v="21"/>
    <x v="0"/>
    <x v="0"/>
    <x v="23"/>
    <x v="22"/>
    <x v="0"/>
    <x v="1"/>
    <x v="0"/>
    <x v="1"/>
    <x v="0"/>
    <x v="0"/>
    <x v="0"/>
    <x v="0"/>
    <x v="0"/>
    <x v="0"/>
    <s v="NULL"/>
    <s v="NULL"/>
    <x v="0"/>
  </r>
  <r>
    <n v="2002094"/>
    <n v="61"/>
    <n v="61"/>
    <n v="61"/>
    <x v="0"/>
    <s v="2017-03-19 23:29:09.239163+00:00"/>
    <d v="1936-12-20T00:00:00"/>
    <x v="3"/>
    <x v="2"/>
    <x v="2"/>
    <x v="1"/>
    <x v="104"/>
    <x v="11"/>
    <x v="0"/>
    <x v="3"/>
    <x v="10"/>
    <x v="39"/>
    <x v="1"/>
    <x v="0"/>
    <x v="0"/>
    <x v="0"/>
    <x v="1"/>
    <x v="0"/>
    <x v="0"/>
    <x v="1"/>
    <x v="0"/>
    <x v="0"/>
    <x v="0"/>
    <x v="52"/>
    <x v="8"/>
    <x v="53"/>
    <x v="22"/>
    <x v="0"/>
    <x v="4"/>
    <x v="1"/>
    <x v="1"/>
    <x v="0"/>
    <x v="1"/>
    <x v="0"/>
    <x v="0"/>
    <x v="0"/>
    <x v="0"/>
    <x v="0"/>
    <x v="1"/>
    <x v="0"/>
    <x v="0"/>
    <s v="NULL"/>
    <s v="NULL"/>
    <x v="0"/>
  </r>
  <r>
    <n v="2002181"/>
    <n v="58"/>
    <n v="58"/>
    <n v="58"/>
    <x v="0"/>
    <s v="2017-04-03 04:22:58.617083+00:00"/>
    <d v="1926-07-30T00:00:00"/>
    <x v="2"/>
    <x v="2"/>
    <x v="0"/>
    <x v="1"/>
    <x v="105"/>
    <x v="21"/>
    <x v="2"/>
    <x v="6"/>
    <x v="17"/>
    <x v="44"/>
    <x v="2"/>
    <x v="1"/>
    <x v="0"/>
    <x v="0"/>
    <x v="0"/>
    <x v="0"/>
    <x v="0"/>
    <x v="1"/>
    <x v="0"/>
    <x v="0"/>
    <x v="0"/>
    <x v="3"/>
    <x v="3"/>
    <x v="3"/>
    <x v="3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002627"/>
    <n v="57"/>
    <n v="57"/>
    <n v="37"/>
    <x v="0"/>
    <s v="2018-01-08 03:23:19.231947+00:00"/>
    <d v="1934-05-17T00:00:00"/>
    <x v="13"/>
    <x v="2"/>
    <x v="0"/>
    <x v="1"/>
    <x v="86"/>
    <x v="0"/>
    <x v="1"/>
    <x v="5"/>
    <x v="8"/>
    <x v="22"/>
    <x v="1"/>
    <x v="0"/>
    <x v="0"/>
    <x v="0"/>
    <x v="0"/>
    <x v="0"/>
    <x v="1"/>
    <x v="1"/>
    <x v="1"/>
    <x v="0"/>
    <x v="0"/>
    <x v="3"/>
    <x v="3"/>
    <x v="3"/>
    <x v="3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2002673"/>
    <n v="57"/>
    <n v="57"/>
    <n v="57"/>
    <x v="0"/>
    <s v="2017-07-24 02:38:28.263375+00:00"/>
    <d v="1976-04-07T00:00:00"/>
    <x v="36"/>
    <x v="2"/>
    <x v="1"/>
    <x v="1"/>
    <x v="106"/>
    <x v="0"/>
    <x v="0"/>
    <x v="0"/>
    <x v="0"/>
    <x v="36"/>
    <x v="1"/>
    <x v="0"/>
    <x v="0"/>
    <x v="0"/>
    <x v="1"/>
    <x v="0"/>
    <x v="0"/>
    <x v="1"/>
    <x v="0"/>
    <x v="0"/>
    <x v="0"/>
    <x v="66"/>
    <x v="18"/>
    <x v="3"/>
    <x v="9"/>
    <x v="0"/>
    <x v="0"/>
    <x v="1"/>
    <x v="1"/>
    <x v="0"/>
    <x v="0"/>
    <x v="0"/>
    <x v="1"/>
    <x v="1"/>
    <x v="0"/>
    <x v="0"/>
    <x v="0"/>
    <x v="0"/>
    <x v="0"/>
    <s v="NULL"/>
    <s v="NULL"/>
    <x v="1"/>
  </r>
  <r>
    <n v="2004069"/>
    <n v="55"/>
    <n v="55"/>
    <n v="55"/>
    <x v="0"/>
    <s v="2017-09-04 04:43:10.765952+00:00"/>
    <d v="1955-10-15T00:00:00"/>
    <x v="12"/>
    <x v="2"/>
    <x v="0"/>
    <x v="1"/>
    <x v="107"/>
    <x v="5"/>
    <x v="0"/>
    <x v="6"/>
    <x v="5"/>
    <x v="15"/>
    <x v="1"/>
    <x v="0"/>
    <x v="0"/>
    <x v="0"/>
    <x v="1"/>
    <x v="0"/>
    <x v="1"/>
    <x v="1"/>
    <x v="0"/>
    <x v="0"/>
    <x v="0"/>
    <x v="29"/>
    <x v="45"/>
    <x v="3"/>
    <x v="7"/>
    <x v="0"/>
    <x v="0"/>
    <x v="1"/>
    <x v="1"/>
    <x v="1"/>
    <x v="1"/>
    <x v="0"/>
    <x v="1"/>
    <x v="0"/>
    <x v="0"/>
    <x v="1"/>
    <x v="0"/>
    <x v="0"/>
    <x v="0"/>
    <s v="NULL"/>
    <s v="NULL"/>
    <x v="0"/>
  </r>
  <r>
    <n v="2005276"/>
    <n v="52"/>
    <n v="52"/>
    <n v="52"/>
    <x v="0"/>
    <s v="2017-09-11 03:34:54.331023+00:00"/>
    <d v="1952-12-28T00:00:00"/>
    <x v="30"/>
    <x v="2"/>
    <x v="1"/>
    <x v="1"/>
    <x v="108"/>
    <x v="23"/>
    <x v="3"/>
    <x v="12"/>
    <x v="21"/>
    <x v="41"/>
    <x v="0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1"/>
    <x v="0"/>
    <x v="1"/>
    <x v="1"/>
    <x v="0"/>
    <x v="0"/>
    <x v="0"/>
    <x v="0"/>
    <x v="0"/>
    <s v="NULL"/>
    <s v="NULL"/>
    <x v="1"/>
  </r>
  <r>
    <n v="2005340"/>
    <n v="52"/>
    <n v="52"/>
    <n v="52"/>
    <x v="0"/>
    <s v="2017-09-25 02:30:39.570281+00:00"/>
    <d v="1932-12-04T00:00:00"/>
    <x v="22"/>
    <x v="2"/>
    <x v="0"/>
    <x v="1"/>
    <x v="9"/>
    <x v="24"/>
    <x v="0"/>
    <x v="21"/>
    <x v="28"/>
    <x v="21"/>
    <x v="1"/>
    <x v="0"/>
    <x v="0"/>
    <x v="0"/>
    <x v="0"/>
    <x v="0"/>
    <x v="1"/>
    <x v="1"/>
    <x v="1"/>
    <x v="0"/>
    <x v="0"/>
    <x v="5"/>
    <x v="40"/>
    <x v="53"/>
    <x v="11"/>
    <x v="0"/>
    <x v="0"/>
    <x v="1"/>
    <x v="1"/>
    <x v="0"/>
    <x v="0"/>
    <x v="0"/>
    <x v="1"/>
    <x v="0"/>
    <x v="0"/>
    <x v="0"/>
    <x v="0"/>
    <x v="0"/>
    <x v="0"/>
    <s v="NULL"/>
    <s v="NULL"/>
    <x v="0"/>
  </r>
  <r>
    <n v="2005373"/>
    <n v="51"/>
    <n v="51"/>
    <n v="51"/>
    <x v="0"/>
    <s v="2017-09-25 02:37:55.087225+00:00"/>
    <d v="1939-06-14T00:00:00"/>
    <x v="17"/>
    <x v="2"/>
    <x v="0"/>
    <x v="1"/>
    <x v="109"/>
    <x v="25"/>
    <x v="6"/>
    <x v="9"/>
    <x v="29"/>
    <x v="38"/>
    <x v="1"/>
    <x v="1"/>
    <x v="0"/>
    <x v="1"/>
    <x v="1"/>
    <x v="0"/>
    <x v="0"/>
    <x v="1"/>
    <x v="0"/>
    <x v="0"/>
    <x v="0"/>
    <x v="67"/>
    <x v="53"/>
    <x v="54"/>
    <x v="5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006904"/>
    <n v="71"/>
    <n v="71"/>
    <n v="71"/>
    <x v="0"/>
    <s v="2018-01-29 03:46:03.920066+00:00"/>
    <d v="1931-12-23T00:00:00"/>
    <x v="20"/>
    <x v="2"/>
    <x v="0"/>
    <x v="1"/>
    <x v="110"/>
    <x v="0"/>
    <x v="1"/>
    <x v="5"/>
    <x v="8"/>
    <x v="34"/>
    <x v="1"/>
    <x v="0"/>
    <x v="0"/>
    <x v="0"/>
    <x v="0"/>
    <x v="0"/>
    <x v="1"/>
    <x v="0"/>
    <x v="0"/>
    <x v="0"/>
    <x v="0"/>
    <x v="3"/>
    <x v="3"/>
    <x v="3"/>
    <x v="3"/>
    <x v="0"/>
    <x v="0"/>
    <x v="1"/>
    <x v="1"/>
    <x v="1"/>
    <x v="1"/>
    <x v="0"/>
    <x v="1"/>
    <x v="0"/>
    <x v="0"/>
    <x v="0"/>
    <x v="0"/>
    <x v="0"/>
    <x v="0"/>
    <s v="NULL"/>
    <s v="NULL"/>
    <x v="0"/>
  </r>
  <r>
    <n v="2006993"/>
    <n v="75"/>
    <m/>
    <n v="75"/>
    <x v="0"/>
    <s v="2018-03-19 01:23:42.658922+00:00"/>
    <d v="1937-07-17T00:00:00"/>
    <x v="24"/>
    <x v="2"/>
    <x v="0"/>
    <x v="1"/>
    <x v="111"/>
    <x v="0"/>
    <x v="0"/>
    <x v="0"/>
    <x v="0"/>
    <x v="37"/>
    <x v="1"/>
    <x v="1"/>
    <x v="0"/>
    <x v="0"/>
    <x v="0"/>
    <x v="0"/>
    <x v="1"/>
    <x v="0"/>
    <x v="0"/>
    <x v="0"/>
    <x v="0"/>
    <x v="3"/>
    <x v="3"/>
    <x v="3"/>
    <x v="3"/>
    <x v="0"/>
    <x v="0"/>
    <x v="1"/>
    <x v="1"/>
    <x v="0"/>
    <x v="0"/>
    <x v="0"/>
    <x v="1"/>
    <x v="0"/>
    <x v="0"/>
    <x v="0"/>
    <x v="1"/>
    <x v="1"/>
    <x v="0"/>
    <s v="NULL"/>
    <s v="NULL"/>
    <x v="0"/>
  </r>
  <r>
    <n v="2007040"/>
    <n v="68"/>
    <n v="68"/>
    <n v="65"/>
    <x v="0"/>
    <s v="2018-02-05 01:22:48.076449+00:00"/>
    <d v="1933-10-03T00:00:00"/>
    <x v="1"/>
    <x v="2"/>
    <x v="0"/>
    <x v="1"/>
    <x v="112"/>
    <x v="8"/>
    <x v="2"/>
    <x v="1"/>
    <x v="0"/>
    <x v="17"/>
    <x v="0"/>
    <x v="0"/>
    <x v="1"/>
    <x v="0"/>
    <x v="0"/>
    <x v="1"/>
    <x v="0"/>
    <x v="1"/>
    <x v="0"/>
    <x v="0"/>
    <x v="0"/>
    <x v="4"/>
    <x v="41"/>
    <x v="55"/>
    <x v="9"/>
    <x v="0"/>
    <x v="0"/>
    <x v="1"/>
    <x v="1"/>
    <x v="0"/>
    <x v="1"/>
    <x v="0"/>
    <x v="1"/>
    <x v="0"/>
    <x v="1"/>
    <x v="0"/>
    <x v="1"/>
    <x v="0"/>
    <x v="0"/>
    <s v="NULL"/>
    <s v="NULL"/>
    <x v="0"/>
  </r>
  <r>
    <n v="2007179"/>
    <n v="66"/>
    <n v="66"/>
    <m/>
    <x v="0"/>
    <s v="2018-02-12 01:38:55.132640+00:00"/>
    <d v="1937-02-20T00:00:00"/>
    <x v="24"/>
    <x v="2"/>
    <x v="0"/>
    <x v="1"/>
    <x v="113"/>
    <x v="26"/>
    <x v="6"/>
    <x v="22"/>
    <x v="30"/>
    <x v="41"/>
    <x v="1"/>
    <x v="0"/>
    <x v="0"/>
    <x v="0"/>
    <x v="0"/>
    <x v="0"/>
    <x v="1"/>
    <x v="1"/>
    <x v="0"/>
    <x v="0"/>
    <x v="0"/>
    <x v="68"/>
    <x v="54"/>
    <x v="2"/>
    <x v="5"/>
    <x v="0"/>
    <x v="0"/>
    <x v="11"/>
    <x v="3"/>
    <x v="0"/>
    <x v="1"/>
    <x v="0"/>
    <x v="0"/>
    <x v="0"/>
    <x v="0"/>
    <x v="1"/>
    <x v="1"/>
    <x v="0"/>
    <x v="0"/>
    <s v="NULL"/>
    <s v="NULL"/>
    <x v="0"/>
  </r>
  <r>
    <n v="201104"/>
    <n v="51"/>
    <n v="51"/>
    <n v="25"/>
    <x v="0"/>
    <s v="2017-03-16 06:10:39.006095+00:00"/>
    <d v="1935-09-05T00:00:00"/>
    <x v="6"/>
    <x v="0"/>
    <x v="0"/>
    <x v="1"/>
    <x v="114"/>
    <x v="2"/>
    <x v="6"/>
    <x v="11"/>
    <x v="31"/>
    <x v="17"/>
    <x v="0"/>
    <x v="0"/>
    <x v="0"/>
    <x v="0"/>
    <x v="0"/>
    <x v="0"/>
    <x v="1"/>
    <x v="1"/>
    <x v="0"/>
    <x v="0"/>
    <x v="0"/>
    <x v="69"/>
    <x v="16"/>
    <x v="21"/>
    <x v="12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204458"/>
    <n v="62"/>
    <n v="62"/>
    <n v="62"/>
    <x v="0"/>
    <s v="2017-04-18 02:31:10.588272+00:00"/>
    <d v="1947-01-17T00:00:00"/>
    <x v="10"/>
    <x v="1"/>
    <x v="1"/>
    <x v="1"/>
    <x v="115"/>
    <x v="23"/>
    <x v="1"/>
    <x v="13"/>
    <x v="26"/>
    <x v="48"/>
    <x v="1"/>
    <x v="0"/>
    <x v="1"/>
    <x v="0"/>
    <x v="0"/>
    <x v="0"/>
    <x v="0"/>
    <x v="0"/>
    <x v="0"/>
    <x v="0"/>
    <x v="0"/>
    <x v="3"/>
    <x v="3"/>
    <x v="3"/>
    <x v="3"/>
    <x v="0"/>
    <x v="0"/>
    <x v="1"/>
    <x v="1"/>
    <x v="0"/>
    <x v="1"/>
    <x v="0"/>
    <x v="1"/>
    <x v="0"/>
    <x v="0"/>
    <x v="0"/>
    <x v="1"/>
    <x v="0"/>
    <x v="0"/>
    <s v="NULL"/>
    <s v="NULL"/>
    <x v="0"/>
  </r>
  <r>
    <n v="204938"/>
    <n v="61"/>
    <n v="61"/>
    <n v="62"/>
    <x v="0"/>
    <s v="2016-09-15 05:26:06.159302+00:00"/>
    <d v="1928-09-17T00:00:00"/>
    <x v="8"/>
    <x v="1"/>
    <x v="1"/>
    <x v="1"/>
    <x v="93"/>
    <x v="23"/>
    <x v="1"/>
    <x v="13"/>
    <x v="26"/>
    <x v="26"/>
    <x v="2"/>
    <x v="0"/>
    <x v="0"/>
    <x v="0"/>
    <x v="0"/>
    <x v="1"/>
    <x v="1"/>
    <x v="1"/>
    <x v="0"/>
    <x v="1"/>
    <x v="0"/>
    <x v="43"/>
    <x v="3"/>
    <x v="8"/>
    <x v="10"/>
    <x v="0"/>
    <x v="0"/>
    <x v="1"/>
    <x v="1"/>
    <x v="0"/>
    <x v="0"/>
    <x v="2"/>
    <x v="1"/>
    <x v="0"/>
    <x v="1"/>
    <x v="0"/>
    <x v="1"/>
    <x v="0"/>
    <x v="0"/>
    <s v="NULL"/>
    <s v="NULL"/>
    <x v="0"/>
  </r>
  <r>
    <n v="205355"/>
    <n v="60"/>
    <n v="60"/>
    <n v="53"/>
    <x v="0"/>
    <s v="2016-09-29 06:08:16.421960+00:00"/>
    <d v="1940-06-16T00:00:00"/>
    <x v="35"/>
    <x v="1"/>
    <x v="0"/>
    <x v="1"/>
    <x v="116"/>
    <x v="12"/>
    <x v="1"/>
    <x v="6"/>
    <x v="21"/>
    <x v="49"/>
    <x v="0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1"/>
    <x v="1"/>
    <x v="2"/>
    <x v="0"/>
    <x v="1"/>
    <x v="0"/>
    <x v="0"/>
    <x v="0"/>
    <x v="0"/>
    <x v="0"/>
    <s v="NULL"/>
    <s v="NULL"/>
    <x v="1"/>
  </r>
  <r>
    <n v="206528"/>
    <n v="60"/>
    <m/>
    <n v="60"/>
    <x v="0"/>
    <s v="2016-04-21 05:17:06.680376+00:00"/>
    <d v="1938-11-12T00:00:00"/>
    <x v="9"/>
    <x v="1"/>
    <x v="1"/>
    <x v="1"/>
    <x v="117"/>
    <x v="21"/>
    <x v="1"/>
    <x v="11"/>
    <x v="5"/>
    <x v="7"/>
    <x v="1"/>
    <x v="1"/>
    <x v="0"/>
    <x v="0"/>
    <x v="0"/>
    <x v="0"/>
    <x v="0"/>
    <x v="1"/>
    <x v="0"/>
    <x v="1"/>
    <x v="0"/>
    <x v="60"/>
    <x v="8"/>
    <x v="5"/>
    <x v="9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07650"/>
    <n v="65"/>
    <m/>
    <n v="65"/>
    <x v="0"/>
    <s v="2016-02-22 12:30:45.582064+00:00"/>
    <d v="1935-01-01T00:00:00"/>
    <x v="6"/>
    <x v="1"/>
    <x v="1"/>
    <x v="1"/>
    <x v="118"/>
    <x v="12"/>
    <x v="0"/>
    <x v="12"/>
    <x v="12"/>
    <x v="44"/>
    <x v="1"/>
    <x v="1"/>
    <x v="0"/>
    <x v="0"/>
    <x v="0"/>
    <x v="0"/>
    <x v="1"/>
    <x v="0"/>
    <x v="0"/>
    <x v="1"/>
    <x v="0"/>
    <x v="58"/>
    <x v="25"/>
    <x v="54"/>
    <x v="10"/>
    <x v="10"/>
    <x v="0"/>
    <x v="2"/>
    <x v="2"/>
    <x v="0"/>
    <x v="0"/>
    <x v="1"/>
    <x v="0"/>
    <x v="0"/>
    <x v="0"/>
    <x v="0"/>
    <x v="0"/>
    <x v="0"/>
    <x v="0"/>
    <s v="NULL"/>
    <s v="NULL"/>
    <x v="0"/>
  </r>
  <r>
    <n v="208923"/>
    <n v="60"/>
    <n v="60"/>
    <n v="60"/>
    <x v="0"/>
    <s v="2018-04-13 06:54:16.698172+00:00"/>
    <d v="1938-04-05T00:00:00"/>
    <x v="9"/>
    <x v="0"/>
    <x v="1"/>
    <x v="1"/>
    <x v="68"/>
    <x v="8"/>
    <x v="1"/>
    <x v="0"/>
    <x v="1"/>
    <x v="16"/>
    <x v="1"/>
    <x v="0"/>
    <x v="0"/>
    <x v="0"/>
    <x v="0"/>
    <x v="0"/>
    <x v="1"/>
    <x v="0"/>
    <x v="0"/>
    <x v="0"/>
    <x v="0"/>
    <x v="25"/>
    <x v="55"/>
    <x v="3"/>
    <x v="8"/>
    <x v="0"/>
    <x v="0"/>
    <x v="1"/>
    <x v="1"/>
    <x v="0"/>
    <x v="1"/>
    <x v="0"/>
    <x v="0"/>
    <x v="0"/>
    <x v="1"/>
    <x v="1"/>
    <x v="1"/>
    <x v="0"/>
    <x v="1"/>
    <n v="0"/>
    <d v="2018-04-05T00:00:00"/>
    <x v="0"/>
  </r>
  <r>
    <n v="209125"/>
    <n v="54"/>
    <n v="54"/>
    <n v="54"/>
    <x v="0"/>
    <s v="2018-01-04 06:08:30.337898+00:00"/>
    <d v="1939-09-19T00:00:00"/>
    <x v="17"/>
    <x v="0"/>
    <x v="0"/>
    <x v="1"/>
    <x v="112"/>
    <x v="22"/>
    <x v="1"/>
    <x v="20"/>
    <x v="25"/>
    <x v="20"/>
    <x v="2"/>
    <x v="1"/>
    <x v="0"/>
    <x v="0"/>
    <x v="0"/>
    <x v="0"/>
    <x v="0"/>
    <x v="1"/>
    <x v="0"/>
    <x v="0"/>
    <x v="1"/>
    <x v="70"/>
    <x v="11"/>
    <x v="56"/>
    <x v="5"/>
    <x v="0"/>
    <x v="0"/>
    <x v="15"/>
    <x v="23"/>
    <x v="0"/>
    <x v="0"/>
    <x v="0"/>
    <x v="1"/>
    <x v="0"/>
    <x v="1"/>
    <x v="0"/>
    <x v="0"/>
    <x v="0"/>
    <x v="0"/>
    <s v="NULL"/>
    <s v="NULL"/>
    <x v="0"/>
  </r>
  <r>
    <n v="209140"/>
    <n v="60"/>
    <n v="60"/>
    <n v="45"/>
    <x v="0"/>
    <s v="2017-03-30 00:55:41.977717+00:00"/>
    <d v="1928-12-12T00:00:00"/>
    <x v="8"/>
    <x v="0"/>
    <x v="0"/>
    <x v="1"/>
    <x v="72"/>
    <x v="4"/>
    <x v="1"/>
    <x v="4"/>
    <x v="18"/>
    <x v="15"/>
    <x v="2"/>
    <x v="0"/>
    <x v="0"/>
    <x v="0"/>
    <x v="0"/>
    <x v="1"/>
    <x v="0"/>
    <x v="1"/>
    <x v="0"/>
    <x v="0"/>
    <x v="0"/>
    <x v="3"/>
    <x v="3"/>
    <x v="3"/>
    <x v="3"/>
    <x v="0"/>
    <x v="0"/>
    <x v="1"/>
    <x v="1"/>
    <x v="0"/>
    <x v="1"/>
    <x v="0"/>
    <x v="1"/>
    <x v="0"/>
    <x v="1"/>
    <x v="0"/>
    <x v="0"/>
    <x v="0"/>
    <x v="0"/>
    <s v="NULL"/>
    <s v="NULL"/>
    <x v="0"/>
  </r>
  <r>
    <n v="209270"/>
    <n v="59"/>
    <m/>
    <n v="59"/>
    <x v="0"/>
    <s v="2015-05-19 06:10:11.918222+00:00"/>
    <d v="1922-06-12T00:00:00"/>
    <x v="23"/>
    <x v="0"/>
    <x v="0"/>
    <x v="1"/>
    <x v="119"/>
    <x v="14"/>
    <x v="3"/>
    <x v="6"/>
    <x v="12"/>
    <x v="37"/>
    <x v="1"/>
    <x v="0"/>
    <x v="0"/>
    <x v="0"/>
    <x v="0"/>
    <x v="0"/>
    <x v="1"/>
    <x v="1"/>
    <x v="0"/>
    <x v="0"/>
    <x v="0"/>
    <x v="71"/>
    <x v="17"/>
    <x v="3"/>
    <x v="0"/>
    <x v="0"/>
    <x v="0"/>
    <x v="2"/>
    <x v="2"/>
    <x v="0"/>
    <x v="1"/>
    <x v="1"/>
    <x v="1"/>
    <x v="0"/>
    <x v="0"/>
    <x v="0"/>
    <x v="0"/>
    <x v="0"/>
    <x v="0"/>
    <s v="NULL"/>
    <s v="NULL"/>
    <x v="0"/>
  </r>
  <r>
    <n v="209774"/>
    <n v="60"/>
    <n v="60"/>
    <m/>
    <x v="0"/>
    <s v="2016-07-20 03:46:18.519708+00:00"/>
    <d v="1926-01-10T00:00:00"/>
    <x v="2"/>
    <x v="0"/>
    <x v="1"/>
    <x v="1"/>
    <x v="120"/>
    <x v="23"/>
    <x v="1"/>
    <x v="13"/>
    <x v="26"/>
    <x v="50"/>
    <x v="2"/>
    <x v="1"/>
    <x v="0"/>
    <x v="1"/>
    <x v="0"/>
    <x v="0"/>
    <x v="1"/>
    <x v="0"/>
    <x v="0"/>
    <x v="0"/>
    <x v="1"/>
    <x v="49"/>
    <x v="4"/>
    <x v="43"/>
    <x v="13"/>
    <x v="0"/>
    <x v="0"/>
    <x v="1"/>
    <x v="1"/>
    <x v="0"/>
    <x v="1"/>
    <x v="2"/>
    <x v="1"/>
    <x v="0"/>
    <x v="0"/>
    <x v="1"/>
    <x v="1"/>
    <x v="0"/>
    <x v="0"/>
    <s v="NULL"/>
    <s v="NULL"/>
    <x v="0"/>
  </r>
  <r>
    <n v="210068"/>
    <n v="60"/>
    <m/>
    <n v="60"/>
    <x v="0"/>
    <s v="2016-04-18 12:54:42.673605+00:00"/>
    <d v="1927-03-14T00:00:00"/>
    <x v="16"/>
    <x v="1"/>
    <x v="0"/>
    <x v="1"/>
    <x v="121"/>
    <x v="1"/>
    <x v="1"/>
    <x v="2"/>
    <x v="2"/>
    <x v="15"/>
    <x v="2"/>
    <x v="0"/>
    <x v="0"/>
    <x v="0"/>
    <x v="0"/>
    <x v="1"/>
    <x v="1"/>
    <x v="1"/>
    <x v="0"/>
    <x v="0"/>
    <x v="1"/>
    <x v="72"/>
    <x v="4"/>
    <x v="40"/>
    <x v="6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10200"/>
    <n v="64"/>
    <n v="64"/>
    <n v="60"/>
    <x v="0"/>
    <s v="2017-09-28 04:05:45.910603+00:00"/>
    <d v="1928-08-26T00:00:00"/>
    <x v="8"/>
    <x v="0"/>
    <x v="0"/>
    <x v="1"/>
    <x v="122"/>
    <x v="1"/>
    <x v="0"/>
    <x v="1"/>
    <x v="1"/>
    <x v="37"/>
    <x v="1"/>
    <x v="1"/>
    <x v="0"/>
    <x v="0"/>
    <x v="0"/>
    <x v="1"/>
    <x v="0"/>
    <x v="1"/>
    <x v="0"/>
    <x v="1"/>
    <x v="0"/>
    <x v="50"/>
    <x v="40"/>
    <x v="57"/>
    <x v="11"/>
    <x v="0"/>
    <x v="0"/>
    <x v="24"/>
    <x v="6"/>
    <x v="0"/>
    <x v="1"/>
    <x v="0"/>
    <x v="1"/>
    <x v="0"/>
    <x v="0"/>
    <x v="0"/>
    <x v="1"/>
    <x v="1"/>
    <x v="0"/>
    <s v="NULL"/>
    <s v="NULL"/>
    <x v="0"/>
  </r>
  <r>
    <n v="211129"/>
    <n v="60"/>
    <n v="60"/>
    <n v="60"/>
    <x v="0"/>
    <s v="2016-08-24 00:41:03.286871+00:00"/>
    <d v="1939-10-09T00:00:00"/>
    <x v="17"/>
    <x v="0"/>
    <x v="0"/>
    <x v="1"/>
    <x v="123"/>
    <x v="8"/>
    <x v="0"/>
    <x v="2"/>
    <x v="8"/>
    <x v="39"/>
    <x v="1"/>
    <x v="0"/>
    <x v="0"/>
    <x v="0"/>
    <x v="0"/>
    <x v="0"/>
    <x v="1"/>
    <x v="0"/>
    <x v="0"/>
    <x v="0"/>
    <x v="0"/>
    <x v="73"/>
    <x v="3"/>
    <x v="5"/>
    <x v="7"/>
    <x v="0"/>
    <x v="0"/>
    <x v="9"/>
    <x v="24"/>
    <x v="0"/>
    <x v="1"/>
    <x v="2"/>
    <x v="1"/>
    <x v="1"/>
    <x v="0"/>
    <x v="1"/>
    <x v="0"/>
    <x v="0"/>
    <x v="0"/>
    <s v="NULL"/>
    <s v="NULL"/>
    <x v="0"/>
  </r>
  <r>
    <n v="212746"/>
    <n v="65"/>
    <n v="65"/>
    <n v="65"/>
    <x v="0"/>
    <s v="2017-09-12 06:55:33.081147+00:00"/>
    <d v="1930-01-15T00:00:00"/>
    <x v="4"/>
    <x v="0"/>
    <x v="0"/>
    <x v="1"/>
    <x v="124"/>
    <x v="21"/>
    <x v="0"/>
    <x v="10"/>
    <x v="19"/>
    <x v="31"/>
    <x v="4"/>
    <x v="0"/>
    <x v="0"/>
    <x v="1"/>
    <x v="0"/>
    <x v="1"/>
    <x v="0"/>
    <x v="0"/>
    <x v="1"/>
    <x v="0"/>
    <x v="0"/>
    <x v="74"/>
    <x v="2"/>
    <x v="46"/>
    <x v="7"/>
    <x v="11"/>
    <x v="0"/>
    <x v="1"/>
    <x v="1"/>
    <x v="0"/>
    <x v="0"/>
    <x v="0"/>
    <x v="1"/>
    <x v="0"/>
    <x v="0"/>
    <x v="0"/>
    <x v="0"/>
    <x v="0"/>
    <x v="0"/>
    <s v="NULL"/>
    <s v="NULL"/>
    <x v="0"/>
  </r>
  <r>
    <n v="213946"/>
    <n v="69"/>
    <m/>
    <n v="69"/>
    <x v="0"/>
    <s v="2015-07-15 00:32:41.114265+00:00"/>
    <d v="1922-10-05T00:00:00"/>
    <x v="23"/>
    <x v="0"/>
    <x v="0"/>
    <x v="1"/>
    <x v="125"/>
    <x v="0"/>
    <x v="6"/>
    <x v="1"/>
    <x v="32"/>
    <x v="2"/>
    <x v="1"/>
    <x v="0"/>
    <x v="0"/>
    <x v="0"/>
    <x v="0"/>
    <x v="1"/>
    <x v="1"/>
    <x v="1"/>
    <x v="0"/>
    <x v="1"/>
    <x v="0"/>
    <x v="3"/>
    <x v="3"/>
    <x v="3"/>
    <x v="3"/>
    <x v="0"/>
    <x v="0"/>
    <x v="2"/>
    <x v="2"/>
    <x v="0"/>
    <x v="0"/>
    <x v="1"/>
    <x v="0"/>
    <x v="0"/>
    <x v="1"/>
    <x v="1"/>
    <x v="0"/>
    <x v="0"/>
    <x v="0"/>
    <s v="NULL"/>
    <s v="NULL"/>
    <x v="0"/>
  </r>
  <r>
    <n v="214674"/>
    <n v="66"/>
    <m/>
    <n v="66"/>
    <x v="0"/>
    <s v="2016-04-21 04:52:10.167191+00:00"/>
    <d v="1931-10-28T00:00:00"/>
    <x v="20"/>
    <x v="0"/>
    <x v="0"/>
    <x v="1"/>
    <x v="126"/>
    <x v="1"/>
    <x v="0"/>
    <x v="1"/>
    <x v="1"/>
    <x v="50"/>
    <x v="2"/>
    <x v="0"/>
    <x v="0"/>
    <x v="1"/>
    <x v="0"/>
    <x v="0"/>
    <x v="1"/>
    <x v="0"/>
    <x v="0"/>
    <x v="0"/>
    <x v="1"/>
    <x v="19"/>
    <x v="56"/>
    <x v="51"/>
    <x v="3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15405"/>
    <n v="70"/>
    <m/>
    <n v="70"/>
    <x v="0"/>
    <s v="2015-02-24 02:36:20.989147+00:00"/>
    <d v="1921-04-13T00:00:00"/>
    <x v="15"/>
    <x v="0"/>
    <x v="0"/>
    <x v="1"/>
    <x v="127"/>
    <x v="7"/>
    <x v="1"/>
    <x v="23"/>
    <x v="33"/>
    <x v="44"/>
    <x v="1"/>
    <x v="1"/>
    <x v="0"/>
    <x v="0"/>
    <x v="0"/>
    <x v="1"/>
    <x v="0"/>
    <x v="1"/>
    <x v="1"/>
    <x v="0"/>
    <x v="1"/>
    <x v="75"/>
    <x v="57"/>
    <x v="57"/>
    <x v="23"/>
    <x v="0"/>
    <x v="0"/>
    <x v="2"/>
    <x v="2"/>
    <x v="0"/>
    <x v="0"/>
    <x v="1"/>
    <x v="1"/>
    <x v="0"/>
    <x v="0"/>
    <x v="0"/>
    <x v="0"/>
    <x v="1"/>
    <x v="0"/>
    <s v="NULL"/>
    <s v="NULL"/>
    <x v="0"/>
  </r>
  <r>
    <n v="216827"/>
    <n v="61"/>
    <m/>
    <n v="61"/>
    <x v="0"/>
    <s v="2015-09-17 03:49:21.010356+00:00"/>
    <d v="1936-02-07T00:00:00"/>
    <x v="3"/>
    <x v="0"/>
    <x v="0"/>
    <x v="1"/>
    <x v="128"/>
    <x v="4"/>
    <x v="1"/>
    <x v="4"/>
    <x v="18"/>
    <x v="26"/>
    <x v="2"/>
    <x v="0"/>
    <x v="0"/>
    <x v="1"/>
    <x v="0"/>
    <x v="1"/>
    <x v="1"/>
    <x v="1"/>
    <x v="1"/>
    <x v="0"/>
    <x v="1"/>
    <x v="25"/>
    <x v="58"/>
    <x v="15"/>
    <x v="10"/>
    <x v="0"/>
    <x v="0"/>
    <x v="2"/>
    <x v="2"/>
    <x v="1"/>
    <x v="1"/>
    <x v="1"/>
    <x v="1"/>
    <x v="0"/>
    <x v="0"/>
    <x v="1"/>
    <x v="1"/>
    <x v="0"/>
    <x v="0"/>
    <s v="NULL"/>
    <s v="NULL"/>
    <x v="0"/>
  </r>
  <r>
    <n v="217810"/>
    <n v="59"/>
    <n v="59"/>
    <n v="18"/>
    <x v="0"/>
    <s v="2016-07-19 06:43:04.497686+00:00"/>
    <d v="1937-04-05T00:00:00"/>
    <x v="24"/>
    <x v="1"/>
    <x v="1"/>
    <x v="1"/>
    <x v="129"/>
    <x v="5"/>
    <x v="0"/>
    <x v="6"/>
    <x v="5"/>
    <x v="36"/>
    <x v="2"/>
    <x v="1"/>
    <x v="0"/>
    <x v="1"/>
    <x v="0"/>
    <x v="1"/>
    <x v="1"/>
    <x v="0"/>
    <x v="0"/>
    <x v="0"/>
    <x v="0"/>
    <x v="76"/>
    <x v="27"/>
    <x v="3"/>
    <x v="11"/>
    <x v="0"/>
    <x v="0"/>
    <x v="1"/>
    <x v="1"/>
    <x v="0"/>
    <x v="1"/>
    <x v="2"/>
    <x v="1"/>
    <x v="0"/>
    <x v="1"/>
    <x v="0"/>
    <x v="1"/>
    <x v="1"/>
    <x v="0"/>
    <s v="NULL"/>
    <s v="NULL"/>
    <x v="0"/>
  </r>
  <r>
    <n v="218087"/>
    <n v="50"/>
    <m/>
    <n v="50"/>
    <x v="0"/>
    <s v="2016-01-05 05:32:43.146889+00:00"/>
    <d v="1942-01-08T00:00:00"/>
    <x v="18"/>
    <x v="0"/>
    <x v="0"/>
    <x v="1"/>
    <x v="130"/>
    <x v="1"/>
    <x v="2"/>
    <x v="13"/>
    <x v="8"/>
    <x v="21"/>
    <x v="1"/>
    <x v="1"/>
    <x v="0"/>
    <x v="0"/>
    <x v="0"/>
    <x v="1"/>
    <x v="1"/>
    <x v="1"/>
    <x v="0"/>
    <x v="0"/>
    <x v="0"/>
    <x v="3"/>
    <x v="3"/>
    <x v="3"/>
    <x v="3"/>
    <x v="0"/>
    <x v="0"/>
    <x v="2"/>
    <x v="2"/>
    <x v="0"/>
    <x v="1"/>
    <x v="1"/>
    <x v="0"/>
    <x v="0"/>
    <x v="1"/>
    <x v="0"/>
    <x v="1"/>
    <x v="0"/>
    <x v="0"/>
    <s v="NULL"/>
    <s v="NULL"/>
    <x v="0"/>
  </r>
  <r>
    <n v="218624"/>
    <n v="62"/>
    <m/>
    <n v="62"/>
    <x v="0"/>
    <s v="2015-05-14 05:12:33.139472+00:00"/>
    <d v="1924-06-19T00:00:00"/>
    <x v="34"/>
    <x v="1"/>
    <x v="1"/>
    <x v="1"/>
    <x v="131"/>
    <x v="1"/>
    <x v="2"/>
    <x v="13"/>
    <x v="8"/>
    <x v="6"/>
    <x v="2"/>
    <x v="0"/>
    <x v="0"/>
    <x v="1"/>
    <x v="0"/>
    <x v="0"/>
    <x v="1"/>
    <x v="0"/>
    <x v="0"/>
    <x v="0"/>
    <x v="1"/>
    <x v="38"/>
    <x v="7"/>
    <x v="3"/>
    <x v="6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19049"/>
    <n v="55"/>
    <n v="55"/>
    <n v="49"/>
    <x v="0"/>
    <s v="2016-11-24 02:49:00.000222+00:00"/>
    <d v="1948-08-25T00:00:00"/>
    <x v="25"/>
    <x v="1"/>
    <x v="1"/>
    <x v="1"/>
    <x v="132"/>
    <x v="1"/>
    <x v="2"/>
    <x v="13"/>
    <x v="8"/>
    <x v="31"/>
    <x v="1"/>
    <x v="0"/>
    <x v="1"/>
    <x v="0"/>
    <x v="0"/>
    <x v="0"/>
    <x v="1"/>
    <x v="0"/>
    <x v="0"/>
    <x v="0"/>
    <x v="0"/>
    <x v="44"/>
    <x v="50"/>
    <x v="35"/>
    <x v="4"/>
    <x v="0"/>
    <x v="0"/>
    <x v="25"/>
    <x v="10"/>
    <x v="0"/>
    <x v="1"/>
    <x v="0"/>
    <x v="0"/>
    <x v="1"/>
    <x v="0"/>
    <x v="0"/>
    <x v="0"/>
    <x v="0"/>
    <x v="0"/>
    <s v="NULL"/>
    <s v="NULL"/>
    <x v="1"/>
  </r>
  <r>
    <n v="219610"/>
    <n v="51"/>
    <n v="51"/>
    <n v="33"/>
    <x v="0"/>
    <s v="2017-06-14 23:27:45.668101+00:00"/>
    <d v="1936-02-17T00:00:00"/>
    <x v="3"/>
    <x v="1"/>
    <x v="0"/>
    <x v="1"/>
    <x v="133"/>
    <x v="12"/>
    <x v="1"/>
    <x v="6"/>
    <x v="21"/>
    <x v="8"/>
    <x v="1"/>
    <x v="0"/>
    <x v="0"/>
    <x v="0"/>
    <x v="0"/>
    <x v="0"/>
    <x v="0"/>
    <x v="1"/>
    <x v="0"/>
    <x v="0"/>
    <x v="1"/>
    <x v="3"/>
    <x v="3"/>
    <x v="3"/>
    <x v="3"/>
    <x v="0"/>
    <x v="0"/>
    <x v="1"/>
    <x v="1"/>
    <x v="1"/>
    <x v="1"/>
    <x v="0"/>
    <x v="1"/>
    <x v="0"/>
    <x v="0"/>
    <x v="0"/>
    <x v="1"/>
    <x v="0"/>
    <x v="0"/>
    <s v="NULL"/>
    <s v="NULL"/>
    <x v="0"/>
  </r>
  <r>
    <n v="219664"/>
    <n v="62"/>
    <n v="62"/>
    <m/>
    <x v="0"/>
    <s v="2016-12-14 03:21:16.137672+00:00"/>
    <d v="1930-03-07T00:00:00"/>
    <x v="4"/>
    <x v="1"/>
    <x v="1"/>
    <x v="0"/>
    <x v="107"/>
    <x v="14"/>
    <x v="0"/>
    <x v="13"/>
    <x v="2"/>
    <x v="32"/>
    <x v="1"/>
    <x v="0"/>
    <x v="0"/>
    <x v="0"/>
    <x v="1"/>
    <x v="0"/>
    <x v="1"/>
    <x v="1"/>
    <x v="0"/>
    <x v="1"/>
    <x v="0"/>
    <x v="77"/>
    <x v="58"/>
    <x v="43"/>
    <x v="19"/>
    <x v="0"/>
    <x v="0"/>
    <x v="26"/>
    <x v="22"/>
    <x v="1"/>
    <x v="1"/>
    <x v="0"/>
    <x v="0"/>
    <x v="0"/>
    <x v="1"/>
    <x v="0"/>
    <x v="0"/>
    <x v="0"/>
    <x v="0"/>
    <s v="NULL"/>
    <s v="NULL"/>
    <x v="0"/>
  </r>
  <r>
    <n v="222049"/>
    <n v="57"/>
    <n v="57"/>
    <n v="52"/>
    <x v="0"/>
    <s v="2016-07-14 03:26:56.407011+00:00"/>
    <d v="1961-11-13T00:00:00"/>
    <x v="37"/>
    <x v="1"/>
    <x v="0"/>
    <x v="1"/>
    <x v="134"/>
    <x v="23"/>
    <x v="0"/>
    <x v="20"/>
    <x v="15"/>
    <x v="15"/>
    <x v="1"/>
    <x v="0"/>
    <x v="0"/>
    <x v="0"/>
    <x v="1"/>
    <x v="1"/>
    <x v="0"/>
    <x v="2"/>
    <x v="0"/>
    <x v="0"/>
    <x v="0"/>
    <x v="3"/>
    <x v="3"/>
    <x v="3"/>
    <x v="3"/>
    <x v="0"/>
    <x v="0"/>
    <x v="1"/>
    <x v="1"/>
    <x v="0"/>
    <x v="1"/>
    <x v="2"/>
    <x v="1"/>
    <x v="1"/>
    <x v="0"/>
    <x v="0"/>
    <x v="0"/>
    <x v="0"/>
    <x v="0"/>
    <s v="NULL"/>
    <s v="NULL"/>
    <x v="0"/>
  </r>
  <r>
    <n v="223284"/>
    <n v="50"/>
    <m/>
    <n v="50"/>
    <x v="0"/>
    <s v="2016-02-29 00:06:13.498552+00:00"/>
    <d v="1938-04-14T00:00:00"/>
    <x v="9"/>
    <x v="0"/>
    <x v="0"/>
    <x v="1"/>
    <x v="135"/>
    <x v="1"/>
    <x v="0"/>
    <x v="1"/>
    <x v="1"/>
    <x v="51"/>
    <x v="1"/>
    <x v="0"/>
    <x v="0"/>
    <x v="0"/>
    <x v="0"/>
    <x v="0"/>
    <x v="1"/>
    <x v="0"/>
    <x v="0"/>
    <x v="0"/>
    <x v="1"/>
    <x v="19"/>
    <x v="12"/>
    <x v="56"/>
    <x v="17"/>
    <x v="0"/>
    <x v="0"/>
    <x v="2"/>
    <x v="2"/>
    <x v="0"/>
    <x v="0"/>
    <x v="1"/>
    <x v="0"/>
    <x v="0"/>
    <x v="1"/>
    <x v="0"/>
    <x v="1"/>
    <x v="0"/>
    <x v="0"/>
    <s v="NULL"/>
    <s v="NULL"/>
    <x v="0"/>
  </r>
  <r>
    <n v="224136"/>
    <n v="59"/>
    <m/>
    <n v="59"/>
    <x v="0"/>
    <s v="2015-06-10 01:32:59.023493+00:00"/>
    <d v="1939-02-20T00:00:00"/>
    <x v="17"/>
    <x v="0"/>
    <x v="0"/>
    <x v="1"/>
    <x v="136"/>
    <x v="14"/>
    <x v="1"/>
    <x v="1"/>
    <x v="15"/>
    <x v="32"/>
    <x v="2"/>
    <x v="0"/>
    <x v="0"/>
    <x v="1"/>
    <x v="0"/>
    <x v="0"/>
    <x v="1"/>
    <x v="1"/>
    <x v="1"/>
    <x v="0"/>
    <x v="0"/>
    <x v="9"/>
    <x v="19"/>
    <x v="57"/>
    <x v="6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24209"/>
    <n v="60"/>
    <m/>
    <n v="60"/>
    <x v="0"/>
    <s v="2016-02-11 03:26:30.655446+00:00"/>
    <d v="1928-05-04T00:00:00"/>
    <x v="8"/>
    <x v="0"/>
    <x v="1"/>
    <x v="1"/>
    <x v="137"/>
    <x v="8"/>
    <x v="0"/>
    <x v="2"/>
    <x v="8"/>
    <x v="38"/>
    <x v="1"/>
    <x v="0"/>
    <x v="0"/>
    <x v="0"/>
    <x v="0"/>
    <x v="0"/>
    <x v="1"/>
    <x v="1"/>
    <x v="0"/>
    <x v="0"/>
    <x v="0"/>
    <x v="3"/>
    <x v="3"/>
    <x v="3"/>
    <x v="3"/>
    <x v="0"/>
    <x v="0"/>
    <x v="2"/>
    <x v="2"/>
    <x v="0"/>
    <x v="1"/>
    <x v="1"/>
    <x v="1"/>
    <x v="0"/>
    <x v="0"/>
    <x v="1"/>
    <x v="0"/>
    <x v="0"/>
    <x v="0"/>
    <s v="NULL"/>
    <s v="NULL"/>
    <x v="0"/>
  </r>
  <r>
    <n v="224899"/>
    <n v="60"/>
    <n v="60"/>
    <n v="40"/>
    <x v="0"/>
    <s v="2017-05-21 07:00:15.286107+00:00"/>
    <d v="1934-07-15T00:00:00"/>
    <x v="13"/>
    <x v="0"/>
    <x v="0"/>
    <x v="1"/>
    <x v="37"/>
    <x v="4"/>
    <x v="0"/>
    <x v="19"/>
    <x v="32"/>
    <x v="0"/>
    <x v="2"/>
    <x v="0"/>
    <x v="0"/>
    <x v="0"/>
    <x v="0"/>
    <x v="0"/>
    <x v="1"/>
    <x v="1"/>
    <x v="0"/>
    <x v="0"/>
    <x v="1"/>
    <x v="3"/>
    <x v="3"/>
    <x v="3"/>
    <x v="3"/>
    <x v="0"/>
    <x v="0"/>
    <x v="1"/>
    <x v="1"/>
    <x v="0"/>
    <x v="0"/>
    <x v="0"/>
    <x v="1"/>
    <x v="1"/>
    <x v="1"/>
    <x v="0"/>
    <x v="1"/>
    <x v="0"/>
    <x v="0"/>
    <s v="NULL"/>
    <s v="NULL"/>
    <x v="0"/>
  </r>
  <r>
    <n v="225060"/>
    <n v="57"/>
    <n v="57"/>
    <n v="33"/>
    <x v="0"/>
    <s v="2016-08-30 05:25:47.614901+00:00"/>
    <d v="1925-01-20T00:00:00"/>
    <x v="14"/>
    <x v="1"/>
    <x v="0"/>
    <x v="1"/>
    <x v="138"/>
    <x v="12"/>
    <x v="0"/>
    <x v="12"/>
    <x v="12"/>
    <x v="16"/>
    <x v="2"/>
    <x v="0"/>
    <x v="0"/>
    <x v="0"/>
    <x v="0"/>
    <x v="1"/>
    <x v="0"/>
    <x v="1"/>
    <x v="0"/>
    <x v="1"/>
    <x v="1"/>
    <x v="78"/>
    <x v="59"/>
    <x v="58"/>
    <x v="6"/>
    <x v="0"/>
    <x v="0"/>
    <x v="1"/>
    <x v="1"/>
    <x v="0"/>
    <x v="0"/>
    <x v="2"/>
    <x v="1"/>
    <x v="0"/>
    <x v="0"/>
    <x v="0"/>
    <x v="0"/>
    <x v="0"/>
    <x v="0"/>
    <s v="NULL"/>
    <s v="NULL"/>
    <x v="0"/>
  </r>
  <r>
    <n v="225282"/>
    <n v="61"/>
    <m/>
    <n v="61"/>
    <x v="0"/>
    <s v="2016-06-08 01:36:08.206793+00:00"/>
    <d v="1933-07-10T00:00:00"/>
    <x v="1"/>
    <x v="0"/>
    <x v="0"/>
    <x v="1"/>
    <x v="139"/>
    <x v="14"/>
    <x v="0"/>
    <x v="13"/>
    <x v="2"/>
    <x v="38"/>
    <x v="1"/>
    <x v="0"/>
    <x v="0"/>
    <x v="0"/>
    <x v="0"/>
    <x v="0"/>
    <x v="0"/>
    <x v="1"/>
    <x v="0"/>
    <x v="0"/>
    <x v="0"/>
    <x v="3"/>
    <x v="3"/>
    <x v="3"/>
    <x v="3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226372"/>
    <n v="71"/>
    <n v="71"/>
    <n v="70"/>
    <x v="0"/>
    <s v="2016-11-24 05:22:07.691717+00:00"/>
    <d v="1940-12-26T00:00:00"/>
    <x v="35"/>
    <x v="0"/>
    <x v="1"/>
    <x v="1"/>
    <x v="27"/>
    <x v="23"/>
    <x v="1"/>
    <x v="13"/>
    <x v="26"/>
    <x v="50"/>
    <x v="2"/>
    <x v="0"/>
    <x v="0"/>
    <x v="1"/>
    <x v="0"/>
    <x v="1"/>
    <x v="1"/>
    <x v="0"/>
    <x v="0"/>
    <x v="0"/>
    <x v="0"/>
    <x v="61"/>
    <x v="17"/>
    <x v="29"/>
    <x v="4"/>
    <x v="0"/>
    <x v="0"/>
    <x v="6"/>
    <x v="9"/>
    <x v="1"/>
    <x v="1"/>
    <x v="0"/>
    <x v="1"/>
    <x v="0"/>
    <x v="1"/>
    <x v="0"/>
    <x v="1"/>
    <x v="0"/>
    <x v="0"/>
    <s v="NULL"/>
    <s v="NULL"/>
    <x v="0"/>
  </r>
  <r>
    <n v="226845"/>
    <n v="51"/>
    <n v="51"/>
    <n v="37"/>
    <x v="0"/>
    <s v="2017-02-28 06:28:12.379556+00:00"/>
    <d v="1933-03-07T00:00:00"/>
    <x v="1"/>
    <x v="1"/>
    <x v="1"/>
    <x v="0"/>
    <x v="140"/>
    <x v="1"/>
    <x v="2"/>
    <x v="13"/>
    <x v="8"/>
    <x v="6"/>
    <x v="1"/>
    <x v="0"/>
    <x v="0"/>
    <x v="0"/>
    <x v="1"/>
    <x v="0"/>
    <x v="1"/>
    <x v="0"/>
    <x v="0"/>
    <x v="0"/>
    <x v="0"/>
    <x v="79"/>
    <x v="27"/>
    <x v="2"/>
    <x v="5"/>
    <x v="0"/>
    <x v="0"/>
    <x v="1"/>
    <x v="1"/>
    <x v="1"/>
    <x v="1"/>
    <x v="0"/>
    <x v="1"/>
    <x v="0"/>
    <x v="0"/>
    <x v="0"/>
    <x v="1"/>
    <x v="0"/>
    <x v="0"/>
    <s v="NULL"/>
    <s v="NULL"/>
    <x v="0"/>
  </r>
  <r>
    <n v="227663"/>
    <n v="55"/>
    <n v="55"/>
    <n v="55"/>
    <x v="0"/>
    <s v="2016-11-28 03:00:52.956113+00:00"/>
    <d v="1946-09-06T00:00:00"/>
    <x v="5"/>
    <x v="1"/>
    <x v="1"/>
    <x v="1"/>
    <x v="141"/>
    <x v="1"/>
    <x v="2"/>
    <x v="13"/>
    <x v="8"/>
    <x v="2"/>
    <x v="0"/>
    <x v="0"/>
    <x v="0"/>
    <x v="0"/>
    <x v="1"/>
    <x v="0"/>
    <x v="1"/>
    <x v="1"/>
    <x v="0"/>
    <x v="0"/>
    <x v="0"/>
    <x v="54"/>
    <x v="6"/>
    <x v="54"/>
    <x v="12"/>
    <x v="0"/>
    <x v="0"/>
    <x v="1"/>
    <x v="1"/>
    <x v="0"/>
    <x v="1"/>
    <x v="0"/>
    <x v="1"/>
    <x v="1"/>
    <x v="0"/>
    <x v="0"/>
    <x v="0"/>
    <x v="0"/>
    <x v="0"/>
    <s v="NULL"/>
    <s v="NULL"/>
    <x v="1"/>
  </r>
  <r>
    <n v="227880"/>
    <n v="64"/>
    <m/>
    <n v="64"/>
    <x v="0"/>
    <s v="2016-06-14 05:40:52.712029+00:00"/>
    <d v="1917-08-05T00:00:00"/>
    <x v="38"/>
    <x v="0"/>
    <x v="0"/>
    <x v="1"/>
    <x v="135"/>
    <x v="8"/>
    <x v="2"/>
    <x v="1"/>
    <x v="0"/>
    <x v="15"/>
    <x v="1"/>
    <x v="0"/>
    <x v="0"/>
    <x v="0"/>
    <x v="0"/>
    <x v="0"/>
    <x v="0"/>
    <x v="1"/>
    <x v="0"/>
    <x v="0"/>
    <x v="1"/>
    <x v="80"/>
    <x v="0"/>
    <x v="59"/>
    <x v="7"/>
    <x v="0"/>
    <x v="0"/>
    <x v="2"/>
    <x v="2"/>
    <x v="0"/>
    <x v="0"/>
    <x v="1"/>
    <x v="0"/>
    <x v="0"/>
    <x v="0"/>
    <x v="0"/>
    <x v="0"/>
    <x v="0"/>
    <x v="0"/>
    <s v="NULL"/>
    <s v="NULL"/>
    <x v="0"/>
  </r>
  <r>
    <n v="229115"/>
    <n v="55"/>
    <n v="55"/>
    <n v="55"/>
    <x v="0"/>
    <s v="2017-07-11 07:50:42.536466+00:00"/>
    <d v="1959-05-09T00:00:00"/>
    <x v="33"/>
    <x v="0"/>
    <x v="1"/>
    <x v="1"/>
    <x v="138"/>
    <x v="8"/>
    <x v="2"/>
    <x v="1"/>
    <x v="0"/>
    <x v="20"/>
    <x v="0"/>
    <x v="0"/>
    <x v="0"/>
    <x v="0"/>
    <x v="1"/>
    <x v="0"/>
    <x v="1"/>
    <x v="0"/>
    <x v="1"/>
    <x v="0"/>
    <x v="1"/>
    <x v="29"/>
    <x v="34"/>
    <x v="3"/>
    <x v="7"/>
    <x v="0"/>
    <x v="0"/>
    <x v="1"/>
    <x v="1"/>
    <x v="0"/>
    <x v="1"/>
    <x v="0"/>
    <x v="0"/>
    <x v="0"/>
    <x v="1"/>
    <x v="0"/>
    <x v="0"/>
    <x v="0"/>
    <x v="0"/>
    <s v="NULL"/>
    <s v="NULL"/>
    <x v="0"/>
  </r>
  <r>
    <n v="230413"/>
    <n v="62"/>
    <n v="62"/>
    <m/>
    <x v="0"/>
    <s v="2017-11-30 06:26:44.283790+00:00"/>
    <d v="1935-09-14T00:00:00"/>
    <x v="6"/>
    <x v="1"/>
    <x v="0"/>
    <x v="1"/>
    <x v="114"/>
    <x v="27"/>
    <x v="9"/>
    <x v="24"/>
    <x v="10"/>
    <x v="44"/>
    <x v="1"/>
    <x v="0"/>
    <x v="0"/>
    <x v="0"/>
    <x v="0"/>
    <x v="0"/>
    <x v="0"/>
    <x v="1"/>
    <x v="1"/>
    <x v="0"/>
    <x v="0"/>
    <x v="18"/>
    <x v="20"/>
    <x v="24"/>
    <x v="13"/>
    <x v="0"/>
    <x v="0"/>
    <x v="27"/>
    <x v="9"/>
    <x v="1"/>
    <x v="1"/>
    <x v="0"/>
    <x v="1"/>
    <x v="0"/>
    <x v="0"/>
    <x v="1"/>
    <x v="1"/>
    <x v="0"/>
    <x v="0"/>
    <s v="NULL"/>
    <s v="NULL"/>
    <x v="0"/>
  </r>
  <r>
    <n v="230913"/>
    <n v="60"/>
    <n v="60"/>
    <n v="34"/>
    <x v="0"/>
    <s v="2016-08-16 03:02:02.539568+00:00"/>
    <d v="1932-06-14T00:00:00"/>
    <x v="22"/>
    <x v="0"/>
    <x v="0"/>
    <x v="1"/>
    <x v="142"/>
    <x v="0"/>
    <x v="0"/>
    <x v="0"/>
    <x v="0"/>
    <x v="39"/>
    <x v="1"/>
    <x v="0"/>
    <x v="0"/>
    <x v="0"/>
    <x v="0"/>
    <x v="0"/>
    <x v="0"/>
    <x v="1"/>
    <x v="0"/>
    <x v="0"/>
    <x v="1"/>
    <x v="81"/>
    <x v="48"/>
    <x v="12"/>
    <x v="9"/>
    <x v="0"/>
    <x v="0"/>
    <x v="1"/>
    <x v="1"/>
    <x v="1"/>
    <x v="1"/>
    <x v="2"/>
    <x v="1"/>
    <x v="0"/>
    <x v="0"/>
    <x v="0"/>
    <x v="0"/>
    <x v="1"/>
    <x v="0"/>
    <s v="NULL"/>
    <s v="NULL"/>
    <x v="0"/>
  </r>
  <r>
    <n v="231461"/>
    <n v="63"/>
    <m/>
    <n v="63"/>
    <x v="0"/>
    <s v="2016-04-18 14:03:02.495105+00:00"/>
    <d v="1932-03-05T00:00:00"/>
    <x v="22"/>
    <x v="1"/>
    <x v="0"/>
    <x v="1"/>
    <x v="143"/>
    <x v="1"/>
    <x v="10"/>
    <x v="0"/>
    <x v="15"/>
    <x v="36"/>
    <x v="1"/>
    <x v="1"/>
    <x v="0"/>
    <x v="0"/>
    <x v="0"/>
    <x v="1"/>
    <x v="1"/>
    <x v="0"/>
    <x v="1"/>
    <x v="0"/>
    <x v="1"/>
    <x v="82"/>
    <x v="60"/>
    <x v="60"/>
    <x v="13"/>
    <x v="0"/>
    <x v="0"/>
    <x v="2"/>
    <x v="2"/>
    <x v="1"/>
    <x v="1"/>
    <x v="1"/>
    <x v="0"/>
    <x v="0"/>
    <x v="1"/>
    <x v="0"/>
    <x v="1"/>
    <x v="0"/>
    <x v="0"/>
    <s v="NULL"/>
    <s v="NULL"/>
    <x v="0"/>
  </r>
  <r>
    <n v="232064"/>
    <n v="60"/>
    <n v="60"/>
    <n v="60"/>
    <x v="0"/>
    <s v="2017-02-23 23:17:17.171413+00:00"/>
    <d v="1930-05-27T00:00:00"/>
    <x v="4"/>
    <x v="0"/>
    <x v="0"/>
    <x v="1"/>
    <x v="144"/>
    <x v="8"/>
    <x v="0"/>
    <x v="2"/>
    <x v="8"/>
    <x v="50"/>
    <x v="2"/>
    <x v="0"/>
    <x v="0"/>
    <x v="0"/>
    <x v="1"/>
    <x v="1"/>
    <x v="1"/>
    <x v="1"/>
    <x v="0"/>
    <x v="0"/>
    <x v="0"/>
    <x v="42"/>
    <x v="43"/>
    <x v="43"/>
    <x v="13"/>
    <x v="0"/>
    <x v="0"/>
    <x v="1"/>
    <x v="1"/>
    <x v="0"/>
    <x v="1"/>
    <x v="0"/>
    <x v="1"/>
    <x v="0"/>
    <x v="1"/>
    <x v="0"/>
    <x v="1"/>
    <x v="0"/>
    <x v="0"/>
    <s v="NULL"/>
    <s v="NULL"/>
    <x v="0"/>
  </r>
  <r>
    <n v="233247"/>
    <n v="55"/>
    <m/>
    <n v="55"/>
    <x v="0"/>
    <s v="2015-08-12 04:14:54.937722+00:00"/>
    <d v="1931-07-01T00:00:00"/>
    <x v="20"/>
    <x v="0"/>
    <x v="0"/>
    <x v="1"/>
    <x v="135"/>
    <x v="12"/>
    <x v="1"/>
    <x v="6"/>
    <x v="21"/>
    <x v="38"/>
    <x v="0"/>
    <x v="0"/>
    <x v="0"/>
    <x v="0"/>
    <x v="1"/>
    <x v="0"/>
    <x v="0"/>
    <x v="1"/>
    <x v="0"/>
    <x v="0"/>
    <x v="1"/>
    <x v="35"/>
    <x v="21"/>
    <x v="18"/>
    <x v="24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233945"/>
    <n v="55"/>
    <n v="55"/>
    <m/>
    <x v="0"/>
    <s v="2016-11-03 05:07:39.745720+00:00"/>
    <d v="1936-09-07T00:00:00"/>
    <x v="3"/>
    <x v="0"/>
    <x v="0"/>
    <x v="1"/>
    <x v="145"/>
    <x v="14"/>
    <x v="0"/>
    <x v="13"/>
    <x v="2"/>
    <x v="52"/>
    <x v="2"/>
    <x v="1"/>
    <x v="0"/>
    <x v="1"/>
    <x v="0"/>
    <x v="0"/>
    <x v="1"/>
    <x v="1"/>
    <x v="0"/>
    <x v="0"/>
    <x v="0"/>
    <x v="52"/>
    <x v="8"/>
    <x v="40"/>
    <x v="10"/>
    <x v="0"/>
    <x v="0"/>
    <x v="28"/>
    <x v="21"/>
    <x v="0"/>
    <x v="1"/>
    <x v="2"/>
    <x v="1"/>
    <x v="0"/>
    <x v="0"/>
    <x v="0"/>
    <x v="0"/>
    <x v="0"/>
    <x v="0"/>
    <s v="NULL"/>
    <s v="NULL"/>
    <x v="0"/>
  </r>
  <r>
    <n v="2340"/>
    <n v="55"/>
    <n v="55"/>
    <n v="49"/>
    <x v="0"/>
    <s v="2018-02-21 13:39:44.013387+00:00"/>
    <d v="1947-05-20T00:00:00"/>
    <x v="10"/>
    <x v="1"/>
    <x v="1"/>
    <x v="1"/>
    <x v="146"/>
    <x v="28"/>
    <x v="11"/>
    <x v="0"/>
    <x v="13"/>
    <x v="49"/>
    <x v="1"/>
    <x v="0"/>
    <x v="0"/>
    <x v="0"/>
    <x v="0"/>
    <x v="1"/>
    <x v="1"/>
    <x v="1"/>
    <x v="1"/>
    <x v="0"/>
    <x v="0"/>
    <x v="7"/>
    <x v="58"/>
    <x v="39"/>
    <x v="17"/>
    <x v="0"/>
    <x v="0"/>
    <x v="12"/>
    <x v="25"/>
    <x v="1"/>
    <x v="0"/>
    <x v="0"/>
    <x v="1"/>
    <x v="0"/>
    <x v="0"/>
    <x v="0"/>
    <x v="1"/>
    <x v="0"/>
    <x v="0"/>
    <s v="NULL"/>
    <s v="NULL"/>
    <x v="0"/>
  </r>
  <r>
    <n v="236759"/>
    <n v="65"/>
    <n v="65"/>
    <n v="65"/>
    <x v="0"/>
    <s v="2016-12-06 21:45:30.049974+00:00"/>
    <d v="1946-07-22T00:00:00"/>
    <x v="5"/>
    <x v="0"/>
    <x v="0"/>
    <x v="1"/>
    <x v="147"/>
    <x v="1"/>
    <x v="8"/>
    <x v="12"/>
    <x v="17"/>
    <x v="34"/>
    <x v="1"/>
    <x v="1"/>
    <x v="0"/>
    <x v="0"/>
    <x v="0"/>
    <x v="1"/>
    <x v="1"/>
    <x v="1"/>
    <x v="0"/>
    <x v="0"/>
    <x v="0"/>
    <x v="83"/>
    <x v="47"/>
    <x v="21"/>
    <x v="9"/>
    <x v="0"/>
    <x v="0"/>
    <x v="11"/>
    <x v="18"/>
    <x v="0"/>
    <x v="1"/>
    <x v="0"/>
    <x v="1"/>
    <x v="0"/>
    <x v="1"/>
    <x v="0"/>
    <x v="1"/>
    <x v="1"/>
    <x v="0"/>
    <s v="NULL"/>
    <s v="NULL"/>
    <x v="0"/>
  </r>
  <r>
    <n v="238381"/>
    <n v="60"/>
    <n v="60"/>
    <n v="58"/>
    <x v="0"/>
    <s v="2016-09-07 02:01:16.098415+00:00"/>
    <d v="1941-08-02T00:00:00"/>
    <x v="7"/>
    <x v="1"/>
    <x v="0"/>
    <x v="1"/>
    <x v="148"/>
    <x v="0"/>
    <x v="6"/>
    <x v="1"/>
    <x v="32"/>
    <x v="53"/>
    <x v="1"/>
    <x v="0"/>
    <x v="0"/>
    <x v="0"/>
    <x v="0"/>
    <x v="0"/>
    <x v="1"/>
    <x v="1"/>
    <x v="0"/>
    <x v="0"/>
    <x v="0"/>
    <x v="55"/>
    <x v="54"/>
    <x v="3"/>
    <x v="0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39632"/>
    <n v="66"/>
    <n v="66"/>
    <n v="66"/>
    <x v="0"/>
    <s v="2017-06-12 21:36:17.520108+00:00"/>
    <d v="1941-03-01T00:00:00"/>
    <x v="7"/>
    <x v="0"/>
    <x v="0"/>
    <x v="1"/>
    <x v="149"/>
    <x v="0"/>
    <x v="2"/>
    <x v="2"/>
    <x v="18"/>
    <x v="31"/>
    <x v="1"/>
    <x v="0"/>
    <x v="0"/>
    <x v="0"/>
    <x v="0"/>
    <x v="0"/>
    <x v="0"/>
    <x v="1"/>
    <x v="0"/>
    <x v="0"/>
    <x v="1"/>
    <x v="5"/>
    <x v="2"/>
    <x v="61"/>
    <x v="4"/>
    <x v="0"/>
    <x v="0"/>
    <x v="6"/>
    <x v="14"/>
    <x v="0"/>
    <x v="0"/>
    <x v="0"/>
    <x v="1"/>
    <x v="0"/>
    <x v="0"/>
    <x v="0"/>
    <x v="1"/>
    <x v="0"/>
    <x v="0"/>
    <s v="NULL"/>
    <s v="NULL"/>
    <x v="0"/>
  </r>
  <r>
    <n v="240105"/>
    <n v="65"/>
    <n v="65"/>
    <n v="65"/>
    <x v="0"/>
    <s v="2016-07-07 01:26:12.868158+00:00"/>
    <d v="1926-07-25T00:00:00"/>
    <x v="2"/>
    <x v="0"/>
    <x v="0"/>
    <x v="1"/>
    <x v="150"/>
    <x v="3"/>
    <x v="8"/>
    <x v="16"/>
    <x v="34"/>
    <x v="25"/>
    <x v="0"/>
    <x v="0"/>
    <x v="0"/>
    <x v="0"/>
    <x v="0"/>
    <x v="0"/>
    <x v="1"/>
    <x v="2"/>
    <x v="1"/>
    <x v="0"/>
    <x v="1"/>
    <x v="84"/>
    <x v="12"/>
    <x v="51"/>
    <x v="14"/>
    <x v="0"/>
    <x v="0"/>
    <x v="1"/>
    <x v="1"/>
    <x v="1"/>
    <x v="1"/>
    <x v="2"/>
    <x v="0"/>
    <x v="0"/>
    <x v="1"/>
    <x v="1"/>
    <x v="0"/>
    <x v="0"/>
    <x v="0"/>
    <s v="NULL"/>
    <s v="NULL"/>
    <x v="0"/>
  </r>
  <r>
    <n v="24127"/>
    <n v="60"/>
    <n v="60"/>
    <m/>
    <x v="0"/>
    <s v="2017-11-30 06:15:33.244000+00:00"/>
    <d v="1950-03-22T00:00:00"/>
    <x v="29"/>
    <x v="1"/>
    <x v="1"/>
    <x v="2"/>
    <x v="151"/>
    <x v="29"/>
    <x v="12"/>
    <x v="19"/>
    <x v="35"/>
    <x v="31"/>
    <x v="1"/>
    <x v="0"/>
    <x v="0"/>
    <x v="0"/>
    <x v="0"/>
    <x v="0"/>
    <x v="1"/>
    <x v="1"/>
    <x v="0"/>
    <x v="0"/>
    <x v="0"/>
    <x v="85"/>
    <x v="24"/>
    <x v="13"/>
    <x v="8"/>
    <x v="0"/>
    <x v="0"/>
    <x v="21"/>
    <x v="14"/>
    <x v="0"/>
    <x v="0"/>
    <x v="0"/>
    <x v="0"/>
    <x v="0"/>
    <x v="1"/>
    <x v="0"/>
    <x v="1"/>
    <x v="0"/>
    <x v="0"/>
    <s v="NULL"/>
    <s v="NULL"/>
    <x v="0"/>
  </r>
  <r>
    <n v="242851"/>
    <n v="71"/>
    <m/>
    <n v="71"/>
    <x v="0"/>
    <s v="2015-07-21 07:26:00.886388+00:00"/>
    <d v="1938-06-03T00:00:00"/>
    <x v="9"/>
    <x v="0"/>
    <x v="0"/>
    <x v="1"/>
    <x v="152"/>
    <x v="28"/>
    <x v="2"/>
    <x v="16"/>
    <x v="31"/>
    <x v="54"/>
    <x v="2"/>
    <x v="0"/>
    <x v="0"/>
    <x v="0"/>
    <x v="0"/>
    <x v="1"/>
    <x v="0"/>
    <x v="0"/>
    <x v="1"/>
    <x v="0"/>
    <x v="1"/>
    <x v="86"/>
    <x v="48"/>
    <x v="62"/>
    <x v="4"/>
    <x v="0"/>
    <x v="0"/>
    <x v="2"/>
    <x v="2"/>
    <x v="1"/>
    <x v="0"/>
    <x v="1"/>
    <x v="1"/>
    <x v="0"/>
    <x v="2"/>
    <x v="0"/>
    <x v="1"/>
    <x v="0"/>
    <x v="0"/>
    <s v="NULL"/>
    <s v="NULL"/>
    <x v="0"/>
  </r>
  <r>
    <n v="243187"/>
    <n v="59"/>
    <m/>
    <n v="59"/>
    <x v="0"/>
    <s v="2015-07-14 23:13:12.673655+00:00"/>
    <d v="1927-10-13T00:00:00"/>
    <x v="16"/>
    <x v="0"/>
    <x v="0"/>
    <x v="0"/>
    <x v="153"/>
    <x v="14"/>
    <x v="1"/>
    <x v="1"/>
    <x v="15"/>
    <x v="12"/>
    <x v="1"/>
    <x v="0"/>
    <x v="0"/>
    <x v="0"/>
    <x v="0"/>
    <x v="0"/>
    <x v="1"/>
    <x v="0"/>
    <x v="1"/>
    <x v="0"/>
    <x v="0"/>
    <x v="24"/>
    <x v="0"/>
    <x v="37"/>
    <x v="4"/>
    <x v="0"/>
    <x v="0"/>
    <x v="2"/>
    <x v="2"/>
    <x v="2"/>
    <x v="0"/>
    <x v="1"/>
    <x v="1"/>
    <x v="0"/>
    <x v="0"/>
    <x v="0"/>
    <x v="0"/>
    <x v="0"/>
    <x v="0"/>
    <s v="NULL"/>
    <s v="NULL"/>
    <x v="0"/>
  </r>
  <r>
    <n v="243389"/>
    <n v="58"/>
    <n v="58"/>
    <n v="45"/>
    <x v="0"/>
    <s v="2017-02-08 21:43:04.640352+00:00"/>
    <d v="1964-01-08T00:00:00"/>
    <x v="39"/>
    <x v="0"/>
    <x v="2"/>
    <x v="1"/>
    <x v="154"/>
    <x v="1"/>
    <x v="1"/>
    <x v="2"/>
    <x v="2"/>
    <x v="6"/>
    <x v="1"/>
    <x v="0"/>
    <x v="0"/>
    <x v="0"/>
    <x v="1"/>
    <x v="0"/>
    <x v="0"/>
    <x v="0"/>
    <x v="1"/>
    <x v="0"/>
    <x v="1"/>
    <x v="87"/>
    <x v="47"/>
    <x v="63"/>
    <x v="10"/>
    <x v="0"/>
    <x v="0"/>
    <x v="1"/>
    <x v="1"/>
    <x v="0"/>
    <x v="1"/>
    <x v="0"/>
    <x v="0"/>
    <x v="1"/>
    <x v="0"/>
    <x v="0"/>
    <x v="0"/>
    <x v="0"/>
    <x v="0"/>
    <s v="NULL"/>
    <s v="NULL"/>
    <x v="1"/>
  </r>
  <r>
    <n v="243511"/>
    <n v="56"/>
    <m/>
    <n v="56"/>
    <x v="0"/>
    <s v="2016-04-13 07:53:10.668507+00:00"/>
    <d v="1932-12-14T00:00:00"/>
    <x v="22"/>
    <x v="1"/>
    <x v="0"/>
    <x v="1"/>
    <x v="155"/>
    <x v="0"/>
    <x v="0"/>
    <x v="0"/>
    <x v="0"/>
    <x v="22"/>
    <x v="1"/>
    <x v="0"/>
    <x v="0"/>
    <x v="0"/>
    <x v="0"/>
    <x v="1"/>
    <x v="1"/>
    <x v="1"/>
    <x v="0"/>
    <x v="0"/>
    <x v="0"/>
    <x v="3"/>
    <x v="3"/>
    <x v="3"/>
    <x v="3"/>
    <x v="0"/>
    <x v="0"/>
    <x v="2"/>
    <x v="2"/>
    <x v="0"/>
    <x v="0"/>
    <x v="1"/>
    <x v="1"/>
    <x v="0"/>
    <x v="1"/>
    <x v="0"/>
    <x v="1"/>
    <x v="0"/>
    <x v="0"/>
    <s v="NULL"/>
    <s v="NULL"/>
    <x v="0"/>
  </r>
  <r>
    <n v="244281"/>
    <n v="55"/>
    <n v="55"/>
    <n v="28"/>
    <x v="0"/>
    <s v="2017-04-06 03:12:34.265768+00:00"/>
    <d v="1939-04-25T00:00:00"/>
    <x v="17"/>
    <x v="1"/>
    <x v="2"/>
    <x v="1"/>
    <x v="110"/>
    <x v="10"/>
    <x v="0"/>
    <x v="11"/>
    <x v="17"/>
    <x v="16"/>
    <x v="0"/>
    <x v="0"/>
    <x v="0"/>
    <x v="0"/>
    <x v="0"/>
    <x v="1"/>
    <x v="1"/>
    <x v="1"/>
    <x v="0"/>
    <x v="0"/>
    <x v="0"/>
    <x v="88"/>
    <x v="41"/>
    <x v="15"/>
    <x v="5"/>
    <x v="0"/>
    <x v="0"/>
    <x v="9"/>
    <x v="21"/>
    <x v="0"/>
    <x v="1"/>
    <x v="0"/>
    <x v="1"/>
    <x v="0"/>
    <x v="0"/>
    <x v="0"/>
    <x v="1"/>
    <x v="0"/>
    <x v="0"/>
    <s v="NULL"/>
    <s v="NULL"/>
    <x v="0"/>
  </r>
  <r>
    <n v="244868"/>
    <n v="58"/>
    <m/>
    <n v="58"/>
    <x v="0"/>
    <s v="2015-12-02 22:41:31.234699+00:00"/>
    <d v="1935-04-24T00:00:00"/>
    <x v="6"/>
    <x v="1"/>
    <x v="1"/>
    <x v="0"/>
    <x v="156"/>
    <x v="21"/>
    <x v="1"/>
    <x v="11"/>
    <x v="5"/>
    <x v="22"/>
    <x v="2"/>
    <x v="1"/>
    <x v="0"/>
    <x v="0"/>
    <x v="0"/>
    <x v="0"/>
    <x v="1"/>
    <x v="0"/>
    <x v="0"/>
    <x v="1"/>
    <x v="1"/>
    <x v="3"/>
    <x v="3"/>
    <x v="3"/>
    <x v="3"/>
    <x v="0"/>
    <x v="0"/>
    <x v="2"/>
    <x v="2"/>
    <x v="0"/>
    <x v="0"/>
    <x v="1"/>
    <x v="0"/>
    <x v="0"/>
    <x v="0"/>
    <x v="0"/>
    <x v="0"/>
    <x v="0"/>
    <x v="0"/>
    <s v="NULL"/>
    <s v="NULL"/>
    <x v="0"/>
  </r>
  <r>
    <n v="245482"/>
    <n v="56"/>
    <n v="56"/>
    <n v="35"/>
    <x v="0"/>
    <s v="2017-06-27 11:12:09.927503+00:00"/>
    <d v="1943-03-12T00:00:00"/>
    <x v="0"/>
    <x v="1"/>
    <x v="1"/>
    <x v="0"/>
    <x v="78"/>
    <x v="14"/>
    <x v="1"/>
    <x v="1"/>
    <x v="15"/>
    <x v="36"/>
    <x v="1"/>
    <x v="0"/>
    <x v="0"/>
    <x v="0"/>
    <x v="1"/>
    <x v="0"/>
    <x v="1"/>
    <x v="1"/>
    <x v="0"/>
    <x v="0"/>
    <x v="1"/>
    <x v="63"/>
    <x v="40"/>
    <x v="36"/>
    <x v="9"/>
    <x v="0"/>
    <x v="0"/>
    <x v="29"/>
    <x v="26"/>
    <x v="0"/>
    <x v="1"/>
    <x v="3"/>
    <x v="1"/>
    <x v="1"/>
    <x v="0"/>
    <x v="1"/>
    <x v="0"/>
    <x v="0"/>
    <x v="0"/>
    <s v="NULL"/>
    <s v="NULL"/>
    <x v="0"/>
  </r>
  <r>
    <n v="245717"/>
    <n v="52"/>
    <n v="52"/>
    <n v="52"/>
    <x v="0"/>
    <s v="2017-08-15 12:50:27.986695+00:00"/>
    <d v="1955-12-27T00:00:00"/>
    <x v="12"/>
    <x v="1"/>
    <x v="0"/>
    <x v="1"/>
    <x v="157"/>
    <x v="14"/>
    <x v="2"/>
    <x v="20"/>
    <x v="1"/>
    <x v="9"/>
    <x v="0"/>
    <x v="0"/>
    <x v="0"/>
    <x v="0"/>
    <x v="1"/>
    <x v="0"/>
    <x v="1"/>
    <x v="1"/>
    <x v="0"/>
    <x v="0"/>
    <x v="0"/>
    <x v="3"/>
    <x v="3"/>
    <x v="3"/>
    <x v="3"/>
    <x v="0"/>
    <x v="0"/>
    <x v="1"/>
    <x v="1"/>
    <x v="1"/>
    <x v="1"/>
    <x v="0"/>
    <x v="1"/>
    <x v="1"/>
    <x v="0"/>
    <x v="0"/>
    <x v="1"/>
    <x v="0"/>
    <x v="0"/>
    <s v="NULL"/>
    <s v="NULL"/>
    <x v="0"/>
  </r>
  <r>
    <n v="245856"/>
    <n v="60"/>
    <m/>
    <n v="60"/>
    <x v="0"/>
    <s v="2015-11-17 04:45:13.447304+00:00"/>
    <d v="1944-09-13T00:00:00"/>
    <x v="19"/>
    <x v="0"/>
    <x v="0"/>
    <x v="1"/>
    <x v="158"/>
    <x v="0"/>
    <x v="13"/>
    <x v="11"/>
    <x v="10"/>
    <x v="7"/>
    <x v="1"/>
    <x v="0"/>
    <x v="0"/>
    <x v="0"/>
    <x v="1"/>
    <x v="1"/>
    <x v="0"/>
    <x v="1"/>
    <x v="0"/>
    <x v="0"/>
    <x v="0"/>
    <x v="28"/>
    <x v="6"/>
    <x v="64"/>
    <x v="19"/>
    <x v="0"/>
    <x v="0"/>
    <x v="2"/>
    <x v="2"/>
    <x v="0"/>
    <x v="1"/>
    <x v="1"/>
    <x v="1"/>
    <x v="1"/>
    <x v="2"/>
    <x v="0"/>
    <x v="0"/>
    <x v="0"/>
    <x v="0"/>
    <s v="NULL"/>
    <s v="NULL"/>
    <x v="1"/>
  </r>
  <r>
    <n v="245876"/>
    <n v="66"/>
    <m/>
    <n v="66"/>
    <x v="0"/>
    <s v="2017-04-11 10:52:49.002239+00:00"/>
    <d v="1934-12-12T00:00:00"/>
    <x v="13"/>
    <x v="1"/>
    <x v="0"/>
    <x v="1"/>
    <x v="159"/>
    <x v="22"/>
    <x v="1"/>
    <x v="20"/>
    <x v="25"/>
    <x v="51"/>
    <x v="2"/>
    <x v="0"/>
    <x v="0"/>
    <x v="0"/>
    <x v="0"/>
    <x v="0"/>
    <x v="1"/>
    <x v="1"/>
    <x v="1"/>
    <x v="0"/>
    <x v="0"/>
    <x v="89"/>
    <x v="36"/>
    <x v="39"/>
    <x v="4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46085"/>
    <n v="62"/>
    <m/>
    <n v="62"/>
    <x v="0"/>
    <s v="2015-05-26 06:11:19.528899+00:00"/>
    <d v="1921-03-04T00:00:00"/>
    <x v="15"/>
    <x v="0"/>
    <x v="0"/>
    <x v="1"/>
    <x v="21"/>
    <x v="23"/>
    <x v="13"/>
    <x v="25"/>
    <x v="12"/>
    <x v="28"/>
    <x v="1"/>
    <x v="0"/>
    <x v="0"/>
    <x v="0"/>
    <x v="0"/>
    <x v="1"/>
    <x v="1"/>
    <x v="1"/>
    <x v="0"/>
    <x v="0"/>
    <x v="1"/>
    <x v="73"/>
    <x v="61"/>
    <x v="51"/>
    <x v="9"/>
    <x v="0"/>
    <x v="0"/>
    <x v="2"/>
    <x v="2"/>
    <x v="0"/>
    <x v="1"/>
    <x v="1"/>
    <x v="1"/>
    <x v="0"/>
    <x v="0"/>
    <x v="0"/>
    <x v="0"/>
    <x v="0"/>
    <x v="0"/>
    <s v="NULL"/>
    <s v="NULL"/>
    <x v="0"/>
  </r>
  <r>
    <n v="246829"/>
    <n v="65"/>
    <m/>
    <n v="65"/>
    <x v="0"/>
    <s v="2015-02-18 23:42:01.316931+00:00"/>
    <d v="1953-02-20T00:00:00"/>
    <x v="40"/>
    <x v="0"/>
    <x v="0"/>
    <x v="1"/>
    <x v="160"/>
    <x v="30"/>
    <x v="14"/>
    <x v="7"/>
    <x v="24"/>
    <x v="37"/>
    <x v="1"/>
    <x v="0"/>
    <x v="1"/>
    <x v="0"/>
    <x v="0"/>
    <x v="1"/>
    <x v="0"/>
    <x v="1"/>
    <x v="0"/>
    <x v="0"/>
    <x v="1"/>
    <x v="48"/>
    <x v="61"/>
    <x v="44"/>
    <x v="12"/>
    <x v="0"/>
    <x v="0"/>
    <x v="2"/>
    <x v="2"/>
    <x v="1"/>
    <x v="2"/>
    <x v="1"/>
    <x v="0"/>
    <x v="0"/>
    <x v="2"/>
    <x v="0"/>
    <x v="0"/>
    <x v="0"/>
    <x v="0"/>
    <s v="NULL"/>
    <s v="NULL"/>
    <x v="0"/>
  </r>
  <r>
    <n v="248069"/>
    <n v="53"/>
    <m/>
    <n v="53"/>
    <x v="0"/>
    <s v="2015-02-19 00:56:39.028080+00:00"/>
    <d v="1942-02-18T00:00:00"/>
    <x v="18"/>
    <x v="1"/>
    <x v="1"/>
    <x v="1"/>
    <x v="161"/>
    <x v="14"/>
    <x v="1"/>
    <x v="1"/>
    <x v="15"/>
    <x v="55"/>
    <x v="1"/>
    <x v="0"/>
    <x v="1"/>
    <x v="0"/>
    <x v="1"/>
    <x v="1"/>
    <x v="1"/>
    <x v="0"/>
    <x v="0"/>
    <x v="1"/>
    <x v="0"/>
    <x v="32"/>
    <x v="52"/>
    <x v="39"/>
    <x v="11"/>
    <x v="0"/>
    <x v="0"/>
    <x v="2"/>
    <x v="2"/>
    <x v="2"/>
    <x v="2"/>
    <x v="1"/>
    <x v="1"/>
    <x v="0"/>
    <x v="1"/>
    <x v="0"/>
    <x v="1"/>
    <x v="0"/>
    <x v="0"/>
    <s v="NULL"/>
    <s v="NULL"/>
    <x v="0"/>
  </r>
  <r>
    <n v="248418"/>
    <n v="65"/>
    <n v="65"/>
    <n v="40"/>
    <x v="0"/>
    <s v="2017-12-20 00:23:20.579113+00:00"/>
    <d v="1956-05-18T00:00:00"/>
    <x v="21"/>
    <x v="1"/>
    <x v="2"/>
    <x v="2"/>
    <x v="147"/>
    <x v="11"/>
    <x v="0"/>
    <x v="3"/>
    <x v="10"/>
    <x v="32"/>
    <x v="1"/>
    <x v="0"/>
    <x v="1"/>
    <x v="0"/>
    <x v="0"/>
    <x v="0"/>
    <x v="0"/>
    <x v="1"/>
    <x v="0"/>
    <x v="0"/>
    <x v="0"/>
    <x v="37"/>
    <x v="18"/>
    <x v="4"/>
    <x v="9"/>
    <x v="0"/>
    <x v="0"/>
    <x v="30"/>
    <x v="27"/>
    <x v="1"/>
    <x v="1"/>
    <x v="0"/>
    <x v="1"/>
    <x v="1"/>
    <x v="0"/>
    <x v="0"/>
    <x v="0"/>
    <x v="0"/>
    <x v="0"/>
    <s v="NULL"/>
    <s v="NULL"/>
    <x v="1"/>
  </r>
  <r>
    <n v="248449"/>
    <n v="73"/>
    <n v="73"/>
    <m/>
    <x v="0"/>
    <s v="2017-01-19 01:35:51.857754+00:00"/>
    <d v="1951-09-04T00:00:00"/>
    <x v="41"/>
    <x v="0"/>
    <x v="0"/>
    <x v="1"/>
    <x v="162"/>
    <x v="12"/>
    <x v="15"/>
    <x v="1"/>
    <x v="26"/>
    <x v="7"/>
    <x v="1"/>
    <x v="0"/>
    <x v="1"/>
    <x v="0"/>
    <x v="0"/>
    <x v="1"/>
    <x v="0"/>
    <x v="0"/>
    <x v="0"/>
    <x v="0"/>
    <x v="0"/>
    <x v="3"/>
    <x v="3"/>
    <x v="3"/>
    <x v="3"/>
    <x v="0"/>
    <x v="0"/>
    <x v="1"/>
    <x v="6"/>
    <x v="1"/>
    <x v="1"/>
    <x v="0"/>
    <x v="1"/>
    <x v="0"/>
    <x v="0"/>
    <x v="0"/>
    <x v="1"/>
    <x v="0"/>
    <x v="0"/>
    <s v="NULL"/>
    <s v="NULL"/>
    <x v="0"/>
  </r>
  <r>
    <n v="250348"/>
    <n v="64"/>
    <n v="64"/>
    <n v="27"/>
    <x v="0"/>
    <s v="2017-05-19 01:49:25.855160+00:00"/>
    <d v="1937-04-30T00:00:00"/>
    <x v="24"/>
    <x v="1"/>
    <x v="1"/>
    <x v="0"/>
    <x v="39"/>
    <x v="14"/>
    <x v="0"/>
    <x v="13"/>
    <x v="2"/>
    <x v="34"/>
    <x v="2"/>
    <x v="0"/>
    <x v="0"/>
    <x v="0"/>
    <x v="0"/>
    <x v="0"/>
    <x v="1"/>
    <x v="1"/>
    <x v="0"/>
    <x v="0"/>
    <x v="0"/>
    <x v="3"/>
    <x v="3"/>
    <x v="3"/>
    <x v="3"/>
    <x v="0"/>
    <x v="0"/>
    <x v="1"/>
    <x v="1"/>
    <x v="0"/>
    <x v="1"/>
    <x v="0"/>
    <x v="1"/>
    <x v="0"/>
    <x v="1"/>
    <x v="0"/>
    <x v="1"/>
    <x v="0"/>
    <x v="0"/>
    <s v="NULL"/>
    <s v="NULL"/>
    <x v="0"/>
  </r>
  <r>
    <n v="250712"/>
    <n v="65"/>
    <m/>
    <n v="65"/>
    <x v="0"/>
    <s v="2018-02-27 22:51:54.400244+00:00"/>
    <d v="1924-08-01T00:00:00"/>
    <x v="34"/>
    <x v="1"/>
    <x v="0"/>
    <x v="1"/>
    <x v="163"/>
    <x v="21"/>
    <x v="13"/>
    <x v="1"/>
    <x v="8"/>
    <x v="44"/>
    <x v="1"/>
    <x v="0"/>
    <x v="0"/>
    <x v="0"/>
    <x v="1"/>
    <x v="0"/>
    <x v="1"/>
    <x v="1"/>
    <x v="0"/>
    <x v="0"/>
    <x v="1"/>
    <x v="90"/>
    <x v="62"/>
    <x v="3"/>
    <x v="8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51137"/>
    <n v="65"/>
    <n v="65"/>
    <n v="60"/>
    <x v="0"/>
    <s v="2017-01-14 14:12:41.572807+00:00"/>
    <d v="1935-05-08T00:00:00"/>
    <x v="6"/>
    <x v="1"/>
    <x v="1"/>
    <x v="1"/>
    <x v="36"/>
    <x v="8"/>
    <x v="0"/>
    <x v="2"/>
    <x v="8"/>
    <x v="33"/>
    <x v="2"/>
    <x v="1"/>
    <x v="0"/>
    <x v="1"/>
    <x v="0"/>
    <x v="1"/>
    <x v="1"/>
    <x v="0"/>
    <x v="0"/>
    <x v="1"/>
    <x v="1"/>
    <x v="63"/>
    <x v="43"/>
    <x v="2"/>
    <x v="1"/>
    <x v="0"/>
    <x v="0"/>
    <x v="31"/>
    <x v="26"/>
    <x v="0"/>
    <x v="0"/>
    <x v="0"/>
    <x v="1"/>
    <x v="0"/>
    <x v="1"/>
    <x v="0"/>
    <x v="1"/>
    <x v="0"/>
    <x v="0"/>
    <s v="NULL"/>
    <s v="NULL"/>
    <x v="0"/>
  </r>
  <r>
    <n v="251204"/>
    <n v="57"/>
    <m/>
    <n v="57"/>
    <x v="0"/>
    <s v="2015-06-16 09:32:13.844478+00:00"/>
    <d v="1932-06-09T00:00:00"/>
    <x v="22"/>
    <x v="0"/>
    <x v="0"/>
    <x v="1"/>
    <x v="164"/>
    <x v="14"/>
    <x v="1"/>
    <x v="1"/>
    <x v="15"/>
    <x v="31"/>
    <x v="1"/>
    <x v="0"/>
    <x v="0"/>
    <x v="0"/>
    <x v="0"/>
    <x v="0"/>
    <x v="1"/>
    <x v="0"/>
    <x v="0"/>
    <x v="0"/>
    <x v="0"/>
    <x v="84"/>
    <x v="19"/>
    <x v="41"/>
    <x v="14"/>
    <x v="0"/>
    <x v="0"/>
    <x v="2"/>
    <x v="2"/>
    <x v="1"/>
    <x v="1"/>
    <x v="1"/>
    <x v="0"/>
    <x v="0"/>
    <x v="0"/>
    <x v="0"/>
    <x v="1"/>
    <x v="0"/>
    <x v="0"/>
    <s v="NULL"/>
    <s v="NULL"/>
    <x v="0"/>
  </r>
  <r>
    <n v="251267"/>
    <n v="65"/>
    <m/>
    <n v="65"/>
    <x v="0"/>
    <s v="2015-06-16 23:38:14.594215+00:00"/>
    <d v="1938-02-02T00:00:00"/>
    <x v="9"/>
    <x v="0"/>
    <x v="0"/>
    <x v="1"/>
    <x v="165"/>
    <x v="0"/>
    <x v="0"/>
    <x v="0"/>
    <x v="0"/>
    <x v="22"/>
    <x v="1"/>
    <x v="0"/>
    <x v="1"/>
    <x v="0"/>
    <x v="0"/>
    <x v="1"/>
    <x v="1"/>
    <x v="1"/>
    <x v="0"/>
    <x v="0"/>
    <x v="0"/>
    <x v="28"/>
    <x v="31"/>
    <x v="0"/>
    <x v="14"/>
    <x v="12"/>
    <x v="0"/>
    <x v="2"/>
    <x v="2"/>
    <x v="0"/>
    <x v="0"/>
    <x v="1"/>
    <x v="0"/>
    <x v="0"/>
    <x v="0"/>
    <x v="0"/>
    <x v="1"/>
    <x v="0"/>
    <x v="0"/>
    <s v="NULL"/>
    <s v="NULL"/>
    <x v="0"/>
  </r>
  <r>
    <n v="251694"/>
    <n v="65"/>
    <n v="65"/>
    <n v="65"/>
    <x v="0"/>
    <s v="2017-12-28 02:25:48.419338+00:00"/>
    <d v="1926-12-14T00:00:00"/>
    <x v="2"/>
    <x v="0"/>
    <x v="1"/>
    <x v="1"/>
    <x v="111"/>
    <x v="0"/>
    <x v="2"/>
    <x v="2"/>
    <x v="18"/>
    <x v="44"/>
    <x v="1"/>
    <x v="0"/>
    <x v="0"/>
    <x v="0"/>
    <x v="0"/>
    <x v="0"/>
    <x v="1"/>
    <x v="0"/>
    <x v="0"/>
    <x v="0"/>
    <x v="1"/>
    <x v="3"/>
    <x v="3"/>
    <x v="3"/>
    <x v="3"/>
    <x v="0"/>
    <x v="0"/>
    <x v="1"/>
    <x v="1"/>
    <x v="0"/>
    <x v="1"/>
    <x v="0"/>
    <x v="1"/>
    <x v="0"/>
    <x v="1"/>
    <x v="0"/>
    <x v="1"/>
    <x v="1"/>
    <x v="0"/>
    <s v="NULL"/>
    <s v="NULL"/>
    <x v="0"/>
  </r>
  <r>
    <n v="252467"/>
    <n v="60"/>
    <n v="60"/>
    <m/>
    <x v="0"/>
    <s v="2016-12-13 20:41:34.936640+00:00"/>
    <d v="1930-04-28T00:00:00"/>
    <x v="4"/>
    <x v="0"/>
    <x v="0"/>
    <x v="1"/>
    <x v="166"/>
    <x v="0"/>
    <x v="2"/>
    <x v="2"/>
    <x v="18"/>
    <x v="12"/>
    <x v="1"/>
    <x v="1"/>
    <x v="0"/>
    <x v="0"/>
    <x v="0"/>
    <x v="0"/>
    <x v="1"/>
    <x v="1"/>
    <x v="0"/>
    <x v="0"/>
    <x v="1"/>
    <x v="91"/>
    <x v="63"/>
    <x v="42"/>
    <x v="9"/>
    <x v="0"/>
    <x v="0"/>
    <x v="1"/>
    <x v="1"/>
    <x v="0"/>
    <x v="1"/>
    <x v="0"/>
    <x v="1"/>
    <x v="1"/>
    <x v="0"/>
    <x v="0"/>
    <x v="0"/>
    <x v="0"/>
    <x v="0"/>
    <s v="NULL"/>
    <s v="NULL"/>
    <x v="1"/>
  </r>
  <r>
    <n v="252915"/>
    <n v="60"/>
    <n v="60"/>
    <n v="60"/>
    <x v="0"/>
    <s v="2016-08-25 06:32:12.429049+00:00"/>
    <d v="1937-02-27T00:00:00"/>
    <x v="24"/>
    <x v="1"/>
    <x v="1"/>
    <x v="1"/>
    <x v="12"/>
    <x v="0"/>
    <x v="2"/>
    <x v="2"/>
    <x v="18"/>
    <x v="56"/>
    <x v="2"/>
    <x v="1"/>
    <x v="0"/>
    <x v="0"/>
    <x v="0"/>
    <x v="1"/>
    <x v="0"/>
    <x v="0"/>
    <x v="0"/>
    <x v="1"/>
    <x v="1"/>
    <x v="9"/>
    <x v="54"/>
    <x v="54"/>
    <x v="8"/>
    <x v="0"/>
    <x v="0"/>
    <x v="1"/>
    <x v="1"/>
    <x v="0"/>
    <x v="1"/>
    <x v="2"/>
    <x v="0"/>
    <x v="0"/>
    <x v="0"/>
    <x v="0"/>
    <x v="1"/>
    <x v="0"/>
    <x v="0"/>
    <s v="NULL"/>
    <s v="NULL"/>
    <x v="0"/>
  </r>
  <r>
    <n v="252939"/>
    <n v="55"/>
    <n v="55"/>
    <n v="50"/>
    <x v="0"/>
    <s v="2017-07-04 01:43:20.067774+00:00"/>
    <d v="1924-09-21T00:00:00"/>
    <x v="34"/>
    <x v="0"/>
    <x v="0"/>
    <x v="1"/>
    <x v="145"/>
    <x v="0"/>
    <x v="0"/>
    <x v="0"/>
    <x v="0"/>
    <x v="57"/>
    <x v="2"/>
    <x v="0"/>
    <x v="0"/>
    <x v="0"/>
    <x v="0"/>
    <x v="0"/>
    <x v="1"/>
    <x v="1"/>
    <x v="0"/>
    <x v="0"/>
    <x v="0"/>
    <x v="50"/>
    <x v="64"/>
    <x v="46"/>
    <x v="11"/>
    <x v="0"/>
    <x v="0"/>
    <x v="20"/>
    <x v="21"/>
    <x v="0"/>
    <x v="0"/>
    <x v="0"/>
    <x v="1"/>
    <x v="0"/>
    <x v="0"/>
    <x v="1"/>
    <x v="0"/>
    <x v="0"/>
    <x v="0"/>
    <s v="NULL"/>
    <s v="NULL"/>
    <x v="0"/>
  </r>
  <r>
    <n v="253505"/>
    <n v="70"/>
    <m/>
    <n v="70"/>
    <x v="0"/>
    <s v="2015-02-12 04:54:57.905501+00:00"/>
    <d v="1936-04-09T00:00:00"/>
    <x v="3"/>
    <x v="0"/>
    <x v="0"/>
    <x v="1"/>
    <x v="27"/>
    <x v="14"/>
    <x v="1"/>
    <x v="1"/>
    <x v="15"/>
    <x v="15"/>
    <x v="1"/>
    <x v="0"/>
    <x v="0"/>
    <x v="0"/>
    <x v="0"/>
    <x v="1"/>
    <x v="0"/>
    <x v="1"/>
    <x v="1"/>
    <x v="0"/>
    <x v="1"/>
    <x v="18"/>
    <x v="17"/>
    <x v="56"/>
    <x v="5"/>
    <x v="0"/>
    <x v="0"/>
    <x v="2"/>
    <x v="2"/>
    <x v="0"/>
    <x v="1"/>
    <x v="1"/>
    <x v="1"/>
    <x v="0"/>
    <x v="1"/>
    <x v="0"/>
    <x v="1"/>
    <x v="0"/>
    <x v="0"/>
    <s v="NULL"/>
    <s v="NULL"/>
    <x v="0"/>
  </r>
  <r>
    <n v="254763"/>
    <n v="60"/>
    <m/>
    <n v="60"/>
    <x v="0"/>
    <s v="2015-03-17 05:25:34.985584+00:00"/>
    <d v="1930-01-26T00:00:00"/>
    <x v="4"/>
    <x v="0"/>
    <x v="0"/>
    <x v="1"/>
    <x v="167"/>
    <x v="0"/>
    <x v="13"/>
    <x v="11"/>
    <x v="10"/>
    <x v="8"/>
    <x v="2"/>
    <x v="0"/>
    <x v="0"/>
    <x v="0"/>
    <x v="0"/>
    <x v="0"/>
    <x v="1"/>
    <x v="1"/>
    <x v="0"/>
    <x v="0"/>
    <x v="0"/>
    <x v="35"/>
    <x v="21"/>
    <x v="3"/>
    <x v="0"/>
    <x v="0"/>
    <x v="0"/>
    <x v="2"/>
    <x v="2"/>
    <x v="1"/>
    <x v="1"/>
    <x v="1"/>
    <x v="1"/>
    <x v="0"/>
    <x v="1"/>
    <x v="0"/>
    <x v="0"/>
    <x v="0"/>
    <x v="0"/>
    <s v="NULL"/>
    <s v="NULL"/>
    <x v="0"/>
  </r>
  <r>
    <n v="254844"/>
    <n v="55"/>
    <n v="55"/>
    <n v="30"/>
    <x v="0"/>
    <s v="2017-07-03 05:37:14.307583+00:00"/>
    <d v="1965-05-14T00:00:00"/>
    <x v="42"/>
    <x v="0"/>
    <x v="0"/>
    <x v="1"/>
    <x v="168"/>
    <x v="13"/>
    <x v="5"/>
    <x v="14"/>
    <x v="14"/>
    <x v="19"/>
    <x v="3"/>
    <x v="0"/>
    <x v="0"/>
    <x v="2"/>
    <x v="0"/>
    <x v="0"/>
    <x v="0"/>
    <x v="1"/>
    <x v="1"/>
    <x v="0"/>
    <x v="0"/>
    <x v="3"/>
    <x v="3"/>
    <x v="3"/>
    <x v="3"/>
    <x v="0"/>
    <x v="0"/>
    <x v="1"/>
    <x v="1"/>
    <x v="1"/>
    <x v="1"/>
    <x v="2"/>
    <x v="1"/>
    <x v="1"/>
    <x v="2"/>
    <x v="0"/>
    <x v="0"/>
    <x v="0"/>
    <x v="0"/>
    <s v="NULL"/>
    <s v="NULL"/>
    <x v="0"/>
  </r>
  <r>
    <n v="255145"/>
    <n v="64"/>
    <n v="64"/>
    <n v="23"/>
    <x v="0"/>
    <s v="2017-06-22 06:31:52.286585+00:00"/>
    <d v="1934-01-06T00:00:00"/>
    <x v="13"/>
    <x v="1"/>
    <x v="0"/>
    <x v="1"/>
    <x v="40"/>
    <x v="1"/>
    <x v="0"/>
    <x v="1"/>
    <x v="1"/>
    <x v="6"/>
    <x v="1"/>
    <x v="0"/>
    <x v="0"/>
    <x v="0"/>
    <x v="0"/>
    <x v="0"/>
    <x v="1"/>
    <x v="1"/>
    <x v="0"/>
    <x v="0"/>
    <x v="0"/>
    <x v="92"/>
    <x v="9"/>
    <x v="43"/>
    <x v="5"/>
    <x v="0"/>
    <x v="0"/>
    <x v="28"/>
    <x v="12"/>
    <x v="1"/>
    <x v="1"/>
    <x v="0"/>
    <x v="1"/>
    <x v="0"/>
    <x v="0"/>
    <x v="0"/>
    <x v="1"/>
    <x v="0"/>
    <x v="0"/>
    <s v="NULL"/>
    <s v="NULL"/>
    <x v="0"/>
  </r>
  <r>
    <n v="255163"/>
    <n v="70"/>
    <m/>
    <n v="70"/>
    <x v="0"/>
    <s v="2015-06-18 02:14:40.985054+00:00"/>
    <d v="1935-07-23T00:00:00"/>
    <x v="6"/>
    <x v="0"/>
    <x v="0"/>
    <x v="1"/>
    <x v="169"/>
    <x v="21"/>
    <x v="3"/>
    <x v="2"/>
    <x v="1"/>
    <x v="6"/>
    <x v="1"/>
    <x v="1"/>
    <x v="1"/>
    <x v="1"/>
    <x v="0"/>
    <x v="0"/>
    <x v="0"/>
    <x v="0"/>
    <x v="0"/>
    <x v="0"/>
    <x v="0"/>
    <x v="93"/>
    <x v="31"/>
    <x v="33"/>
    <x v="21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55318"/>
    <n v="59"/>
    <m/>
    <n v="59"/>
    <x v="0"/>
    <s v="2015-07-23 04:30:24.727323+00:00"/>
    <d v="1929-08-06T00:00:00"/>
    <x v="11"/>
    <x v="0"/>
    <x v="0"/>
    <x v="1"/>
    <x v="170"/>
    <x v="2"/>
    <x v="0"/>
    <x v="16"/>
    <x v="11"/>
    <x v="12"/>
    <x v="1"/>
    <x v="0"/>
    <x v="0"/>
    <x v="0"/>
    <x v="0"/>
    <x v="0"/>
    <x v="1"/>
    <x v="1"/>
    <x v="0"/>
    <x v="0"/>
    <x v="0"/>
    <x v="29"/>
    <x v="65"/>
    <x v="3"/>
    <x v="0"/>
    <x v="0"/>
    <x v="0"/>
    <x v="2"/>
    <x v="2"/>
    <x v="0"/>
    <x v="0"/>
    <x v="1"/>
    <x v="1"/>
    <x v="0"/>
    <x v="1"/>
    <x v="0"/>
    <x v="1"/>
    <x v="0"/>
    <x v="0"/>
    <s v="NULL"/>
    <s v="NULL"/>
    <x v="0"/>
  </r>
  <r>
    <n v="255845"/>
    <n v="64"/>
    <n v="64"/>
    <n v="30"/>
    <x v="0"/>
    <s v="2016-08-24 03:15:11.874852+00:00"/>
    <d v="1962-04-20T00:00:00"/>
    <x v="43"/>
    <x v="1"/>
    <x v="1"/>
    <x v="1"/>
    <x v="149"/>
    <x v="21"/>
    <x v="13"/>
    <x v="1"/>
    <x v="8"/>
    <x v="8"/>
    <x v="0"/>
    <x v="0"/>
    <x v="0"/>
    <x v="0"/>
    <x v="0"/>
    <x v="1"/>
    <x v="0"/>
    <x v="1"/>
    <x v="0"/>
    <x v="0"/>
    <x v="0"/>
    <x v="94"/>
    <x v="66"/>
    <x v="65"/>
    <x v="19"/>
    <x v="0"/>
    <x v="0"/>
    <x v="30"/>
    <x v="1"/>
    <x v="1"/>
    <x v="1"/>
    <x v="2"/>
    <x v="1"/>
    <x v="0"/>
    <x v="1"/>
    <x v="0"/>
    <x v="0"/>
    <x v="0"/>
    <x v="0"/>
    <s v="NULL"/>
    <s v="NULL"/>
    <x v="0"/>
  </r>
  <r>
    <n v="257250"/>
    <n v="60"/>
    <m/>
    <n v="60"/>
    <x v="0"/>
    <s v="2016-07-07 05:59:43.892465+00:00"/>
    <d v="1940-08-09T00:00:00"/>
    <x v="35"/>
    <x v="0"/>
    <x v="1"/>
    <x v="1"/>
    <x v="171"/>
    <x v="14"/>
    <x v="1"/>
    <x v="1"/>
    <x v="15"/>
    <x v="44"/>
    <x v="2"/>
    <x v="0"/>
    <x v="0"/>
    <x v="0"/>
    <x v="0"/>
    <x v="0"/>
    <x v="1"/>
    <x v="2"/>
    <x v="0"/>
    <x v="0"/>
    <x v="0"/>
    <x v="3"/>
    <x v="3"/>
    <x v="3"/>
    <x v="3"/>
    <x v="0"/>
    <x v="0"/>
    <x v="1"/>
    <x v="1"/>
    <x v="0"/>
    <x v="0"/>
    <x v="2"/>
    <x v="1"/>
    <x v="0"/>
    <x v="1"/>
    <x v="0"/>
    <x v="0"/>
    <x v="0"/>
    <x v="0"/>
    <s v="NULL"/>
    <s v="NULL"/>
    <x v="0"/>
  </r>
  <r>
    <n v="257625"/>
    <n v="53"/>
    <m/>
    <n v="53"/>
    <x v="0"/>
    <s v="2016-04-14 04:30:49.035797+00:00"/>
    <d v="1940-11-12T00:00:00"/>
    <x v="35"/>
    <x v="0"/>
    <x v="0"/>
    <x v="1"/>
    <x v="172"/>
    <x v="14"/>
    <x v="0"/>
    <x v="13"/>
    <x v="2"/>
    <x v="31"/>
    <x v="1"/>
    <x v="0"/>
    <x v="1"/>
    <x v="1"/>
    <x v="0"/>
    <x v="0"/>
    <x v="1"/>
    <x v="0"/>
    <x v="0"/>
    <x v="0"/>
    <x v="0"/>
    <x v="3"/>
    <x v="3"/>
    <x v="3"/>
    <x v="3"/>
    <x v="0"/>
    <x v="0"/>
    <x v="2"/>
    <x v="2"/>
    <x v="0"/>
    <x v="0"/>
    <x v="1"/>
    <x v="1"/>
    <x v="0"/>
    <x v="0"/>
    <x v="1"/>
    <x v="2"/>
    <x v="0"/>
    <x v="0"/>
    <s v="NULL"/>
    <s v="NULL"/>
    <x v="0"/>
  </r>
  <r>
    <n v="258291"/>
    <n v="60"/>
    <n v="60"/>
    <n v="60"/>
    <x v="0"/>
    <s v="2016-12-29 03:59:50.480720+00:00"/>
    <d v="1937-07-08T00:00:00"/>
    <x v="24"/>
    <x v="0"/>
    <x v="1"/>
    <x v="1"/>
    <x v="173"/>
    <x v="1"/>
    <x v="13"/>
    <x v="6"/>
    <x v="19"/>
    <x v="38"/>
    <x v="2"/>
    <x v="0"/>
    <x v="0"/>
    <x v="1"/>
    <x v="0"/>
    <x v="0"/>
    <x v="1"/>
    <x v="0"/>
    <x v="0"/>
    <x v="0"/>
    <x v="0"/>
    <x v="1"/>
    <x v="24"/>
    <x v="46"/>
    <x v="9"/>
    <x v="0"/>
    <x v="0"/>
    <x v="28"/>
    <x v="28"/>
    <x v="0"/>
    <x v="0"/>
    <x v="0"/>
    <x v="1"/>
    <x v="0"/>
    <x v="0"/>
    <x v="0"/>
    <x v="1"/>
    <x v="0"/>
    <x v="0"/>
    <s v="NULL"/>
    <s v="NULL"/>
    <x v="0"/>
  </r>
  <r>
    <n v="259046"/>
    <n v="64"/>
    <n v="64"/>
    <n v="62"/>
    <x v="0"/>
    <s v="2018-03-22 01:25:56.528032+00:00"/>
    <d v="1950-02-20T00:00:00"/>
    <x v="29"/>
    <x v="1"/>
    <x v="1"/>
    <x v="1"/>
    <x v="83"/>
    <x v="1"/>
    <x v="0"/>
    <x v="1"/>
    <x v="1"/>
    <x v="23"/>
    <x v="1"/>
    <x v="0"/>
    <x v="1"/>
    <x v="0"/>
    <x v="0"/>
    <x v="1"/>
    <x v="1"/>
    <x v="0"/>
    <x v="1"/>
    <x v="0"/>
    <x v="1"/>
    <x v="95"/>
    <x v="29"/>
    <x v="11"/>
    <x v="0"/>
    <x v="0"/>
    <x v="0"/>
    <x v="24"/>
    <x v="12"/>
    <x v="1"/>
    <x v="1"/>
    <x v="0"/>
    <x v="1"/>
    <x v="0"/>
    <x v="0"/>
    <x v="0"/>
    <x v="1"/>
    <x v="0"/>
    <x v="0"/>
    <s v="NULL"/>
    <s v="NULL"/>
    <x v="0"/>
  </r>
  <r>
    <n v="259775"/>
    <n v="63"/>
    <n v="63"/>
    <n v="46"/>
    <x v="0"/>
    <s v="2016-12-07 22:05:40.667976+00:00"/>
    <d v="1946-11-06T00:00:00"/>
    <x v="5"/>
    <x v="0"/>
    <x v="0"/>
    <x v="1"/>
    <x v="173"/>
    <x v="11"/>
    <x v="6"/>
    <x v="10"/>
    <x v="3"/>
    <x v="58"/>
    <x v="2"/>
    <x v="0"/>
    <x v="0"/>
    <x v="1"/>
    <x v="0"/>
    <x v="0"/>
    <x v="1"/>
    <x v="0"/>
    <x v="0"/>
    <x v="0"/>
    <x v="0"/>
    <x v="77"/>
    <x v="56"/>
    <x v="22"/>
    <x v="8"/>
    <x v="0"/>
    <x v="0"/>
    <x v="28"/>
    <x v="28"/>
    <x v="0"/>
    <x v="0"/>
    <x v="0"/>
    <x v="1"/>
    <x v="1"/>
    <x v="0"/>
    <x v="0"/>
    <x v="1"/>
    <x v="0"/>
    <x v="0"/>
    <s v="NULL"/>
    <s v="NULL"/>
    <x v="0"/>
  </r>
  <r>
    <n v="260355"/>
    <n v="60"/>
    <n v="60"/>
    <n v="60"/>
    <x v="0"/>
    <s v="2017-11-10 05:42:41.918720+00:00"/>
    <d v="1936-03-02T00:00:00"/>
    <x v="3"/>
    <x v="0"/>
    <x v="0"/>
    <x v="1"/>
    <x v="174"/>
    <x v="21"/>
    <x v="2"/>
    <x v="6"/>
    <x v="17"/>
    <x v="30"/>
    <x v="2"/>
    <x v="0"/>
    <x v="0"/>
    <x v="0"/>
    <x v="0"/>
    <x v="0"/>
    <x v="1"/>
    <x v="1"/>
    <x v="0"/>
    <x v="0"/>
    <x v="1"/>
    <x v="94"/>
    <x v="28"/>
    <x v="44"/>
    <x v="10"/>
    <x v="0"/>
    <x v="0"/>
    <x v="1"/>
    <x v="1"/>
    <x v="0"/>
    <x v="0"/>
    <x v="0"/>
    <x v="1"/>
    <x v="0"/>
    <x v="0"/>
    <x v="0"/>
    <x v="1"/>
    <x v="0"/>
    <x v="0"/>
    <s v="NULL"/>
    <s v="NULL"/>
    <x v="0"/>
  </r>
  <r>
    <n v="260703"/>
    <n v="60"/>
    <m/>
    <n v="60"/>
    <x v="0"/>
    <s v="2016-06-09 06:57:23.485283+00:00"/>
    <d v="1936-03-15T00:00:00"/>
    <x v="3"/>
    <x v="1"/>
    <x v="1"/>
    <x v="1"/>
    <x v="175"/>
    <x v="1"/>
    <x v="0"/>
    <x v="1"/>
    <x v="1"/>
    <x v="29"/>
    <x v="1"/>
    <x v="0"/>
    <x v="0"/>
    <x v="0"/>
    <x v="0"/>
    <x v="0"/>
    <x v="1"/>
    <x v="1"/>
    <x v="0"/>
    <x v="0"/>
    <x v="0"/>
    <x v="96"/>
    <x v="48"/>
    <x v="3"/>
    <x v="5"/>
    <x v="0"/>
    <x v="0"/>
    <x v="2"/>
    <x v="2"/>
    <x v="0"/>
    <x v="1"/>
    <x v="1"/>
    <x v="1"/>
    <x v="0"/>
    <x v="1"/>
    <x v="0"/>
    <x v="1"/>
    <x v="0"/>
    <x v="0"/>
    <s v="NULL"/>
    <s v="NULL"/>
    <x v="0"/>
  </r>
  <r>
    <n v="261655"/>
    <n v="65"/>
    <n v="65"/>
    <n v="62"/>
    <x v="0"/>
    <s v="2017-09-14 03:08:22.078022+00:00"/>
    <d v="1935-09-05T00:00:00"/>
    <x v="6"/>
    <x v="0"/>
    <x v="0"/>
    <x v="1"/>
    <x v="176"/>
    <x v="11"/>
    <x v="6"/>
    <x v="10"/>
    <x v="3"/>
    <x v="46"/>
    <x v="1"/>
    <x v="1"/>
    <x v="0"/>
    <x v="0"/>
    <x v="0"/>
    <x v="0"/>
    <x v="1"/>
    <x v="1"/>
    <x v="0"/>
    <x v="0"/>
    <x v="0"/>
    <x v="82"/>
    <x v="14"/>
    <x v="22"/>
    <x v="6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63138"/>
    <n v="54"/>
    <n v="54"/>
    <n v="35"/>
    <x v="0"/>
    <s v="2018-01-23 08:12:52.996777+00:00"/>
    <d v="1940-02-07T00:00:00"/>
    <x v="35"/>
    <x v="1"/>
    <x v="0"/>
    <x v="1"/>
    <x v="132"/>
    <x v="4"/>
    <x v="8"/>
    <x v="3"/>
    <x v="31"/>
    <x v="14"/>
    <x v="2"/>
    <x v="0"/>
    <x v="1"/>
    <x v="1"/>
    <x v="0"/>
    <x v="0"/>
    <x v="0"/>
    <x v="1"/>
    <x v="0"/>
    <x v="0"/>
    <x v="0"/>
    <x v="33"/>
    <x v="56"/>
    <x v="54"/>
    <x v="5"/>
    <x v="13"/>
    <x v="0"/>
    <x v="1"/>
    <x v="1"/>
    <x v="0"/>
    <x v="0"/>
    <x v="0"/>
    <x v="1"/>
    <x v="1"/>
    <x v="0"/>
    <x v="0"/>
    <x v="1"/>
    <x v="0"/>
    <x v="0"/>
    <s v="NULL"/>
    <s v="NULL"/>
    <x v="0"/>
  </r>
  <r>
    <n v="263525"/>
    <n v="52"/>
    <n v="52"/>
    <n v="35"/>
    <x v="0"/>
    <s v="2017-07-20 05:49:21.802858+00:00"/>
    <d v="1956-06-28T00:00:00"/>
    <x v="21"/>
    <x v="0"/>
    <x v="0"/>
    <x v="1"/>
    <x v="113"/>
    <x v="0"/>
    <x v="1"/>
    <x v="5"/>
    <x v="8"/>
    <x v="33"/>
    <x v="1"/>
    <x v="0"/>
    <x v="0"/>
    <x v="0"/>
    <x v="0"/>
    <x v="0"/>
    <x v="0"/>
    <x v="1"/>
    <x v="0"/>
    <x v="0"/>
    <x v="0"/>
    <x v="97"/>
    <x v="18"/>
    <x v="23"/>
    <x v="5"/>
    <x v="0"/>
    <x v="0"/>
    <x v="12"/>
    <x v="4"/>
    <x v="0"/>
    <x v="0"/>
    <x v="0"/>
    <x v="1"/>
    <x v="1"/>
    <x v="0"/>
    <x v="0"/>
    <x v="1"/>
    <x v="0"/>
    <x v="0"/>
    <s v="NULL"/>
    <s v="NULL"/>
    <x v="0"/>
  </r>
  <r>
    <n v="263730"/>
    <n v="60"/>
    <n v="60"/>
    <n v="60"/>
    <x v="0"/>
    <s v="2016-09-01 01:01:35.005985+00:00"/>
    <d v="1938-08-27T00:00:00"/>
    <x v="9"/>
    <x v="0"/>
    <x v="0"/>
    <x v="1"/>
    <x v="177"/>
    <x v="1"/>
    <x v="13"/>
    <x v="6"/>
    <x v="19"/>
    <x v="36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1"/>
    <x v="2"/>
    <x v="0"/>
    <x v="0"/>
    <x v="1"/>
    <x v="0"/>
    <x v="1"/>
    <x v="0"/>
    <x v="0"/>
    <s v="NULL"/>
    <s v="NULL"/>
    <x v="0"/>
  </r>
  <r>
    <n v="263927"/>
    <n v="55"/>
    <n v="55"/>
    <n v="40"/>
    <x v="0"/>
    <s v="2017-03-24 02:08:24.923557+00:00"/>
    <d v="1942-04-11T00:00:00"/>
    <x v="18"/>
    <x v="1"/>
    <x v="1"/>
    <x v="1"/>
    <x v="178"/>
    <x v="14"/>
    <x v="10"/>
    <x v="2"/>
    <x v="26"/>
    <x v="43"/>
    <x v="1"/>
    <x v="0"/>
    <x v="0"/>
    <x v="0"/>
    <x v="0"/>
    <x v="0"/>
    <x v="0"/>
    <x v="0"/>
    <x v="0"/>
    <x v="0"/>
    <x v="0"/>
    <x v="2"/>
    <x v="52"/>
    <x v="27"/>
    <x v="11"/>
    <x v="0"/>
    <x v="0"/>
    <x v="1"/>
    <x v="1"/>
    <x v="0"/>
    <x v="0"/>
    <x v="0"/>
    <x v="0"/>
    <x v="0"/>
    <x v="1"/>
    <x v="0"/>
    <x v="0"/>
    <x v="0"/>
    <x v="0"/>
    <s v="NULL"/>
    <s v="NULL"/>
    <x v="0"/>
  </r>
  <r>
    <n v="264242"/>
    <n v="52"/>
    <n v="52"/>
    <n v="52"/>
    <x v="0"/>
    <s v="2015-09-30 03:09:19.485117+00:00"/>
    <d v="1943-10-03T00:00:00"/>
    <x v="0"/>
    <x v="0"/>
    <x v="0"/>
    <x v="1"/>
    <x v="26"/>
    <x v="13"/>
    <x v="5"/>
    <x v="14"/>
    <x v="14"/>
    <x v="19"/>
    <x v="3"/>
    <x v="0"/>
    <x v="1"/>
    <x v="2"/>
    <x v="0"/>
    <x v="1"/>
    <x v="1"/>
    <x v="0"/>
    <x v="0"/>
    <x v="0"/>
    <x v="0"/>
    <x v="3"/>
    <x v="3"/>
    <x v="3"/>
    <x v="3"/>
    <x v="0"/>
    <x v="0"/>
    <x v="2"/>
    <x v="2"/>
    <x v="0"/>
    <x v="0"/>
    <x v="1"/>
    <x v="1"/>
    <x v="1"/>
    <x v="0"/>
    <x v="1"/>
    <x v="1"/>
    <x v="0"/>
    <x v="0"/>
    <s v="NULL"/>
    <s v="NULL"/>
    <x v="0"/>
  </r>
  <r>
    <n v="264402"/>
    <n v="86"/>
    <m/>
    <n v="86"/>
    <x v="0"/>
    <s v="2015-10-07 03:07:45.903841+00:00"/>
    <d v="1928-01-13T00:00:00"/>
    <x v="8"/>
    <x v="0"/>
    <x v="0"/>
    <x v="1"/>
    <x v="103"/>
    <x v="1"/>
    <x v="0"/>
    <x v="1"/>
    <x v="1"/>
    <x v="22"/>
    <x v="1"/>
    <x v="1"/>
    <x v="0"/>
    <x v="0"/>
    <x v="0"/>
    <x v="1"/>
    <x v="0"/>
    <x v="1"/>
    <x v="0"/>
    <x v="0"/>
    <x v="0"/>
    <x v="22"/>
    <x v="55"/>
    <x v="66"/>
    <x v="10"/>
    <x v="0"/>
    <x v="0"/>
    <x v="2"/>
    <x v="2"/>
    <x v="1"/>
    <x v="1"/>
    <x v="1"/>
    <x v="1"/>
    <x v="0"/>
    <x v="0"/>
    <x v="0"/>
    <x v="0"/>
    <x v="1"/>
    <x v="0"/>
    <s v="NULL"/>
    <s v="NULL"/>
    <x v="0"/>
  </r>
  <r>
    <n v="264426"/>
    <n v="57"/>
    <n v="57"/>
    <n v="45"/>
    <x v="0"/>
    <s v="2016-07-12 23:11:51.987375+00:00"/>
    <d v="1947-06-15T00:00:00"/>
    <x v="10"/>
    <x v="0"/>
    <x v="0"/>
    <x v="1"/>
    <x v="179"/>
    <x v="15"/>
    <x v="1"/>
    <x v="15"/>
    <x v="16"/>
    <x v="6"/>
    <x v="2"/>
    <x v="0"/>
    <x v="0"/>
    <x v="0"/>
    <x v="0"/>
    <x v="0"/>
    <x v="1"/>
    <x v="2"/>
    <x v="0"/>
    <x v="0"/>
    <x v="1"/>
    <x v="26"/>
    <x v="9"/>
    <x v="3"/>
    <x v="8"/>
    <x v="0"/>
    <x v="0"/>
    <x v="1"/>
    <x v="1"/>
    <x v="1"/>
    <x v="1"/>
    <x v="2"/>
    <x v="1"/>
    <x v="0"/>
    <x v="1"/>
    <x v="0"/>
    <x v="1"/>
    <x v="1"/>
    <x v="0"/>
    <s v="NULL"/>
    <s v="NULL"/>
    <x v="0"/>
  </r>
  <r>
    <n v="264718"/>
    <n v="60"/>
    <m/>
    <n v="60"/>
    <x v="0"/>
    <s v="2015-04-01 22:45:54.513914+00:00"/>
    <d v="1930-04-16T00:00:00"/>
    <x v="4"/>
    <x v="0"/>
    <x v="1"/>
    <x v="1"/>
    <x v="180"/>
    <x v="10"/>
    <x v="13"/>
    <x v="2"/>
    <x v="0"/>
    <x v="26"/>
    <x v="1"/>
    <x v="0"/>
    <x v="0"/>
    <x v="1"/>
    <x v="0"/>
    <x v="0"/>
    <x v="1"/>
    <x v="0"/>
    <x v="0"/>
    <x v="0"/>
    <x v="0"/>
    <x v="14"/>
    <x v="51"/>
    <x v="3"/>
    <x v="13"/>
    <x v="0"/>
    <x v="0"/>
    <x v="2"/>
    <x v="2"/>
    <x v="2"/>
    <x v="0"/>
    <x v="1"/>
    <x v="1"/>
    <x v="0"/>
    <x v="0"/>
    <x v="0"/>
    <x v="1"/>
    <x v="0"/>
    <x v="0"/>
    <s v="NULL"/>
    <s v="NULL"/>
    <x v="0"/>
  </r>
  <r>
    <n v="264823"/>
    <n v="58"/>
    <n v="58"/>
    <n v="10"/>
    <x v="0"/>
    <s v="2018-04-19 01:35:09.144216+00:00"/>
    <d v="1972-08-17T00:00:00"/>
    <x v="44"/>
    <x v="1"/>
    <x v="2"/>
    <x v="1"/>
    <x v="63"/>
    <x v="10"/>
    <x v="2"/>
    <x v="10"/>
    <x v="10"/>
    <x v="13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65083"/>
    <n v="55"/>
    <m/>
    <n v="55"/>
    <x v="0"/>
    <s v="2015-08-06 04:08:07.577104+00:00"/>
    <d v="1937-12-25T00:00:00"/>
    <x v="24"/>
    <x v="0"/>
    <x v="0"/>
    <x v="1"/>
    <x v="181"/>
    <x v="11"/>
    <x v="1"/>
    <x v="16"/>
    <x v="17"/>
    <x v="6"/>
    <x v="1"/>
    <x v="0"/>
    <x v="0"/>
    <x v="0"/>
    <x v="0"/>
    <x v="0"/>
    <x v="1"/>
    <x v="1"/>
    <x v="0"/>
    <x v="0"/>
    <x v="0"/>
    <x v="3"/>
    <x v="3"/>
    <x v="3"/>
    <x v="3"/>
    <x v="0"/>
    <x v="0"/>
    <x v="2"/>
    <x v="2"/>
    <x v="0"/>
    <x v="0"/>
    <x v="1"/>
    <x v="1"/>
    <x v="1"/>
    <x v="2"/>
    <x v="0"/>
    <x v="1"/>
    <x v="0"/>
    <x v="0"/>
    <s v="NULL"/>
    <s v="NULL"/>
    <x v="1"/>
  </r>
  <r>
    <n v="265185"/>
    <n v="66"/>
    <n v="66"/>
    <n v="63"/>
    <x v="0"/>
    <s v="2017-07-03 03:43:21.875391+00:00"/>
    <d v="1926-06-24T00:00:00"/>
    <x v="2"/>
    <x v="0"/>
    <x v="0"/>
    <x v="1"/>
    <x v="26"/>
    <x v="13"/>
    <x v="5"/>
    <x v="14"/>
    <x v="14"/>
    <x v="19"/>
    <x v="3"/>
    <x v="0"/>
    <x v="1"/>
    <x v="2"/>
    <x v="1"/>
    <x v="1"/>
    <x v="1"/>
    <x v="0"/>
    <x v="0"/>
    <x v="0"/>
    <x v="1"/>
    <x v="3"/>
    <x v="3"/>
    <x v="3"/>
    <x v="3"/>
    <x v="0"/>
    <x v="0"/>
    <x v="1"/>
    <x v="1"/>
    <x v="0"/>
    <x v="0"/>
    <x v="2"/>
    <x v="1"/>
    <x v="0"/>
    <x v="1"/>
    <x v="0"/>
    <x v="0"/>
    <x v="0"/>
    <x v="0"/>
    <s v="NULL"/>
    <s v="NULL"/>
    <x v="0"/>
  </r>
  <r>
    <n v="266497"/>
    <n v="64"/>
    <n v="64"/>
    <n v="54"/>
    <x v="0"/>
    <s v="2017-05-25 05:56:28.966097+00:00"/>
    <d v="1920-10-24T00:00:00"/>
    <x v="26"/>
    <x v="1"/>
    <x v="0"/>
    <x v="1"/>
    <x v="182"/>
    <x v="14"/>
    <x v="0"/>
    <x v="13"/>
    <x v="2"/>
    <x v="34"/>
    <x v="2"/>
    <x v="0"/>
    <x v="0"/>
    <x v="0"/>
    <x v="0"/>
    <x v="0"/>
    <x v="1"/>
    <x v="1"/>
    <x v="0"/>
    <x v="0"/>
    <x v="1"/>
    <x v="71"/>
    <x v="20"/>
    <x v="29"/>
    <x v="5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66588"/>
    <n v="56"/>
    <m/>
    <n v="56"/>
    <x v="0"/>
    <s v="2016-03-09 00:21:47.223000+00:00"/>
    <d v="1943-01-20T00:00:00"/>
    <x v="0"/>
    <x v="1"/>
    <x v="0"/>
    <x v="1"/>
    <x v="183"/>
    <x v="1"/>
    <x v="2"/>
    <x v="13"/>
    <x v="8"/>
    <x v="44"/>
    <x v="2"/>
    <x v="0"/>
    <x v="1"/>
    <x v="1"/>
    <x v="0"/>
    <x v="0"/>
    <x v="1"/>
    <x v="0"/>
    <x v="0"/>
    <x v="0"/>
    <x v="0"/>
    <x v="72"/>
    <x v="12"/>
    <x v="6"/>
    <x v="13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267153"/>
    <n v="65"/>
    <n v="65"/>
    <n v="43"/>
    <x v="0"/>
    <s v="2017-06-01 06:09:03.868001+00:00"/>
    <d v="1945-10-29T00:00:00"/>
    <x v="27"/>
    <x v="0"/>
    <x v="0"/>
    <x v="1"/>
    <x v="184"/>
    <x v="31"/>
    <x v="4"/>
    <x v="19"/>
    <x v="36"/>
    <x v="57"/>
    <x v="1"/>
    <x v="1"/>
    <x v="0"/>
    <x v="0"/>
    <x v="0"/>
    <x v="0"/>
    <x v="1"/>
    <x v="1"/>
    <x v="0"/>
    <x v="0"/>
    <x v="0"/>
    <x v="14"/>
    <x v="29"/>
    <x v="3"/>
    <x v="10"/>
    <x v="0"/>
    <x v="0"/>
    <x v="1"/>
    <x v="1"/>
    <x v="0"/>
    <x v="1"/>
    <x v="0"/>
    <x v="1"/>
    <x v="1"/>
    <x v="0"/>
    <x v="0"/>
    <x v="0"/>
    <x v="0"/>
    <x v="0"/>
    <s v="NULL"/>
    <s v="NULL"/>
    <x v="0"/>
  </r>
  <r>
    <n v="267474"/>
    <n v="60"/>
    <n v="60"/>
    <n v="50"/>
    <x v="0"/>
    <s v="2015-08-25 11:09:09.317617+00:00"/>
    <d v="1991-02-01T00:00:00"/>
    <x v="45"/>
    <x v="1"/>
    <x v="0"/>
    <x v="1"/>
    <x v="185"/>
    <x v="0"/>
    <x v="13"/>
    <x v="11"/>
    <x v="10"/>
    <x v="16"/>
    <x v="0"/>
    <x v="0"/>
    <x v="0"/>
    <x v="0"/>
    <x v="1"/>
    <x v="0"/>
    <x v="0"/>
    <x v="1"/>
    <x v="0"/>
    <x v="0"/>
    <x v="0"/>
    <x v="3"/>
    <x v="3"/>
    <x v="3"/>
    <x v="3"/>
    <x v="0"/>
    <x v="0"/>
    <x v="2"/>
    <x v="2"/>
    <x v="3"/>
    <x v="3"/>
    <x v="1"/>
    <x v="3"/>
    <x v="2"/>
    <x v="3"/>
    <x v="0"/>
    <x v="3"/>
    <x v="2"/>
    <x v="0"/>
    <s v="NULL"/>
    <s v="NULL"/>
    <x v="1"/>
  </r>
  <r>
    <n v="267610"/>
    <n v="65"/>
    <m/>
    <n v="65"/>
    <x v="0"/>
    <s v="2015-01-22 04:20:20.451212+00:00"/>
    <d v="1941-01-09T00:00:00"/>
    <x v="7"/>
    <x v="0"/>
    <x v="0"/>
    <x v="1"/>
    <x v="186"/>
    <x v="5"/>
    <x v="0"/>
    <x v="6"/>
    <x v="5"/>
    <x v="51"/>
    <x v="1"/>
    <x v="0"/>
    <x v="0"/>
    <x v="0"/>
    <x v="0"/>
    <x v="1"/>
    <x v="0"/>
    <x v="1"/>
    <x v="0"/>
    <x v="0"/>
    <x v="1"/>
    <x v="3"/>
    <x v="3"/>
    <x v="3"/>
    <x v="3"/>
    <x v="0"/>
    <x v="0"/>
    <x v="2"/>
    <x v="2"/>
    <x v="1"/>
    <x v="1"/>
    <x v="1"/>
    <x v="0"/>
    <x v="0"/>
    <x v="0"/>
    <x v="0"/>
    <x v="0"/>
    <x v="0"/>
    <x v="0"/>
    <s v="NULL"/>
    <s v="NULL"/>
    <x v="0"/>
  </r>
  <r>
    <n v="268065"/>
    <n v="55"/>
    <n v="55"/>
    <n v="55"/>
    <x v="0"/>
    <s v="2017-06-30 00:25:25.624093+00:00"/>
    <d v="1956-07-14T00:00:00"/>
    <x v="21"/>
    <x v="1"/>
    <x v="1"/>
    <x v="1"/>
    <x v="83"/>
    <x v="14"/>
    <x v="3"/>
    <x v="6"/>
    <x v="12"/>
    <x v="33"/>
    <x v="1"/>
    <x v="0"/>
    <x v="0"/>
    <x v="1"/>
    <x v="0"/>
    <x v="0"/>
    <x v="0"/>
    <x v="1"/>
    <x v="0"/>
    <x v="0"/>
    <x v="0"/>
    <x v="39"/>
    <x v="18"/>
    <x v="25"/>
    <x v="6"/>
    <x v="0"/>
    <x v="0"/>
    <x v="1"/>
    <x v="1"/>
    <x v="1"/>
    <x v="1"/>
    <x v="0"/>
    <x v="1"/>
    <x v="0"/>
    <x v="1"/>
    <x v="0"/>
    <x v="1"/>
    <x v="0"/>
    <x v="0"/>
    <s v="NULL"/>
    <s v="NULL"/>
    <x v="0"/>
  </r>
  <r>
    <n v="268220"/>
    <n v="60"/>
    <m/>
    <n v="60"/>
    <x v="0"/>
    <s v="2015-12-10 02:56:42.447311+00:00"/>
    <d v="1940-12-12T00:00:00"/>
    <x v="35"/>
    <x v="1"/>
    <x v="1"/>
    <x v="0"/>
    <x v="187"/>
    <x v="1"/>
    <x v="1"/>
    <x v="2"/>
    <x v="2"/>
    <x v="7"/>
    <x v="0"/>
    <x v="0"/>
    <x v="0"/>
    <x v="0"/>
    <x v="0"/>
    <x v="1"/>
    <x v="1"/>
    <x v="0"/>
    <x v="0"/>
    <x v="0"/>
    <x v="0"/>
    <x v="3"/>
    <x v="3"/>
    <x v="3"/>
    <x v="3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68499"/>
    <n v="58"/>
    <m/>
    <n v="58"/>
    <x v="0"/>
    <s v="2015-05-12 05:59:21.116663+00:00"/>
    <d v="1927-08-11T00:00:00"/>
    <x v="16"/>
    <x v="1"/>
    <x v="0"/>
    <x v="1"/>
    <x v="188"/>
    <x v="14"/>
    <x v="0"/>
    <x v="13"/>
    <x v="2"/>
    <x v="33"/>
    <x v="1"/>
    <x v="1"/>
    <x v="0"/>
    <x v="0"/>
    <x v="1"/>
    <x v="0"/>
    <x v="1"/>
    <x v="1"/>
    <x v="1"/>
    <x v="0"/>
    <x v="1"/>
    <x v="64"/>
    <x v="67"/>
    <x v="52"/>
    <x v="4"/>
    <x v="0"/>
    <x v="0"/>
    <x v="2"/>
    <x v="2"/>
    <x v="0"/>
    <x v="0"/>
    <x v="1"/>
    <x v="0"/>
    <x v="0"/>
    <x v="0"/>
    <x v="1"/>
    <x v="0"/>
    <x v="0"/>
    <x v="0"/>
    <s v="NULL"/>
    <s v="NULL"/>
    <x v="0"/>
  </r>
  <r>
    <n v="268874"/>
    <n v="55"/>
    <n v="55"/>
    <n v="40"/>
    <x v="0"/>
    <s v="2016-11-22 01:41:09.705541+00:00"/>
    <d v="1943-06-24T00:00:00"/>
    <x v="0"/>
    <x v="1"/>
    <x v="0"/>
    <x v="0"/>
    <x v="83"/>
    <x v="32"/>
    <x v="1"/>
    <x v="26"/>
    <x v="37"/>
    <x v="59"/>
    <x v="1"/>
    <x v="0"/>
    <x v="0"/>
    <x v="0"/>
    <x v="0"/>
    <x v="1"/>
    <x v="1"/>
    <x v="1"/>
    <x v="0"/>
    <x v="0"/>
    <x v="0"/>
    <x v="40"/>
    <x v="33"/>
    <x v="11"/>
    <x v="9"/>
    <x v="0"/>
    <x v="0"/>
    <x v="4"/>
    <x v="21"/>
    <x v="1"/>
    <x v="1"/>
    <x v="0"/>
    <x v="1"/>
    <x v="0"/>
    <x v="0"/>
    <x v="1"/>
    <x v="1"/>
    <x v="0"/>
    <x v="0"/>
    <s v="NULL"/>
    <s v="NULL"/>
    <x v="0"/>
  </r>
  <r>
    <n v="269029"/>
    <n v="55"/>
    <n v="55"/>
    <n v="45"/>
    <x v="0"/>
    <s v="2017-06-21 09:46:42.715170+00:00"/>
    <d v="1971-09-23T00:00:00"/>
    <x v="46"/>
    <x v="0"/>
    <x v="0"/>
    <x v="1"/>
    <x v="59"/>
    <x v="5"/>
    <x v="0"/>
    <x v="6"/>
    <x v="5"/>
    <x v="17"/>
    <x v="0"/>
    <x v="0"/>
    <x v="0"/>
    <x v="0"/>
    <x v="0"/>
    <x v="0"/>
    <x v="0"/>
    <x v="1"/>
    <x v="0"/>
    <x v="0"/>
    <x v="0"/>
    <x v="3"/>
    <x v="3"/>
    <x v="3"/>
    <x v="3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69482"/>
    <n v="52"/>
    <n v="52"/>
    <n v="52"/>
    <x v="0"/>
    <s v="2016-10-26 00:55:26.385254+00:00"/>
    <d v="1972-06-06T00:00:00"/>
    <x v="44"/>
    <x v="0"/>
    <x v="0"/>
    <x v="1"/>
    <x v="189"/>
    <x v="1"/>
    <x v="0"/>
    <x v="1"/>
    <x v="1"/>
    <x v="25"/>
    <x v="1"/>
    <x v="0"/>
    <x v="0"/>
    <x v="0"/>
    <x v="1"/>
    <x v="0"/>
    <x v="0"/>
    <x v="0"/>
    <x v="0"/>
    <x v="0"/>
    <x v="0"/>
    <x v="26"/>
    <x v="23"/>
    <x v="37"/>
    <x v="10"/>
    <x v="0"/>
    <x v="0"/>
    <x v="1"/>
    <x v="1"/>
    <x v="1"/>
    <x v="1"/>
    <x v="2"/>
    <x v="0"/>
    <x v="0"/>
    <x v="1"/>
    <x v="1"/>
    <x v="0"/>
    <x v="0"/>
    <x v="0"/>
    <s v="NULL"/>
    <s v="NULL"/>
    <x v="0"/>
  </r>
  <r>
    <n v="269525"/>
    <n v="55"/>
    <n v="55"/>
    <n v="50"/>
    <x v="0"/>
    <s v="2016-09-20 21:30:12.381582+00:00"/>
    <d v="1949-07-09T00:00:00"/>
    <x v="32"/>
    <x v="0"/>
    <x v="0"/>
    <x v="1"/>
    <x v="190"/>
    <x v="21"/>
    <x v="2"/>
    <x v="6"/>
    <x v="17"/>
    <x v="13"/>
    <x v="1"/>
    <x v="0"/>
    <x v="0"/>
    <x v="0"/>
    <x v="0"/>
    <x v="1"/>
    <x v="1"/>
    <x v="1"/>
    <x v="0"/>
    <x v="0"/>
    <x v="0"/>
    <x v="95"/>
    <x v="46"/>
    <x v="0"/>
    <x v="0"/>
    <x v="0"/>
    <x v="0"/>
    <x v="1"/>
    <x v="1"/>
    <x v="0"/>
    <x v="1"/>
    <x v="2"/>
    <x v="1"/>
    <x v="0"/>
    <x v="1"/>
    <x v="1"/>
    <x v="1"/>
    <x v="0"/>
    <x v="0"/>
    <s v="NULL"/>
    <s v="NULL"/>
    <x v="0"/>
  </r>
  <r>
    <n v="269868"/>
    <n v="57"/>
    <n v="57"/>
    <n v="20"/>
    <x v="0"/>
    <s v="2016-07-26 09:39:54.996718+00:00"/>
    <d v="1954-12-18T00:00:00"/>
    <x v="47"/>
    <x v="0"/>
    <x v="0"/>
    <x v="1"/>
    <x v="191"/>
    <x v="5"/>
    <x v="13"/>
    <x v="13"/>
    <x v="1"/>
    <x v="24"/>
    <x v="1"/>
    <x v="0"/>
    <x v="0"/>
    <x v="0"/>
    <x v="1"/>
    <x v="0"/>
    <x v="0"/>
    <x v="1"/>
    <x v="0"/>
    <x v="0"/>
    <x v="0"/>
    <x v="73"/>
    <x v="23"/>
    <x v="23"/>
    <x v="6"/>
    <x v="0"/>
    <x v="0"/>
    <x v="12"/>
    <x v="21"/>
    <x v="1"/>
    <x v="1"/>
    <x v="2"/>
    <x v="1"/>
    <x v="1"/>
    <x v="0"/>
    <x v="0"/>
    <x v="1"/>
    <x v="0"/>
    <x v="0"/>
    <s v="NULL"/>
    <s v="NULL"/>
    <x v="1"/>
  </r>
  <r>
    <n v="270555"/>
    <n v="60"/>
    <m/>
    <n v="60"/>
    <x v="0"/>
    <s v="2016-05-05 05:17:13.748718+00:00"/>
    <d v="1953-04-21T00:00:00"/>
    <x v="40"/>
    <x v="1"/>
    <x v="1"/>
    <x v="1"/>
    <x v="192"/>
    <x v="8"/>
    <x v="0"/>
    <x v="2"/>
    <x v="8"/>
    <x v="37"/>
    <x v="1"/>
    <x v="0"/>
    <x v="1"/>
    <x v="0"/>
    <x v="1"/>
    <x v="0"/>
    <x v="0"/>
    <x v="1"/>
    <x v="1"/>
    <x v="1"/>
    <x v="0"/>
    <x v="1"/>
    <x v="3"/>
    <x v="6"/>
    <x v="4"/>
    <x v="0"/>
    <x v="0"/>
    <x v="2"/>
    <x v="2"/>
    <x v="0"/>
    <x v="1"/>
    <x v="1"/>
    <x v="1"/>
    <x v="0"/>
    <x v="2"/>
    <x v="0"/>
    <x v="0"/>
    <x v="0"/>
    <x v="0"/>
    <s v="NULL"/>
    <s v="NULL"/>
    <x v="0"/>
  </r>
  <r>
    <n v="270693"/>
    <n v="68"/>
    <m/>
    <n v="68"/>
    <x v="0"/>
    <s v="2016-02-02 06:14:50.606736+00:00"/>
    <d v="1938-06-17T00:00:00"/>
    <x v="9"/>
    <x v="1"/>
    <x v="0"/>
    <x v="0"/>
    <x v="193"/>
    <x v="8"/>
    <x v="0"/>
    <x v="2"/>
    <x v="8"/>
    <x v="12"/>
    <x v="1"/>
    <x v="1"/>
    <x v="0"/>
    <x v="0"/>
    <x v="0"/>
    <x v="0"/>
    <x v="1"/>
    <x v="1"/>
    <x v="0"/>
    <x v="0"/>
    <x v="0"/>
    <x v="60"/>
    <x v="8"/>
    <x v="67"/>
    <x v="5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271143"/>
    <n v="55"/>
    <m/>
    <n v="55"/>
    <x v="0"/>
    <s v="2015-05-19 05:23:35.970719+00:00"/>
    <d v="1931-08-29T00:00:00"/>
    <x v="20"/>
    <x v="1"/>
    <x v="1"/>
    <x v="1"/>
    <x v="194"/>
    <x v="1"/>
    <x v="13"/>
    <x v="6"/>
    <x v="19"/>
    <x v="37"/>
    <x v="1"/>
    <x v="0"/>
    <x v="0"/>
    <x v="1"/>
    <x v="0"/>
    <x v="0"/>
    <x v="1"/>
    <x v="0"/>
    <x v="1"/>
    <x v="1"/>
    <x v="1"/>
    <x v="25"/>
    <x v="65"/>
    <x v="32"/>
    <x v="0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71379"/>
    <n v="50"/>
    <m/>
    <n v="50"/>
    <x v="0"/>
    <s v="2015-06-16 10:11:08.652009+00:00"/>
    <d v="1945-12-07T00:00:00"/>
    <x v="27"/>
    <x v="1"/>
    <x v="0"/>
    <x v="1"/>
    <x v="195"/>
    <x v="14"/>
    <x v="0"/>
    <x v="13"/>
    <x v="2"/>
    <x v="22"/>
    <x v="0"/>
    <x v="0"/>
    <x v="0"/>
    <x v="0"/>
    <x v="1"/>
    <x v="0"/>
    <x v="0"/>
    <x v="1"/>
    <x v="0"/>
    <x v="0"/>
    <x v="0"/>
    <x v="3"/>
    <x v="3"/>
    <x v="3"/>
    <x v="3"/>
    <x v="0"/>
    <x v="0"/>
    <x v="2"/>
    <x v="2"/>
    <x v="1"/>
    <x v="1"/>
    <x v="1"/>
    <x v="1"/>
    <x v="1"/>
    <x v="2"/>
    <x v="0"/>
    <x v="1"/>
    <x v="0"/>
    <x v="0"/>
    <s v="NULL"/>
    <s v="NULL"/>
    <x v="1"/>
  </r>
  <r>
    <n v="271533"/>
    <n v="60"/>
    <m/>
    <n v="60"/>
    <x v="0"/>
    <s v="2015-12-22 06:05:09.689020+00:00"/>
    <d v="1948-07-15T00:00:00"/>
    <x v="25"/>
    <x v="1"/>
    <x v="1"/>
    <x v="1"/>
    <x v="25"/>
    <x v="10"/>
    <x v="1"/>
    <x v="3"/>
    <x v="19"/>
    <x v="17"/>
    <x v="1"/>
    <x v="0"/>
    <x v="1"/>
    <x v="0"/>
    <x v="0"/>
    <x v="1"/>
    <x v="0"/>
    <x v="0"/>
    <x v="1"/>
    <x v="0"/>
    <x v="1"/>
    <x v="98"/>
    <x v="68"/>
    <x v="68"/>
    <x v="5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271848"/>
    <n v="57"/>
    <n v="57"/>
    <n v="48"/>
    <x v="0"/>
    <s v="2017-06-15 07:11:12.249570+00:00"/>
    <d v="1929-08-14T00:00:00"/>
    <x v="11"/>
    <x v="1"/>
    <x v="1"/>
    <x v="1"/>
    <x v="196"/>
    <x v="12"/>
    <x v="10"/>
    <x v="10"/>
    <x v="38"/>
    <x v="7"/>
    <x v="2"/>
    <x v="0"/>
    <x v="0"/>
    <x v="0"/>
    <x v="0"/>
    <x v="0"/>
    <x v="1"/>
    <x v="0"/>
    <x v="0"/>
    <x v="1"/>
    <x v="1"/>
    <x v="16"/>
    <x v="69"/>
    <x v="55"/>
    <x v="5"/>
    <x v="0"/>
    <x v="0"/>
    <x v="1"/>
    <x v="1"/>
    <x v="1"/>
    <x v="1"/>
    <x v="0"/>
    <x v="0"/>
    <x v="0"/>
    <x v="1"/>
    <x v="0"/>
    <x v="1"/>
    <x v="0"/>
    <x v="0"/>
    <s v="NULL"/>
    <s v="NULL"/>
    <x v="0"/>
  </r>
  <r>
    <n v="271858"/>
    <n v="65"/>
    <m/>
    <n v="65"/>
    <x v="0"/>
    <s v="2016-02-03 03:42:43.242270+00:00"/>
    <d v="1928-03-12T00:00:00"/>
    <x v="8"/>
    <x v="0"/>
    <x v="0"/>
    <x v="1"/>
    <x v="197"/>
    <x v="11"/>
    <x v="13"/>
    <x v="0"/>
    <x v="18"/>
    <x v="34"/>
    <x v="1"/>
    <x v="0"/>
    <x v="0"/>
    <x v="0"/>
    <x v="0"/>
    <x v="1"/>
    <x v="1"/>
    <x v="1"/>
    <x v="0"/>
    <x v="0"/>
    <x v="0"/>
    <x v="58"/>
    <x v="66"/>
    <x v="39"/>
    <x v="8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72410"/>
    <n v="67"/>
    <m/>
    <n v="67"/>
    <x v="0"/>
    <s v="2015-08-12 03:17:30.328360+00:00"/>
    <d v="1929-12-09T00:00:00"/>
    <x v="11"/>
    <x v="0"/>
    <x v="1"/>
    <x v="1"/>
    <x v="170"/>
    <x v="8"/>
    <x v="2"/>
    <x v="1"/>
    <x v="0"/>
    <x v="26"/>
    <x v="1"/>
    <x v="0"/>
    <x v="0"/>
    <x v="0"/>
    <x v="0"/>
    <x v="0"/>
    <x v="1"/>
    <x v="1"/>
    <x v="0"/>
    <x v="0"/>
    <x v="0"/>
    <x v="86"/>
    <x v="55"/>
    <x v="43"/>
    <x v="12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72531"/>
    <n v="50"/>
    <m/>
    <n v="50"/>
    <x v="0"/>
    <s v="2015-09-08 22:55:51.297703+00:00"/>
    <d v="1943-01-01T00:00:00"/>
    <x v="0"/>
    <x v="1"/>
    <x v="1"/>
    <x v="1"/>
    <x v="198"/>
    <x v="20"/>
    <x v="0"/>
    <x v="5"/>
    <x v="18"/>
    <x v="24"/>
    <x v="0"/>
    <x v="0"/>
    <x v="0"/>
    <x v="0"/>
    <x v="0"/>
    <x v="1"/>
    <x v="0"/>
    <x v="0"/>
    <x v="0"/>
    <x v="0"/>
    <x v="0"/>
    <x v="49"/>
    <x v="69"/>
    <x v="6"/>
    <x v="0"/>
    <x v="0"/>
    <x v="0"/>
    <x v="2"/>
    <x v="2"/>
    <x v="0"/>
    <x v="0"/>
    <x v="1"/>
    <x v="1"/>
    <x v="1"/>
    <x v="2"/>
    <x v="0"/>
    <x v="1"/>
    <x v="0"/>
    <x v="0"/>
    <s v="NULL"/>
    <s v="NULL"/>
    <x v="1"/>
  </r>
  <r>
    <n v="272768"/>
    <n v="55"/>
    <m/>
    <n v="55"/>
    <x v="0"/>
    <s v="2016-05-04 01:49:03.478378+00:00"/>
    <d v="1954-07-07T00:00:00"/>
    <x v="47"/>
    <x v="1"/>
    <x v="0"/>
    <x v="1"/>
    <x v="199"/>
    <x v="1"/>
    <x v="1"/>
    <x v="2"/>
    <x v="2"/>
    <x v="2"/>
    <x v="0"/>
    <x v="0"/>
    <x v="0"/>
    <x v="0"/>
    <x v="0"/>
    <x v="1"/>
    <x v="1"/>
    <x v="1"/>
    <x v="0"/>
    <x v="1"/>
    <x v="0"/>
    <x v="43"/>
    <x v="38"/>
    <x v="3"/>
    <x v="20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272869"/>
    <n v="51"/>
    <m/>
    <n v="51"/>
    <x v="0"/>
    <s v="2015-10-15 02:59:21.795798+00:00"/>
    <d v="1929-09-01T00:00:00"/>
    <x v="11"/>
    <x v="1"/>
    <x v="1"/>
    <x v="1"/>
    <x v="200"/>
    <x v="24"/>
    <x v="2"/>
    <x v="17"/>
    <x v="39"/>
    <x v="60"/>
    <x v="1"/>
    <x v="0"/>
    <x v="0"/>
    <x v="0"/>
    <x v="1"/>
    <x v="0"/>
    <x v="1"/>
    <x v="1"/>
    <x v="0"/>
    <x v="0"/>
    <x v="0"/>
    <x v="99"/>
    <x v="17"/>
    <x v="3"/>
    <x v="2"/>
    <x v="0"/>
    <x v="0"/>
    <x v="2"/>
    <x v="2"/>
    <x v="0"/>
    <x v="0"/>
    <x v="1"/>
    <x v="1"/>
    <x v="0"/>
    <x v="1"/>
    <x v="0"/>
    <x v="0"/>
    <x v="0"/>
    <x v="0"/>
    <s v="NULL"/>
    <s v="NULL"/>
    <x v="0"/>
  </r>
  <r>
    <n v="273039"/>
    <n v="65"/>
    <n v="65"/>
    <m/>
    <x v="0"/>
    <s v="2017-04-07 01:29:55.215905+00:00"/>
    <d v="1929-05-12T00:00:00"/>
    <x v="11"/>
    <x v="0"/>
    <x v="1"/>
    <x v="1"/>
    <x v="201"/>
    <x v="1"/>
    <x v="0"/>
    <x v="1"/>
    <x v="1"/>
    <x v="11"/>
    <x v="1"/>
    <x v="0"/>
    <x v="0"/>
    <x v="1"/>
    <x v="1"/>
    <x v="0"/>
    <x v="0"/>
    <x v="1"/>
    <x v="1"/>
    <x v="0"/>
    <x v="0"/>
    <x v="22"/>
    <x v="55"/>
    <x v="41"/>
    <x v="19"/>
    <x v="0"/>
    <x v="0"/>
    <x v="20"/>
    <x v="12"/>
    <x v="1"/>
    <x v="1"/>
    <x v="0"/>
    <x v="0"/>
    <x v="0"/>
    <x v="0"/>
    <x v="0"/>
    <x v="1"/>
    <x v="0"/>
    <x v="0"/>
    <s v="NULL"/>
    <s v="NULL"/>
    <x v="0"/>
  </r>
  <r>
    <n v="273410"/>
    <n v="50"/>
    <m/>
    <n v="50"/>
    <x v="0"/>
    <s v="2015-04-01 22:16:37.685961+00:00"/>
    <d v="1947-04-05T00:00:00"/>
    <x v="10"/>
    <x v="0"/>
    <x v="1"/>
    <x v="1"/>
    <x v="202"/>
    <x v="8"/>
    <x v="2"/>
    <x v="1"/>
    <x v="0"/>
    <x v="41"/>
    <x v="0"/>
    <x v="1"/>
    <x v="0"/>
    <x v="0"/>
    <x v="0"/>
    <x v="0"/>
    <x v="1"/>
    <x v="2"/>
    <x v="0"/>
    <x v="0"/>
    <x v="0"/>
    <x v="0"/>
    <x v="45"/>
    <x v="3"/>
    <x v="12"/>
    <x v="14"/>
    <x v="0"/>
    <x v="2"/>
    <x v="2"/>
    <x v="0"/>
    <x v="0"/>
    <x v="1"/>
    <x v="1"/>
    <x v="0"/>
    <x v="0"/>
    <x v="0"/>
    <x v="0"/>
    <x v="0"/>
    <x v="0"/>
    <s v="NULL"/>
    <s v="NULL"/>
    <x v="0"/>
  </r>
  <r>
    <n v="273482"/>
    <n v="65"/>
    <m/>
    <n v="65"/>
    <x v="0"/>
    <s v="2016-06-16 04:11:37.163950+00:00"/>
    <d v="1947-04-05T00:00:00"/>
    <x v="10"/>
    <x v="0"/>
    <x v="1"/>
    <x v="1"/>
    <x v="14"/>
    <x v="2"/>
    <x v="13"/>
    <x v="5"/>
    <x v="32"/>
    <x v="7"/>
    <x v="2"/>
    <x v="0"/>
    <x v="1"/>
    <x v="1"/>
    <x v="0"/>
    <x v="1"/>
    <x v="0"/>
    <x v="0"/>
    <x v="0"/>
    <x v="1"/>
    <x v="0"/>
    <x v="24"/>
    <x v="21"/>
    <x v="17"/>
    <x v="0"/>
    <x v="15"/>
    <x v="0"/>
    <x v="2"/>
    <x v="2"/>
    <x v="0"/>
    <x v="0"/>
    <x v="1"/>
    <x v="0"/>
    <x v="0"/>
    <x v="0"/>
    <x v="0"/>
    <x v="1"/>
    <x v="1"/>
    <x v="0"/>
    <s v="NULL"/>
    <s v="NULL"/>
    <x v="0"/>
  </r>
  <r>
    <n v="273602"/>
    <n v="68"/>
    <m/>
    <n v="68"/>
    <x v="0"/>
    <s v="2016-06-14 03:56:47.891591+00:00"/>
    <d v="1931-08-21T00:00:00"/>
    <x v="20"/>
    <x v="0"/>
    <x v="0"/>
    <x v="1"/>
    <x v="203"/>
    <x v="3"/>
    <x v="2"/>
    <x v="19"/>
    <x v="40"/>
    <x v="61"/>
    <x v="1"/>
    <x v="0"/>
    <x v="0"/>
    <x v="0"/>
    <x v="0"/>
    <x v="0"/>
    <x v="0"/>
    <x v="1"/>
    <x v="0"/>
    <x v="0"/>
    <x v="1"/>
    <x v="95"/>
    <x v="35"/>
    <x v="0"/>
    <x v="13"/>
    <x v="0"/>
    <x v="0"/>
    <x v="2"/>
    <x v="2"/>
    <x v="0"/>
    <x v="1"/>
    <x v="1"/>
    <x v="1"/>
    <x v="1"/>
    <x v="2"/>
    <x v="0"/>
    <x v="0"/>
    <x v="0"/>
    <x v="0"/>
    <s v="NULL"/>
    <s v="NULL"/>
    <x v="0"/>
  </r>
  <r>
    <n v="273749"/>
    <n v="50"/>
    <m/>
    <n v="50"/>
    <x v="0"/>
    <s v="2015-11-10 02:22:08.514405+00:00"/>
    <d v="1935-01-22T00:00:00"/>
    <x v="6"/>
    <x v="0"/>
    <x v="0"/>
    <x v="1"/>
    <x v="204"/>
    <x v="21"/>
    <x v="2"/>
    <x v="6"/>
    <x v="17"/>
    <x v="43"/>
    <x v="2"/>
    <x v="0"/>
    <x v="0"/>
    <x v="0"/>
    <x v="0"/>
    <x v="0"/>
    <x v="0"/>
    <x v="1"/>
    <x v="0"/>
    <x v="0"/>
    <x v="1"/>
    <x v="95"/>
    <x v="69"/>
    <x v="38"/>
    <x v="12"/>
    <x v="0"/>
    <x v="0"/>
    <x v="2"/>
    <x v="2"/>
    <x v="1"/>
    <x v="1"/>
    <x v="1"/>
    <x v="1"/>
    <x v="1"/>
    <x v="2"/>
    <x v="0"/>
    <x v="1"/>
    <x v="0"/>
    <x v="0"/>
    <s v="NULL"/>
    <s v="NULL"/>
    <x v="0"/>
  </r>
  <r>
    <n v="274754"/>
    <n v="50"/>
    <n v="50"/>
    <m/>
    <x v="0"/>
    <s v="2015-03-04 22:01:11.835116+00:00"/>
    <d v="1974-07-01T00:00:00"/>
    <x v="48"/>
    <x v="1"/>
    <x v="0"/>
    <x v="1"/>
    <x v="24"/>
    <x v="12"/>
    <x v="0"/>
    <x v="12"/>
    <x v="12"/>
    <x v="16"/>
    <x v="1"/>
    <x v="0"/>
    <x v="0"/>
    <x v="0"/>
    <x v="0"/>
    <x v="0"/>
    <x v="1"/>
    <x v="1"/>
    <x v="0"/>
    <x v="0"/>
    <x v="0"/>
    <x v="16"/>
    <x v="21"/>
    <x v="3"/>
    <x v="10"/>
    <x v="0"/>
    <x v="0"/>
    <x v="2"/>
    <x v="2"/>
    <x v="1"/>
    <x v="1"/>
    <x v="1"/>
    <x v="1"/>
    <x v="1"/>
    <x v="2"/>
    <x v="0"/>
    <x v="0"/>
    <x v="0"/>
    <x v="0"/>
    <s v="NULL"/>
    <s v="NULL"/>
    <x v="1"/>
  </r>
  <r>
    <n v="274844"/>
    <n v="53"/>
    <n v="53"/>
    <n v="40"/>
    <x v="0"/>
    <s v="2016-10-06 05:34:55.988325+00:00"/>
    <d v="1938-11-19T00:00:00"/>
    <x v="9"/>
    <x v="1"/>
    <x v="1"/>
    <x v="1"/>
    <x v="205"/>
    <x v="0"/>
    <x v="0"/>
    <x v="0"/>
    <x v="0"/>
    <x v="16"/>
    <x v="0"/>
    <x v="0"/>
    <x v="0"/>
    <x v="0"/>
    <x v="0"/>
    <x v="0"/>
    <x v="1"/>
    <x v="1"/>
    <x v="1"/>
    <x v="0"/>
    <x v="1"/>
    <x v="100"/>
    <x v="12"/>
    <x v="11"/>
    <x v="5"/>
    <x v="0"/>
    <x v="0"/>
    <x v="1"/>
    <x v="1"/>
    <x v="1"/>
    <x v="1"/>
    <x v="2"/>
    <x v="1"/>
    <x v="1"/>
    <x v="0"/>
    <x v="0"/>
    <x v="1"/>
    <x v="0"/>
    <x v="0"/>
    <s v="NULL"/>
    <s v="NULL"/>
    <x v="0"/>
  </r>
  <r>
    <n v="274945"/>
    <n v="57"/>
    <m/>
    <n v="57"/>
    <x v="0"/>
    <s v="2014-12-18 01:26:55.871160+00:00"/>
    <d v="1931-05-30T00:00:00"/>
    <x v="20"/>
    <x v="0"/>
    <x v="0"/>
    <x v="1"/>
    <x v="206"/>
    <x v="23"/>
    <x v="1"/>
    <x v="13"/>
    <x v="26"/>
    <x v="18"/>
    <x v="2"/>
    <x v="0"/>
    <x v="1"/>
    <x v="0"/>
    <x v="0"/>
    <x v="0"/>
    <x v="1"/>
    <x v="1"/>
    <x v="1"/>
    <x v="0"/>
    <x v="1"/>
    <x v="3"/>
    <x v="3"/>
    <x v="3"/>
    <x v="3"/>
    <x v="0"/>
    <x v="0"/>
    <x v="2"/>
    <x v="2"/>
    <x v="0"/>
    <x v="0"/>
    <x v="1"/>
    <x v="0"/>
    <x v="0"/>
    <x v="0"/>
    <x v="0"/>
    <x v="0"/>
    <x v="0"/>
    <x v="0"/>
    <s v="NULL"/>
    <s v="NULL"/>
    <x v="0"/>
  </r>
  <r>
    <n v="275099"/>
    <n v="60"/>
    <n v="60"/>
    <n v="32"/>
    <x v="0"/>
    <s v="2017-03-07 05:01:22.402114+00:00"/>
    <d v="1926-12-12T00:00:00"/>
    <x v="2"/>
    <x v="0"/>
    <x v="0"/>
    <x v="1"/>
    <x v="207"/>
    <x v="14"/>
    <x v="0"/>
    <x v="13"/>
    <x v="2"/>
    <x v="25"/>
    <x v="4"/>
    <x v="1"/>
    <x v="0"/>
    <x v="1"/>
    <x v="0"/>
    <x v="1"/>
    <x v="1"/>
    <x v="0"/>
    <x v="1"/>
    <x v="1"/>
    <x v="1"/>
    <x v="70"/>
    <x v="30"/>
    <x v="69"/>
    <x v="4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275262"/>
    <n v="60"/>
    <n v="60"/>
    <n v="60"/>
    <x v="0"/>
    <s v="2017-04-20 06:12:08.442905+00:00"/>
    <d v="1943-08-19T00:00:00"/>
    <x v="0"/>
    <x v="0"/>
    <x v="0"/>
    <x v="1"/>
    <x v="189"/>
    <x v="0"/>
    <x v="6"/>
    <x v="1"/>
    <x v="32"/>
    <x v="44"/>
    <x v="1"/>
    <x v="0"/>
    <x v="0"/>
    <x v="0"/>
    <x v="1"/>
    <x v="0"/>
    <x v="0"/>
    <x v="0"/>
    <x v="0"/>
    <x v="0"/>
    <x v="0"/>
    <x v="58"/>
    <x v="42"/>
    <x v="11"/>
    <x v="0"/>
    <x v="0"/>
    <x v="0"/>
    <x v="1"/>
    <x v="1"/>
    <x v="0"/>
    <x v="1"/>
    <x v="0"/>
    <x v="0"/>
    <x v="1"/>
    <x v="0"/>
    <x v="0"/>
    <x v="0"/>
    <x v="0"/>
    <x v="0"/>
    <s v="NULL"/>
    <s v="NULL"/>
    <x v="0"/>
  </r>
  <r>
    <n v="275372"/>
    <n v="65"/>
    <n v="65"/>
    <n v="65"/>
    <x v="0"/>
    <s v="2017-10-22 10:25:34.412596+00:00"/>
    <d v="1955-05-20T00:00:00"/>
    <x v="12"/>
    <x v="0"/>
    <x v="1"/>
    <x v="1"/>
    <x v="208"/>
    <x v="0"/>
    <x v="0"/>
    <x v="0"/>
    <x v="0"/>
    <x v="20"/>
    <x v="1"/>
    <x v="1"/>
    <x v="1"/>
    <x v="0"/>
    <x v="0"/>
    <x v="1"/>
    <x v="1"/>
    <x v="0"/>
    <x v="0"/>
    <x v="1"/>
    <x v="1"/>
    <x v="3"/>
    <x v="3"/>
    <x v="3"/>
    <x v="3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75874"/>
    <n v="66"/>
    <n v="66"/>
    <n v="25"/>
    <x v="0"/>
    <s v="2016-11-29 05:16:20.655549+00:00"/>
    <d v="1939-04-28T00:00:00"/>
    <x v="17"/>
    <x v="1"/>
    <x v="0"/>
    <x v="1"/>
    <x v="209"/>
    <x v="5"/>
    <x v="1"/>
    <x v="10"/>
    <x v="12"/>
    <x v="54"/>
    <x v="0"/>
    <x v="0"/>
    <x v="0"/>
    <x v="0"/>
    <x v="1"/>
    <x v="0"/>
    <x v="1"/>
    <x v="1"/>
    <x v="0"/>
    <x v="0"/>
    <x v="0"/>
    <x v="76"/>
    <x v="19"/>
    <x v="8"/>
    <x v="2"/>
    <x v="0"/>
    <x v="0"/>
    <x v="20"/>
    <x v="29"/>
    <x v="1"/>
    <x v="1"/>
    <x v="0"/>
    <x v="1"/>
    <x v="0"/>
    <x v="1"/>
    <x v="0"/>
    <x v="0"/>
    <x v="0"/>
    <x v="0"/>
    <s v="NULL"/>
    <s v="NULL"/>
    <x v="0"/>
  </r>
  <r>
    <n v="275980"/>
    <n v="67"/>
    <n v="67"/>
    <n v="38"/>
    <x v="0"/>
    <s v="2017-02-12 23:10:59.676031+00:00"/>
    <d v="1937-11-11T00:00:00"/>
    <x v="24"/>
    <x v="0"/>
    <x v="0"/>
    <x v="1"/>
    <x v="138"/>
    <x v="20"/>
    <x v="1"/>
    <x v="19"/>
    <x v="0"/>
    <x v="49"/>
    <x v="1"/>
    <x v="0"/>
    <x v="0"/>
    <x v="0"/>
    <x v="0"/>
    <x v="0"/>
    <x v="1"/>
    <x v="1"/>
    <x v="0"/>
    <x v="0"/>
    <x v="0"/>
    <x v="50"/>
    <x v="69"/>
    <x v="3"/>
    <x v="2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76100"/>
    <n v="62"/>
    <n v="62"/>
    <n v="45"/>
    <x v="0"/>
    <s v="2016-08-09 08:05:21.568682+00:00"/>
    <d v="1946-06-26T00:00:00"/>
    <x v="5"/>
    <x v="1"/>
    <x v="1"/>
    <x v="1"/>
    <x v="92"/>
    <x v="33"/>
    <x v="2"/>
    <x v="27"/>
    <x v="41"/>
    <x v="17"/>
    <x v="0"/>
    <x v="0"/>
    <x v="1"/>
    <x v="0"/>
    <x v="0"/>
    <x v="0"/>
    <x v="0"/>
    <x v="1"/>
    <x v="0"/>
    <x v="0"/>
    <x v="1"/>
    <x v="101"/>
    <x v="48"/>
    <x v="57"/>
    <x v="19"/>
    <x v="0"/>
    <x v="0"/>
    <x v="1"/>
    <x v="1"/>
    <x v="0"/>
    <x v="0"/>
    <x v="2"/>
    <x v="1"/>
    <x v="1"/>
    <x v="0"/>
    <x v="0"/>
    <x v="0"/>
    <x v="0"/>
    <x v="0"/>
    <s v="NULL"/>
    <s v="NULL"/>
    <x v="1"/>
  </r>
  <r>
    <n v="276369"/>
    <n v="50"/>
    <n v="50"/>
    <m/>
    <x v="0"/>
    <s v="2014-11-25 01:40:48.109634+00:00"/>
    <d v="1946-02-14T00:00:00"/>
    <x v="5"/>
    <x v="0"/>
    <x v="0"/>
    <x v="1"/>
    <x v="210"/>
    <x v="21"/>
    <x v="0"/>
    <x v="10"/>
    <x v="19"/>
    <x v="43"/>
    <x v="1"/>
    <x v="0"/>
    <x v="1"/>
    <x v="0"/>
    <x v="0"/>
    <x v="0"/>
    <x v="0"/>
    <x v="2"/>
    <x v="0"/>
    <x v="0"/>
    <x v="0"/>
    <x v="3"/>
    <x v="3"/>
    <x v="3"/>
    <x v="3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76397"/>
    <n v="75"/>
    <n v="75"/>
    <n v="57"/>
    <x v="0"/>
    <s v="2016-07-21 07:50:54.010069+00:00"/>
    <d v="1949-10-01T00:00:00"/>
    <x v="32"/>
    <x v="1"/>
    <x v="0"/>
    <x v="1"/>
    <x v="211"/>
    <x v="1"/>
    <x v="0"/>
    <x v="1"/>
    <x v="1"/>
    <x v="4"/>
    <x v="0"/>
    <x v="0"/>
    <x v="0"/>
    <x v="0"/>
    <x v="0"/>
    <x v="0"/>
    <x v="1"/>
    <x v="1"/>
    <x v="1"/>
    <x v="0"/>
    <x v="0"/>
    <x v="63"/>
    <x v="2"/>
    <x v="17"/>
    <x v="11"/>
    <x v="0"/>
    <x v="0"/>
    <x v="32"/>
    <x v="1"/>
    <x v="0"/>
    <x v="1"/>
    <x v="2"/>
    <x v="1"/>
    <x v="1"/>
    <x v="0"/>
    <x v="0"/>
    <x v="0"/>
    <x v="0"/>
    <x v="0"/>
    <s v="NULL"/>
    <s v="NULL"/>
    <x v="1"/>
  </r>
  <r>
    <n v="276712"/>
    <n v="50"/>
    <n v="50"/>
    <n v="50"/>
    <x v="0"/>
    <s v="2014-11-13 00:00:00+00:00"/>
    <d v="1933-12-22T00:00:00"/>
    <x v="1"/>
    <x v="0"/>
    <x v="0"/>
    <x v="1"/>
    <x v="212"/>
    <x v="34"/>
    <x v="10"/>
    <x v="12"/>
    <x v="42"/>
    <x v="31"/>
    <x v="2"/>
    <x v="1"/>
    <x v="0"/>
    <x v="1"/>
    <x v="0"/>
    <x v="1"/>
    <x v="1"/>
    <x v="1"/>
    <x v="0"/>
    <x v="0"/>
    <x v="1"/>
    <x v="20"/>
    <x v="15"/>
    <x v="54"/>
    <x v="22"/>
    <x v="16"/>
    <x v="0"/>
    <x v="2"/>
    <x v="2"/>
    <x v="0"/>
    <x v="1"/>
    <x v="1"/>
    <x v="1"/>
    <x v="0"/>
    <x v="0"/>
    <x v="1"/>
    <x v="1"/>
    <x v="0"/>
    <x v="0"/>
    <s v="NULL"/>
    <s v="NULL"/>
    <x v="0"/>
  </r>
  <r>
    <n v="277271"/>
    <n v="50"/>
    <m/>
    <n v="50"/>
    <x v="0"/>
    <s v="2015-07-29 04:20:01.223943+00:00"/>
    <d v="1943-09-06T00:00:00"/>
    <x v="0"/>
    <x v="1"/>
    <x v="0"/>
    <x v="0"/>
    <x v="213"/>
    <x v="35"/>
    <x v="2"/>
    <x v="4"/>
    <x v="13"/>
    <x v="4"/>
    <x v="1"/>
    <x v="1"/>
    <x v="0"/>
    <x v="0"/>
    <x v="0"/>
    <x v="0"/>
    <x v="0"/>
    <x v="0"/>
    <x v="1"/>
    <x v="0"/>
    <x v="0"/>
    <x v="49"/>
    <x v="66"/>
    <x v="70"/>
    <x v="7"/>
    <x v="0"/>
    <x v="0"/>
    <x v="2"/>
    <x v="2"/>
    <x v="0"/>
    <x v="1"/>
    <x v="1"/>
    <x v="1"/>
    <x v="1"/>
    <x v="2"/>
    <x v="0"/>
    <x v="1"/>
    <x v="0"/>
    <x v="0"/>
    <s v="NULL"/>
    <s v="NULL"/>
    <x v="1"/>
  </r>
  <r>
    <n v="277362"/>
    <n v="62"/>
    <m/>
    <n v="62"/>
    <x v="0"/>
    <s v="2016-03-01 04:34:02.400366+00:00"/>
    <d v="1959-05-20T00:00:00"/>
    <x v="33"/>
    <x v="1"/>
    <x v="1"/>
    <x v="1"/>
    <x v="214"/>
    <x v="5"/>
    <x v="0"/>
    <x v="6"/>
    <x v="5"/>
    <x v="23"/>
    <x v="0"/>
    <x v="0"/>
    <x v="0"/>
    <x v="0"/>
    <x v="0"/>
    <x v="0"/>
    <x v="0"/>
    <x v="1"/>
    <x v="0"/>
    <x v="0"/>
    <x v="0"/>
    <x v="56"/>
    <x v="6"/>
    <x v="25"/>
    <x v="12"/>
    <x v="0"/>
    <x v="0"/>
    <x v="2"/>
    <x v="2"/>
    <x v="1"/>
    <x v="1"/>
    <x v="1"/>
    <x v="1"/>
    <x v="0"/>
    <x v="1"/>
    <x v="0"/>
    <x v="0"/>
    <x v="0"/>
    <x v="0"/>
    <s v="NULL"/>
    <s v="NULL"/>
    <x v="0"/>
  </r>
  <r>
    <n v="277494"/>
    <n v="57"/>
    <n v="57"/>
    <n v="38"/>
    <x v="0"/>
    <s v="2017-08-15 06:40:09.817811+00:00"/>
    <d v="1928-09-11T00:00:00"/>
    <x v="8"/>
    <x v="0"/>
    <x v="0"/>
    <x v="1"/>
    <x v="215"/>
    <x v="4"/>
    <x v="15"/>
    <x v="28"/>
    <x v="10"/>
    <x v="39"/>
    <x v="2"/>
    <x v="0"/>
    <x v="0"/>
    <x v="0"/>
    <x v="0"/>
    <x v="0"/>
    <x v="0"/>
    <x v="1"/>
    <x v="0"/>
    <x v="0"/>
    <x v="1"/>
    <x v="22"/>
    <x v="55"/>
    <x v="71"/>
    <x v="10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277678"/>
    <n v="55"/>
    <n v="55"/>
    <m/>
    <x v="0"/>
    <s v="2014-11-13 00:00:00+00:00"/>
    <d v="1929-07-01T00:00:00"/>
    <x v="11"/>
    <x v="1"/>
    <x v="0"/>
    <x v="1"/>
    <x v="216"/>
    <x v="8"/>
    <x v="13"/>
    <x v="10"/>
    <x v="17"/>
    <x v="23"/>
    <x v="2"/>
    <x v="0"/>
    <x v="0"/>
    <x v="0"/>
    <x v="0"/>
    <x v="1"/>
    <x v="0"/>
    <x v="1"/>
    <x v="0"/>
    <x v="0"/>
    <x v="0"/>
    <x v="88"/>
    <x v="70"/>
    <x v="6"/>
    <x v="2"/>
    <x v="0"/>
    <x v="0"/>
    <x v="2"/>
    <x v="2"/>
    <x v="1"/>
    <x v="1"/>
    <x v="1"/>
    <x v="1"/>
    <x v="0"/>
    <x v="0"/>
    <x v="0"/>
    <x v="1"/>
    <x v="1"/>
    <x v="0"/>
    <s v="NULL"/>
    <s v="NULL"/>
    <x v="0"/>
  </r>
  <r>
    <n v="277920"/>
    <n v="55"/>
    <n v="55"/>
    <n v="55"/>
    <x v="0"/>
    <s v="2016-10-28 05:25:05.053962+00:00"/>
    <d v="1932-10-20T00:00:00"/>
    <x v="22"/>
    <x v="0"/>
    <x v="0"/>
    <x v="1"/>
    <x v="217"/>
    <x v="20"/>
    <x v="0"/>
    <x v="5"/>
    <x v="18"/>
    <x v="11"/>
    <x v="1"/>
    <x v="0"/>
    <x v="0"/>
    <x v="0"/>
    <x v="0"/>
    <x v="0"/>
    <x v="1"/>
    <x v="1"/>
    <x v="0"/>
    <x v="0"/>
    <x v="0"/>
    <x v="79"/>
    <x v="17"/>
    <x v="44"/>
    <x v="22"/>
    <x v="0"/>
    <x v="0"/>
    <x v="3"/>
    <x v="30"/>
    <x v="0"/>
    <x v="1"/>
    <x v="2"/>
    <x v="1"/>
    <x v="0"/>
    <x v="0"/>
    <x v="0"/>
    <x v="1"/>
    <x v="1"/>
    <x v="0"/>
    <s v="NULL"/>
    <s v="NULL"/>
    <x v="0"/>
  </r>
  <r>
    <n v="278155"/>
    <n v="60"/>
    <n v="60"/>
    <n v="60"/>
    <x v="0"/>
    <s v="2017-01-10 05:15:39.040093+00:00"/>
    <d v="1941-03-11T00:00:00"/>
    <x v="7"/>
    <x v="0"/>
    <x v="1"/>
    <x v="1"/>
    <x v="184"/>
    <x v="14"/>
    <x v="1"/>
    <x v="1"/>
    <x v="15"/>
    <x v="8"/>
    <x v="1"/>
    <x v="0"/>
    <x v="0"/>
    <x v="0"/>
    <x v="0"/>
    <x v="0"/>
    <x v="1"/>
    <x v="1"/>
    <x v="0"/>
    <x v="0"/>
    <x v="0"/>
    <x v="102"/>
    <x v="70"/>
    <x v="3"/>
    <x v="5"/>
    <x v="0"/>
    <x v="0"/>
    <x v="33"/>
    <x v="13"/>
    <x v="0"/>
    <x v="0"/>
    <x v="0"/>
    <x v="1"/>
    <x v="0"/>
    <x v="1"/>
    <x v="0"/>
    <x v="0"/>
    <x v="0"/>
    <x v="0"/>
    <s v="NULL"/>
    <s v="NULL"/>
    <x v="0"/>
  </r>
  <r>
    <n v="278437"/>
    <n v="56"/>
    <n v="56"/>
    <n v="36"/>
    <x v="0"/>
    <s v="2017-03-23 05:51:18.434871+00:00"/>
    <d v="1938-08-17T00:00:00"/>
    <x v="9"/>
    <x v="1"/>
    <x v="0"/>
    <x v="1"/>
    <x v="218"/>
    <x v="5"/>
    <x v="3"/>
    <x v="1"/>
    <x v="2"/>
    <x v="44"/>
    <x v="0"/>
    <x v="0"/>
    <x v="0"/>
    <x v="0"/>
    <x v="1"/>
    <x v="0"/>
    <x v="1"/>
    <x v="1"/>
    <x v="0"/>
    <x v="0"/>
    <x v="0"/>
    <x v="50"/>
    <x v="51"/>
    <x v="35"/>
    <x v="10"/>
    <x v="0"/>
    <x v="0"/>
    <x v="11"/>
    <x v="8"/>
    <x v="1"/>
    <x v="1"/>
    <x v="0"/>
    <x v="1"/>
    <x v="0"/>
    <x v="1"/>
    <x v="0"/>
    <x v="1"/>
    <x v="0"/>
    <x v="0"/>
    <s v="NULL"/>
    <s v="NULL"/>
    <x v="0"/>
  </r>
  <r>
    <n v="278634"/>
    <n v="73"/>
    <m/>
    <n v="73"/>
    <x v="0"/>
    <s v="2015-08-26 03:05:38.224979+00:00"/>
    <d v="1932-07-20T00:00:00"/>
    <x v="22"/>
    <x v="0"/>
    <x v="0"/>
    <x v="1"/>
    <x v="35"/>
    <x v="13"/>
    <x v="5"/>
    <x v="14"/>
    <x v="14"/>
    <x v="19"/>
    <x v="3"/>
    <x v="0"/>
    <x v="0"/>
    <x v="2"/>
    <x v="0"/>
    <x v="0"/>
    <x v="0"/>
    <x v="0"/>
    <x v="0"/>
    <x v="0"/>
    <x v="1"/>
    <x v="3"/>
    <x v="3"/>
    <x v="3"/>
    <x v="3"/>
    <x v="0"/>
    <x v="0"/>
    <x v="2"/>
    <x v="2"/>
    <x v="0"/>
    <x v="1"/>
    <x v="1"/>
    <x v="1"/>
    <x v="0"/>
    <x v="2"/>
    <x v="0"/>
    <x v="0"/>
    <x v="0"/>
    <x v="0"/>
    <s v="NULL"/>
    <s v="NULL"/>
    <x v="0"/>
  </r>
  <r>
    <n v="278772"/>
    <n v="60"/>
    <n v="60"/>
    <n v="60"/>
    <x v="0"/>
    <s v="2016-09-01 07:02:09.308131+00:00"/>
    <d v="1929-08-05T00:00:00"/>
    <x v="11"/>
    <x v="0"/>
    <x v="0"/>
    <x v="1"/>
    <x v="219"/>
    <x v="22"/>
    <x v="1"/>
    <x v="20"/>
    <x v="25"/>
    <x v="62"/>
    <x v="2"/>
    <x v="0"/>
    <x v="0"/>
    <x v="1"/>
    <x v="0"/>
    <x v="0"/>
    <x v="1"/>
    <x v="1"/>
    <x v="0"/>
    <x v="0"/>
    <x v="1"/>
    <x v="61"/>
    <x v="49"/>
    <x v="10"/>
    <x v="19"/>
    <x v="0"/>
    <x v="0"/>
    <x v="21"/>
    <x v="7"/>
    <x v="0"/>
    <x v="1"/>
    <x v="2"/>
    <x v="1"/>
    <x v="0"/>
    <x v="0"/>
    <x v="0"/>
    <x v="0"/>
    <x v="0"/>
    <x v="0"/>
    <s v="NULL"/>
    <s v="NULL"/>
    <x v="0"/>
  </r>
  <r>
    <n v="278843"/>
    <n v="61"/>
    <n v="61"/>
    <n v="63"/>
    <x v="0"/>
    <s v="2016-07-07 03:45:09.712926+00:00"/>
    <d v="1943-01-18T00:00:00"/>
    <x v="0"/>
    <x v="0"/>
    <x v="1"/>
    <x v="1"/>
    <x v="57"/>
    <x v="11"/>
    <x v="2"/>
    <x v="11"/>
    <x v="11"/>
    <x v="16"/>
    <x v="1"/>
    <x v="0"/>
    <x v="0"/>
    <x v="0"/>
    <x v="1"/>
    <x v="0"/>
    <x v="0"/>
    <x v="2"/>
    <x v="0"/>
    <x v="0"/>
    <x v="0"/>
    <x v="43"/>
    <x v="19"/>
    <x v="65"/>
    <x v="13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78868"/>
    <n v="65"/>
    <n v="65"/>
    <n v="58"/>
    <x v="0"/>
    <s v="2018-03-01 03:45:39.898822+00:00"/>
    <d v="1930-06-03T00:00:00"/>
    <x v="4"/>
    <x v="0"/>
    <x v="0"/>
    <x v="1"/>
    <x v="209"/>
    <x v="21"/>
    <x v="1"/>
    <x v="11"/>
    <x v="5"/>
    <x v="12"/>
    <x v="1"/>
    <x v="0"/>
    <x v="0"/>
    <x v="0"/>
    <x v="0"/>
    <x v="1"/>
    <x v="1"/>
    <x v="1"/>
    <x v="1"/>
    <x v="1"/>
    <x v="1"/>
    <x v="51"/>
    <x v="63"/>
    <x v="61"/>
    <x v="4"/>
    <x v="0"/>
    <x v="0"/>
    <x v="34"/>
    <x v="18"/>
    <x v="0"/>
    <x v="1"/>
    <x v="0"/>
    <x v="1"/>
    <x v="0"/>
    <x v="0"/>
    <x v="0"/>
    <x v="1"/>
    <x v="1"/>
    <x v="0"/>
    <s v="NULL"/>
    <s v="NULL"/>
    <x v="0"/>
  </r>
  <r>
    <n v="278875"/>
    <n v="52"/>
    <n v="52"/>
    <n v="38"/>
    <x v="0"/>
    <s v="2016-09-27 06:47:09.324219+00:00"/>
    <d v="1946-09-10T00:00:00"/>
    <x v="5"/>
    <x v="0"/>
    <x v="1"/>
    <x v="1"/>
    <x v="220"/>
    <x v="1"/>
    <x v="13"/>
    <x v="6"/>
    <x v="19"/>
    <x v="7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1"/>
    <x v="1"/>
    <x v="2"/>
    <x v="1"/>
    <x v="1"/>
    <x v="0"/>
    <x v="0"/>
    <x v="1"/>
    <x v="0"/>
    <x v="0"/>
    <s v="NULL"/>
    <s v="NULL"/>
    <x v="1"/>
  </r>
  <r>
    <n v="279354"/>
    <n v="55"/>
    <n v="55"/>
    <n v="53"/>
    <x v="0"/>
    <s v="2018-03-01 23:20:13.025957+00:00"/>
    <d v="1946-03-02T00:00:00"/>
    <x v="5"/>
    <x v="0"/>
    <x v="0"/>
    <x v="1"/>
    <x v="221"/>
    <x v="24"/>
    <x v="3"/>
    <x v="29"/>
    <x v="43"/>
    <x v="42"/>
    <x v="1"/>
    <x v="0"/>
    <x v="1"/>
    <x v="0"/>
    <x v="0"/>
    <x v="0"/>
    <x v="1"/>
    <x v="1"/>
    <x v="0"/>
    <x v="0"/>
    <x v="0"/>
    <x v="103"/>
    <x v="53"/>
    <x v="3"/>
    <x v="10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279677"/>
    <n v="55"/>
    <m/>
    <n v="55"/>
    <x v="0"/>
    <s v="2015-03-31 05:28:39.745785+00:00"/>
    <d v="1930-03-11T00:00:00"/>
    <x v="4"/>
    <x v="1"/>
    <x v="1"/>
    <x v="1"/>
    <x v="222"/>
    <x v="11"/>
    <x v="0"/>
    <x v="3"/>
    <x v="10"/>
    <x v="42"/>
    <x v="1"/>
    <x v="1"/>
    <x v="0"/>
    <x v="0"/>
    <x v="0"/>
    <x v="0"/>
    <x v="0"/>
    <x v="0"/>
    <x v="0"/>
    <x v="1"/>
    <x v="1"/>
    <x v="11"/>
    <x v="50"/>
    <x v="2"/>
    <x v="11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79678"/>
    <n v="65"/>
    <n v="65"/>
    <n v="65"/>
    <x v="0"/>
    <s v="2016-10-11 00:54:51.376097+00:00"/>
    <d v="1933-11-11T00:00:00"/>
    <x v="1"/>
    <x v="1"/>
    <x v="0"/>
    <x v="1"/>
    <x v="223"/>
    <x v="8"/>
    <x v="8"/>
    <x v="6"/>
    <x v="10"/>
    <x v="20"/>
    <x v="1"/>
    <x v="1"/>
    <x v="0"/>
    <x v="0"/>
    <x v="0"/>
    <x v="0"/>
    <x v="0"/>
    <x v="0"/>
    <x v="1"/>
    <x v="0"/>
    <x v="0"/>
    <x v="81"/>
    <x v="71"/>
    <x v="37"/>
    <x v="9"/>
    <x v="0"/>
    <x v="0"/>
    <x v="35"/>
    <x v="28"/>
    <x v="1"/>
    <x v="1"/>
    <x v="2"/>
    <x v="1"/>
    <x v="0"/>
    <x v="0"/>
    <x v="0"/>
    <x v="1"/>
    <x v="0"/>
    <x v="0"/>
    <s v="NULL"/>
    <s v="NULL"/>
    <x v="0"/>
  </r>
  <r>
    <n v="279885"/>
    <n v="61"/>
    <m/>
    <n v="61"/>
    <x v="0"/>
    <s v="2015-01-22 00:14:01.444933+00:00"/>
    <d v="1932-01-02T00:00:00"/>
    <x v="22"/>
    <x v="0"/>
    <x v="0"/>
    <x v="1"/>
    <x v="146"/>
    <x v="15"/>
    <x v="1"/>
    <x v="15"/>
    <x v="16"/>
    <x v="32"/>
    <x v="1"/>
    <x v="0"/>
    <x v="0"/>
    <x v="0"/>
    <x v="1"/>
    <x v="0"/>
    <x v="1"/>
    <x v="1"/>
    <x v="0"/>
    <x v="0"/>
    <x v="0"/>
    <x v="3"/>
    <x v="3"/>
    <x v="3"/>
    <x v="3"/>
    <x v="0"/>
    <x v="0"/>
    <x v="2"/>
    <x v="2"/>
    <x v="1"/>
    <x v="1"/>
    <x v="1"/>
    <x v="0"/>
    <x v="0"/>
    <x v="1"/>
    <x v="0"/>
    <x v="1"/>
    <x v="0"/>
    <x v="0"/>
    <s v="NULL"/>
    <s v="NULL"/>
    <x v="0"/>
  </r>
  <r>
    <n v="279896"/>
    <n v="58"/>
    <m/>
    <n v="58"/>
    <x v="0"/>
    <s v="2017-04-04 11:20:31.107107+00:00"/>
    <d v="1962-07-09T00:00:00"/>
    <x v="43"/>
    <x v="0"/>
    <x v="0"/>
    <x v="1"/>
    <x v="118"/>
    <x v="8"/>
    <x v="0"/>
    <x v="2"/>
    <x v="8"/>
    <x v="13"/>
    <x v="1"/>
    <x v="0"/>
    <x v="0"/>
    <x v="1"/>
    <x v="0"/>
    <x v="0"/>
    <x v="1"/>
    <x v="1"/>
    <x v="0"/>
    <x v="0"/>
    <x v="0"/>
    <x v="93"/>
    <x v="3"/>
    <x v="43"/>
    <x v="7"/>
    <x v="0"/>
    <x v="0"/>
    <x v="36"/>
    <x v="28"/>
    <x v="0"/>
    <x v="0"/>
    <x v="0"/>
    <x v="1"/>
    <x v="0"/>
    <x v="0"/>
    <x v="0"/>
    <x v="1"/>
    <x v="0"/>
    <x v="0"/>
    <s v="NULL"/>
    <s v="NULL"/>
    <x v="0"/>
  </r>
  <r>
    <n v="280550"/>
    <n v="60"/>
    <n v="60"/>
    <n v="34"/>
    <x v="0"/>
    <s v="2016-12-16 05:42:45.877886+00:00"/>
    <d v="1937-10-01T00:00:00"/>
    <x v="24"/>
    <x v="1"/>
    <x v="1"/>
    <x v="1"/>
    <x v="132"/>
    <x v="21"/>
    <x v="2"/>
    <x v="6"/>
    <x v="17"/>
    <x v="16"/>
    <x v="1"/>
    <x v="0"/>
    <x v="0"/>
    <x v="0"/>
    <x v="0"/>
    <x v="0"/>
    <x v="0"/>
    <x v="1"/>
    <x v="0"/>
    <x v="1"/>
    <x v="0"/>
    <x v="3"/>
    <x v="3"/>
    <x v="3"/>
    <x v="3"/>
    <x v="0"/>
    <x v="0"/>
    <x v="1"/>
    <x v="1"/>
    <x v="1"/>
    <x v="1"/>
    <x v="0"/>
    <x v="1"/>
    <x v="1"/>
    <x v="0"/>
    <x v="0"/>
    <x v="1"/>
    <x v="0"/>
    <x v="0"/>
    <s v="NULL"/>
    <s v="NULL"/>
    <x v="1"/>
  </r>
  <r>
    <n v="280806"/>
    <n v="56"/>
    <m/>
    <n v="56"/>
    <x v="0"/>
    <s v="2015-02-24 04:20:03.336199+00:00"/>
    <d v="1934-02-01T00:00:00"/>
    <x v="13"/>
    <x v="0"/>
    <x v="0"/>
    <x v="1"/>
    <x v="224"/>
    <x v="10"/>
    <x v="2"/>
    <x v="10"/>
    <x v="10"/>
    <x v="55"/>
    <x v="2"/>
    <x v="0"/>
    <x v="0"/>
    <x v="1"/>
    <x v="0"/>
    <x v="1"/>
    <x v="1"/>
    <x v="0"/>
    <x v="0"/>
    <x v="0"/>
    <x v="1"/>
    <x v="17"/>
    <x v="13"/>
    <x v="51"/>
    <x v="7"/>
    <x v="0"/>
    <x v="0"/>
    <x v="2"/>
    <x v="2"/>
    <x v="0"/>
    <x v="1"/>
    <x v="1"/>
    <x v="1"/>
    <x v="0"/>
    <x v="1"/>
    <x v="1"/>
    <x v="0"/>
    <x v="0"/>
    <x v="0"/>
    <s v="NULL"/>
    <s v="NULL"/>
    <x v="0"/>
  </r>
  <r>
    <n v="280977"/>
    <n v="58"/>
    <n v="58"/>
    <n v="30"/>
    <x v="0"/>
    <s v="2016-09-08 06:01:31.027606+00:00"/>
    <d v="1964-09-25T00:00:00"/>
    <x v="39"/>
    <x v="1"/>
    <x v="0"/>
    <x v="1"/>
    <x v="225"/>
    <x v="8"/>
    <x v="0"/>
    <x v="2"/>
    <x v="8"/>
    <x v="50"/>
    <x v="1"/>
    <x v="1"/>
    <x v="0"/>
    <x v="0"/>
    <x v="1"/>
    <x v="0"/>
    <x v="1"/>
    <x v="1"/>
    <x v="0"/>
    <x v="0"/>
    <x v="0"/>
    <x v="3"/>
    <x v="3"/>
    <x v="3"/>
    <x v="3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81372"/>
    <n v="51"/>
    <m/>
    <n v="51"/>
    <x v="0"/>
    <s v="2015-04-23 03:38:59.649658+00:00"/>
    <d v="1939-10-07T00:00:00"/>
    <x v="17"/>
    <x v="0"/>
    <x v="1"/>
    <x v="1"/>
    <x v="226"/>
    <x v="1"/>
    <x v="2"/>
    <x v="13"/>
    <x v="8"/>
    <x v="39"/>
    <x v="0"/>
    <x v="1"/>
    <x v="0"/>
    <x v="0"/>
    <x v="0"/>
    <x v="1"/>
    <x v="0"/>
    <x v="1"/>
    <x v="0"/>
    <x v="0"/>
    <x v="1"/>
    <x v="104"/>
    <x v="72"/>
    <x v="14"/>
    <x v="14"/>
    <x v="0"/>
    <x v="0"/>
    <x v="2"/>
    <x v="2"/>
    <x v="0"/>
    <x v="1"/>
    <x v="1"/>
    <x v="1"/>
    <x v="0"/>
    <x v="0"/>
    <x v="0"/>
    <x v="1"/>
    <x v="0"/>
    <x v="0"/>
    <s v="NULL"/>
    <s v="NULL"/>
    <x v="0"/>
  </r>
  <r>
    <n v="281639"/>
    <n v="60"/>
    <n v="60"/>
    <n v="60"/>
    <x v="0"/>
    <s v="2017-06-01 05:41:12.175829+00:00"/>
    <d v="1935-05-20T00:00:00"/>
    <x v="6"/>
    <x v="0"/>
    <x v="0"/>
    <x v="1"/>
    <x v="227"/>
    <x v="10"/>
    <x v="0"/>
    <x v="11"/>
    <x v="17"/>
    <x v="22"/>
    <x v="2"/>
    <x v="0"/>
    <x v="0"/>
    <x v="0"/>
    <x v="0"/>
    <x v="0"/>
    <x v="1"/>
    <x v="1"/>
    <x v="0"/>
    <x v="0"/>
    <x v="1"/>
    <x v="82"/>
    <x v="56"/>
    <x v="72"/>
    <x v="11"/>
    <x v="0"/>
    <x v="0"/>
    <x v="27"/>
    <x v="26"/>
    <x v="0"/>
    <x v="0"/>
    <x v="0"/>
    <x v="1"/>
    <x v="0"/>
    <x v="0"/>
    <x v="0"/>
    <x v="1"/>
    <x v="0"/>
    <x v="0"/>
    <s v="NULL"/>
    <s v="NULL"/>
    <x v="0"/>
  </r>
  <r>
    <n v="281678"/>
    <n v="53"/>
    <n v="53"/>
    <n v="40"/>
    <x v="0"/>
    <s v="2017-03-15 01:41:49.156644+00:00"/>
    <d v="1955-06-13T00:00:00"/>
    <x v="12"/>
    <x v="0"/>
    <x v="0"/>
    <x v="0"/>
    <x v="228"/>
    <x v="8"/>
    <x v="13"/>
    <x v="10"/>
    <x v="17"/>
    <x v="33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0"/>
    <x v="0"/>
    <x v="1"/>
    <x v="1"/>
    <x v="0"/>
    <x v="0"/>
    <x v="0"/>
    <x v="0"/>
    <x v="0"/>
    <s v="NULL"/>
    <s v="NULL"/>
    <x v="1"/>
  </r>
  <r>
    <n v="282052"/>
    <n v="52"/>
    <n v="52"/>
    <n v="47"/>
    <x v="0"/>
    <s v="2016-10-11 04:03:06.417805+00:00"/>
    <d v="1926-05-06T00:00:00"/>
    <x v="2"/>
    <x v="1"/>
    <x v="0"/>
    <x v="1"/>
    <x v="205"/>
    <x v="1"/>
    <x v="1"/>
    <x v="2"/>
    <x v="2"/>
    <x v="2"/>
    <x v="2"/>
    <x v="0"/>
    <x v="0"/>
    <x v="1"/>
    <x v="1"/>
    <x v="0"/>
    <x v="1"/>
    <x v="1"/>
    <x v="0"/>
    <x v="0"/>
    <x v="0"/>
    <x v="105"/>
    <x v="73"/>
    <x v="61"/>
    <x v="25"/>
    <x v="0"/>
    <x v="0"/>
    <x v="1"/>
    <x v="1"/>
    <x v="0"/>
    <x v="1"/>
    <x v="2"/>
    <x v="0"/>
    <x v="0"/>
    <x v="0"/>
    <x v="0"/>
    <x v="0"/>
    <x v="0"/>
    <x v="0"/>
    <s v="NULL"/>
    <s v="NULL"/>
    <x v="0"/>
  </r>
  <r>
    <n v="282150"/>
    <n v="74"/>
    <m/>
    <n v="74"/>
    <x v="0"/>
    <s v="2015-04-28 23:36:17.765595+00:00"/>
    <d v="1942-05-07T00:00:00"/>
    <x v="18"/>
    <x v="0"/>
    <x v="1"/>
    <x v="1"/>
    <x v="229"/>
    <x v="11"/>
    <x v="0"/>
    <x v="3"/>
    <x v="10"/>
    <x v="0"/>
    <x v="1"/>
    <x v="1"/>
    <x v="0"/>
    <x v="0"/>
    <x v="0"/>
    <x v="0"/>
    <x v="0"/>
    <x v="0"/>
    <x v="0"/>
    <x v="0"/>
    <x v="0"/>
    <x v="42"/>
    <x v="35"/>
    <x v="73"/>
    <x v="13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82295"/>
    <n v="57"/>
    <n v="57"/>
    <n v="53"/>
    <x v="0"/>
    <s v="2016-08-12 01:41:15.985469+00:00"/>
    <d v="1939-11-10T00:00:00"/>
    <x v="17"/>
    <x v="0"/>
    <x v="0"/>
    <x v="1"/>
    <x v="230"/>
    <x v="31"/>
    <x v="2"/>
    <x v="30"/>
    <x v="27"/>
    <x v="6"/>
    <x v="1"/>
    <x v="0"/>
    <x v="0"/>
    <x v="0"/>
    <x v="0"/>
    <x v="0"/>
    <x v="1"/>
    <x v="1"/>
    <x v="0"/>
    <x v="0"/>
    <x v="0"/>
    <x v="14"/>
    <x v="21"/>
    <x v="2"/>
    <x v="4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82304"/>
    <n v="75"/>
    <m/>
    <n v="75"/>
    <x v="0"/>
    <s v="2015-04-22 04:59:06.318245+00:00"/>
    <d v="1928-08-06T00:00:00"/>
    <x v="8"/>
    <x v="0"/>
    <x v="0"/>
    <x v="1"/>
    <x v="231"/>
    <x v="13"/>
    <x v="5"/>
    <x v="14"/>
    <x v="14"/>
    <x v="19"/>
    <x v="3"/>
    <x v="0"/>
    <x v="0"/>
    <x v="2"/>
    <x v="0"/>
    <x v="1"/>
    <x v="1"/>
    <x v="1"/>
    <x v="0"/>
    <x v="0"/>
    <x v="0"/>
    <x v="25"/>
    <x v="19"/>
    <x v="3"/>
    <x v="8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82343"/>
    <n v="55"/>
    <n v="55"/>
    <n v="36"/>
    <x v="0"/>
    <s v="2016-08-12 00:45:05.633944+00:00"/>
    <d v="1931-01-02T00:00:00"/>
    <x v="20"/>
    <x v="0"/>
    <x v="0"/>
    <x v="1"/>
    <x v="232"/>
    <x v="16"/>
    <x v="3"/>
    <x v="31"/>
    <x v="44"/>
    <x v="37"/>
    <x v="1"/>
    <x v="0"/>
    <x v="0"/>
    <x v="0"/>
    <x v="0"/>
    <x v="0"/>
    <x v="1"/>
    <x v="1"/>
    <x v="0"/>
    <x v="0"/>
    <x v="0"/>
    <x v="12"/>
    <x v="14"/>
    <x v="32"/>
    <x v="2"/>
    <x v="0"/>
    <x v="0"/>
    <x v="1"/>
    <x v="1"/>
    <x v="0"/>
    <x v="0"/>
    <x v="2"/>
    <x v="1"/>
    <x v="0"/>
    <x v="1"/>
    <x v="0"/>
    <x v="0"/>
    <x v="1"/>
    <x v="0"/>
    <s v="NULL"/>
    <s v="NULL"/>
    <x v="0"/>
  </r>
  <r>
    <n v="282450"/>
    <n v="65"/>
    <m/>
    <n v="65"/>
    <x v="0"/>
    <s v="2015-05-07 07:30:14.052144+00:00"/>
    <d v="1926-07-09T00:00:00"/>
    <x v="2"/>
    <x v="0"/>
    <x v="0"/>
    <x v="1"/>
    <x v="233"/>
    <x v="0"/>
    <x v="2"/>
    <x v="2"/>
    <x v="18"/>
    <x v="6"/>
    <x v="1"/>
    <x v="1"/>
    <x v="0"/>
    <x v="0"/>
    <x v="0"/>
    <x v="1"/>
    <x v="0"/>
    <x v="1"/>
    <x v="0"/>
    <x v="0"/>
    <x v="0"/>
    <x v="3"/>
    <x v="3"/>
    <x v="3"/>
    <x v="3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82505"/>
    <n v="60"/>
    <m/>
    <n v="60"/>
    <x v="0"/>
    <s v="2015-05-05 01:45:28.886185+00:00"/>
    <d v="1933-02-24T00:00:00"/>
    <x v="1"/>
    <x v="0"/>
    <x v="1"/>
    <x v="1"/>
    <x v="234"/>
    <x v="8"/>
    <x v="0"/>
    <x v="2"/>
    <x v="8"/>
    <x v="50"/>
    <x v="1"/>
    <x v="1"/>
    <x v="0"/>
    <x v="0"/>
    <x v="0"/>
    <x v="1"/>
    <x v="0"/>
    <x v="1"/>
    <x v="0"/>
    <x v="0"/>
    <x v="1"/>
    <x v="26"/>
    <x v="19"/>
    <x v="3"/>
    <x v="2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282524"/>
    <n v="64"/>
    <m/>
    <n v="64"/>
    <x v="0"/>
    <s v="2015-05-07 07:33:43.399504+00:00"/>
    <d v="1938-06-02T00:00:00"/>
    <x v="9"/>
    <x v="0"/>
    <x v="1"/>
    <x v="1"/>
    <x v="235"/>
    <x v="1"/>
    <x v="0"/>
    <x v="1"/>
    <x v="1"/>
    <x v="63"/>
    <x v="1"/>
    <x v="0"/>
    <x v="0"/>
    <x v="0"/>
    <x v="0"/>
    <x v="0"/>
    <x v="0"/>
    <x v="0"/>
    <x v="0"/>
    <x v="0"/>
    <x v="1"/>
    <x v="3"/>
    <x v="3"/>
    <x v="3"/>
    <x v="3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82673"/>
    <n v="50"/>
    <m/>
    <n v="50"/>
    <x v="0"/>
    <s v="2015-06-10 01:47:42.498890+00:00"/>
    <d v="1955-08-11T00:00:00"/>
    <x v="12"/>
    <x v="0"/>
    <x v="0"/>
    <x v="1"/>
    <x v="236"/>
    <x v="14"/>
    <x v="1"/>
    <x v="1"/>
    <x v="15"/>
    <x v="31"/>
    <x v="1"/>
    <x v="0"/>
    <x v="0"/>
    <x v="0"/>
    <x v="0"/>
    <x v="1"/>
    <x v="1"/>
    <x v="0"/>
    <x v="0"/>
    <x v="0"/>
    <x v="0"/>
    <x v="22"/>
    <x v="69"/>
    <x v="6"/>
    <x v="6"/>
    <x v="0"/>
    <x v="0"/>
    <x v="2"/>
    <x v="2"/>
    <x v="0"/>
    <x v="0"/>
    <x v="1"/>
    <x v="1"/>
    <x v="0"/>
    <x v="1"/>
    <x v="1"/>
    <x v="1"/>
    <x v="0"/>
    <x v="0"/>
    <s v="NULL"/>
    <s v="NULL"/>
    <x v="0"/>
  </r>
  <r>
    <n v="282710"/>
    <n v="58"/>
    <m/>
    <n v="58"/>
    <x v="0"/>
    <s v="2015-10-06 23:12:23.268839+00:00"/>
    <d v="1949-08-13T00:00:00"/>
    <x v="32"/>
    <x v="0"/>
    <x v="0"/>
    <x v="1"/>
    <x v="237"/>
    <x v="0"/>
    <x v="6"/>
    <x v="1"/>
    <x v="32"/>
    <x v="14"/>
    <x v="1"/>
    <x v="0"/>
    <x v="0"/>
    <x v="0"/>
    <x v="0"/>
    <x v="1"/>
    <x v="1"/>
    <x v="1"/>
    <x v="0"/>
    <x v="0"/>
    <x v="0"/>
    <x v="48"/>
    <x v="8"/>
    <x v="74"/>
    <x v="20"/>
    <x v="0"/>
    <x v="0"/>
    <x v="2"/>
    <x v="2"/>
    <x v="1"/>
    <x v="2"/>
    <x v="1"/>
    <x v="1"/>
    <x v="0"/>
    <x v="0"/>
    <x v="0"/>
    <x v="0"/>
    <x v="0"/>
    <x v="0"/>
    <s v="NULL"/>
    <s v="NULL"/>
    <x v="0"/>
  </r>
  <r>
    <n v="283749"/>
    <n v="56"/>
    <n v="56"/>
    <n v="39"/>
    <x v="0"/>
    <s v="2017-01-12 05:09:33.576781+00:00"/>
    <d v="1973-10-01T00:00:00"/>
    <x v="49"/>
    <x v="1"/>
    <x v="1"/>
    <x v="0"/>
    <x v="238"/>
    <x v="12"/>
    <x v="0"/>
    <x v="12"/>
    <x v="12"/>
    <x v="24"/>
    <x v="0"/>
    <x v="0"/>
    <x v="1"/>
    <x v="0"/>
    <x v="0"/>
    <x v="0"/>
    <x v="1"/>
    <x v="1"/>
    <x v="0"/>
    <x v="0"/>
    <x v="0"/>
    <x v="93"/>
    <x v="3"/>
    <x v="3"/>
    <x v="9"/>
    <x v="0"/>
    <x v="0"/>
    <x v="1"/>
    <x v="1"/>
    <x v="1"/>
    <x v="1"/>
    <x v="0"/>
    <x v="1"/>
    <x v="1"/>
    <x v="0"/>
    <x v="0"/>
    <x v="1"/>
    <x v="0"/>
    <x v="0"/>
    <s v="NULL"/>
    <s v="NULL"/>
    <x v="1"/>
  </r>
  <r>
    <n v="283911"/>
    <n v="59"/>
    <n v="59"/>
    <n v="15"/>
    <x v="0"/>
    <s v="2017-07-03 05:31:48.857768+00:00"/>
    <d v="1974-10-23T00:00:00"/>
    <x v="48"/>
    <x v="0"/>
    <x v="0"/>
    <x v="1"/>
    <x v="239"/>
    <x v="13"/>
    <x v="5"/>
    <x v="14"/>
    <x v="14"/>
    <x v="19"/>
    <x v="3"/>
    <x v="1"/>
    <x v="0"/>
    <x v="2"/>
    <x v="1"/>
    <x v="0"/>
    <x v="0"/>
    <x v="1"/>
    <x v="0"/>
    <x v="0"/>
    <x v="0"/>
    <x v="3"/>
    <x v="3"/>
    <x v="3"/>
    <x v="3"/>
    <x v="0"/>
    <x v="0"/>
    <x v="1"/>
    <x v="1"/>
    <x v="1"/>
    <x v="1"/>
    <x v="2"/>
    <x v="1"/>
    <x v="1"/>
    <x v="0"/>
    <x v="0"/>
    <x v="0"/>
    <x v="0"/>
    <x v="0"/>
    <s v="NULL"/>
    <s v="NULL"/>
    <x v="0"/>
  </r>
  <r>
    <n v="283932"/>
    <n v="55"/>
    <n v="55"/>
    <n v="14"/>
    <x v="0"/>
    <s v="2016-09-20 23:34:21.492237+00:00"/>
    <d v="1951-09-17T00:00:00"/>
    <x v="41"/>
    <x v="1"/>
    <x v="0"/>
    <x v="1"/>
    <x v="110"/>
    <x v="5"/>
    <x v="0"/>
    <x v="6"/>
    <x v="5"/>
    <x v="64"/>
    <x v="1"/>
    <x v="0"/>
    <x v="0"/>
    <x v="0"/>
    <x v="0"/>
    <x v="1"/>
    <x v="0"/>
    <x v="1"/>
    <x v="0"/>
    <x v="0"/>
    <x v="1"/>
    <x v="106"/>
    <x v="14"/>
    <x v="3"/>
    <x v="6"/>
    <x v="0"/>
    <x v="0"/>
    <x v="1"/>
    <x v="1"/>
    <x v="0"/>
    <x v="0"/>
    <x v="2"/>
    <x v="1"/>
    <x v="0"/>
    <x v="1"/>
    <x v="0"/>
    <x v="1"/>
    <x v="0"/>
    <x v="0"/>
    <s v="NULL"/>
    <s v="NULL"/>
    <x v="0"/>
  </r>
  <r>
    <n v="284138"/>
    <n v="51"/>
    <m/>
    <n v="51"/>
    <x v="0"/>
    <s v="2016-06-09 05:41:56.360387+00:00"/>
    <d v="1947-03-21T00:00:00"/>
    <x v="10"/>
    <x v="1"/>
    <x v="2"/>
    <x v="1"/>
    <x v="240"/>
    <x v="0"/>
    <x v="2"/>
    <x v="2"/>
    <x v="18"/>
    <x v="65"/>
    <x v="0"/>
    <x v="0"/>
    <x v="0"/>
    <x v="0"/>
    <x v="0"/>
    <x v="1"/>
    <x v="0"/>
    <x v="1"/>
    <x v="0"/>
    <x v="1"/>
    <x v="0"/>
    <x v="34"/>
    <x v="53"/>
    <x v="75"/>
    <x v="9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84429"/>
    <n v="60"/>
    <m/>
    <n v="60"/>
    <x v="0"/>
    <s v="2015-08-19 05:18:40.742689+00:00"/>
    <d v="1946-04-11T00:00:00"/>
    <x v="5"/>
    <x v="1"/>
    <x v="1"/>
    <x v="0"/>
    <x v="118"/>
    <x v="20"/>
    <x v="2"/>
    <x v="0"/>
    <x v="32"/>
    <x v="16"/>
    <x v="0"/>
    <x v="0"/>
    <x v="0"/>
    <x v="0"/>
    <x v="0"/>
    <x v="0"/>
    <x v="0"/>
    <x v="1"/>
    <x v="0"/>
    <x v="0"/>
    <x v="0"/>
    <x v="58"/>
    <x v="22"/>
    <x v="20"/>
    <x v="11"/>
    <x v="0"/>
    <x v="0"/>
    <x v="2"/>
    <x v="2"/>
    <x v="1"/>
    <x v="1"/>
    <x v="1"/>
    <x v="0"/>
    <x v="1"/>
    <x v="2"/>
    <x v="0"/>
    <x v="0"/>
    <x v="0"/>
    <x v="0"/>
    <s v="NULL"/>
    <s v="NULL"/>
    <x v="1"/>
  </r>
  <r>
    <n v="284467"/>
    <n v="55"/>
    <m/>
    <n v="55"/>
    <x v="0"/>
    <s v="2015-07-16 01:57:59.871114+00:00"/>
    <d v="1921-06-14T00:00:00"/>
    <x v="15"/>
    <x v="0"/>
    <x v="0"/>
    <x v="1"/>
    <x v="241"/>
    <x v="14"/>
    <x v="0"/>
    <x v="13"/>
    <x v="2"/>
    <x v="63"/>
    <x v="2"/>
    <x v="0"/>
    <x v="0"/>
    <x v="0"/>
    <x v="0"/>
    <x v="0"/>
    <x v="1"/>
    <x v="1"/>
    <x v="0"/>
    <x v="0"/>
    <x v="0"/>
    <x v="2"/>
    <x v="14"/>
    <x v="29"/>
    <x v="4"/>
    <x v="0"/>
    <x v="0"/>
    <x v="2"/>
    <x v="2"/>
    <x v="1"/>
    <x v="1"/>
    <x v="1"/>
    <x v="1"/>
    <x v="0"/>
    <x v="0"/>
    <x v="1"/>
    <x v="1"/>
    <x v="0"/>
    <x v="0"/>
    <s v="NULL"/>
    <s v="NULL"/>
    <x v="0"/>
  </r>
  <r>
    <n v="284639"/>
    <n v="55"/>
    <n v="55"/>
    <n v="40"/>
    <x v="0"/>
    <s v="2018-03-29 00:59:48.496527+00:00"/>
    <d v="1940-04-03T00:00:00"/>
    <x v="35"/>
    <x v="1"/>
    <x v="1"/>
    <x v="0"/>
    <x v="242"/>
    <x v="12"/>
    <x v="1"/>
    <x v="6"/>
    <x v="21"/>
    <x v="41"/>
    <x v="1"/>
    <x v="1"/>
    <x v="1"/>
    <x v="0"/>
    <x v="0"/>
    <x v="0"/>
    <x v="1"/>
    <x v="0"/>
    <x v="1"/>
    <x v="0"/>
    <x v="0"/>
    <x v="107"/>
    <x v="49"/>
    <x v="3"/>
    <x v="2"/>
    <x v="0"/>
    <x v="0"/>
    <x v="1"/>
    <x v="1"/>
    <x v="0"/>
    <x v="1"/>
    <x v="0"/>
    <x v="1"/>
    <x v="0"/>
    <x v="1"/>
    <x v="0"/>
    <x v="1"/>
    <x v="0"/>
    <x v="2"/>
    <n v="0"/>
    <d v="2018-02-26T00:00:00"/>
    <x v="0"/>
  </r>
  <r>
    <n v="284740"/>
    <n v="55"/>
    <n v="55"/>
    <n v="45"/>
    <x v="0"/>
    <s v="2016-08-31 03:35:09.532887+00:00"/>
    <d v="1932-02-10T00:00:00"/>
    <x v="22"/>
    <x v="1"/>
    <x v="1"/>
    <x v="1"/>
    <x v="243"/>
    <x v="0"/>
    <x v="0"/>
    <x v="0"/>
    <x v="0"/>
    <x v="31"/>
    <x v="1"/>
    <x v="0"/>
    <x v="0"/>
    <x v="0"/>
    <x v="0"/>
    <x v="0"/>
    <x v="1"/>
    <x v="1"/>
    <x v="0"/>
    <x v="0"/>
    <x v="1"/>
    <x v="29"/>
    <x v="74"/>
    <x v="3"/>
    <x v="2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84907"/>
    <n v="59"/>
    <m/>
    <n v="59"/>
    <x v="0"/>
    <s v="2015-09-09 03:58:25.091018+00:00"/>
    <d v="1934-09-05T00:00:00"/>
    <x v="13"/>
    <x v="1"/>
    <x v="1"/>
    <x v="0"/>
    <x v="244"/>
    <x v="11"/>
    <x v="13"/>
    <x v="0"/>
    <x v="18"/>
    <x v="22"/>
    <x v="1"/>
    <x v="1"/>
    <x v="0"/>
    <x v="0"/>
    <x v="0"/>
    <x v="0"/>
    <x v="0"/>
    <x v="1"/>
    <x v="0"/>
    <x v="0"/>
    <x v="1"/>
    <x v="95"/>
    <x v="51"/>
    <x v="38"/>
    <x v="14"/>
    <x v="0"/>
    <x v="0"/>
    <x v="2"/>
    <x v="2"/>
    <x v="0"/>
    <x v="1"/>
    <x v="1"/>
    <x v="1"/>
    <x v="0"/>
    <x v="0"/>
    <x v="0"/>
    <x v="1"/>
    <x v="0"/>
    <x v="0"/>
    <s v="NULL"/>
    <s v="NULL"/>
    <x v="0"/>
  </r>
  <r>
    <n v="284914"/>
    <n v="55"/>
    <n v="55"/>
    <n v="20"/>
    <x v="0"/>
    <s v="2016-12-16 16:49:15.280282+00:00"/>
    <d v="1963-03-03T00:00:00"/>
    <x v="28"/>
    <x v="1"/>
    <x v="1"/>
    <x v="0"/>
    <x v="245"/>
    <x v="14"/>
    <x v="0"/>
    <x v="13"/>
    <x v="2"/>
    <x v="66"/>
    <x v="1"/>
    <x v="1"/>
    <x v="1"/>
    <x v="0"/>
    <x v="1"/>
    <x v="0"/>
    <x v="1"/>
    <x v="0"/>
    <x v="0"/>
    <x v="0"/>
    <x v="0"/>
    <x v="29"/>
    <x v="3"/>
    <x v="76"/>
    <x v="2"/>
    <x v="0"/>
    <x v="0"/>
    <x v="6"/>
    <x v="31"/>
    <x v="1"/>
    <x v="1"/>
    <x v="0"/>
    <x v="1"/>
    <x v="0"/>
    <x v="0"/>
    <x v="0"/>
    <x v="1"/>
    <x v="0"/>
    <x v="0"/>
    <s v="NULL"/>
    <s v="NULL"/>
    <x v="0"/>
  </r>
  <r>
    <n v="284961"/>
    <n v="63"/>
    <m/>
    <n v="63"/>
    <x v="0"/>
    <s v="2015-08-06 04:03:05.385756+00:00"/>
    <d v="1953-08-29T00:00:00"/>
    <x v="40"/>
    <x v="0"/>
    <x v="0"/>
    <x v="1"/>
    <x v="246"/>
    <x v="8"/>
    <x v="13"/>
    <x v="10"/>
    <x v="17"/>
    <x v="16"/>
    <x v="1"/>
    <x v="1"/>
    <x v="0"/>
    <x v="0"/>
    <x v="0"/>
    <x v="1"/>
    <x v="0"/>
    <x v="1"/>
    <x v="0"/>
    <x v="0"/>
    <x v="0"/>
    <x v="3"/>
    <x v="3"/>
    <x v="3"/>
    <x v="3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285056"/>
    <n v="56"/>
    <n v="56"/>
    <n v="26"/>
    <x v="0"/>
    <s v="2017-07-17 23:21:19.529275+00:00"/>
    <d v="1939-03-05T00:00:00"/>
    <x v="17"/>
    <x v="1"/>
    <x v="0"/>
    <x v="1"/>
    <x v="4"/>
    <x v="11"/>
    <x v="2"/>
    <x v="11"/>
    <x v="11"/>
    <x v="2"/>
    <x v="1"/>
    <x v="0"/>
    <x v="0"/>
    <x v="0"/>
    <x v="0"/>
    <x v="0"/>
    <x v="1"/>
    <x v="1"/>
    <x v="0"/>
    <x v="0"/>
    <x v="0"/>
    <x v="3"/>
    <x v="3"/>
    <x v="3"/>
    <x v="3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285602"/>
    <n v="55"/>
    <m/>
    <n v="55"/>
    <x v="0"/>
    <s v="2016-01-28 02:48:05.631281+00:00"/>
    <d v="1954-03-20T00:00:00"/>
    <x v="47"/>
    <x v="1"/>
    <x v="0"/>
    <x v="0"/>
    <x v="247"/>
    <x v="21"/>
    <x v="13"/>
    <x v="1"/>
    <x v="8"/>
    <x v="26"/>
    <x v="0"/>
    <x v="0"/>
    <x v="0"/>
    <x v="0"/>
    <x v="1"/>
    <x v="0"/>
    <x v="0"/>
    <x v="1"/>
    <x v="0"/>
    <x v="0"/>
    <x v="0"/>
    <x v="3"/>
    <x v="3"/>
    <x v="3"/>
    <x v="3"/>
    <x v="0"/>
    <x v="0"/>
    <x v="2"/>
    <x v="2"/>
    <x v="1"/>
    <x v="1"/>
    <x v="1"/>
    <x v="1"/>
    <x v="3"/>
    <x v="2"/>
    <x v="0"/>
    <x v="0"/>
    <x v="0"/>
    <x v="0"/>
    <s v="NULL"/>
    <s v="NULL"/>
    <x v="1"/>
  </r>
  <r>
    <n v="285605"/>
    <n v="61"/>
    <m/>
    <n v="61"/>
    <x v="0"/>
    <s v="2015-07-30 05:00:36.727016+00:00"/>
    <d v="1935-10-16T00:00:00"/>
    <x v="6"/>
    <x v="0"/>
    <x v="0"/>
    <x v="1"/>
    <x v="32"/>
    <x v="0"/>
    <x v="6"/>
    <x v="1"/>
    <x v="32"/>
    <x v="32"/>
    <x v="1"/>
    <x v="1"/>
    <x v="0"/>
    <x v="1"/>
    <x v="0"/>
    <x v="0"/>
    <x v="1"/>
    <x v="0"/>
    <x v="0"/>
    <x v="0"/>
    <x v="0"/>
    <x v="42"/>
    <x v="10"/>
    <x v="77"/>
    <x v="2"/>
    <x v="0"/>
    <x v="0"/>
    <x v="2"/>
    <x v="2"/>
    <x v="2"/>
    <x v="2"/>
    <x v="1"/>
    <x v="0"/>
    <x v="0"/>
    <x v="0"/>
    <x v="0"/>
    <x v="0"/>
    <x v="0"/>
    <x v="0"/>
    <s v="NULL"/>
    <s v="NULL"/>
    <x v="0"/>
  </r>
  <r>
    <n v="285806"/>
    <n v="53"/>
    <m/>
    <n v="53"/>
    <x v="0"/>
    <s v="2016-03-08 21:26:20.196417+00:00"/>
    <d v="1943-02-20T00:00:00"/>
    <x v="0"/>
    <x v="1"/>
    <x v="0"/>
    <x v="1"/>
    <x v="161"/>
    <x v="4"/>
    <x v="6"/>
    <x v="0"/>
    <x v="40"/>
    <x v="8"/>
    <x v="0"/>
    <x v="0"/>
    <x v="1"/>
    <x v="0"/>
    <x v="0"/>
    <x v="0"/>
    <x v="0"/>
    <x v="1"/>
    <x v="0"/>
    <x v="0"/>
    <x v="0"/>
    <x v="39"/>
    <x v="31"/>
    <x v="3"/>
    <x v="2"/>
    <x v="0"/>
    <x v="0"/>
    <x v="2"/>
    <x v="2"/>
    <x v="1"/>
    <x v="1"/>
    <x v="1"/>
    <x v="0"/>
    <x v="1"/>
    <x v="2"/>
    <x v="0"/>
    <x v="0"/>
    <x v="0"/>
    <x v="0"/>
    <s v="NULL"/>
    <s v="NULL"/>
    <x v="1"/>
  </r>
  <r>
    <n v="285836"/>
    <n v="62"/>
    <m/>
    <n v="62"/>
    <x v="0"/>
    <s v="2015-08-27 01:37:32.802340+00:00"/>
    <d v="1925-05-17T00:00:00"/>
    <x v="14"/>
    <x v="1"/>
    <x v="1"/>
    <x v="1"/>
    <x v="248"/>
    <x v="6"/>
    <x v="0"/>
    <x v="8"/>
    <x v="33"/>
    <x v="54"/>
    <x v="0"/>
    <x v="0"/>
    <x v="0"/>
    <x v="0"/>
    <x v="1"/>
    <x v="1"/>
    <x v="0"/>
    <x v="1"/>
    <x v="0"/>
    <x v="0"/>
    <x v="0"/>
    <x v="108"/>
    <x v="21"/>
    <x v="3"/>
    <x v="2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85866"/>
    <n v="57"/>
    <n v="57"/>
    <n v="45"/>
    <x v="0"/>
    <s v="2016-07-21 03:01:35.190877+00:00"/>
    <d v="1926-03-05T00:00:00"/>
    <x v="2"/>
    <x v="1"/>
    <x v="1"/>
    <x v="1"/>
    <x v="249"/>
    <x v="1"/>
    <x v="2"/>
    <x v="13"/>
    <x v="8"/>
    <x v="50"/>
    <x v="2"/>
    <x v="0"/>
    <x v="0"/>
    <x v="1"/>
    <x v="0"/>
    <x v="0"/>
    <x v="1"/>
    <x v="1"/>
    <x v="0"/>
    <x v="1"/>
    <x v="0"/>
    <x v="3"/>
    <x v="3"/>
    <x v="3"/>
    <x v="3"/>
    <x v="0"/>
    <x v="0"/>
    <x v="1"/>
    <x v="1"/>
    <x v="0"/>
    <x v="0"/>
    <x v="2"/>
    <x v="1"/>
    <x v="0"/>
    <x v="0"/>
    <x v="0"/>
    <x v="0"/>
    <x v="0"/>
    <x v="0"/>
    <s v="NULL"/>
    <s v="NULL"/>
    <x v="0"/>
  </r>
  <r>
    <n v="286037"/>
    <n v="53"/>
    <n v="53"/>
    <n v="49"/>
    <x v="0"/>
    <s v="2016-08-17 04:16:23.587284+00:00"/>
    <d v="1955-03-24T00:00:00"/>
    <x v="12"/>
    <x v="1"/>
    <x v="2"/>
    <x v="1"/>
    <x v="250"/>
    <x v="23"/>
    <x v="1"/>
    <x v="13"/>
    <x v="26"/>
    <x v="0"/>
    <x v="0"/>
    <x v="0"/>
    <x v="0"/>
    <x v="0"/>
    <x v="1"/>
    <x v="0"/>
    <x v="0"/>
    <x v="1"/>
    <x v="0"/>
    <x v="0"/>
    <x v="0"/>
    <x v="109"/>
    <x v="74"/>
    <x v="25"/>
    <x v="9"/>
    <x v="0"/>
    <x v="0"/>
    <x v="37"/>
    <x v="5"/>
    <x v="1"/>
    <x v="1"/>
    <x v="2"/>
    <x v="1"/>
    <x v="1"/>
    <x v="0"/>
    <x v="0"/>
    <x v="0"/>
    <x v="0"/>
    <x v="0"/>
    <s v="NULL"/>
    <s v="NULL"/>
    <x v="1"/>
  </r>
  <r>
    <n v="286175"/>
    <n v="69"/>
    <n v="69"/>
    <n v="30"/>
    <x v="0"/>
    <s v="2017-05-26 11:49:36.139878+00:00"/>
    <d v="1934-01-25T00:00:00"/>
    <x v="13"/>
    <x v="0"/>
    <x v="0"/>
    <x v="1"/>
    <x v="122"/>
    <x v="35"/>
    <x v="2"/>
    <x v="4"/>
    <x v="13"/>
    <x v="31"/>
    <x v="1"/>
    <x v="0"/>
    <x v="0"/>
    <x v="0"/>
    <x v="0"/>
    <x v="0"/>
    <x v="0"/>
    <x v="1"/>
    <x v="0"/>
    <x v="0"/>
    <x v="0"/>
    <x v="3"/>
    <x v="3"/>
    <x v="3"/>
    <x v="3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86236"/>
    <n v="64"/>
    <n v="64"/>
    <n v="64"/>
    <x v="0"/>
    <s v="2017-02-16 03:15:12.041032+00:00"/>
    <d v="1942-10-28T00:00:00"/>
    <x v="18"/>
    <x v="0"/>
    <x v="1"/>
    <x v="1"/>
    <x v="190"/>
    <x v="1"/>
    <x v="1"/>
    <x v="2"/>
    <x v="2"/>
    <x v="0"/>
    <x v="1"/>
    <x v="0"/>
    <x v="0"/>
    <x v="0"/>
    <x v="0"/>
    <x v="0"/>
    <x v="0"/>
    <x v="1"/>
    <x v="0"/>
    <x v="0"/>
    <x v="0"/>
    <x v="34"/>
    <x v="38"/>
    <x v="24"/>
    <x v="5"/>
    <x v="0"/>
    <x v="0"/>
    <x v="10"/>
    <x v="12"/>
    <x v="1"/>
    <x v="1"/>
    <x v="0"/>
    <x v="0"/>
    <x v="1"/>
    <x v="0"/>
    <x v="0"/>
    <x v="1"/>
    <x v="0"/>
    <x v="0"/>
    <s v="NULL"/>
    <s v="NULL"/>
    <x v="1"/>
  </r>
  <r>
    <n v="286453"/>
    <n v="65"/>
    <m/>
    <n v="65"/>
    <x v="0"/>
    <s v="2016-03-16 00:46:53.649438+00:00"/>
    <d v="1923-09-24T00:00:00"/>
    <x v="31"/>
    <x v="0"/>
    <x v="0"/>
    <x v="1"/>
    <x v="251"/>
    <x v="1"/>
    <x v="0"/>
    <x v="1"/>
    <x v="1"/>
    <x v="4"/>
    <x v="1"/>
    <x v="0"/>
    <x v="0"/>
    <x v="0"/>
    <x v="0"/>
    <x v="0"/>
    <x v="0"/>
    <x v="1"/>
    <x v="0"/>
    <x v="0"/>
    <x v="1"/>
    <x v="110"/>
    <x v="49"/>
    <x v="72"/>
    <x v="2"/>
    <x v="0"/>
    <x v="0"/>
    <x v="2"/>
    <x v="2"/>
    <x v="1"/>
    <x v="1"/>
    <x v="1"/>
    <x v="1"/>
    <x v="1"/>
    <x v="2"/>
    <x v="0"/>
    <x v="0"/>
    <x v="0"/>
    <x v="0"/>
    <s v="NULL"/>
    <s v="NULL"/>
    <x v="0"/>
  </r>
  <r>
    <n v="286670"/>
    <n v="65"/>
    <m/>
    <n v="65"/>
    <x v="0"/>
    <s v="2015-09-16 03:13:31.642515+00:00"/>
    <d v="1952-07-18T00:00:00"/>
    <x v="30"/>
    <x v="0"/>
    <x v="0"/>
    <x v="1"/>
    <x v="252"/>
    <x v="10"/>
    <x v="2"/>
    <x v="10"/>
    <x v="10"/>
    <x v="8"/>
    <x v="1"/>
    <x v="0"/>
    <x v="0"/>
    <x v="0"/>
    <x v="1"/>
    <x v="0"/>
    <x v="0"/>
    <x v="1"/>
    <x v="0"/>
    <x v="0"/>
    <x v="0"/>
    <x v="74"/>
    <x v="71"/>
    <x v="16"/>
    <x v="6"/>
    <x v="0"/>
    <x v="0"/>
    <x v="2"/>
    <x v="2"/>
    <x v="0"/>
    <x v="1"/>
    <x v="1"/>
    <x v="0"/>
    <x v="1"/>
    <x v="2"/>
    <x v="0"/>
    <x v="0"/>
    <x v="0"/>
    <x v="0"/>
    <s v="NULL"/>
    <s v="NULL"/>
    <x v="1"/>
  </r>
  <r>
    <n v="286690"/>
    <n v="63"/>
    <m/>
    <n v="63"/>
    <x v="0"/>
    <s v="2015-10-06 23:36:05.941566+00:00"/>
    <d v="1933-03-02T00:00:00"/>
    <x v="1"/>
    <x v="0"/>
    <x v="1"/>
    <x v="1"/>
    <x v="253"/>
    <x v="0"/>
    <x v="0"/>
    <x v="0"/>
    <x v="0"/>
    <x v="8"/>
    <x v="1"/>
    <x v="2"/>
    <x v="0"/>
    <x v="0"/>
    <x v="0"/>
    <x v="0"/>
    <x v="0"/>
    <x v="1"/>
    <x v="0"/>
    <x v="0"/>
    <x v="0"/>
    <x v="66"/>
    <x v="75"/>
    <x v="11"/>
    <x v="13"/>
    <x v="17"/>
    <x v="0"/>
    <x v="2"/>
    <x v="2"/>
    <x v="1"/>
    <x v="1"/>
    <x v="1"/>
    <x v="0"/>
    <x v="1"/>
    <x v="2"/>
    <x v="0"/>
    <x v="0"/>
    <x v="0"/>
    <x v="0"/>
    <s v="NULL"/>
    <s v="NULL"/>
    <x v="0"/>
  </r>
  <r>
    <n v="286761"/>
    <n v="55"/>
    <m/>
    <n v="55"/>
    <x v="0"/>
    <s v="2015-09-30 03:52:49.481790+00:00"/>
    <d v="1936-04-24T00:00:00"/>
    <x v="3"/>
    <x v="0"/>
    <x v="0"/>
    <x v="0"/>
    <x v="181"/>
    <x v="35"/>
    <x v="4"/>
    <x v="5"/>
    <x v="45"/>
    <x v="41"/>
    <x v="1"/>
    <x v="0"/>
    <x v="0"/>
    <x v="0"/>
    <x v="0"/>
    <x v="0"/>
    <x v="0"/>
    <x v="1"/>
    <x v="0"/>
    <x v="0"/>
    <x v="0"/>
    <x v="87"/>
    <x v="75"/>
    <x v="65"/>
    <x v="0"/>
    <x v="0"/>
    <x v="0"/>
    <x v="2"/>
    <x v="2"/>
    <x v="0"/>
    <x v="0"/>
    <x v="1"/>
    <x v="0"/>
    <x v="1"/>
    <x v="2"/>
    <x v="0"/>
    <x v="0"/>
    <x v="0"/>
    <x v="0"/>
    <s v="NULL"/>
    <s v="NULL"/>
    <x v="1"/>
  </r>
  <r>
    <n v="286849"/>
    <n v="63"/>
    <m/>
    <n v="63"/>
    <x v="0"/>
    <s v="2015-10-13 06:40:54.244176+00:00"/>
    <d v="1943-11-16T00:00:00"/>
    <x v="0"/>
    <x v="1"/>
    <x v="1"/>
    <x v="1"/>
    <x v="254"/>
    <x v="8"/>
    <x v="2"/>
    <x v="1"/>
    <x v="0"/>
    <x v="33"/>
    <x v="1"/>
    <x v="0"/>
    <x v="0"/>
    <x v="0"/>
    <x v="0"/>
    <x v="1"/>
    <x v="0"/>
    <x v="1"/>
    <x v="0"/>
    <x v="0"/>
    <x v="0"/>
    <x v="1"/>
    <x v="34"/>
    <x v="78"/>
    <x v="9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86997"/>
    <n v="62"/>
    <n v="62"/>
    <n v="35"/>
    <x v="0"/>
    <s v="2016-08-04 00:32:31.054446+00:00"/>
    <d v="1939-06-30T00:00:00"/>
    <x v="17"/>
    <x v="0"/>
    <x v="0"/>
    <x v="1"/>
    <x v="255"/>
    <x v="0"/>
    <x v="2"/>
    <x v="2"/>
    <x v="18"/>
    <x v="12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287131"/>
    <n v="55"/>
    <n v="55"/>
    <n v="45"/>
    <x v="0"/>
    <s v="2017-01-12 06:01:57.951171+00:00"/>
    <d v="1940-04-10T00:00:00"/>
    <x v="35"/>
    <x v="1"/>
    <x v="1"/>
    <x v="1"/>
    <x v="20"/>
    <x v="14"/>
    <x v="0"/>
    <x v="13"/>
    <x v="2"/>
    <x v="44"/>
    <x v="1"/>
    <x v="1"/>
    <x v="0"/>
    <x v="0"/>
    <x v="0"/>
    <x v="0"/>
    <x v="0"/>
    <x v="1"/>
    <x v="0"/>
    <x v="0"/>
    <x v="0"/>
    <x v="87"/>
    <x v="3"/>
    <x v="44"/>
    <x v="8"/>
    <x v="0"/>
    <x v="0"/>
    <x v="1"/>
    <x v="1"/>
    <x v="1"/>
    <x v="1"/>
    <x v="0"/>
    <x v="0"/>
    <x v="0"/>
    <x v="1"/>
    <x v="0"/>
    <x v="1"/>
    <x v="1"/>
    <x v="0"/>
    <s v="NULL"/>
    <s v="NULL"/>
    <x v="0"/>
  </r>
  <r>
    <n v="287139"/>
    <n v="51"/>
    <n v="51"/>
    <n v="35"/>
    <x v="0"/>
    <s v="2017-03-23 02:00:36.203188+00:00"/>
    <d v="1949-02-05T00:00:00"/>
    <x v="32"/>
    <x v="0"/>
    <x v="1"/>
    <x v="1"/>
    <x v="2"/>
    <x v="1"/>
    <x v="0"/>
    <x v="1"/>
    <x v="1"/>
    <x v="50"/>
    <x v="1"/>
    <x v="0"/>
    <x v="0"/>
    <x v="0"/>
    <x v="0"/>
    <x v="1"/>
    <x v="0"/>
    <x v="0"/>
    <x v="0"/>
    <x v="0"/>
    <x v="0"/>
    <x v="111"/>
    <x v="12"/>
    <x v="14"/>
    <x v="5"/>
    <x v="0"/>
    <x v="0"/>
    <x v="11"/>
    <x v="28"/>
    <x v="0"/>
    <x v="0"/>
    <x v="0"/>
    <x v="1"/>
    <x v="0"/>
    <x v="1"/>
    <x v="1"/>
    <x v="1"/>
    <x v="0"/>
    <x v="0"/>
    <s v="NULL"/>
    <s v="NULL"/>
    <x v="0"/>
  </r>
  <r>
    <n v="287228"/>
    <n v="63"/>
    <n v="63"/>
    <n v="63"/>
    <x v="0"/>
    <s v="2016-08-18 04:55:50.896505+00:00"/>
    <d v="1938-01-12T00:00:00"/>
    <x v="9"/>
    <x v="0"/>
    <x v="0"/>
    <x v="1"/>
    <x v="120"/>
    <x v="35"/>
    <x v="0"/>
    <x v="30"/>
    <x v="40"/>
    <x v="39"/>
    <x v="1"/>
    <x v="0"/>
    <x v="0"/>
    <x v="0"/>
    <x v="0"/>
    <x v="1"/>
    <x v="1"/>
    <x v="1"/>
    <x v="0"/>
    <x v="1"/>
    <x v="1"/>
    <x v="2"/>
    <x v="55"/>
    <x v="3"/>
    <x v="14"/>
    <x v="0"/>
    <x v="0"/>
    <x v="1"/>
    <x v="1"/>
    <x v="0"/>
    <x v="0"/>
    <x v="2"/>
    <x v="1"/>
    <x v="0"/>
    <x v="1"/>
    <x v="0"/>
    <x v="1"/>
    <x v="0"/>
    <x v="0"/>
    <s v="NULL"/>
    <s v="NULL"/>
    <x v="0"/>
  </r>
  <r>
    <n v="287235"/>
    <n v="55"/>
    <n v="55"/>
    <n v="22"/>
    <x v="0"/>
    <s v="2016-09-22 05:23:01.131972+00:00"/>
    <d v="1949-02-21T00:00:00"/>
    <x v="32"/>
    <x v="0"/>
    <x v="2"/>
    <x v="1"/>
    <x v="118"/>
    <x v="21"/>
    <x v="6"/>
    <x v="12"/>
    <x v="10"/>
    <x v="67"/>
    <x v="1"/>
    <x v="0"/>
    <x v="0"/>
    <x v="0"/>
    <x v="1"/>
    <x v="0"/>
    <x v="1"/>
    <x v="1"/>
    <x v="0"/>
    <x v="0"/>
    <x v="0"/>
    <x v="96"/>
    <x v="56"/>
    <x v="8"/>
    <x v="13"/>
    <x v="0"/>
    <x v="0"/>
    <x v="1"/>
    <x v="1"/>
    <x v="1"/>
    <x v="1"/>
    <x v="2"/>
    <x v="1"/>
    <x v="1"/>
    <x v="0"/>
    <x v="0"/>
    <x v="0"/>
    <x v="0"/>
    <x v="0"/>
    <s v="NULL"/>
    <s v="NULL"/>
    <x v="0"/>
  </r>
  <r>
    <n v="287300"/>
    <n v="50"/>
    <m/>
    <n v="50"/>
    <x v="0"/>
    <s v="2016-01-07 01:36:16.088550+00:00"/>
    <d v="1949-09-01T00:00:00"/>
    <x v="32"/>
    <x v="0"/>
    <x v="1"/>
    <x v="1"/>
    <x v="256"/>
    <x v="36"/>
    <x v="16"/>
    <x v="7"/>
    <x v="46"/>
    <x v="29"/>
    <x v="1"/>
    <x v="0"/>
    <x v="0"/>
    <x v="0"/>
    <x v="1"/>
    <x v="0"/>
    <x v="1"/>
    <x v="1"/>
    <x v="0"/>
    <x v="0"/>
    <x v="0"/>
    <x v="12"/>
    <x v="58"/>
    <x v="3"/>
    <x v="0"/>
    <x v="0"/>
    <x v="0"/>
    <x v="2"/>
    <x v="2"/>
    <x v="1"/>
    <x v="1"/>
    <x v="1"/>
    <x v="1"/>
    <x v="0"/>
    <x v="2"/>
    <x v="0"/>
    <x v="1"/>
    <x v="0"/>
    <x v="0"/>
    <s v="NULL"/>
    <s v="NULL"/>
    <x v="0"/>
  </r>
  <r>
    <n v="287419"/>
    <n v="55"/>
    <n v="55"/>
    <n v="38"/>
    <x v="0"/>
    <s v="2017-04-10 04:22:20.672407+00:00"/>
    <d v="1938-10-05T00:00:00"/>
    <x v="9"/>
    <x v="1"/>
    <x v="1"/>
    <x v="1"/>
    <x v="211"/>
    <x v="37"/>
    <x v="0"/>
    <x v="31"/>
    <x v="43"/>
    <x v="2"/>
    <x v="1"/>
    <x v="0"/>
    <x v="0"/>
    <x v="1"/>
    <x v="0"/>
    <x v="1"/>
    <x v="1"/>
    <x v="1"/>
    <x v="0"/>
    <x v="0"/>
    <x v="1"/>
    <x v="3"/>
    <x v="3"/>
    <x v="3"/>
    <x v="3"/>
    <x v="0"/>
    <x v="0"/>
    <x v="1"/>
    <x v="1"/>
    <x v="0"/>
    <x v="1"/>
    <x v="0"/>
    <x v="1"/>
    <x v="0"/>
    <x v="0"/>
    <x v="1"/>
    <x v="0"/>
    <x v="0"/>
    <x v="0"/>
    <s v="NULL"/>
    <s v="NULL"/>
    <x v="0"/>
  </r>
  <r>
    <n v="287431"/>
    <n v="58"/>
    <m/>
    <n v="58"/>
    <x v="0"/>
    <s v="2015-11-26 03:22:14.574798+00:00"/>
    <d v="1950-01-22T00:00:00"/>
    <x v="29"/>
    <x v="0"/>
    <x v="1"/>
    <x v="1"/>
    <x v="257"/>
    <x v="38"/>
    <x v="11"/>
    <x v="8"/>
    <x v="47"/>
    <x v="33"/>
    <x v="2"/>
    <x v="1"/>
    <x v="0"/>
    <x v="1"/>
    <x v="0"/>
    <x v="0"/>
    <x v="1"/>
    <x v="0"/>
    <x v="0"/>
    <x v="0"/>
    <x v="0"/>
    <x v="73"/>
    <x v="53"/>
    <x v="3"/>
    <x v="11"/>
    <x v="0"/>
    <x v="0"/>
    <x v="2"/>
    <x v="2"/>
    <x v="0"/>
    <x v="0"/>
    <x v="1"/>
    <x v="1"/>
    <x v="1"/>
    <x v="2"/>
    <x v="0"/>
    <x v="0"/>
    <x v="0"/>
    <x v="0"/>
    <s v="NULL"/>
    <s v="NULL"/>
    <x v="0"/>
  </r>
  <r>
    <n v="287513"/>
    <n v="55"/>
    <n v="55"/>
    <n v="55"/>
    <x v="0"/>
    <s v="2017-07-03 06:29:41.344066+00:00"/>
    <d v="1950-01-02T00:00:00"/>
    <x v="29"/>
    <x v="1"/>
    <x v="0"/>
    <x v="1"/>
    <x v="258"/>
    <x v="13"/>
    <x v="5"/>
    <x v="14"/>
    <x v="14"/>
    <x v="19"/>
    <x v="3"/>
    <x v="1"/>
    <x v="1"/>
    <x v="2"/>
    <x v="0"/>
    <x v="1"/>
    <x v="0"/>
    <x v="1"/>
    <x v="0"/>
    <x v="0"/>
    <x v="0"/>
    <x v="3"/>
    <x v="3"/>
    <x v="3"/>
    <x v="3"/>
    <x v="0"/>
    <x v="0"/>
    <x v="1"/>
    <x v="1"/>
    <x v="0"/>
    <x v="0"/>
    <x v="2"/>
    <x v="0"/>
    <x v="0"/>
    <x v="1"/>
    <x v="0"/>
    <x v="0"/>
    <x v="0"/>
    <x v="0"/>
    <s v="NULL"/>
    <s v="NULL"/>
    <x v="0"/>
  </r>
  <r>
    <n v="287589"/>
    <n v="65"/>
    <n v="65"/>
    <n v="43"/>
    <x v="0"/>
    <s v="2016-10-20 04:53:53.325373+00:00"/>
    <d v="1949-06-22T00:00:00"/>
    <x v="32"/>
    <x v="0"/>
    <x v="0"/>
    <x v="1"/>
    <x v="259"/>
    <x v="14"/>
    <x v="0"/>
    <x v="13"/>
    <x v="2"/>
    <x v="64"/>
    <x v="0"/>
    <x v="0"/>
    <x v="0"/>
    <x v="0"/>
    <x v="0"/>
    <x v="0"/>
    <x v="0"/>
    <x v="1"/>
    <x v="0"/>
    <x v="0"/>
    <x v="0"/>
    <x v="54"/>
    <x v="61"/>
    <x v="22"/>
    <x v="10"/>
    <x v="0"/>
    <x v="0"/>
    <x v="1"/>
    <x v="1"/>
    <x v="1"/>
    <x v="1"/>
    <x v="2"/>
    <x v="0"/>
    <x v="0"/>
    <x v="1"/>
    <x v="0"/>
    <x v="0"/>
    <x v="0"/>
    <x v="0"/>
    <s v="NULL"/>
    <s v="NULL"/>
    <x v="0"/>
  </r>
  <r>
    <n v="287668"/>
    <n v="58"/>
    <n v="58"/>
    <n v="47"/>
    <x v="0"/>
    <s v="2016-11-09 10:49:38.384506+00:00"/>
    <d v="1925-04-02T00:00:00"/>
    <x v="14"/>
    <x v="1"/>
    <x v="1"/>
    <x v="1"/>
    <x v="120"/>
    <x v="28"/>
    <x v="3"/>
    <x v="4"/>
    <x v="32"/>
    <x v="4"/>
    <x v="1"/>
    <x v="1"/>
    <x v="0"/>
    <x v="1"/>
    <x v="0"/>
    <x v="0"/>
    <x v="0"/>
    <x v="1"/>
    <x v="0"/>
    <x v="0"/>
    <x v="0"/>
    <x v="69"/>
    <x v="48"/>
    <x v="63"/>
    <x v="20"/>
    <x v="0"/>
    <x v="0"/>
    <x v="36"/>
    <x v="21"/>
    <x v="0"/>
    <x v="0"/>
    <x v="2"/>
    <x v="1"/>
    <x v="0"/>
    <x v="0"/>
    <x v="0"/>
    <x v="1"/>
    <x v="0"/>
    <x v="0"/>
    <s v="NULL"/>
    <s v="NULL"/>
    <x v="0"/>
  </r>
  <r>
    <n v="287688"/>
    <n v="58"/>
    <n v="58"/>
    <n v="46"/>
    <x v="0"/>
    <s v="2016-09-15 03:38:43.671036+00:00"/>
    <d v="1933-03-12T00:00:00"/>
    <x v="1"/>
    <x v="1"/>
    <x v="1"/>
    <x v="1"/>
    <x v="260"/>
    <x v="1"/>
    <x v="2"/>
    <x v="13"/>
    <x v="8"/>
    <x v="15"/>
    <x v="1"/>
    <x v="0"/>
    <x v="0"/>
    <x v="0"/>
    <x v="1"/>
    <x v="1"/>
    <x v="1"/>
    <x v="1"/>
    <x v="0"/>
    <x v="0"/>
    <x v="0"/>
    <x v="3"/>
    <x v="76"/>
    <x v="3"/>
    <x v="3"/>
    <x v="0"/>
    <x v="0"/>
    <x v="1"/>
    <x v="1"/>
    <x v="1"/>
    <x v="1"/>
    <x v="2"/>
    <x v="1"/>
    <x v="0"/>
    <x v="1"/>
    <x v="0"/>
    <x v="0"/>
    <x v="0"/>
    <x v="0"/>
    <s v="NULL"/>
    <s v="NULL"/>
    <x v="0"/>
  </r>
  <r>
    <n v="287723"/>
    <n v="62"/>
    <m/>
    <n v="62"/>
    <x v="0"/>
    <s v="2015-12-17 23:08:44.679923+00:00"/>
    <d v="1950-08-24T00:00:00"/>
    <x v="29"/>
    <x v="0"/>
    <x v="2"/>
    <x v="1"/>
    <x v="261"/>
    <x v="6"/>
    <x v="0"/>
    <x v="8"/>
    <x v="33"/>
    <x v="15"/>
    <x v="2"/>
    <x v="0"/>
    <x v="0"/>
    <x v="1"/>
    <x v="0"/>
    <x v="1"/>
    <x v="0"/>
    <x v="1"/>
    <x v="0"/>
    <x v="0"/>
    <x v="0"/>
    <x v="3"/>
    <x v="3"/>
    <x v="3"/>
    <x v="3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287844"/>
    <n v="65"/>
    <n v="65"/>
    <m/>
    <x v="0"/>
    <s v="2016-01-21 01:58:56.225893+00:00"/>
    <d v="1939-10-11T00:00:00"/>
    <x v="17"/>
    <x v="1"/>
    <x v="1"/>
    <x v="1"/>
    <x v="262"/>
    <x v="0"/>
    <x v="6"/>
    <x v="1"/>
    <x v="32"/>
    <x v="68"/>
    <x v="2"/>
    <x v="0"/>
    <x v="1"/>
    <x v="0"/>
    <x v="0"/>
    <x v="1"/>
    <x v="1"/>
    <x v="1"/>
    <x v="0"/>
    <x v="0"/>
    <x v="0"/>
    <x v="42"/>
    <x v="24"/>
    <x v="79"/>
    <x v="15"/>
    <x v="0"/>
    <x v="0"/>
    <x v="2"/>
    <x v="2"/>
    <x v="2"/>
    <x v="0"/>
    <x v="1"/>
    <x v="1"/>
    <x v="0"/>
    <x v="0"/>
    <x v="0"/>
    <x v="1"/>
    <x v="0"/>
    <x v="0"/>
    <s v="NULL"/>
    <s v="NULL"/>
    <x v="0"/>
  </r>
  <r>
    <n v="287978"/>
    <n v="59"/>
    <n v="59"/>
    <n v="59"/>
    <x v="0"/>
    <s v="2018-04-12 03:21:43.002496+00:00"/>
    <d v="1938-05-08T00:00:00"/>
    <x v="9"/>
    <x v="0"/>
    <x v="0"/>
    <x v="1"/>
    <x v="263"/>
    <x v="8"/>
    <x v="0"/>
    <x v="2"/>
    <x v="8"/>
    <x v="32"/>
    <x v="1"/>
    <x v="1"/>
    <x v="0"/>
    <x v="0"/>
    <x v="0"/>
    <x v="0"/>
    <x v="0"/>
    <x v="0"/>
    <x v="0"/>
    <x v="0"/>
    <x v="0"/>
    <x v="69"/>
    <x v="16"/>
    <x v="3"/>
    <x v="2"/>
    <x v="0"/>
    <x v="5"/>
    <x v="9"/>
    <x v="1"/>
    <x v="0"/>
    <x v="0"/>
    <x v="0"/>
    <x v="1"/>
    <x v="0"/>
    <x v="1"/>
    <x v="0"/>
    <x v="0"/>
    <x v="0"/>
    <x v="0"/>
    <s v="NULL"/>
    <s v="NULL"/>
    <x v="0"/>
  </r>
  <r>
    <n v="288026"/>
    <n v="55"/>
    <m/>
    <n v="55"/>
    <x v="0"/>
    <s v="2015-11-10 04:42:23.731427+00:00"/>
    <d v="1940-07-15T00:00:00"/>
    <x v="35"/>
    <x v="1"/>
    <x v="1"/>
    <x v="1"/>
    <x v="264"/>
    <x v="1"/>
    <x v="17"/>
    <x v="22"/>
    <x v="9"/>
    <x v="34"/>
    <x v="1"/>
    <x v="0"/>
    <x v="1"/>
    <x v="1"/>
    <x v="0"/>
    <x v="0"/>
    <x v="1"/>
    <x v="1"/>
    <x v="0"/>
    <x v="0"/>
    <x v="0"/>
    <x v="16"/>
    <x v="46"/>
    <x v="70"/>
    <x v="24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88176"/>
    <n v="55"/>
    <m/>
    <n v="55"/>
    <x v="0"/>
    <s v="2015-12-17 23:14:16.049995+00:00"/>
    <d v="1924-01-31T00:00:00"/>
    <x v="34"/>
    <x v="0"/>
    <x v="1"/>
    <x v="1"/>
    <x v="265"/>
    <x v="8"/>
    <x v="1"/>
    <x v="0"/>
    <x v="1"/>
    <x v="44"/>
    <x v="1"/>
    <x v="0"/>
    <x v="0"/>
    <x v="0"/>
    <x v="0"/>
    <x v="0"/>
    <x v="0"/>
    <x v="0"/>
    <x v="0"/>
    <x v="0"/>
    <x v="0"/>
    <x v="3"/>
    <x v="3"/>
    <x v="3"/>
    <x v="3"/>
    <x v="0"/>
    <x v="0"/>
    <x v="2"/>
    <x v="2"/>
    <x v="1"/>
    <x v="1"/>
    <x v="1"/>
    <x v="0"/>
    <x v="0"/>
    <x v="0"/>
    <x v="0"/>
    <x v="2"/>
    <x v="3"/>
    <x v="0"/>
    <s v="NULL"/>
    <s v="NULL"/>
    <x v="0"/>
  </r>
  <r>
    <n v="288202"/>
    <n v="53"/>
    <n v="53"/>
    <n v="34"/>
    <x v="0"/>
    <s v="2015-11-24 21:24:18.633292+00:00"/>
    <d v="1934-02-28T00:00:00"/>
    <x v="13"/>
    <x v="1"/>
    <x v="0"/>
    <x v="1"/>
    <x v="266"/>
    <x v="14"/>
    <x v="0"/>
    <x v="13"/>
    <x v="2"/>
    <x v="8"/>
    <x v="1"/>
    <x v="0"/>
    <x v="0"/>
    <x v="0"/>
    <x v="0"/>
    <x v="1"/>
    <x v="1"/>
    <x v="1"/>
    <x v="0"/>
    <x v="0"/>
    <x v="0"/>
    <x v="11"/>
    <x v="28"/>
    <x v="80"/>
    <x v="5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88311"/>
    <n v="65"/>
    <m/>
    <n v="65"/>
    <x v="0"/>
    <s v="2015-11-11 00:08:48.714522+00:00"/>
    <d v="1925-10-17T00:00:00"/>
    <x v="14"/>
    <x v="0"/>
    <x v="0"/>
    <x v="1"/>
    <x v="267"/>
    <x v="1"/>
    <x v="13"/>
    <x v="6"/>
    <x v="19"/>
    <x v="33"/>
    <x v="1"/>
    <x v="1"/>
    <x v="0"/>
    <x v="0"/>
    <x v="1"/>
    <x v="0"/>
    <x v="0"/>
    <x v="1"/>
    <x v="0"/>
    <x v="0"/>
    <x v="1"/>
    <x v="58"/>
    <x v="69"/>
    <x v="10"/>
    <x v="11"/>
    <x v="17"/>
    <x v="0"/>
    <x v="2"/>
    <x v="2"/>
    <x v="0"/>
    <x v="1"/>
    <x v="1"/>
    <x v="2"/>
    <x v="0"/>
    <x v="0"/>
    <x v="0"/>
    <x v="0"/>
    <x v="0"/>
    <x v="0"/>
    <s v="NULL"/>
    <s v="NULL"/>
    <x v="0"/>
  </r>
  <r>
    <n v="288471"/>
    <n v="59"/>
    <n v="59"/>
    <n v="40"/>
    <x v="0"/>
    <s v="2016-09-21 06:58:08.137584+00:00"/>
    <d v="1944-11-10T00:00:00"/>
    <x v="19"/>
    <x v="1"/>
    <x v="1"/>
    <x v="1"/>
    <x v="57"/>
    <x v="10"/>
    <x v="0"/>
    <x v="11"/>
    <x v="17"/>
    <x v="24"/>
    <x v="0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0"/>
    <x v="2"/>
    <x v="0"/>
    <x v="1"/>
    <x v="0"/>
    <x v="0"/>
    <x v="1"/>
    <x v="0"/>
    <x v="0"/>
    <s v="NULL"/>
    <s v="NULL"/>
    <x v="1"/>
  </r>
  <r>
    <n v="288548"/>
    <n v="63"/>
    <m/>
    <n v="63"/>
    <x v="0"/>
    <s v="2016-03-01 05:45:22.068860+00:00"/>
    <d v="1993-04-09T00:00:00"/>
    <x v="50"/>
    <x v="1"/>
    <x v="1"/>
    <x v="1"/>
    <x v="268"/>
    <x v="12"/>
    <x v="10"/>
    <x v="10"/>
    <x v="38"/>
    <x v="11"/>
    <x v="0"/>
    <x v="0"/>
    <x v="0"/>
    <x v="0"/>
    <x v="1"/>
    <x v="0"/>
    <x v="0"/>
    <x v="1"/>
    <x v="0"/>
    <x v="0"/>
    <x v="1"/>
    <x v="3"/>
    <x v="3"/>
    <x v="3"/>
    <x v="3"/>
    <x v="0"/>
    <x v="0"/>
    <x v="2"/>
    <x v="2"/>
    <x v="0"/>
    <x v="1"/>
    <x v="1"/>
    <x v="0"/>
    <x v="1"/>
    <x v="2"/>
    <x v="0"/>
    <x v="0"/>
    <x v="0"/>
    <x v="0"/>
    <s v="NULL"/>
    <s v="NULL"/>
    <x v="1"/>
  </r>
  <r>
    <n v="288557"/>
    <n v="75"/>
    <m/>
    <n v="75"/>
    <x v="0"/>
    <s v="2015-12-15 02:36:53.899417+00:00"/>
    <d v="1941-05-23T00:00:00"/>
    <x v="7"/>
    <x v="0"/>
    <x v="0"/>
    <x v="1"/>
    <x v="269"/>
    <x v="28"/>
    <x v="2"/>
    <x v="16"/>
    <x v="31"/>
    <x v="33"/>
    <x v="1"/>
    <x v="0"/>
    <x v="0"/>
    <x v="0"/>
    <x v="0"/>
    <x v="1"/>
    <x v="0"/>
    <x v="0"/>
    <x v="0"/>
    <x v="0"/>
    <x v="0"/>
    <x v="14"/>
    <x v="74"/>
    <x v="3"/>
    <x v="4"/>
    <x v="18"/>
    <x v="0"/>
    <x v="2"/>
    <x v="2"/>
    <x v="0"/>
    <x v="0"/>
    <x v="1"/>
    <x v="0"/>
    <x v="1"/>
    <x v="2"/>
    <x v="0"/>
    <x v="1"/>
    <x v="0"/>
    <x v="0"/>
    <s v="NULL"/>
    <s v="NULL"/>
    <x v="1"/>
  </r>
  <r>
    <n v="288584"/>
    <n v="51"/>
    <n v="51"/>
    <n v="46"/>
    <x v="0"/>
    <s v="2017-10-17 05:38:27.521259+00:00"/>
    <d v="1962-09-12T00:00:00"/>
    <x v="43"/>
    <x v="0"/>
    <x v="0"/>
    <x v="1"/>
    <x v="270"/>
    <x v="5"/>
    <x v="0"/>
    <x v="6"/>
    <x v="5"/>
    <x v="48"/>
    <x v="0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88770"/>
    <n v="63"/>
    <m/>
    <n v="63"/>
    <x v="0"/>
    <s v="2015-12-22 06:17:26.870695+00:00"/>
    <d v="1935-03-15T00:00:00"/>
    <x v="6"/>
    <x v="0"/>
    <x v="0"/>
    <x v="1"/>
    <x v="271"/>
    <x v="8"/>
    <x v="0"/>
    <x v="2"/>
    <x v="8"/>
    <x v="33"/>
    <x v="1"/>
    <x v="1"/>
    <x v="0"/>
    <x v="0"/>
    <x v="0"/>
    <x v="0"/>
    <x v="1"/>
    <x v="1"/>
    <x v="0"/>
    <x v="0"/>
    <x v="0"/>
    <x v="86"/>
    <x v="58"/>
    <x v="3"/>
    <x v="11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288839"/>
    <n v="70"/>
    <n v="70"/>
    <n v="49"/>
    <x v="0"/>
    <s v="2017-07-20 06:15:55.877920+00:00"/>
    <d v="1943-12-05T00:00:00"/>
    <x v="0"/>
    <x v="0"/>
    <x v="0"/>
    <x v="1"/>
    <x v="255"/>
    <x v="8"/>
    <x v="1"/>
    <x v="0"/>
    <x v="1"/>
    <x v="4"/>
    <x v="1"/>
    <x v="0"/>
    <x v="0"/>
    <x v="0"/>
    <x v="0"/>
    <x v="0"/>
    <x v="1"/>
    <x v="0"/>
    <x v="1"/>
    <x v="0"/>
    <x v="1"/>
    <x v="26"/>
    <x v="48"/>
    <x v="34"/>
    <x v="7"/>
    <x v="0"/>
    <x v="0"/>
    <x v="1"/>
    <x v="1"/>
    <x v="0"/>
    <x v="1"/>
    <x v="0"/>
    <x v="0"/>
    <x v="0"/>
    <x v="1"/>
    <x v="0"/>
    <x v="1"/>
    <x v="0"/>
    <x v="0"/>
    <s v="NULL"/>
    <s v="NULL"/>
    <x v="0"/>
  </r>
  <r>
    <n v="288971"/>
    <n v="51"/>
    <n v="51"/>
    <n v="41"/>
    <x v="0"/>
    <s v="2017-10-17 03:48:59.041595+00:00"/>
    <d v="1937-04-16T00:00:00"/>
    <x v="24"/>
    <x v="1"/>
    <x v="0"/>
    <x v="1"/>
    <x v="118"/>
    <x v="1"/>
    <x v="13"/>
    <x v="6"/>
    <x v="19"/>
    <x v="43"/>
    <x v="1"/>
    <x v="0"/>
    <x v="0"/>
    <x v="0"/>
    <x v="1"/>
    <x v="1"/>
    <x v="1"/>
    <x v="1"/>
    <x v="0"/>
    <x v="0"/>
    <x v="0"/>
    <x v="9"/>
    <x v="66"/>
    <x v="26"/>
    <x v="24"/>
    <x v="0"/>
    <x v="0"/>
    <x v="14"/>
    <x v="19"/>
    <x v="1"/>
    <x v="1"/>
    <x v="0"/>
    <x v="1"/>
    <x v="0"/>
    <x v="0"/>
    <x v="0"/>
    <x v="1"/>
    <x v="0"/>
    <x v="0"/>
    <s v="NULL"/>
    <s v="NULL"/>
    <x v="0"/>
  </r>
  <r>
    <n v="289029"/>
    <n v="60"/>
    <m/>
    <n v="60"/>
    <x v="0"/>
    <s v="2018-01-11 01:18:09.316084+00:00"/>
    <d v="1924-02-25T00:00:00"/>
    <x v="34"/>
    <x v="0"/>
    <x v="1"/>
    <x v="1"/>
    <x v="90"/>
    <x v="14"/>
    <x v="0"/>
    <x v="13"/>
    <x v="2"/>
    <x v="27"/>
    <x v="1"/>
    <x v="0"/>
    <x v="0"/>
    <x v="0"/>
    <x v="0"/>
    <x v="0"/>
    <x v="1"/>
    <x v="0"/>
    <x v="0"/>
    <x v="0"/>
    <x v="0"/>
    <x v="46"/>
    <x v="48"/>
    <x v="3"/>
    <x v="0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89152"/>
    <n v="53"/>
    <m/>
    <n v="53"/>
    <x v="0"/>
    <s v="2016-04-19 06:40:04.133691+00:00"/>
    <d v="1936-01-20T00:00:00"/>
    <x v="3"/>
    <x v="1"/>
    <x v="0"/>
    <x v="1"/>
    <x v="241"/>
    <x v="20"/>
    <x v="0"/>
    <x v="5"/>
    <x v="18"/>
    <x v="37"/>
    <x v="1"/>
    <x v="0"/>
    <x v="0"/>
    <x v="0"/>
    <x v="0"/>
    <x v="1"/>
    <x v="1"/>
    <x v="0"/>
    <x v="0"/>
    <x v="0"/>
    <x v="1"/>
    <x v="41"/>
    <x v="1"/>
    <x v="71"/>
    <x v="9"/>
    <x v="0"/>
    <x v="0"/>
    <x v="2"/>
    <x v="2"/>
    <x v="0"/>
    <x v="0"/>
    <x v="1"/>
    <x v="1"/>
    <x v="1"/>
    <x v="2"/>
    <x v="0"/>
    <x v="1"/>
    <x v="0"/>
    <x v="0"/>
    <s v="NULL"/>
    <s v="NULL"/>
    <x v="0"/>
  </r>
  <r>
    <n v="289228"/>
    <n v="64"/>
    <n v="64"/>
    <n v="20"/>
    <x v="0"/>
    <s v="2017-12-18 11:25:08.240008+00:00"/>
    <d v="1943-09-04T00:00:00"/>
    <x v="0"/>
    <x v="1"/>
    <x v="0"/>
    <x v="2"/>
    <x v="19"/>
    <x v="8"/>
    <x v="0"/>
    <x v="2"/>
    <x v="8"/>
    <x v="32"/>
    <x v="0"/>
    <x v="0"/>
    <x v="0"/>
    <x v="0"/>
    <x v="0"/>
    <x v="1"/>
    <x v="1"/>
    <x v="1"/>
    <x v="1"/>
    <x v="0"/>
    <x v="0"/>
    <x v="86"/>
    <x v="44"/>
    <x v="3"/>
    <x v="6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89282"/>
    <n v="65"/>
    <m/>
    <n v="65"/>
    <x v="0"/>
    <s v="2016-01-19 23:57:21.017007+00:00"/>
    <d v="1948-04-18T00:00:00"/>
    <x v="25"/>
    <x v="0"/>
    <x v="0"/>
    <x v="1"/>
    <x v="272"/>
    <x v="4"/>
    <x v="6"/>
    <x v="0"/>
    <x v="40"/>
    <x v="51"/>
    <x v="4"/>
    <x v="0"/>
    <x v="1"/>
    <x v="1"/>
    <x v="0"/>
    <x v="1"/>
    <x v="0"/>
    <x v="0"/>
    <x v="0"/>
    <x v="0"/>
    <x v="1"/>
    <x v="42"/>
    <x v="69"/>
    <x v="3"/>
    <x v="17"/>
    <x v="0"/>
    <x v="0"/>
    <x v="2"/>
    <x v="2"/>
    <x v="0"/>
    <x v="1"/>
    <x v="1"/>
    <x v="1"/>
    <x v="0"/>
    <x v="1"/>
    <x v="0"/>
    <x v="1"/>
    <x v="0"/>
    <x v="0"/>
    <s v="NULL"/>
    <s v="NULL"/>
    <x v="0"/>
  </r>
  <r>
    <n v="289307"/>
    <n v="58"/>
    <m/>
    <n v="58"/>
    <x v="0"/>
    <s v="2016-04-07 02:53:59.825898+00:00"/>
    <d v="1948-07-30T00:00:00"/>
    <x v="25"/>
    <x v="0"/>
    <x v="0"/>
    <x v="1"/>
    <x v="273"/>
    <x v="8"/>
    <x v="10"/>
    <x v="5"/>
    <x v="2"/>
    <x v="53"/>
    <x v="0"/>
    <x v="0"/>
    <x v="1"/>
    <x v="0"/>
    <x v="0"/>
    <x v="1"/>
    <x v="0"/>
    <x v="0"/>
    <x v="1"/>
    <x v="0"/>
    <x v="0"/>
    <x v="3"/>
    <x v="3"/>
    <x v="3"/>
    <x v="3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89582"/>
    <n v="70"/>
    <n v="70"/>
    <n v="25"/>
    <x v="0"/>
    <s v="2016-08-04 03:27:59.926714+00:00"/>
    <d v="1961-05-24T00:00:00"/>
    <x v="37"/>
    <x v="1"/>
    <x v="1"/>
    <x v="0"/>
    <x v="179"/>
    <x v="1"/>
    <x v="0"/>
    <x v="1"/>
    <x v="1"/>
    <x v="47"/>
    <x v="0"/>
    <x v="0"/>
    <x v="0"/>
    <x v="0"/>
    <x v="1"/>
    <x v="1"/>
    <x v="1"/>
    <x v="1"/>
    <x v="0"/>
    <x v="0"/>
    <x v="0"/>
    <x v="42"/>
    <x v="25"/>
    <x v="81"/>
    <x v="2"/>
    <x v="0"/>
    <x v="0"/>
    <x v="38"/>
    <x v="25"/>
    <x v="1"/>
    <x v="1"/>
    <x v="2"/>
    <x v="1"/>
    <x v="0"/>
    <x v="1"/>
    <x v="0"/>
    <x v="0"/>
    <x v="0"/>
    <x v="0"/>
    <s v="NULL"/>
    <s v="NULL"/>
    <x v="0"/>
  </r>
  <r>
    <n v="289796"/>
    <n v="56"/>
    <n v="56"/>
    <n v="55"/>
    <x v="0"/>
    <s v="2016-09-22 06:36:20.182095+00:00"/>
    <d v="1949-08-18T00:00:00"/>
    <x v="32"/>
    <x v="0"/>
    <x v="1"/>
    <x v="1"/>
    <x v="274"/>
    <x v="14"/>
    <x v="0"/>
    <x v="13"/>
    <x v="2"/>
    <x v="23"/>
    <x v="1"/>
    <x v="0"/>
    <x v="1"/>
    <x v="0"/>
    <x v="0"/>
    <x v="0"/>
    <x v="0"/>
    <x v="1"/>
    <x v="0"/>
    <x v="0"/>
    <x v="0"/>
    <x v="96"/>
    <x v="56"/>
    <x v="3"/>
    <x v="13"/>
    <x v="0"/>
    <x v="0"/>
    <x v="1"/>
    <x v="1"/>
    <x v="0"/>
    <x v="0"/>
    <x v="2"/>
    <x v="1"/>
    <x v="0"/>
    <x v="0"/>
    <x v="0"/>
    <x v="1"/>
    <x v="0"/>
    <x v="0"/>
    <s v="NULL"/>
    <s v="NULL"/>
    <x v="0"/>
  </r>
  <r>
    <n v="290171"/>
    <n v="65"/>
    <n v="65"/>
    <n v="65"/>
    <x v="0"/>
    <s v="2017-11-21 23:05:12.416865+00:00"/>
    <d v="1970-05-20T00:00:00"/>
    <x v="51"/>
    <x v="1"/>
    <x v="0"/>
    <x v="1"/>
    <x v="20"/>
    <x v="23"/>
    <x v="3"/>
    <x v="12"/>
    <x v="21"/>
    <x v="22"/>
    <x v="1"/>
    <x v="0"/>
    <x v="1"/>
    <x v="0"/>
    <x v="1"/>
    <x v="1"/>
    <x v="1"/>
    <x v="1"/>
    <x v="0"/>
    <x v="0"/>
    <x v="1"/>
    <x v="33"/>
    <x v="43"/>
    <x v="40"/>
    <x v="5"/>
    <x v="0"/>
    <x v="0"/>
    <x v="1"/>
    <x v="1"/>
    <x v="0"/>
    <x v="1"/>
    <x v="0"/>
    <x v="1"/>
    <x v="0"/>
    <x v="1"/>
    <x v="0"/>
    <x v="0"/>
    <x v="0"/>
    <x v="3"/>
    <n v="0"/>
    <d v="2017-11-14T00:00:00"/>
    <x v="0"/>
  </r>
  <r>
    <n v="290237"/>
    <n v="57"/>
    <m/>
    <n v="57"/>
    <x v="0"/>
    <s v="2016-02-23 05:50:19.689255+00:00"/>
    <d v="1955-02-17T00:00:00"/>
    <x v="12"/>
    <x v="1"/>
    <x v="1"/>
    <x v="1"/>
    <x v="275"/>
    <x v="1"/>
    <x v="0"/>
    <x v="1"/>
    <x v="1"/>
    <x v="31"/>
    <x v="1"/>
    <x v="0"/>
    <x v="1"/>
    <x v="0"/>
    <x v="0"/>
    <x v="0"/>
    <x v="0"/>
    <x v="0"/>
    <x v="0"/>
    <x v="0"/>
    <x v="0"/>
    <x v="3"/>
    <x v="3"/>
    <x v="3"/>
    <x v="3"/>
    <x v="0"/>
    <x v="0"/>
    <x v="2"/>
    <x v="2"/>
    <x v="1"/>
    <x v="1"/>
    <x v="1"/>
    <x v="1"/>
    <x v="0"/>
    <x v="0"/>
    <x v="0"/>
    <x v="1"/>
    <x v="1"/>
    <x v="0"/>
    <s v="NULL"/>
    <s v="NULL"/>
    <x v="0"/>
  </r>
  <r>
    <n v="290365"/>
    <n v="75"/>
    <n v="75"/>
    <m/>
    <x v="0"/>
    <s v="2016-05-12 02:25:21.812215+00:00"/>
    <d v="1936-11-09T00:00:00"/>
    <x v="3"/>
    <x v="0"/>
    <x v="0"/>
    <x v="1"/>
    <x v="276"/>
    <x v="11"/>
    <x v="13"/>
    <x v="0"/>
    <x v="18"/>
    <x v="44"/>
    <x v="1"/>
    <x v="0"/>
    <x v="0"/>
    <x v="1"/>
    <x v="0"/>
    <x v="0"/>
    <x v="0"/>
    <x v="0"/>
    <x v="0"/>
    <x v="0"/>
    <x v="0"/>
    <x v="3"/>
    <x v="3"/>
    <x v="3"/>
    <x v="3"/>
    <x v="0"/>
    <x v="0"/>
    <x v="2"/>
    <x v="2"/>
    <x v="0"/>
    <x v="0"/>
    <x v="1"/>
    <x v="2"/>
    <x v="1"/>
    <x v="2"/>
    <x v="0"/>
    <x v="1"/>
    <x v="0"/>
    <x v="0"/>
    <s v="NULL"/>
    <s v="NULL"/>
    <x v="0"/>
  </r>
  <r>
    <n v="290440"/>
    <n v="50"/>
    <m/>
    <n v="50"/>
    <x v="0"/>
    <s v="2016-04-26 06:33:54.448365+00:00"/>
    <d v="1932-10-18T00:00:00"/>
    <x v="22"/>
    <x v="1"/>
    <x v="1"/>
    <x v="1"/>
    <x v="277"/>
    <x v="6"/>
    <x v="1"/>
    <x v="7"/>
    <x v="6"/>
    <x v="26"/>
    <x v="2"/>
    <x v="2"/>
    <x v="0"/>
    <x v="0"/>
    <x v="0"/>
    <x v="1"/>
    <x v="1"/>
    <x v="0"/>
    <x v="0"/>
    <x v="0"/>
    <x v="0"/>
    <x v="65"/>
    <x v="4"/>
    <x v="3"/>
    <x v="13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90523"/>
    <n v="64"/>
    <n v="64"/>
    <n v="64"/>
    <x v="0"/>
    <s v="2016-09-01 06:53:06.005085+00:00"/>
    <d v="1933-03-10T00:00:00"/>
    <x v="1"/>
    <x v="0"/>
    <x v="0"/>
    <x v="1"/>
    <x v="225"/>
    <x v="12"/>
    <x v="1"/>
    <x v="6"/>
    <x v="21"/>
    <x v="4"/>
    <x v="1"/>
    <x v="0"/>
    <x v="0"/>
    <x v="0"/>
    <x v="0"/>
    <x v="0"/>
    <x v="0"/>
    <x v="1"/>
    <x v="0"/>
    <x v="0"/>
    <x v="0"/>
    <x v="109"/>
    <x v="77"/>
    <x v="43"/>
    <x v="9"/>
    <x v="19"/>
    <x v="0"/>
    <x v="27"/>
    <x v="15"/>
    <x v="0"/>
    <x v="0"/>
    <x v="2"/>
    <x v="1"/>
    <x v="0"/>
    <x v="0"/>
    <x v="0"/>
    <x v="1"/>
    <x v="0"/>
    <x v="0"/>
    <s v="NULL"/>
    <s v="NULL"/>
    <x v="0"/>
  </r>
  <r>
    <n v="290562"/>
    <n v="51"/>
    <m/>
    <n v="51"/>
    <x v="0"/>
    <s v="2016-02-23 04:57:23.059544+00:00"/>
    <d v="1937-05-26T00:00:00"/>
    <x v="24"/>
    <x v="0"/>
    <x v="1"/>
    <x v="1"/>
    <x v="278"/>
    <x v="11"/>
    <x v="2"/>
    <x v="11"/>
    <x v="11"/>
    <x v="51"/>
    <x v="1"/>
    <x v="1"/>
    <x v="0"/>
    <x v="1"/>
    <x v="0"/>
    <x v="0"/>
    <x v="0"/>
    <x v="0"/>
    <x v="0"/>
    <x v="0"/>
    <x v="1"/>
    <x v="86"/>
    <x v="48"/>
    <x v="82"/>
    <x v="4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290586"/>
    <n v="52"/>
    <m/>
    <n v="52"/>
    <x v="0"/>
    <s v="2016-03-17 02:57:26.470357+00:00"/>
    <d v="1930-09-30T00:00:00"/>
    <x v="4"/>
    <x v="0"/>
    <x v="0"/>
    <x v="1"/>
    <x v="279"/>
    <x v="7"/>
    <x v="1"/>
    <x v="23"/>
    <x v="33"/>
    <x v="5"/>
    <x v="2"/>
    <x v="0"/>
    <x v="0"/>
    <x v="0"/>
    <x v="0"/>
    <x v="1"/>
    <x v="1"/>
    <x v="1"/>
    <x v="0"/>
    <x v="0"/>
    <x v="0"/>
    <x v="3"/>
    <x v="3"/>
    <x v="3"/>
    <x v="3"/>
    <x v="0"/>
    <x v="0"/>
    <x v="2"/>
    <x v="2"/>
    <x v="0"/>
    <x v="1"/>
    <x v="1"/>
    <x v="1"/>
    <x v="0"/>
    <x v="0"/>
    <x v="0"/>
    <x v="0"/>
    <x v="0"/>
    <x v="0"/>
    <s v="NULL"/>
    <s v="NULL"/>
    <x v="0"/>
  </r>
  <r>
    <n v="290741"/>
    <n v="60"/>
    <n v="60"/>
    <m/>
    <x v="0"/>
    <s v="2016-09-04 12:36:46.198573+00:00"/>
    <d v="1942-04-10T00:00:00"/>
    <x v="18"/>
    <x v="1"/>
    <x v="1"/>
    <x v="1"/>
    <x v="189"/>
    <x v="39"/>
    <x v="0"/>
    <x v="23"/>
    <x v="7"/>
    <x v="44"/>
    <x v="2"/>
    <x v="0"/>
    <x v="1"/>
    <x v="1"/>
    <x v="0"/>
    <x v="0"/>
    <x v="1"/>
    <x v="0"/>
    <x v="0"/>
    <x v="1"/>
    <x v="0"/>
    <x v="3"/>
    <x v="3"/>
    <x v="3"/>
    <x v="3"/>
    <x v="0"/>
    <x v="0"/>
    <x v="1"/>
    <x v="1"/>
    <x v="0"/>
    <x v="0"/>
    <x v="2"/>
    <x v="1"/>
    <x v="1"/>
    <x v="0"/>
    <x v="0"/>
    <x v="1"/>
    <x v="0"/>
    <x v="0"/>
    <s v="NULL"/>
    <s v="NULL"/>
    <x v="0"/>
  </r>
  <r>
    <n v="290980"/>
    <n v="52"/>
    <n v="52"/>
    <n v="52"/>
    <x v="0"/>
    <s v="2016-10-06 03:34:51.564120+00:00"/>
    <d v="1935-02-08T00:00:00"/>
    <x v="6"/>
    <x v="1"/>
    <x v="0"/>
    <x v="1"/>
    <x v="280"/>
    <x v="14"/>
    <x v="0"/>
    <x v="13"/>
    <x v="2"/>
    <x v="45"/>
    <x v="1"/>
    <x v="0"/>
    <x v="0"/>
    <x v="0"/>
    <x v="0"/>
    <x v="1"/>
    <x v="1"/>
    <x v="0"/>
    <x v="0"/>
    <x v="1"/>
    <x v="0"/>
    <x v="58"/>
    <x v="74"/>
    <x v="83"/>
    <x v="2"/>
    <x v="0"/>
    <x v="0"/>
    <x v="1"/>
    <x v="1"/>
    <x v="0"/>
    <x v="0"/>
    <x v="2"/>
    <x v="0"/>
    <x v="0"/>
    <x v="0"/>
    <x v="0"/>
    <x v="1"/>
    <x v="0"/>
    <x v="0"/>
    <s v="NULL"/>
    <s v="NULL"/>
    <x v="0"/>
  </r>
  <r>
    <n v="291138"/>
    <n v="57"/>
    <n v="57"/>
    <n v="38"/>
    <x v="0"/>
    <s v="2016-12-08 04:55:51.608405+00:00"/>
    <d v="1938-08-15T00:00:00"/>
    <x v="9"/>
    <x v="0"/>
    <x v="0"/>
    <x v="1"/>
    <x v="102"/>
    <x v="4"/>
    <x v="2"/>
    <x v="5"/>
    <x v="4"/>
    <x v="24"/>
    <x v="1"/>
    <x v="0"/>
    <x v="0"/>
    <x v="0"/>
    <x v="0"/>
    <x v="0"/>
    <x v="1"/>
    <x v="1"/>
    <x v="0"/>
    <x v="0"/>
    <x v="0"/>
    <x v="72"/>
    <x v="49"/>
    <x v="2"/>
    <x v="6"/>
    <x v="0"/>
    <x v="0"/>
    <x v="1"/>
    <x v="1"/>
    <x v="0"/>
    <x v="0"/>
    <x v="0"/>
    <x v="1"/>
    <x v="1"/>
    <x v="0"/>
    <x v="0"/>
    <x v="1"/>
    <x v="0"/>
    <x v="0"/>
    <s v="NULL"/>
    <s v="NULL"/>
    <x v="1"/>
  </r>
  <r>
    <n v="291167"/>
    <n v="70"/>
    <m/>
    <n v="70"/>
    <x v="0"/>
    <s v="2016-04-28 02:06:30.754500+00:00"/>
    <d v="1938-05-23T00:00:00"/>
    <x v="9"/>
    <x v="0"/>
    <x v="0"/>
    <x v="1"/>
    <x v="281"/>
    <x v="21"/>
    <x v="8"/>
    <x v="13"/>
    <x v="0"/>
    <x v="38"/>
    <x v="1"/>
    <x v="1"/>
    <x v="1"/>
    <x v="0"/>
    <x v="0"/>
    <x v="0"/>
    <x v="1"/>
    <x v="1"/>
    <x v="0"/>
    <x v="0"/>
    <x v="1"/>
    <x v="64"/>
    <x v="15"/>
    <x v="1"/>
    <x v="4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291412"/>
    <n v="59"/>
    <n v="59"/>
    <n v="36"/>
    <x v="0"/>
    <s v="2017-02-14 05:54:57.690558+00:00"/>
    <d v="1943-07-30T00:00:00"/>
    <x v="0"/>
    <x v="1"/>
    <x v="1"/>
    <x v="1"/>
    <x v="282"/>
    <x v="10"/>
    <x v="2"/>
    <x v="10"/>
    <x v="10"/>
    <x v="33"/>
    <x v="0"/>
    <x v="0"/>
    <x v="0"/>
    <x v="0"/>
    <x v="0"/>
    <x v="0"/>
    <x v="0"/>
    <x v="0"/>
    <x v="0"/>
    <x v="0"/>
    <x v="0"/>
    <x v="50"/>
    <x v="21"/>
    <x v="64"/>
    <x v="2"/>
    <x v="0"/>
    <x v="0"/>
    <x v="7"/>
    <x v="19"/>
    <x v="1"/>
    <x v="1"/>
    <x v="0"/>
    <x v="1"/>
    <x v="0"/>
    <x v="1"/>
    <x v="0"/>
    <x v="1"/>
    <x v="0"/>
    <x v="0"/>
    <s v="NULL"/>
    <s v="NULL"/>
    <x v="0"/>
  </r>
  <r>
    <n v="291426"/>
    <n v="60"/>
    <n v="60"/>
    <n v="43"/>
    <x v="0"/>
    <s v="2017-09-01 04:05:10.155471+00:00"/>
    <d v="1952-03-02T00:00:00"/>
    <x v="30"/>
    <x v="0"/>
    <x v="1"/>
    <x v="1"/>
    <x v="118"/>
    <x v="8"/>
    <x v="2"/>
    <x v="1"/>
    <x v="0"/>
    <x v="11"/>
    <x v="0"/>
    <x v="0"/>
    <x v="0"/>
    <x v="0"/>
    <x v="1"/>
    <x v="0"/>
    <x v="0"/>
    <x v="1"/>
    <x v="0"/>
    <x v="0"/>
    <x v="0"/>
    <x v="41"/>
    <x v="69"/>
    <x v="6"/>
    <x v="10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91521"/>
    <n v="65"/>
    <m/>
    <n v="65"/>
    <x v="0"/>
    <s v="2016-05-24 22:18:48.280182+00:00"/>
    <d v="1931-01-10T00:00:00"/>
    <x v="20"/>
    <x v="0"/>
    <x v="1"/>
    <x v="1"/>
    <x v="283"/>
    <x v="1"/>
    <x v="1"/>
    <x v="2"/>
    <x v="2"/>
    <x v="18"/>
    <x v="1"/>
    <x v="0"/>
    <x v="0"/>
    <x v="0"/>
    <x v="0"/>
    <x v="1"/>
    <x v="0"/>
    <x v="1"/>
    <x v="1"/>
    <x v="0"/>
    <x v="0"/>
    <x v="93"/>
    <x v="33"/>
    <x v="46"/>
    <x v="7"/>
    <x v="0"/>
    <x v="0"/>
    <x v="2"/>
    <x v="2"/>
    <x v="0"/>
    <x v="1"/>
    <x v="1"/>
    <x v="0"/>
    <x v="0"/>
    <x v="0"/>
    <x v="0"/>
    <x v="1"/>
    <x v="0"/>
    <x v="0"/>
    <s v="NULL"/>
    <s v="NULL"/>
    <x v="0"/>
  </r>
  <r>
    <n v="291576"/>
    <n v="64"/>
    <m/>
    <n v="64"/>
    <x v="0"/>
    <s v="2016-06-02 03:51:29.006982+00:00"/>
    <d v="1927-03-20T00:00:00"/>
    <x v="16"/>
    <x v="0"/>
    <x v="0"/>
    <x v="1"/>
    <x v="95"/>
    <x v="1"/>
    <x v="1"/>
    <x v="2"/>
    <x v="2"/>
    <x v="6"/>
    <x v="1"/>
    <x v="0"/>
    <x v="0"/>
    <x v="0"/>
    <x v="0"/>
    <x v="0"/>
    <x v="1"/>
    <x v="1"/>
    <x v="0"/>
    <x v="1"/>
    <x v="1"/>
    <x v="112"/>
    <x v="70"/>
    <x v="42"/>
    <x v="6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91688"/>
    <n v="65"/>
    <n v="65"/>
    <n v="65"/>
    <x v="0"/>
    <s v="2016-11-03 04:52:09.148198+00:00"/>
    <d v="1927-10-25T00:00:00"/>
    <x v="16"/>
    <x v="0"/>
    <x v="0"/>
    <x v="1"/>
    <x v="260"/>
    <x v="0"/>
    <x v="2"/>
    <x v="2"/>
    <x v="18"/>
    <x v="38"/>
    <x v="2"/>
    <x v="1"/>
    <x v="0"/>
    <x v="0"/>
    <x v="0"/>
    <x v="0"/>
    <x v="0"/>
    <x v="1"/>
    <x v="0"/>
    <x v="0"/>
    <x v="0"/>
    <x v="95"/>
    <x v="60"/>
    <x v="23"/>
    <x v="12"/>
    <x v="0"/>
    <x v="0"/>
    <x v="1"/>
    <x v="1"/>
    <x v="0"/>
    <x v="1"/>
    <x v="2"/>
    <x v="1"/>
    <x v="0"/>
    <x v="0"/>
    <x v="0"/>
    <x v="1"/>
    <x v="1"/>
    <x v="0"/>
    <s v="NULL"/>
    <s v="NULL"/>
    <x v="0"/>
  </r>
  <r>
    <n v="291950"/>
    <n v="62"/>
    <n v="62"/>
    <n v="62"/>
    <x v="0"/>
    <s v="2016-08-19 00:46:00.867647+00:00"/>
    <d v="1937-10-14T00:00:00"/>
    <x v="24"/>
    <x v="0"/>
    <x v="0"/>
    <x v="1"/>
    <x v="72"/>
    <x v="0"/>
    <x v="6"/>
    <x v="1"/>
    <x v="32"/>
    <x v="15"/>
    <x v="2"/>
    <x v="1"/>
    <x v="0"/>
    <x v="0"/>
    <x v="0"/>
    <x v="0"/>
    <x v="1"/>
    <x v="1"/>
    <x v="0"/>
    <x v="0"/>
    <x v="1"/>
    <x v="113"/>
    <x v="28"/>
    <x v="56"/>
    <x v="4"/>
    <x v="0"/>
    <x v="0"/>
    <x v="39"/>
    <x v="27"/>
    <x v="1"/>
    <x v="1"/>
    <x v="2"/>
    <x v="0"/>
    <x v="0"/>
    <x v="0"/>
    <x v="0"/>
    <x v="0"/>
    <x v="0"/>
    <x v="0"/>
    <s v="NULL"/>
    <s v="NULL"/>
    <x v="0"/>
  </r>
  <r>
    <n v="292158"/>
    <n v="68"/>
    <m/>
    <n v="68"/>
    <x v="0"/>
    <s v="2016-06-01 01:35:58.105669+00:00"/>
    <d v="1943-06-22T00:00:00"/>
    <x v="0"/>
    <x v="0"/>
    <x v="1"/>
    <x v="1"/>
    <x v="284"/>
    <x v="24"/>
    <x v="2"/>
    <x v="17"/>
    <x v="39"/>
    <x v="9"/>
    <x v="1"/>
    <x v="0"/>
    <x v="0"/>
    <x v="0"/>
    <x v="0"/>
    <x v="0"/>
    <x v="1"/>
    <x v="0"/>
    <x v="0"/>
    <x v="0"/>
    <x v="0"/>
    <x v="3"/>
    <x v="3"/>
    <x v="3"/>
    <x v="3"/>
    <x v="20"/>
    <x v="0"/>
    <x v="2"/>
    <x v="2"/>
    <x v="0"/>
    <x v="0"/>
    <x v="1"/>
    <x v="1"/>
    <x v="0"/>
    <x v="0"/>
    <x v="1"/>
    <x v="1"/>
    <x v="0"/>
    <x v="0"/>
    <s v="NULL"/>
    <s v="NULL"/>
    <x v="0"/>
  </r>
  <r>
    <n v="292249"/>
    <n v="60"/>
    <n v="60"/>
    <n v="25"/>
    <x v="0"/>
    <s v="2016-11-22 03:12:22.926474+00:00"/>
    <d v="1973-12-18T00:00:00"/>
    <x v="49"/>
    <x v="1"/>
    <x v="2"/>
    <x v="1"/>
    <x v="174"/>
    <x v="1"/>
    <x v="0"/>
    <x v="1"/>
    <x v="1"/>
    <x v="37"/>
    <x v="1"/>
    <x v="0"/>
    <x v="0"/>
    <x v="0"/>
    <x v="0"/>
    <x v="1"/>
    <x v="0"/>
    <x v="0"/>
    <x v="0"/>
    <x v="0"/>
    <x v="0"/>
    <x v="96"/>
    <x v="42"/>
    <x v="46"/>
    <x v="9"/>
    <x v="0"/>
    <x v="0"/>
    <x v="1"/>
    <x v="1"/>
    <x v="1"/>
    <x v="1"/>
    <x v="0"/>
    <x v="1"/>
    <x v="0"/>
    <x v="1"/>
    <x v="0"/>
    <x v="1"/>
    <x v="0"/>
    <x v="0"/>
    <s v="NULL"/>
    <s v="NULL"/>
    <x v="0"/>
  </r>
  <r>
    <n v="292474"/>
    <n v="85"/>
    <m/>
    <n v="85"/>
    <x v="0"/>
    <s v="2016-05-16 03:57:06.686042+00:00"/>
    <d v="1946-06-12T00:00:00"/>
    <x v="5"/>
    <x v="1"/>
    <x v="1"/>
    <x v="1"/>
    <x v="234"/>
    <x v="35"/>
    <x v="6"/>
    <x v="19"/>
    <x v="27"/>
    <x v="6"/>
    <x v="1"/>
    <x v="0"/>
    <x v="0"/>
    <x v="0"/>
    <x v="0"/>
    <x v="1"/>
    <x v="0"/>
    <x v="1"/>
    <x v="0"/>
    <x v="0"/>
    <x v="0"/>
    <x v="3"/>
    <x v="3"/>
    <x v="3"/>
    <x v="3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292716"/>
    <n v="60"/>
    <m/>
    <n v="60"/>
    <x v="0"/>
    <s v="2016-06-14 06:42:53.087623+00:00"/>
    <d v="1943-07-16T00:00:00"/>
    <x v="0"/>
    <x v="0"/>
    <x v="0"/>
    <x v="1"/>
    <x v="285"/>
    <x v="39"/>
    <x v="18"/>
    <x v="22"/>
    <x v="18"/>
    <x v="31"/>
    <x v="1"/>
    <x v="0"/>
    <x v="0"/>
    <x v="0"/>
    <x v="0"/>
    <x v="1"/>
    <x v="0"/>
    <x v="1"/>
    <x v="0"/>
    <x v="0"/>
    <x v="0"/>
    <x v="80"/>
    <x v="67"/>
    <x v="74"/>
    <x v="11"/>
    <x v="0"/>
    <x v="0"/>
    <x v="2"/>
    <x v="2"/>
    <x v="0"/>
    <x v="0"/>
    <x v="1"/>
    <x v="1"/>
    <x v="0"/>
    <x v="0"/>
    <x v="0"/>
    <x v="0"/>
    <x v="0"/>
    <x v="0"/>
    <s v="NULL"/>
    <s v="NULL"/>
    <x v="0"/>
  </r>
  <r>
    <n v="292795"/>
    <n v="60"/>
    <n v="60"/>
    <n v="60"/>
    <x v="0"/>
    <s v="2016-12-15 05:25:22.988003+00:00"/>
    <d v="1932-08-13T00:00:00"/>
    <x v="22"/>
    <x v="1"/>
    <x v="0"/>
    <x v="1"/>
    <x v="1"/>
    <x v="1"/>
    <x v="1"/>
    <x v="2"/>
    <x v="2"/>
    <x v="50"/>
    <x v="1"/>
    <x v="0"/>
    <x v="0"/>
    <x v="0"/>
    <x v="1"/>
    <x v="0"/>
    <x v="1"/>
    <x v="1"/>
    <x v="0"/>
    <x v="0"/>
    <x v="1"/>
    <x v="26"/>
    <x v="32"/>
    <x v="1"/>
    <x v="8"/>
    <x v="0"/>
    <x v="0"/>
    <x v="29"/>
    <x v="20"/>
    <x v="1"/>
    <x v="1"/>
    <x v="0"/>
    <x v="0"/>
    <x v="1"/>
    <x v="0"/>
    <x v="0"/>
    <x v="1"/>
    <x v="0"/>
    <x v="0"/>
    <s v="NULL"/>
    <s v="NULL"/>
    <x v="1"/>
  </r>
  <r>
    <n v="292830"/>
    <n v="56"/>
    <m/>
    <n v="56"/>
    <x v="0"/>
    <s v="2016-06-28 01:48:28.067701+00:00"/>
    <d v="1948-12-22T00:00:00"/>
    <x v="25"/>
    <x v="0"/>
    <x v="0"/>
    <x v="2"/>
    <x v="286"/>
    <x v="8"/>
    <x v="1"/>
    <x v="0"/>
    <x v="1"/>
    <x v="31"/>
    <x v="1"/>
    <x v="0"/>
    <x v="1"/>
    <x v="0"/>
    <x v="1"/>
    <x v="0"/>
    <x v="0"/>
    <x v="0"/>
    <x v="0"/>
    <x v="0"/>
    <x v="0"/>
    <x v="58"/>
    <x v="44"/>
    <x v="21"/>
    <x v="4"/>
    <x v="0"/>
    <x v="6"/>
    <x v="2"/>
    <x v="2"/>
    <x v="0"/>
    <x v="1"/>
    <x v="1"/>
    <x v="0"/>
    <x v="1"/>
    <x v="2"/>
    <x v="0"/>
    <x v="0"/>
    <x v="0"/>
    <x v="0"/>
    <s v="NULL"/>
    <s v="NULL"/>
    <x v="1"/>
  </r>
  <r>
    <n v="292876"/>
    <n v="65"/>
    <m/>
    <n v="65"/>
    <x v="0"/>
    <s v="2016-06-07 06:51:42.565741+00:00"/>
    <d v="1933-01-04T00:00:00"/>
    <x v="1"/>
    <x v="1"/>
    <x v="1"/>
    <x v="1"/>
    <x v="287"/>
    <x v="20"/>
    <x v="2"/>
    <x v="0"/>
    <x v="32"/>
    <x v="8"/>
    <x v="0"/>
    <x v="0"/>
    <x v="0"/>
    <x v="0"/>
    <x v="0"/>
    <x v="1"/>
    <x v="0"/>
    <x v="1"/>
    <x v="0"/>
    <x v="0"/>
    <x v="0"/>
    <x v="3"/>
    <x v="3"/>
    <x v="3"/>
    <x v="3"/>
    <x v="0"/>
    <x v="0"/>
    <x v="2"/>
    <x v="2"/>
    <x v="1"/>
    <x v="1"/>
    <x v="1"/>
    <x v="0"/>
    <x v="1"/>
    <x v="2"/>
    <x v="0"/>
    <x v="0"/>
    <x v="0"/>
    <x v="0"/>
    <s v="NULL"/>
    <s v="NULL"/>
    <x v="1"/>
  </r>
  <r>
    <n v="293083"/>
    <n v="57"/>
    <n v="57"/>
    <n v="57"/>
    <x v="0"/>
    <s v="2017-07-03 05:25:13.220385+00:00"/>
    <d v="1945-01-22T00:00:00"/>
    <x v="27"/>
    <x v="1"/>
    <x v="2"/>
    <x v="1"/>
    <x v="288"/>
    <x v="13"/>
    <x v="5"/>
    <x v="14"/>
    <x v="14"/>
    <x v="19"/>
    <x v="3"/>
    <x v="0"/>
    <x v="0"/>
    <x v="2"/>
    <x v="1"/>
    <x v="0"/>
    <x v="0"/>
    <x v="2"/>
    <x v="0"/>
    <x v="0"/>
    <x v="1"/>
    <x v="3"/>
    <x v="3"/>
    <x v="3"/>
    <x v="3"/>
    <x v="0"/>
    <x v="0"/>
    <x v="1"/>
    <x v="1"/>
    <x v="0"/>
    <x v="1"/>
    <x v="2"/>
    <x v="0"/>
    <x v="0"/>
    <x v="0"/>
    <x v="0"/>
    <x v="0"/>
    <x v="0"/>
    <x v="0"/>
    <s v="NULL"/>
    <s v="NULL"/>
    <x v="0"/>
  </r>
  <r>
    <n v="293238"/>
    <n v="54"/>
    <n v="54"/>
    <n v="50"/>
    <x v="0"/>
    <s v="2018-03-20 04:58:53.062173+00:00"/>
    <d v="1951-03-25T00:00:00"/>
    <x v="41"/>
    <x v="0"/>
    <x v="0"/>
    <x v="0"/>
    <x v="289"/>
    <x v="0"/>
    <x v="2"/>
    <x v="2"/>
    <x v="18"/>
    <x v="34"/>
    <x v="1"/>
    <x v="0"/>
    <x v="0"/>
    <x v="0"/>
    <x v="1"/>
    <x v="0"/>
    <x v="1"/>
    <x v="1"/>
    <x v="0"/>
    <x v="0"/>
    <x v="0"/>
    <x v="24"/>
    <x v="74"/>
    <x v="24"/>
    <x v="4"/>
    <x v="0"/>
    <x v="0"/>
    <x v="16"/>
    <x v="13"/>
    <x v="0"/>
    <x v="0"/>
    <x v="0"/>
    <x v="1"/>
    <x v="0"/>
    <x v="0"/>
    <x v="0"/>
    <x v="0"/>
    <x v="0"/>
    <x v="0"/>
    <s v="NULL"/>
    <s v="NULL"/>
    <x v="0"/>
  </r>
  <r>
    <n v="293333"/>
    <n v="60"/>
    <n v="60"/>
    <n v="58"/>
    <x v="0"/>
    <s v="2016-08-12 01:49:23.452361+00:00"/>
    <d v="1940-08-10T00:00:00"/>
    <x v="35"/>
    <x v="0"/>
    <x v="1"/>
    <x v="1"/>
    <x v="290"/>
    <x v="23"/>
    <x v="10"/>
    <x v="1"/>
    <x v="25"/>
    <x v="31"/>
    <x v="2"/>
    <x v="0"/>
    <x v="0"/>
    <x v="0"/>
    <x v="0"/>
    <x v="0"/>
    <x v="0"/>
    <x v="1"/>
    <x v="0"/>
    <x v="0"/>
    <x v="1"/>
    <x v="3"/>
    <x v="3"/>
    <x v="3"/>
    <x v="3"/>
    <x v="0"/>
    <x v="0"/>
    <x v="1"/>
    <x v="1"/>
    <x v="0"/>
    <x v="0"/>
    <x v="2"/>
    <x v="1"/>
    <x v="0"/>
    <x v="0"/>
    <x v="0"/>
    <x v="1"/>
    <x v="1"/>
    <x v="0"/>
    <s v="NULL"/>
    <s v="NULL"/>
    <x v="0"/>
  </r>
  <r>
    <n v="293888"/>
    <n v="63"/>
    <n v="63"/>
    <n v="51"/>
    <x v="0"/>
    <s v="2017-07-24 12:36:40.590999+00:00"/>
    <d v="1952-06-23T00:00:00"/>
    <x v="30"/>
    <x v="0"/>
    <x v="1"/>
    <x v="1"/>
    <x v="19"/>
    <x v="0"/>
    <x v="0"/>
    <x v="0"/>
    <x v="0"/>
    <x v="6"/>
    <x v="0"/>
    <x v="0"/>
    <x v="0"/>
    <x v="0"/>
    <x v="0"/>
    <x v="1"/>
    <x v="0"/>
    <x v="1"/>
    <x v="0"/>
    <x v="0"/>
    <x v="0"/>
    <x v="108"/>
    <x v="51"/>
    <x v="22"/>
    <x v="0"/>
    <x v="0"/>
    <x v="0"/>
    <x v="7"/>
    <x v="18"/>
    <x v="1"/>
    <x v="1"/>
    <x v="0"/>
    <x v="0"/>
    <x v="1"/>
    <x v="0"/>
    <x v="0"/>
    <x v="1"/>
    <x v="0"/>
    <x v="0"/>
    <s v="NULL"/>
    <s v="NULL"/>
    <x v="1"/>
  </r>
  <r>
    <n v="293907"/>
    <n v="64"/>
    <n v="64"/>
    <n v="64"/>
    <x v="0"/>
    <s v="2016-07-19 09:36:09.006171+00:00"/>
    <d v="1929-09-20T00:00:00"/>
    <x v="11"/>
    <x v="1"/>
    <x v="0"/>
    <x v="1"/>
    <x v="291"/>
    <x v="5"/>
    <x v="0"/>
    <x v="6"/>
    <x v="5"/>
    <x v="44"/>
    <x v="2"/>
    <x v="0"/>
    <x v="0"/>
    <x v="1"/>
    <x v="0"/>
    <x v="0"/>
    <x v="0"/>
    <x v="0"/>
    <x v="0"/>
    <x v="0"/>
    <x v="1"/>
    <x v="114"/>
    <x v="33"/>
    <x v="48"/>
    <x v="11"/>
    <x v="0"/>
    <x v="0"/>
    <x v="8"/>
    <x v="10"/>
    <x v="0"/>
    <x v="1"/>
    <x v="2"/>
    <x v="0"/>
    <x v="0"/>
    <x v="0"/>
    <x v="0"/>
    <x v="0"/>
    <x v="0"/>
    <x v="0"/>
    <s v="NULL"/>
    <s v="NULL"/>
    <x v="0"/>
  </r>
  <r>
    <n v="294010"/>
    <n v="63"/>
    <n v="63"/>
    <n v="63"/>
    <x v="0"/>
    <s v="2017-03-14 05:31:11.622100+00:00"/>
    <d v="1941-08-09T00:00:00"/>
    <x v="7"/>
    <x v="0"/>
    <x v="0"/>
    <x v="1"/>
    <x v="218"/>
    <x v="0"/>
    <x v="2"/>
    <x v="2"/>
    <x v="18"/>
    <x v="17"/>
    <x v="1"/>
    <x v="0"/>
    <x v="0"/>
    <x v="0"/>
    <x v="0"/>
    <x v="0"/>
    <x v="1"/>
    <x v="1"/>
    <x v="0"/>
    <x v="0"/>
    <x v="0"/>
    <x v="3"/>
    <x v="3"/>
    <x v="3"/>
    <x v="3"/>
    <x v="0"/>
    <x v="7"/>
    <x v="1"/>
    <x v="1"/>
    <x v="0"/>
    <x v="1"/>
    <x v="0"/>
    <x v="0"/>
    <x v="1"/>
    <x v="0"/>
    <x v="0"/>
    <x v="0"/>
    <x v="0"/>
    <x v="0"/>
    <s v="NULL"/>
    <s v="NULL"/>
    <x v="0"/>
  </r>
  <r>
    <n v="294061"/>
    <n v="61"/>
    <n v="61"/>
    <n v="24"/>
    <x v="0"/>
    <s v="2018-03-20 05:34:52.835773+00:00"/>
    <d v="1959-01-02T00:00:00"/>
    <x v="33"/>
    <x v="1"/>
    <x v="2"/>
    <x v="1"/>
    <x v="292"/>
    <x v="0"/>
    <x v="2"/>
    <x v="2"/>
    <x v="18"/>
    <x v="66"/>
    <x v="1"/>
    <x v="0"/>
    <x v="0"/>
    <x v="0"/>
    <x v="1"/>
    <x v="0"/>
    <x v="1"/>
    <x v="1"/>
    <x v="0"/>
    <x v="0"/>
    <x v="0"/>
    <x v="29"/>
    <x v="18"/>
    <x v="5"/>
    <x v="0"/>
    <x v="0"/>
    <x v="0"/>
    <x v="37"/>
    <x v="1"/>
    <x v="0"/>
    <x v="0"/>
    <x v="0"/>
    <x v="1"/>
    <x v="0"/>
    <x v="1"/>
    <x v="0"/>
    <x v="1"/>
    <x v="0"/>
    <x v="0"/>
    <s v="NULL"/>
    <s v="NULL"/>
    <x v="0"/>
  </r>
  <r>
    <n v="294272"/>
    <n v="61"/>
    <n v="61"/>
    <n v="43"/>
    <x v="0"/>
    <s v="2017-10-24 09:59:43.849408+00:00"/>
    <d v="1946-10-24T00:00:00"/>
    <x v="5"/>
    <x v="0"/>
    <x v="1"/>
    <x v="1"/>
    <x v="209"/>
    <x v="1"/>
    <x v="3"/>
    <x v="10"/>
    <x v="5"/>
    <x v="22"/>
    <x v="0"/>
    <x v="0"/>
    <x v="0"/>
    <x v="0"/>
    <x v="0"/>
    <x v="0"/>
    <x v="1"/>
    <x v="1"/>
    <x v="0"/>
    <x v="0"/>
    <x v="0"/>
    <x v="108"/>
    <x v="61"/>
    <x v="3"/>
    <x v="13"/>
    <x v="0"/>
    <x v="0"/>
    <x v="1"/>
    <x v="1"/>
    <x v="1"/>
    <x v="1"/>
    <x v="0"/>
    <x v="1"/>
    <x v="0"/>
    <x v="1"/>
    <x v="0"/>
    <x v="0"/>
    <x v="0"/>
    <x v="0"/>
    <s v="NULL"/>
    <s v="NULL"/>
    <x v="0"/>
  </r>
  <r>
    <n v="294611"/>
    <n v="67"/>
    <n v="67"/>
    <n v="67"/>
    <x v="0"/>
    <s v="2016-08-01 11:43:52.610313+00:00"/>
    <d v="1932-07-05T00:00:00"/>
    <x v="22"/>
    <x v="1"/>
    <x v="0"/>
    <x v="1"/>
    <x v="78"/>
    <x v="5"/>
    <x v="0"/>
    <x v="6"/>
    <x v="5"/>
    <x v="17"/>
    <x v="1"/>
    <x v="0"/>
    <x v="0"/>
    <x v="1"/>
    <x v="0"/>
    <x v="0"/>
    <x v="1"/>
    <x v="1"/>
    <x v="1"/>
    <x v="0"/>
    <x v="0"/>
    <x v="12"/>
    <x v="2"/>
    <x v="0"/>
    <x v="11"/>
    <x v="0"/>
    <x v="0"/>
    <x v="27"/>
    <x v="8"/>
    <x v="1"/>
    <x v="1"/>
    <x v="2"/>
    <x v="1"/>
    <x v="0"/>
    <x v="0"/>
    <x v="0"/>
    <x v="0"/>
    <x v="0"/>
    <x v="0"/>
    <s v="NULL"/>
    <s v="NULL"/>
    <x v="0"/>
  </r>
  <r>
    <n v="294671"/>
    <n v="60"/>
    <n v="60"/>
    <n v="60"/>
    <x v="0"/>
    <s v="2016-09-15 06:05:39.460383+00:00"/>
    <d v="1945-10-26T00:00:00"/>
    <x v="27"/>
    <x v="0"/>
    <x v="0"/>
    <x v="1"/>
    <x v="78"/>
    <x v="40"/>
    <x v="10"/>
    <x v="6"/>
    <x v="48"/>
    <x v="16"/>
    <x v="2"/>
    <x v="0"/>
    <x v="0"/>
    <x v="1"/>
    <x v="0"/>
    <x v="0"/>
    <x v="0"/>
    <x v="1"/>
    <x v="0"/>
    <x v="0"/>
    <x v="0"/>
    <x v="86"/>
    <x v="10"/>
    <x v="74"/>
    <x v="15"/>
    <x v="0"/>
    <x v="0"/>
    <x v="26"/>
    <x v="22"/>
    <x v="0"/>
    <x v="0"/>
    <x v="2"/>
    <x v="1"/>
    <x v="0"/>
    <x v="0"/>
    <x v="0"/>
    <x v="0"/>
    <x v="0"/>
    <x v="0"/>
    <s v="NULL"/>
    <s v="NULL"/>
    <x v="0"/>
  </r>
  <r>
    <n v="294795"/>
    <n v="66"/>
    <n v="66"/>
    <n v="34"/>
    <x v="0"/>
    <s v="2016-12-13 21:07:58.831588+00:00"/>
    <d v="1961-03-05T00:00:00"/>
    <x v="37"/>
    <x v="1"/>
    <x v="1"/>
    <x v="2"/>
    <x v="15"/>
    <x v="0"/>
    <x v="13"/>
    <x v="11"/>
    <x v="10"/>
    <x v="49"/>
    <x v="0"/>
    <x v="0"/>
    <x v="1"/>
    <x v="0"/>
    <x v="0"/>
    <x v="0"/>
    <x v="1"/>
    <x v="1"/>
    <x v="0"/>
    <x v="0"/>
    <x v="0"/>
    <x v="86"/>
    <x v="15"/>
    <x v="3"/>
    <x v="9"/>
    <x v="0"/>
    <x v="0"/>
    <x v="8"/>
    <x v="32"/>
    <x v="0"/>
    <x v="1"/>
    <x v="0"/>
    <x v="0"/>
    <x v="1"/>
    <x v="0"/>
    <x v="0"/>
    <x v="1"/>
    <x v="0"/>
    <x v="0"/>
    <s v="NULL"/>
    <s v="NULL"/>
    <x v="1"/>
  </r>
  <r>
    <n v="294839"/>
    <n v="61"/>
    <n v="61"/>
    <n v="61"/>
    <x v="0"/>
    <s v="2016-09-01 06:29:31.858215+00:00"/>
    <d v="1947-01-24T00:00:00"/>
    <x v="10"/>
    <x v="1"/>
    <x v="1"/>
    <x v="1"/>
    <x v="293"/>
    <x v="21"/>
    <x v="0"/>
    <x v="10"/>
    <x v="19"/>
    <x v="42"/>
    <x v="1"/>
    <x v="1"/>
    <x v="0"/>
    <x v="0"/>
    <x v="0"/>
    <x v="1"/>
    <x v="0"/>
    <x v="1"/>
    <x v="0"/>
    <x v="0"/>
    <x v="0"/>
    <x v="34"/>
    <x v="22"/>
    <x v="3"/>
    <x v="5"/>
    <x v="0"/>
    <x v="0"/>
    <x v="28"/>
    <x v="12"/>
    <x v="1"/>
    <x v="1"/>
    <x v="2"/>
    <x v="1"/>
    <x v="1"/>
    <x v="1"/>
    <x v="0"/>
    <x v="0"/>
    <x v="1"/>
    <x v="0"/>
    <s v="NULL"/>
    <s v="NULL"/>
    <x v="0"/>
  </r>
  <r>
    <n v="294869"/>
    <n v="55"/>
    <n v="55"/>
    <n v="48"/>
    <x v="0"/>
    <s v="2018-04-03 04:31:59.732117+00:00"/>
    <d v="1941-12-09T00:00:00"/>
    <x v="7"/>
    <x v="0"/>
    <x v="0"/>
    <x v="1"/>
    <x v="294"/>
    <x v="21"/>
    <x v="13"/>
    <x v="1"/>
    <x v="8"/>
    <x v="33"/>
    <x v="2"/>
    <x v="0"/>
    <x v="0"/>
    <x v="0"/>
    <x v="0"/>
    <x v="0"/>
    <x v="1"/>
    <x v="1"/>
    <x v="0"/>
    <x v="0"/>
    <x v="0"/>
    <x v="58"/>
    <x v="52"/>
    <x v="22"/>
    <x v="0"/>
    <x v="0"/>
    <x v="0"/>
    <x v="1"/>
    <x v="1"/>
    <x v="1"/>
    <x v="1"/>
    <x v="0"/>
    <x v="1"/>
    <x v="0"/>
    <x v="1"/>
    <x v="0"/>
    <x v="1"/>
    <x v="0"/>
    <x v="0"/>
    <s v="NULL"/>
    <s v="NULL"/>
    <x v="0"/>
  </r>
  <r>
    <n v="294916"/>
    <n v="75"/>
    <n v="75"/>
    <n v="75"/>
    <x v="0"/>
    <s v="2016-08-24 23:46:14.289526+00:00"/>
    <d v="1925-06-20T00:00:00"/>
    <x v="14"/>
    <x v="0"/>
    <x v="0"/>
    <x v="1"/>
    <x v="279"/>
    <x v="24"/>
    <x v="2"/>
    <x v="17"/>
    <x v="39"/>
    <x v="50"/>
    <x v="2"/>
    <x v="0"/>
    <x v="0"/>
    <x v="0"/>
    <x v="0"/>
    <x v="0"/>
    <x v="1"/>
    <x v="0"/>
    <x v="1"/>
    <x v="0"/>
    <x v="0"/>
    <x v="16"/>
    <x v="14"/>
    <x v="1"/>
    <x v="20"/>
    <x v="0"/>
    <x v="8"/>
    <x v="1"/>
    <x v="1"/>
    <x v="0"/>
    <x v="1"/>
    <x v="2"/>
    <x v="1"/>
    <x v="0"/>
    <x v="1"/>
    <x v="1"/>
    <x v="1"/>
    <x v="1"/>
    <x v="0"/>
    <s v="NULL"/>
    <s v="NULL"/>
    <x v="0"/>
  </r>
  <r>
    <n v="295104"/>
    <n v="63"/>
    <m/>
    <n v="63"/>
    <x v="0"/>
    <s v="2017-05-18 12:03:56.434268+00:00"/>
    <d v="1937-05-15T00:00:00"/>
    <x v="24"/>
    <x v="1"/>
    <x v="1"/>
    <x v="1"/>
    <x v="207"/>
    <x v="1"/>
    <x v="10"/>
    <x v="0"/>
    <x v="15"/>
    <x v="25"/>
    <x v="1"/>
    <x v="0"/>
    <x v="0"/>
    <x v="0"/>
    <x v="0"/>
    <x v="0"/>
    <x v="1"/>
    <x v="0"/>
    <x v="0"/>
    <x v="1"/>
    <x v="0"/>
    <x v="84"/>
    <x v="65"/>
    <x v="26"/>
    <x v="9"/>
    <x v="0"/>
    <x v="9"/>
    <x v="18"/>
    <x v="33"/>
    <x v="0"/>
    <x v="0"/>
    <x v="0"/>
    <x v="0"/>
    <x v="0"/>
    <x v="0"/>
    <x v="0"/>
    <x v="1"/>
    <x v="1"/>
    <x v="0"/>
    <s v="NULL"/>
    <s v="NULL"/>
    <x v="0"/>
  </r>
  <r>
    <n v="295254"/>
    <n v="56"/>
    <n v="56"/>
    <n v="56"/>
    <x v="0"/>
    <s v="2016-10-17 01:52:25.631846+00:00"/>
    <d v="1921-10-17T00:00:00"/>
    <x v="15"/>
    <x v="0"/>
    <x v="0"/>
    <x v="1"/>
    <x v="295"/>
    <x v="5"/>
    <x v="1"/>
    <x v="10"/>
    <x v="12"/>
    <x v="41"/>
    <x v="1"/>
    <x v="0"/>
    <x v="0"/>
    <x v="0"/>
    <x v="1"/>
    <x v="0"/>
    <x v="1"/>
    <x v="1"/>
    <x v="0"/>
    <x v="0"/>
    <x v="0"/>
    <x v="115"/>
    <x v="43"/>
    <x v="58"/>
    <x v="24"/>
    <x v="0"/>
    <x v="0"/>
    <x v="20"/>
    <x v="9"/>
    <x v="0"/>
    <x v="1"/>
    <x v="2"/>
    <x v="1"/>
    <x v="0"/>
    <x v="1"/>
    <x v="0"/>
    <x v="1"/>
    <x v="0"/>
    <x v="0"/>
    <s v="NULL"/>
    <s v="NULL"/>
    <x v="0"/>
  </r>
  <r>
    <n v="295266"/>
    <n v="62"/>
    <n v="62"/>
    <n v="62"/>
    <x v="0"/>
    <s v="2016-08-23 07:47:45.936725+00:00"/>
    <d v="1919-04-26T00:00:00"/>
    <x v="52"/>
    <x v="1"/>
    <x v="0"/>
    <x v="1"/>
    <x v="296"/>
    <x v="41"/>
    <x v="8"/>
    <x v="19"/>
    <x v="13"/>
    <x v="6"/>
    <x v="1"/>
    <x v="1"/>
    <x v="0"/>
    <x v="0"/>
    <x v="0"/>
    <x v="0"/>
    <x v="1"/>
    <x v="0"/>
    <x v="0"/>
    <x v="0"/>
    <x v="0"/>
    <x v="49"/>
    <x v="58"/>
    <x v="27"/>
    <x v="11"/>
    <x v="0"/>
    <x v="0"/>
    <x v="7"/>
    <x v="6"/>
    <x v="1"/>
    <x v="1"/>
    <x v="2"/>
    <x v="0"/>
    <x v="0"/>
    <x v="0"/>
    <x v="0"/>
    <x v="1"/>
    <x v="0"/>
    <x v="0"/>
    <s v="NULL"/>
    <s v="NULL"/>
    <x v="0"/>
  </r>
  <r>
    <n v="295673"/>
    <n v="62"/>
    <n v="62"/>
    <m/>
    <x v="0"/>
    <s v="2016-09-22 06:23:40.354937+00:00"/>
    <d v="1935-05-16T00:00:00"/>
    <x v="6"/>
    <x v="0"/>
    <x v="0"/>
    <x v="1"/>
    <x v="12"/>
    <x v="20"/>
    <x v="2"/>
    <x v="0"/>
    <x v="32"/>
    <x v="16"/>
    <x v="2"/>
    <x v="1"/>
    <x v="1"/>
    <x v="0"/>
    <x v="0"/>
    <x v="0"/>
    <x v="0"/>
    <x v="0"/>
    <x v="0"/>
    <x v="0"/>
    <x v="0"/>
    <x v="80"/>
    <x v="5"/>
    <x v="3"/>
    <x v="9"/>
    <x v="0"/>
    <x v="0"/>
    <x v="33"/>
    <x v="13"/>
    <x v="1"/>
    <x v="1"/>
    <x v="2"/>
    <x v="1"/>
    <x v="1"/>
    <x v="1"/>
    <x v="0"/>
    <x v="0"/>
    <x v="0"/>
    <x v="0"/>
    <s v="NULL"/>
    <s v="NULL"/>
    <x v="0"/>
  </r>
  <r>
    <n v="295699"/>
    <n v="58"/>
    <n v="58"/>
    <n v="58"/>
    <x v="0"/>
    <s v="2016-09-29 05:24:34.150024+00:00"/>
    <d v="1937-01-10T00:00:00"/>
    <x v="24"/>
    <x v="0"/>
    <x v="0"/>
    <x v="1"/>
    <x v="72"/>
    <x v="8"/>
    <x v="2"/>
    <x v="1"/>
    <x v="0"/>
    <x v="17"/>
    <x v="2"/>
    <x v="1"/>
    <x v="0"/>
    <x v="1"/>
    <x v="0"/>
    <x v="1"/>
    <x v="0"/>
    <x v="1"/>
    <x v="0"/>
    <x v="0"/>
    <x v="0"/>
    <x v="43"/>
    <x v="78"/>
    <x v="27"/>
    <x v="11"/>
    <x v="0"/>
    <x v="0"/>
    <x v="9"/>
    <x v="4"/>
    <x v="1"/>
    <x v="1"/>
    <x v="2"/>
    <x v="1"/>
    <x v="0"/>
    <x v="0"/>
    <x v="0"/>
    <x v="1"/>
    <x v="0"/>
    <x v="0"/>
    <s v="NULL"/>
    <s v="NULL"/>
    <x v="0"/>
  </r>
  <r>
    <n v="296021"/>
    <n v="65"/>
    <n v="65"/>
    <n v="34"/>
    <x v="0"/>
    <s v="2017-03-02 04:55:39.591799+00:00"/>
    <d v="1955-11-13T00:00:00"/>
    <x v="12"/>
    <x v="1"/>
    <x v="1"/>
    <x v="1"/>
    <x v="297"/>
    <x v="1"/>
    <x v="0"/>
    <x v="1"/>
    <x v="1"/>
    <x v="15"/>
    <x v="1"/>
    <x v="0"/>
    <x v="0"/>
    <x v="0"/>
    <x v="1"/>
    <x v="0"/>
    <x v="1"/>
    <x v="1"/>
    <x v="0"/>
    <x v="1"/>
    <x v="0"/>
    <x v="41"/>
    <x v="79"/>
    <x v="84"/>
    <x v="12"/>
    <x v="0"/>
    <x v="0"/>
    <x v="1"/>
    <x v="1"/>
    <x v="0"/>
    <x v="0"/>
    <x v="0"/>
    <x v="1"/>
    <x v="1"/>
    <x v="0"/>
    <x v="0"/>
    <x v="0"/>
    <x v="0"/>
    <x v="0"/>
    <s v="NULL"/>
    <s v="NULL"/>
    <x v="1"/>
  </r>
  <r>
    <n v="296031"/>
    <n v="60"/>
    <n v="60"/>
    <n v="60"/>
    <x v="0"/>
    <s v="2016-09-27 10:30:29.239344+00:00"/>
    <d v="1940-10-05T00:00:00"/>
    <x v="35"/>
    <x v="0"/>
    <x v="1"/>
    <x v="1"/>
    <x v="118"/>
    <x v="1"/>
    <x v="2"/>
    <x v="13"/>
    <x v="8"/>
    <x v="33"/>
    <x v="1"/>
    <x v="0"/>
    <x v="0"/>
    <x v="0"/>
    <x v="0"/>
    <x v="0"/>
    <x v="0"/>
    <x v="1"/>
    <x v="0"/>
    <x v="0"/>
    <x v="0"/>
    <x v="73"/>
    <x v="29"/>
    <x v="85"/>
    <x v="8"/>
    <x v="0"/>
    <x v="0"/>
    <x v="22"/>
    <x v="14"/>
    <x v="0"/>
    <x v="0"/>
    <x v="2"/>
    <x v="0"/>
    <x v="1"/>
    <x v="0"/>
    <x v="0"/>
    <x v="0"/>
    <x v="0"/>
    <x v="0"/>
    <s v="NULL"/>
    <s v="NULL"/>
    <x v="1"/>
  </r>
  <r>
    <n v="296211"/>
    <n v="68"/>
    <m/>
    <n v="68"/>
    <x v="0"/>
    <s v="2016-10-27 09:07:27.518305+00:00"/>
    <d v="1923-02-27T00:00:00"/>
    <x v="31"/>
    <x v="1"/>
    <x v="1"/>
    <x v="1"/>
    <x v="298"/>
    <x v="3"/>
    <x v="1"/>
    <x v="30"/>
    <x v="32"/>
    <x v="51"/>
    <x v="1"/>
    <x v="1"/>
    <x v="0"/>
    <x v="0"/>
    <x v="0"/>
    <x v="1"/>
    <x v="1"/>
    <x v="1"/>
    <x v="0"/>
    <x v="0"/>
    <x v="1"/>
    <x v="23"/>
    <x v="16"/>
    <x v="11"/>
    <x v="7"/>
    <x v="0"/>
    <x v="0"/>
    <x v="15"/>
    <x v="12"/>
    <x v="0"/>
    <x v="0"/>
    <x v="2"/>
    <x v="0"/>
    <x v="0"/>
    <x v="0"/>
    <x v="0"/>
    <x v="0"/>
    <x v="0"/>
    <x v="0"/>
    <s v="NULL"/>
    <s v="NULL"/>
    <x v="0"/>
  </r>
  <r>
    <n v="296350"/>
    <n v="65"/>
    <n v="65"/>
    <n v="65"/>
    <x v="0"/>
    <s v="2016-10-27 04:24:08.820784+00:00"/>
    <d v="1927-03-03T00:00:00"/>
    <x v="16"/>
    <x v="0"/>
    <x v="0"/>
    <x v="1"/>
    <x v="134"/>
    <x v="8"/>
    <x v="1"/>
    <x v="0"/>
    <x v="1"/>
    <x v="16"/>
    <x v="2"/>
    <x v="1"/>
    <x v="0"/>
    <x v="1"/>
    <x v="1"/>
    <x v="0"/>
    <x v="0"/>
    <x v="1"/>
    <x v="1"/>
    <x v="0"/>
    <x v="1"/>
    <x v="116"/>
    <x v="80"/>
    <x v="3"/>
    <x v="19"/>
    <x v="0"/>
    <x v="0"/>
    <x v="1"/>
    <x v="1"/>
    <x v="0"/>
    <x v="1"/>
    <x v="2"/>
    <x v="1"/>
    <x v="0"/>
    <x v="0"/>
    <x v="0"/>
    <x v="0"/>
    <x v="0"/>
    <x v="0"/>
    <s v="NULL"/>
    <s v="NULL"/>
    <x v="0"/>
  </r>
  <r>
    <n v="296504"/>
    <n v="75"/>
    <n v="75"/>
    <n v="75"/>
    <x v="0"/>
    <s v="2016-10-26 22:23:10.331979+00:00"/>
    <d v="1936-09-16T00:00:00"/>
    <x v="3"/>
    <x v="0"/>
    <x v="0"/>
    <x v="1"/>
    <x v="299"/>
    <x v="1"/>
    <x v="1"/>
    <x v="2"/>
    <x v="2"/>
    <x v="41"/>
    <x v="2"/>
    <x v="0"/>
    <x v="0"/>
    <x v="1"/>
    <x v="0"/>
    <x v="1"/>
    <x v="0"/>
    <x v="0"/>
    <x v="0"/>
    <x v="0"/>
    <x v="1"/>
    <x v="3"/>
    <x v="3"/>
    <x v="3"/>
    <x v="3"/>
    <x v="0"/>
    <x v="10"/>
    <x v="1"/>
    <x v="1"/>
    <x v="0"/>
    <x v="0"/>
    <x v="2"/>
    <x v="0"/>
    <x v="0"/>
    <x v="0"/>
    <x v="0"/>
    <x v="1"/>
    <x v="0"/>
    <x v="0"/>
    <s v="NULL"/>
    <s v="NULL"/>
    <x v="0"/>
  </r>
  <r>
    <n v="296571"/>
    <n v="63"/>
    <n v="63"/>
    <n v="63"/>
    <x v="0"/>
    <s v="2016-10-25 01:20:11.998874+00:00"/>
    <d v="1922-12-22T00:00:00"/>
    <x v="23"/>
    <x v="0"/>
    <x v="0"/>
    <x v="1"/>
    <x v="300"/>
    <x v="1"/>
    <x v="0"/>
    <x v="1"/>
    <x v="1"/>
    <x v="27"/>
    <x v="2"/>
    <x v="0"/>
    <x v="0"/>
    <x v="0"/>
    <x v="0"/>
    <x v="0"/>
    <x v="0"/>
    <x v="1"/>
    <x v="0"/>
    <x v="0"/>
    <x v="1"/>
    <x v="95"/>
    <x v="10"/>
    <x v="42"/>
    <x v="9"/>
    <x v="0"/>
    <x v="0"/>
    <x v="7"/>
    <x v="33"/>
    <x v="1"/>
    <x v="1"/>
    <x v="2"/>
    <x v="0"/>
    <x v="1"/>
    <x v="0"/>
    <x v="0"/>
    <x v="0"/>
    <x v="0"/>
    <x v="0"/>
    <s v="NULL"/>
    <s v="NULL"/>
    <x v="0"/>
  </r>
  <r>
    <n v="296737"/>
    <n v="52"/>
    <n v="52"/>
    <m/>
    <x v="0"/>
    <s v="2016-10-25 05:14:13.557837+00:00"/>
    <d v="1929-07-26T00:00:00"/>
    <x v="11"/>
    <x v="1"/>
    <x v="0"/>
    <x v="1"/>
    <x v="301"/>
    <x v="42"/>
    <x v="3"/>
    <x v="32"/>
    <x v="49"/>
    <x v="8"/>
    <x v="1"/>
    <x v="1"/>
    <x v="0"/>
    <x v="0"/>
    <x v="1"/>
    <x v="0"/>
    <x v="1"/>
    <x v="1"/>
    <x v="0"/>
    <x v="0"/>
    <x v="1"/>
    <x v="46"/>
    <x v="1"/>
    <x v="74"/>
    <x v="6"/>
    <x v="0"/>
    <x v="0"/>
    <x v="28"/>
    <x v="8"/>
    <x v="0"/>
    <x v="1"/>
    <x v="2"/>
    <x v="1"/>
    <x v="0"/>
    <x v="0"/>
    <x v="0"/>
    <x v="1"/>
    <x v="0"/>
    <x v="0"/>
    <s v="NULL"/>
    <s v="NULL"/>
    <x v="0"/>
  </r>
  <r>
    <n v="296847"/>
    <n v="65"/>
    <n v="65"/>
    <n v="65"/>
    <x v="0"/>
    <s v="2016-11-18 03:11:57.394727+00:00"/>
    <d v="1926-05-12T00:00:00"/>
    <x v="2"/>
    <x v="0"/>
    <x v="0"/>
    <x v="1"/>
    <x v="302"/>
    <x v="20"/>
    <x v="2"/>
    <x v="0"/>
    <x v="32"/>
    <x v="6"/>
    <x v="2"/>
    <x v="0"/>
    <x v="0"/>
    <x v="0"/>
    <x v="0"/>
    <x v="0"/>
    <x v="1"/>
    <x v="0"/>
    <x v="0"/>
    <x v="0"/>
    <x v="0"/>
    <x v="63"/>
    <x v="28"/>
    <x v="9"/>
    <x v="5"/>
    <x v="0"/>
    <x v="0"/>
    <x v="4"/>
    <x v="29"/>
    <x v="0"/>
    <x v="0"/>
    <x v="0"/>
    <x v="0"/>
    <x v="1"/>
    <x v="0"/>
    <x v="0"/>
    <x v="0"/>
    <x v="0"/>
    <x v="0"/>
    <s v="NULL"/>
    <s v="NULL"/>
    <x v="1"/>
  </r>
  <r>
    <n v="297199"/>
    <n v="59"/>
    <n v="59"/>
    <m/>
    <x v="0"/>
    <s v="2016-11-29 04:53:25.152767+00:00"/>
    <d v="1928-08-20T00:00:00"/>
    <x v="8"/>
    <x v="0"/>
    <x v="0"/>
    <x v="1"/>
    <x v="303"/>
    <x v="14"/>
    <x v="0"/>
    <x v="13"/>
    <x v="2"/>
    <x v="20"/>
    <x v="2"/>
    <x v="0"/>
    <x v="0"/>
    <x v="0"/>
    <x v="0"/>
    <x v="0"/>
    <x v="1"/>
    <x v="1"/>
    <x v="0"/>
    <x v="0"/>
    <x v="1"/>
    <x v="74"/>
    <x v="35"/>
    <x v="42"/>
    <x v="10"/>
    <x v="0"/>
    <x v="0"/>
    <x v="12"/>
    <x v="23"/>
    <x v="0"/>
    <x v="1"/>
    <x v="0"/>
    <x v="1"/>
    <x v="0"/>
    <x v="0"/>
    <x v="0"/>
    <x v="0"/>
    <x v="0"/>
    <x v="0"/>
    <s v="NULL"/>
    <s v="NULL"/>
    <x v="0"/>
  </r>
  <r>
    <n v="297250"/>
    <n v="57"/>
    <n v="57"/>
    <n v="45"/>
    <x v="0"/>
    <s v="2016-11-03 05:18:43.155869+00:00"/>
    <d v="1930-03-21T00:00:00"/>
    <x v="4"/>
    <x v="1"/>
    <x v="0"/>
    <x v="1"/>
    <x v="89"/>
    <x v="5"/>
    <x v="1"/>
    <x v="10"/>
    <x v="12"/>
    <x v="29"/>
    <x v="1"/>
    <x v="0"/>
    <x v="0"/>
    <x v="1"/>
    <x v="1"/>
    <x v="0"/>
    <x v="0"/>
    <x v="1"/>
    <x v="0"/>
    <x v="0"/>
    <x v="0"/>
    <x v="115"/>
    <x v="24"/>
    <x v="27"/>
    <x v="19"/>
    <x v="0"/>
    <x v="0"/>
    <x v="40"/>
    <x v="34"/>
    <x v="0"/>
    <x v="1"/>
    <x v="2"/>
    <x v="1"/>
    <x v="0"/>
    <x v="0"/>
    <x v="0"/>
    <x v="1"/>
    <x v="1"/>
    <x v="0"/>
    <s v="NULL"/>
    <s v="NULL"/>
    <x v="0"/>
  </r>
  <r>
    <n v="297298"/>
    <n v="57"/>
    <n v="57"/>
    <n v="53"/>
    <x v="0"/>
    <s v="2017-11-29 03:03:58.443816+00:00"/>
    <d v="1946-02-07T00:00:00"/>
    <x v="5"/>
    <x v="1"/>
    <x v="0"/>
    <x v="2"/>
    <x v="141"/>
    <x v="1"/>
    <x v="1"/>
    <x v="2"/>
    <x v="2"/>
    <x v="54"/>
    <x v="1"/>
    <x v="0"/>
    <x v="0"/>
    <x v="0"/>
    <x v="0"/>
    <x v="0"/>
    <x v="0"/>
    <x v="1"/>
    <x v="0"/>
    <x v="0"/>
    <x v="0"/>
    <x v="117"/>
    <x v="27"/>
    <x v="29"/>
    <x v="13"/>
    <x v="0"/>
    <x v="0"/>
    <x v="28"/>
    <x v="33"/>
    <x v="0"/>
    <x v="1"/>
    <x v="0"/>
    <x v="1"/>
    <x v="0"/>
    <x v="0"/>
    <x v="0"/>
    <x v="1"/>
    <x v="0"/>
    <x v="0"/>
    <s v="NULL"/>
    <s v="NULL"/>
    <x v="0"/>
  </r>
  <r>
    <n v="297309"/>
    <n v="60"/>
    <n v="60"/>
    <n v="60"/>
    <x v="0"/>
    <s v="2017-05-08 02:38:45.611944+00:00"/>
    <d v="1950-03-29T00:00:00"/>
    <x v="29"/>
    <x v="1"/>
    <x v="1"/>
    <x v="0"/>
    <x v="79"/>
    <x v="1"/>
    <x v="0"/>
    <x v="1"/>
    <x v="1"/>
    <x v="69"/>
    <x v="2"/>
    <x v="1"/>
    <x v="0"/>
    <x v="0"/>
    <x v="1"/>
    <x v="0"/>
    <x v="0"/>
    <x v="0"/>
    <x v="0"/>
    <x v="0"/>
    <x v="0"/>
    <x v="41"/>
    <x v="34"/>
    <x v="86"/>
    <x v="8"/>
    <x v="0"/>
    <x v="0"/>
    <x v="1"/>
    <x v="1"/>
    <x v="0"/>
    <x v="1"/>
    <x v="0"/>
    <x v="0"/>
    <x v="0"/>
    <x v="1"/>
    <x v="0"/>
    <x v="0"/>
    <x v="0"/>
    <x v="0"/>
    <s v="NULL"/>
    <s v="NULL"/>
    <x v="0"/>
  </r>
  <r>
    <n v="297406"/>
    <n v="63"/>
    <n v="63"/>
    <n v="40"/>
    <x v="0"/>
    <s v="2017-11-16 12:05:03.573913+00:00"/>
    <d v="1956-12-15T00:00:00"/>
    <x v="21"/>
    <x v="1"/>
    <x v="0"/>
    <x v="1"/>
    <x v="63"/>
    <x v="12"/>
    <x v="1"/>
    <x v="6"/>
    <x v="21"/>
    <x v="4"/>
    <x v="1"/>
    <x v="0"/>
    <x v="0"/>
    <x v="1"/>
    <x v="0"/>
    <x v="0"/>
    <x v="1"/>
    <x v="1"/>
    <x v="0"/>
    <x v="0"/>
    <x v="0"/>
    <x v="90"/>
    <x v="55"/>
    <x v="48"/>
    <x v="10"/>
    <x v="0"/>
    <x v="0"/>
    <x v="41"/>
    <x v="18"/>
    <x v="0"/>
    <x v="0"/>
    <x v="0"/>
    <x v="1"/>
    <x v="0"/>
    <x v="0"/>
    <x v="0"/>
    <x v="1"/>
    <x v="1"/>
    <x v="0"/>
    <s v="NULL"/>
    <s v="NULL"/>
    <x v="0"/>
  </r>
  <r>
    <n v="297425"/>
    <n v="55"/>
    <n v="55"/>
    <m/>
    <x v="0"/>
    <s v="2016-11-23 08:55:59.315275+00:00"/>
    <d v="1940-11-01T00:00:00"/>
    <x v="35"/>
    <x v="1"/>
    <x v="2"/>
    <x v="1"/>
    <x v="163"/>
    <x v="21"/>
    <x v="0"/>
    <x v="10"/>
    <x v="19"/>
    <x v="18"/>
    <x v="1"/>
    <x v="1"/>
    <x v="1"/>
    <x v="0"/>
    <x v="1"/>
    <x v="1"/>
    <x v="0"/>
    <x v="0"/>
    <x v="0"/>
    <x v="0"/>
    <x v="0"/>
    <x v="52"/>
    <x v="22"/>
    <x v="3"/>
    <x v="14"/>
    <x v="0"/>
    <x v="0"/>
    <x v="1"/>
    <x v="1"/>
    <x v="1"/>
    <x v="1"/>
    <x v="0"/>
    <x v="0"/>
    <x v="0"/>
    <x v="0"/>
    <x v="0"/>
    <x v="1"/>
    <x v="0"/>
    <x v="0"/>
    <s v="NULL"/>
    <s v="NULL"/>
    <x v="0"/>
  </r>
  <r>
    <n v="297702"/>
    <n v="55"/>
    <n v="55"/>
    <n v="55"/>
    <x v="0"/>
    <s v="2017-01-13 01:43:25.636832+00:00"/>
    <d v="1942-10-10T00:00:00"/>
    <x v="18"/>
    <x v="0"/>
    <x v="0"/>
    <x v="1"/>
    <x v="280"/>
    <x v="40"/>
    <x v="3"/>
    <x v="20"/>
    <x v="26"/>
    <x v="37"/>
    <x v="1"/>
    <x v="0"/>
    <x v="0"/>
    <x v="0"/>
    <x v="0"/>
    <x v="1"/>
    <x v="0"/>
    <x v="1"/>
    <x v="0"/>
    <x v="0"/>
    <x v="0"/>
    <x v="3"/>
    <x v="3"/>
    <x v="3"/>
    <x v="3"/>
    <x v="0"/>
    <x v="0"/>
    <x v="1"/>
    <x v="1"/>
    <x v="1"/>
    <x v="1"/>
    <x v="0"/>
    <x v="0"/>
    <x v="0"/>
    <x v="1"/>
    <x v="0"/>
    <x v="1"/>
    <x v="0"/>
    <x v="0"/>
    <s v="NULL"/>
    <s v="NULL"/>
    <x v="0"/>
  </r>
  <r>
    <n v="297794"/>
    <n v="65"/>
    <n v="65"/>
    <n v="65"/>
    <x v="0"/>
    <s v="2016-12-06 05:56:42.521520+00:00"/>
    <d v="1921-07-18T00:00:00"/>
    <x v="15"/>
    <x v="0"/>
    <x v="0"/>
    <x v="1"/>
    <x v="163"/>
    <x v="1"/>
    <x v="0"/>
    <x v="1"/>
    <x v="1"/>
    <x v="12"/>
    <x v="1"/>
    <x v="0"/>
    <x v="0"/>
    <x v="0"/>
    <x v="0"/>
    <x v="0"/>
    <x v="0"/>
    <x v="1"/>
    <x v="0"/>
    <x v="0"/>
    <x v="1"/>
    <x v="3"/>
    <x v="3"/>
    <x v="3"/>
    <x v="3"/>
    <x v="0"/>
    <x v="0"/>
    <x v="1"/>
    <x v="1"/>
    <x v="1"/>
    <x v="1"/>
    <x v="0"/>
    <x v="1"/>
    <x v="0"/>
    <x v="0"/>
    <x v="0"/>
    <x v="1"/>
    <x v="0"/>
    <x v="0"/>
    <s v="NULL"/>
    <s v="NULL"/>
    <x v="0"/>
  </r>
  <r>
    <n v="298066"/>
    <n v="51"/>
    <n v="51"/>
    <n v="37"/>
    <x v="0"/>
    <s v="2017-09-19 06:03:03.504307+00:00"/>
    <d v="1944-02-25T00:00:00"/>
    <x v="19"/>
    <x v="0"/>
    <x v="0"/>
    <x v="1"/>
    <x v="78"/>
    <x v="8"/>
    <x v="13"/>
    <x v="10"/>
    <x v="17"/>
    <x v="37"/>
    <x v="1"/>
    <x v="0"/>
    <x v="0"/>
    <x v="0"/>
    <x v="0"/>
    <x v="0"/>
    <x v="1"/>
    <x v="1"/>
    <x v="0"/>
    <x v="0"/>
    <x v="0"/>
    <x v="39"/>
    <x v="1"/>
    <x v="26"/>
    <x v="4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98128"/>
    <n v="55"/>
    <n v="55"/>
    <n v="55"/>
    <x v="0"/>
    <s v="2017-01-15 23:23:33.039533+00:00"/>
    <d v="1941-09-25T00:00:00"/>
    <x v="7"/>
    <x v="1"/>
    <x v="1"/>
    <x v="1"/>
    <x v="304"/>
    <x v="21"/>
    <x v="0"/>
    <x v="10"/>
    <x v="19"/>
    <x v="15"/>
    <x v="5"/>
    <x v="0"/>
    <x v="0"/>
    <x v="0"/>
    <x v="0"/>
    <x v="0"/>
    <x v="0"/>
    <x v="0"/>
    <x v="0"/>
    <x v="0"/>
    <x v="0"/>
    <x v="42"/>
    <x v="8"/>
    <x v="2"/>
    <x v="17"/>
    <x v="0"/>
    <x v="0"/>
    <x v="10"/>
    <x v="20"/>
    <x v="0"/>
    <x v="1"/>
    <x v="0"/>
    <x v="0"/>
    <x v="1"/>
    <x v="0"/>
    <x v="0"/>
    <x v="0"/>
    <x v="0"/>
    <x v="0"/>
    <s v="NULL"/>
    <s v="NULL"/>
    <x v="0"/>
  </r>
  <r>
    <n v="298445"/>
    <n v="60"/>
    <n v="60"/>
    <n v="60"/>
    <x v="0"/>
    <s v="2017-01-12 22:49:43.919707+00:00"/>
    <d v="1967-07-17T00:00:00"/>
    <x v="53"/>
    <x v="1"/>
    <x v="0"/>
    <x v="1"/>
    <x v="305"/>
    <x v="1"/>
    <x v="0"/>
    <x v="1"/>
    <x v="1"/>
    <x v="21"/>
    <x v="1"/>
    <x v="0"/>
    <x v="0"/>
    <x v="1"/>
    <x v="1"/>
    <x v="0"/>
    <x v="0"/>
    <x v="0"/>
    <x v="0"/>
    <x v="0"/>
    <x v="0"/>
    <x v="3"/>
    <x v="3"/>
    <x v="3"/>
    <x v="3"/>
    <x v="0"/>
    <x v="0"/>
    <x v="1"/>
    <x v="1"/>
    <x v="0"/>
    <x v="1"/>
    <x v="0"/>
    <x v="0"/>
    <x v="0"/>
    <x v="0"/>
    <x v="0"/>
    <x v="1"/>
    <x v="0"/>
    <x v="0"/>
    <s v="NULL"/>
    <s v="NULL"/>
    <x v="0"/>
  </r>
  <r>
    <n v="298447"/>
    <n v="72"/>
    <n v="72"/>
    <n v="72"/>
    <x v="0"/>
    <s v="2016-12-19 12:40:43.503865+00:00"/>
    <d v="1935-09-10T00:00:00"/>
    <x v="6"/>
    <x v="0"/>
    <x v="1"/>
    <x v="1"/>
    <x v="9"/>
    <x v="0"/>
    <x v="13"/>
    <x v="11"/>
    <x v="10"/>
    <x v="50"/>
    <x v="1"/>
    <x v="1"/>
    <x v="0"/>
    <x v="0"/>
    <x v="0"/>
    <x v="0"/>
    <x v="1"/>
    <x v="1"/>
    <x v="0"/>
    <x v="0"/>
    <x v="0"/>
    <x v="77"/>
    <x v="4"/>
    <x v="12"/>
    <x v="26"/>
    <x v="0"/>
    <x v="0"/>
    <x v="18"/>
    <x v="15"/>
    <x v="0"/>
    <x v="1"/>
    <x v="0"/>
    <x v="0"/>
    <x v="0"/>
    <x v="0"/>
    <x v="0"/>
    <x v="1"/>
    <x v="0"/>
    <x v="0"/>
    <s v="NULL"/>
    <s v="NULL"/>
    <x v="0"/>
  </r>
  <r>
    <n v="298547"/>
    <n v="76"/>
    <n v="76"/>
    <n v="22"/>
    <x v="0"/>
    <s v="2016-12-20 12:19:25.007195+00:00"/>
    <d v="1919-09-09T00:00:00"/>
    <x v="52"/>
    <x v="0"/>
    <x v="0"/>
    <x v="1"/>
    <x v="141"/>
    <x v="8"/>
    <x v="2"/>
    <x v="1"/>
    <x v="0"/>
    <x v="8"/>
    <x v="4"/>
    <x v="1"/>
    <x v="0"/>
    <x v="0"/>
    <x v="0"/>
    <x v="1"/>
    <x v="0"/>
    <x v="0"/>
    <x v="0"/>
    <x v="0"/>
    <x v="0"/>
    <x v="118"/>
    <x v="72"/>
    <x v="24"/>
    <x v="26"/>
    <x v="0"/>
    <x v="0"/>
    <x v="1"/>
    <x v="1"/>
    <x v="0"/>
    <x v="0"/>
    <x v="0"/>
    <x v="0"/>
    <x v="0"/>
    <x v="1"/>
    <x v="0"/>
    <x v="1"/>
    <x v="0"/>
    <x v="0"/>
    <s v="NULL"/>
    <s v="NULL"/>
    <x v="0"/>
  </r>
  <r>
    <n v="298663"/>
    <n v="60"/>
    <n v="60"/>
    <n v="16"/>
    <x v="0"/>
    <s v="2017-05-30 00:51:43.558622+00:00"/>
    <d v="1970-12-15T00:00:00"/>
    <x v="51"/>
    <x v="1"/>
    <x v="0"/>
    <x v="1"/>
    <x v="306"/>
    <x v="10"/>
    <x v="13"/>
    <x v="2"/>
    <x v="0"/>
    <x v="33"/>
    <x v="0"/>
    <x v="0"/>
    <x v="0"/>
    <x v="0"/>
    <x v="0"/>
    <x v="0"/>
    <x v="0"/>
    <x v="1"/>
    <x v="0"/>
    <x v="0"/>
    <x v="0"/>
    <x v="3"/>
    <x v="3"/>
    <x v="3"/>
    <x v="3"/>
    <x v="0"/>
    <x v="0"/>
    <x v="1"/>
    <x v="1"/>
    <x v="1"/>
    <x v="1"/>
    <x v="0"/>
    <x v="1"/>
    <x v="0"/>
    <x v="1"/>
    <x v="0"/>
    <x v="0"/>
    <x v="0"/>
    <x v="0"/>
    <s v="NULL"/>
    <s v="NULL"/>
    <x v="0"/>
  </r>
  <r>
    <n v="298766"/>
    <n v="65"/>
    <n v="65"/>
    <n v="65"/>
    <x v="0"/>
    <s v="2017-02-02 03:18:46.899132+00:00"/>
    <d v="1928-12-10T00:00:00"/>
    <x v="8"/>
    <x v="1"/>
    <x v="2"/>
    <x v="1"/>
    <x v="83"/>
    <x v="10"/>
    <x v="3"/>
    <x v="0"/>
    <x v="8"/>
    <x v="36"/>
    <x v="1"/>
    <x v="0"/>
    <x v="0"/>
    <x v="0"/>
    <x v="1"/>
    <x v="0"/>
    <x v="0"/>
    <x v="1"/>
    <x v="0"/>
    <x v="0"/>
    <x v="0"/>
    <x v="119"/>
    <x v="36"/>
    <x v="86"/>
    <x v="20"/>
    <x v="0"/>
    <x v="0"/>
    <x v="37"/>
    <x v="0"/>
    <x v="1"/>
    <x v="1"/>
    <x v="0"/>
    <x v="0"/>
    <x v="0"/>
    <x v="0"/>
    <x v="0"/>
    <x v="0"/>
    <x v="0"/>
    <x v="0"/>
    <s v="NULL"/>
    <s v="NULL"/>
    <x v="0"/>
  </r>
  <r>
    <n v="298863"/>
    <n v="55"/>
    <n v="55"/>
    <n v="55"/>
    <x v="0"/>
    <s v="2017-02-02 03:27:13.345065+00:00"/>
    <d v="1936-04-03T00:00:00"/>
    <x v="3"/>
    <x v="0"/>
    <x v="0"/>
    <x v="1"/>
    <x v="263"/>
    <x v="8"/>
    <x v="2"/>
    <x v="1"/>
    <x v="0"/>
    <x v="18"/>
    <x v="1"/>
    <x v="0"/>
    <x v="0"/>
    <x v="0"/>
    <x v="0"/>
    <x v="0"/>
    <x v="0"/>
    <x v="1"/>
    <x v="0"/>
    <x v="0"/>
    <x v="0"/>
    <x v="8"/>
    <x v="24"/>
    <x v="27"/>
    <x v="11"/>
    <x v="0"/>
    <x v="0"/>
    <x v="15"/>
    <x v="12"/>
    <x v="0"/>
    <x v="1"/>
    <x v="3"/>
    <x v="1"/>
    <x v="0"/>
    <x v="0"/>
    <x v="0"/>
    <x v="1"/>
    <x v="0"/>
    <x v="0"/>
    <s v="NULL"/>
    <s v="NULL"/>
    <x v="0"/>
  </r>
  <r>
    <n v="298938"/>
    <n v="67"/>
    <n v="67"/>
    <n v="67"/>
    <x v="0"/>
    <s v="2017-11-21 08:16:54.124653+00:00"/>
    <d v="1954-10-15T00:00:00"/>
    <x v="47"/>
    <x v="0"/>
    <x v="0"/>
    <x v="1"/>
    <x v="228"/>
    <x v="0"/>
    <x v="0"/>
    <x v="0"/>
    <x v="0"/>
    <x v="33"/>
    <x v="1"/>
    <x v="0"/>
    <x v="0"/>
    <x v="0"/>
    <x v="0"/>
    <x v="0"/>
    <x v="1"/>
    <x v="1"/>
    <x v="1"/>
    <x v="0"/>
    <x v="1"/>
    <x v="3"/>
    <x v="3"/>
    <x v="3"/>
    <x v="3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99022"/>
    <n v="53"/>
    <n v="53"/>
    <n v="45"/>
    <x v="0"/>
    <s v="2018-02-21 23:36:21.836439+00:00"/>
    <d v="1969-03-20T00:00:00"/>
    <x v="54"/>
    <x v="1"/>
    <x v="1"/>
    <x v="1"/>
    <x v="307"/>
    <x v="0"/>
    <x v="0"/>
    <x v="0"/>
    <x v="0"/>
    <x v="11"/>
    <x v="1"/>
    <x v="0"/>
    <x v="0"/>
    <x v="0"/>
    <x v="0"/>
    <x v="0"/>
    <x v="0"/>
    <x v="1"/>
    <x v="0"/>
    <x v="0"/>
    <x v="0"/>
    <x v="14"/>
    <x v="3"/>
    <x v="3"/>
    <x v="6"/>
    <x v="0"/>
    <x v="0"/>
    <x v="1"/>
    <x v="1"/>
    <x v="0"/>
    <x v="0"/>
    <x v="0"/>
    <x v="1"/>
    <x v="1"/>
    <x v="1"/>
    <x v="0"/>
    <x v="0"/>
    <x v="0"/>
    <x v="0"/>
    <s v="NULL"/>
    <s v="NULL"/>
    <x v="1"/>
  </r>
  <r>
    <n v="299073"/>
    <n v="60"/>
    <n v="60"/>
    <n v="60"/>
    <x v="0"/>
    <s v="2017-01-24 05:12:19.013491+00:00"/>
    <d v="1930-10-18T00:00:00"/>
    <x v="4"/>
    <x v="1"/>
    <x v="1"/>
    <x v="1"/>
    <x v="308"/>
    <x v="21"/>
    <x v="0"/>
    <x v="10"/>
    <x v="19"/>
    <x v="11"/>
    <x v="1"/>
    <x v="1"/>
    <x v="0"/>
    <x v="0"/>
    <x v="1"/>
    <x v="0"/>
    <x v="1"/>
    <x v="1"/>
    <x v="0"/>
    <x v="1"/>
    <x v="1"/>
    <x v="14"/>
    <x v="33"/>
    <x v="44"/>
    <x v="13"/>
    <x v="0"/>
    <x v="0"/>
    <x v="7"/>
    <x v="33"/>
    <x v="0"/>
    <x v="1"/>
    <x v="0"/>
    <x v="1"/>
    <x v="0"/>
    <x v="0"/>
    <x v="0"/>
    <x v="0"/>
    <x v="0"/>
    <x v="0"/>
    <s v="NULL"/>
    <s v="NULL"/>
    <x v="0"/>
  </r>
  <r>
    <n v="299102"/>
    <n v="60"/>
    <n v="60"/>
    <n v="30"/>
    <x v="0"/>
    <s v="2017-10-31 05:40:00.988045+00:00"/>
    <d v="1960-04-07T00:00:00"/>
    <x v="55"/>
    <x v="1"/>
    <x v="0"/>
    <x v="1"/>
    <x v="70"/>
    <x v="4"/>
    <x v="2"/>
    <x v="5"/>
    <x v="4"/>
    <x v="42"/>
    <x v="0"/>
    <x v="1"/>
    <x v="0"/>
    <x v="0"/>
    <x v="0"/>
    <x v="0"/>
    <x v="0"/>
    <x v="1"/>
    <x v="0"/>
    <x v="0"/>
    <x v="0"/>
    <x v="10"/>
    <x v="32"/>
    <x v="26"/>
    <x v="24"/>
    <x v="0"/>
    <x v="0"/>
    <x v="1"/>
    <x v="1"/>
    <x v="0"/>
    <x v="1"/>
    <x v="3"/>
    <x v="1"/>
    <x v="0"/>
    <x v="0"/>
    <x v="0"/>
    <x v="1"/>
    <x v="0"/>
    <x v="0"/>
    <s v="NULL"/>
    <s v="NULL"/>
    <x v="0"/>
  </r>
  <r>
    <n v="299112"/>
    <n v="71"/>
    <n v="71"/>
    <n v="70"/>
    <x v="0"/>
    <s v="2017-05-11 11:43:11.773512+00:00"/>
    <d v="1945-07-20T00:00:00"/>
    <x v="27"/>
    <x v="1"/>
    <x v="1"/>
    <x v="0"/>
    <x v="309"/>
    <x v="3"/>
    <x v="19"/>
    <x v="33"/>
    <x v="0"/>
    <x v="50"/>
    <x v="1"/>
    <x v="1"/>
    <x v="1"/>
    <x v="0"/>
    <x v="0"/>
    <x v="0"/>
    <x v="0"/>
    <x v="1"/>
    <x v="0"/>
    <x v="0"/>
    <x v="0"/>
    <x v="15"/>
    <x v="66"/>
    <x v="87"/>
    <x v="5"/>
    <x v="0"/>
    <x v="0"/>
    <x v="16"/>
    <x v="27"/>
    <x v="0"/>
    <x v="1"/>
    <x v="0"/>
    <x v="0"/>
    <x v="0"/>
    <x v="0"/>
    <x v="0"/>
    <x v="1"/>
    <x v="0"/>
    <x v="0"/>
    <s v="NULL"/>
    <s v="NULL"/>
    <x v="0"/>
  </r>
  <r>
    <n v="299133"/>
    <n v="66"/>
    <n v="66"/>
    <n v="23"/>
    <x v="0"/>
    <s v="2017-06-08 07:01:19.172567+00:00"/>
    <d v="1970-01-29T00:00:00"/>
    <x v="51"/>
    <x v="1"/>
    <x v="1"/>
    <x v="0"/>
    <x v="61"/>
    <x v="14"/>
    <x v="0"/>
    <x v="13"/>
    <x v="2"/>
    <x v="70"/>
    <x v="1"/>
    <x v="0"/>
    <x v="0"/>
    <x v="0"/>
    <x v="1"/>
    <x v="0"/>
    <x v="1"/>
    <x v="1"/>
    <x v="0"/>
    <x v="0"/>
    <x v="0"/>
    <x v="68"/>
    <x v="3"/>
    <x v="3"/>
    <x v="13"/>
    <x v="0"/>
    <x v="0"/>
    <x v="26"/>
    <x v="27"/>
    <x v="1"/>
    <x v="1"/>
    <x v="0"/>
    <x v="1"/>
    <x v="0"/>
    <x v="1"/>
    <x v="0"/>
    <x v="0"/>
    <x v="0"/>
    <x v="0"/>
    <s v="NULL"/>
    <s v="NULL"/>
    <x v="0"/>
  </r>
  <r>
    <n v="299260"/>
    <n v="60"/>
    <n v="60"/>
    <n v="40"/>
    <x v="0"/>
    <s v="2018-01-30 03:27:53.631730+00:00"/>
    <d v="1942-04-16T00:00:00"/>
    <x v="18"/>
    <x v="0"/>
    <x v="0"/>
    <x v="1"/>
    <x v="310"/>
    <x v="14"/>
    <x v="1"/>
    <x v="1"/>
    <x v="15"/>
    <x v="8"/>
    <x v="1"/>
    <x v="0"/>
    <x v="0"/>
    <x v="0"/>
    <x v="1"/>
    <x v="0"/>
    <x v="1"/>
    <x v="1"/>
    <x v="0"/>
    <x v="0"/>
    <x v="0"/>
    <x v="97"/>
    <x v="31"/>
    <x v="64"/>
    <x v="11"/>
    <x v="0"/>
    <x v="0"/>
    <x v="1"/>
    <x v="1"/>
    <x v="0"/>
    <x v="1"/>
    <x v="0"/>
    <x v="1"/>
    <x v="0"/>
    <x v="0"/>
    <x v="1"/>
    <x v="0"/>
    <x v="0"/>
    <x v="0"/>
    <s v="NULL"/>
    <s v="NULL"/>
    <x v="0"/>
  </r>
  <r>
    <n v="299447"/>
    <n v="58"/>
    <n v="58"/>
    <n v="30"/>
    <x v="0"/>
    <s v="2017-03-07 01:13:34.485882+00:00"/>
    <d v="1950-11-07T00:00:00"/>
    <x v="29"/>
    <x v="0"/>
    <x v="1"/>
    <x v="1"/>
    <x v="205"/>
    <x v="14"/>
    <x v="0"/>
    <x v="13"/>
    <x v="2"/>
    <x v="22"/>
    <x v="4"/>
    <x v="0"/>
    <x v="0"/>
    <x v="1"/>
    <x v="1"/>
    <x v="0"/>
    <x v="0"/>
    <x v="0"/>
    <x v="0"/>
    <x v="0"/>
    <x v="0"/>
    <x v="109"/>
    <x v="66"/>
    <x v="21"/>
    <x v="4"/>
    <x v="0"/>
    <x v="0"/>
    <x v="20"/>
    <x v="21"/>
    <x v="1"/>
    <x v="1"/>
    <x v="0"/>
    <x v="0"/>
    <x v="0"/>
    <x v="1"/>
    <x v="0"/>
    <x v="0"/>
    <x v="0"/>
    <x v="0"/>
    <s v="NULL"/>
    <s v="NULL"/>
    <x v="0"/>
  </r>
  <r>
    <n v="299514"/>
    <n v="64"/>
    <n v="64"/>
    <n v="64"/>
    <x v="0"/>
    <s v="2017-02-07 22:56:42.841439+00:00"/>
    <d v="1942-10-10T00:00:00"/>
    <x v="18"/>
    <x v="0"/>
    <x v="0"/>
    <x v="1"/>
    <x v="134"/>
    <x v="1"/>
    <x v="15"/>
    <x v="11"/>
    <x v="12"/>
    <x v="42"/>
    <x v="5"/>
    <x v="1"/>
    <x v="0"/>
    <x v="1"/>
    <x v="1"/>
    <x v="1"/>
    <x v="1"/>
    <x v="1"/>
    <x v="0"/>
    <x v="0"/>
    <x v="1"/>
    <x v="5"/>
    <x v="69"/>
    <x v="60"/>
    <x v="18"/>
    <x v="0"/>
    <x v="0"/>
    <x v="1"/>
    <x v="1"/>
    <x v="0"/>
    <x v="1"/>
    <x v="0"/>
    <x v="1"/>
    <x v="0"/>
    <x v="0"/>
    <x v="0"/>
    <x v="1"/>
    <x v="0"/>
    <x v="0"/>
    <s v="NULL"/>
    <s v="NULL"/>
    <x v="0"/>
  </r>
  <r>
    <n v="299532"/>
    <n v="57"/>
    <n v="57"/>
    <n v="57"/>
    <x v="0"/>
    <s v="2017-02-14 21:17:25.377853+00:00"/>
    <d v="1931-10-24T00:00:00"/>
    <x v="20"/>
    <x v="0"/>
    <x v="0"/>
    <x v="1"/>
    <x v="178"/>
    <x v="23"/>
    <x v="1"/>
    <x v="13"/>
    <x v="26"/>
    <x v="8"/>
    <x v="2"/>
    <x v="0"/>
    <x v="0"/>
    <x v="0"/>
    <x v="0"/>
    <x v="0"/>
    <x v="1"/>
    <x v="1"/>
    <x v="0"/>
    <x v="0"/>
    <x v="1"/>
    <x v="42"/>
    <x v="43"/>
    <x v="72"/>
    <x v="0"/>
    <x v="0"/>
    <x v="0"/>
    <x v="4"/>
    <x v="4"/>
    <x v="0"/>
    <x v="0"/>
    <x v="0"/>
    <x v="0"/>
    <x v="1"/>
    <x v="0"/>
    <x v="0"/>
    <x v="1"/>
    <x v="0"/>
    <x v="0"/>
    <s v="NULL"/>
    <s v="NULL"/>
    <x v="0"/>
  </r>
  <r>
    <n v="299587"/>
    <n v="51"/>
    <n v="51"/>
    <n v="47"/>
    <x v="0"/>
    <s v="2017-06-15 13:16:02.127939+00:00"/>
    <d v="1952-01-14T00:00:00"/>
    <x v="30"/>
    <x v="1"/>
    <x v="1"/>
    <x v="1"/>
    <x v="307"/>
    <x v="23"/>
    <x v="1"/>
    <x v="13"/>
    <x v="26"/>
    <x v="31"/>
    <x v="1"/>
    <x v="0"/>
    <x v="0"/>
    <x v="0"/>
    <x v="0"/>
    <x v="1"/>
    <x v="0"/>
    <x v="1"/>
    <x v="0"/>
    <x v="0"/>
    <x v="0"/>
    <x v="82"/>
    <x v="65"/>
    <x v="76"/>
    <x v="9"/>
    <x v="0"/>
    <x v="0"/>
    <x v="3"/>
    <x v="18"/>
    <x v="0"/>
    <x v="0"/>
    <x v="0"/>
    <x v="1"/>
    <x v="0"/>
    <x v="0"/>
    <x v="0"/>
    <x v="1"/>
    <x v="0"/>
    <x v="0"/>
    <s v="NULL"/>
    <s v="NULL"/>
    <x v="0"/>
  </r>
  <r>
    <n v="299733"/>
    <n v="55"/>
    <n v="55"/>
    <m/>
    <x v="0"/>
    <s v="2017-02-22 02:44:24.629262+00:00"/>
    <d v="1961-11-01T00:00:00"/>
    <x v="37"/>
    <x v="0"/>
    <x v="1"/>
    <x v="1"/>
    <x v="311"/>
    <x v="21"/>
    <x v="0"/>
    <x v="10"/>
    <x v="19"/>
    <x v="18"/>
    <x v="1"/>
    <x v="1"/>
    <x v="0"/>
    <x v="0"/>
    <x v="0"/>
    <x v="1"/>
    <x v="1"/>
    <x v="1"/>
    <x v="0"/>
    <x v="0"/>
    <x v="0"/>
    <x v="20"/>
    <x v="6"/>
    <x v="22"/>
    <x v="13"/>
    <x v="0"/>
    <x v="0"/>
    <x v="28"/>
    <x v="8"/>
    <x v="0"/>
    <x v="1"/>
    <x v="0"/>
    <x v="1"/>
    <x v="0"/>
    <x v="0"/>
    <x v="0"/>
    <x v="0"/>
    <x v="0"/>
    <x v="0"/>
    <s v="NULL"/>
    <s v="NULL"/>
    <x v="0"/>
  </r>
  <r>
    <n v="299782"/>
    <n v="55"/>
    <n v="55"/>
    <n v="50"/>
    <x v="0"/>
    <s v="2017-07-02 11:53:25.766503+00:00"/>
    <d v="1956-04-18T00:00:00"/>
    <x v="21"/>
    <x v="1"/>
    <x v="0"/>
    <x v="1"/>
    <x v="312"/>
    <x v="1"/>
    <x v="1"/>
    <x v="2"/>
    <x v="2"/>
    <x v="11"/>
    <x v="1"/>
    <x v="0"/>
    <x v="0"/>
    <x v="0"/>
    <x v="1"/>
    <x v="0"/>
    <x v="0"/>
    <x v="1"/>
    <x v="0"/>
    <x v="0"/>
    <x v="0"/>
    <x v="109"/>
    <x v="74"/>
    <x v="21"/>
    <x v="9"/>
    <x v="21"/>
    <x v="0"/>
    <x v="1"/>
    <x v="1"/>
    <x v="1"/>
    <x v="1"/>
    <x v="0"/>
    <x v="0"/>
    <x v="0"/>
    <x v="1"/>
    <x v="0"/>
    <x v="0"/>
    <x v="0"/>
    <x v="0"/>
    <s v="NULL"/>
    <s v="NULL"/>
    <x v="0"/>
  </r>
  <r>
    <n v="299980"/>
    <n v="60"/>
    <n v="60"/>
    <n v="30"/>
    <x v="0"/>
    <s v="2018-02-20 02:43:04.941914+00:00"/>
    <d v="1946-02-28T00:00:00"/>
    <x v="5"/>
    <x v="1"/>
    <x v="0"/>
    <x v="1"/>
    <x v="33"/>
    <x v="16"/>
    <x v="2"/>
    <x v="34"/>
    <x v="28"/>
    <x v="6"/>
    <x v="0"/>
    <x v="0"/>
    <x v="1"/>
    <x v="0"/>
    <x v="0"/>
    <x v="1"/>
    <x v="0"/>
    <x v="1"/>
    <x v="0"/>
    <x v="0"/>
    <x v="0"/>
    <x v="84"/>
    <x v="38"/>
    <x v="65"/>
    <x v="13"/>
    <x v="0"/>
    <x v="0"/>
    <x v="7"/>
    <x v="3"/>
    <x v="1"/>
    <x v="1"/>
    <x v="0"/>
    <x v="1"/>
    <x v="0"/>
    <x v="1"/>
    <x v="0"/>
    <x v="1"/>
    <x v="0"/>
    <x v="0"/>
    <s v="NULL"/>
    <s v="NULL"/>
    <x v="0"/>
  </r>
  <r>
    <n v="300012"/>
    <n v="62"/>
    <n v="62"/>
    <n v="62"/>
    <x v="0"/>
    <s v="2017-02-22 02:47:25.983437+00:00"/>
    <d v="1924-05-09T00:00:00"/>
    <x v="34"/>
    <x v="0"/>
    <x v="1"/>
    <x v="1"/>
    <x v="27"/>
    <x v="1"/>
    <x v="0"/>
    <x v="1"/>
    <x v="1"/>
    <x v="7"/>
    <x v="1"/>
    <x v="1"/>
    <x v="0"/>
    <x v="0"/>
    <x v="0"/>
    <x v="0"/>
    <x v="0"/>
    <x v="1"/>
    <x v="0"/>
    <x v="0"/>
    <x v="0"/>
    <x v="22"/>
    <x v="27"/>
    <x v="21"/>
    <x v="14"/>
    <x v="0"/>
    <x v="0"/>
    <x v="35"/>
    <x v="31"/>
    <x v="0"/>
    <x v="0"/>
    <x v="0"/>
    <x v="1"/>
    <x v="0"/>
    <x v="0"/>
    <x v="0"/>
    <x v="0"/>
    <x v="1"/>
    <x v="0"/>
    <s v="NULL"/>
    <s v="NULL"/>
    <x v="0"/>
  </r>
  <r>
    <n v="300442"/>
    <n v="54"/>
    <n v="54"/>
    <n v="35"/>
    <x v="0"/>
    <s v="2017-08-01 04:27:41.538317+00:00"/>
    <d v="1973-01-06T00:00:00"/>
    <x v="49"/>
    <x v="1"/>
    <x v="1"/>
    <x v="1"/>
    <x v="313"/>
    <x v="0"/>
    <x v="6"/>
    <x v="1"/>
    <x v="32"/>
    <x v="7"/>
    <x v="1"/>
    <x v="0"/>
    <x v="0"/>
    <x v="0"/>
    <x v="1"/>
    <x v="0"/>
    <x v="0"/>
    <x v="1"/>
    <x v="0"/>
    <x v="0"/>
    <x v="0"/>
    <x v="80"/>
    <x v="18"/>
    <x v="3"/>
    <x v="6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300453"/>
    <n v="60"/>
    <n v="60"/>
    <n v="60"/>
    <x v="0"/>
    <s v="2017-03-21 02:09:10.375582+00:00"/>
    <d v="1934-12-24T00:00:00"/>
    <x v="13"/>
    <x v="1"/>
    <x v="0"/>
    <x v="1"/>
    <x v="34"/>
    <x v="0"/>
    <x v="0"/>
    <x v="0"/>
    <x v="0"/>
    <x v="32"/>
    <x v="1"/>
    <x v="0"/>
    <x v="0"/>
    <x v="0"/>
    <x v="0"/>
    <x v="1"/>
    <x v="1"/>
    <x v="1"/>
    <x v="0"/>
    <x v="0"/>
    <x v="1"/>
    <x v="5"/>
    <x v="8"/>
    <x v="2"/>
    <x v="13"/>
    <x v="0"/>
    <x v="0"/>
    <x v="15"/>
    <x v="31"/>
    <x v="1"/>
    <x v="1"/>
    <x v="0"/>
    <x v="0"/>
    <x v="0"/>
    <x v="0"/>
    <x v="0"/>
    <x v="0"/>
    <x v="0"/>
    <x v="0"/>
    <s v="NULL"/>
    <s v="NULL"/>
    <x v="0"/>
  </r>
  <r>
    <n v="300592"/>
    <n v="68"/>
    <n v="68"/>
    <n v="60"/>
    <x v="0"/>
    <s v="2017-04-11 05:47:40.279405+00:00"/>
    <d v="1964-01-15T00:00:00"/>
    <x v="39"/>
    <x v="1"/>
    <x v="1"/>
    <x v="1"/>
    <x v="314"/>
    <x v="10"/>
    <x v="13"/>
    <x v="2"/>
    <x v="0"/>
    <x v="2"/>
    <x v="2"/>
    <x v="1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1"/>
    <x v="0"/>
    <x v="0"/>
    <x v="1"/>
    <x v="0"/>
    <x v="0"/>
    <x v="0"/>
    <x v="0"/>
    <x v="0"/>
    <s v="NULL"/>
    <s v="NULL"/>
    <x v="1"/>
  </r>
  <r>
    <n v="300818"/>
    <n v="55"/>
    <n v="55"/>
    <n v="55"/>
    <x v="0"/>
    <s v="2017-04-20 06:59:05.260740+00:00"/>
    <d v="1936-08-03T00:00:00"/>
    <x v="3"/>
    <x v="1"/>
    <x v="1"/>
    <x v="1"/>
    <x v="9"/>
    <x v="20"/>
    <x v="6"/>
    <x v="2"/>
    <x v="4"/>
    <x v="18"/>
    <x v="1"/>
    <x v="0"/>
    <x v="0"/>
    <x v="0"/>
    <x v="0"/>
    <x v="0"/>
    <x v="1"/>
    <x v="1"/>
    <x v="0"/>
    <x v="0"/>
    <x v="0"/>
    <x v="81"/>
    <x v="44"/>
    <x v="35"/>
    <x v="19"/>
    <x v="0"/>
    <x v="0"/>
    <x v="42"/>
    <x v="7"/>
    <x v="0"/>
    <x v="0"/>
    <x v="0"/>
    <x v="1"/>
    <x v="1"/>
    <x v="0"/>
    <x v="0"/>
    <x v="0"/>
    <x v="0"/>
    <x v="0"/>
    <s v="NULL"/>
    <s v="NULL"/>
    <x v="0"/>
  </r>
  <r>
    <n v="301180"/>
    <n v="68"/>
    <n v="68"/>
    <n v="68"/>
    <x v="0"/>
    <s v="2017-04-13 05:00:26.674465+00:00"/>
    <d v="1927-05-06T00:00:00"/>
    <x v="16"/>
    <x v="0"/>
    <x v="0"/>
    <x v="1"/>
    <x v="191"/>
    <x v="21"/>
    <x v="10"/>
    <x v="3"/>
    <x v="12"/>
    <x v="8"/>
    <x v="1"/>
    <x v="0"/>
    <x v="0"/>
    <x v="0"/>
    <x v="0"/>
    <x v="0"/>
    <x v="0"/>
    <x v="1"/>
    <x v="0"/>
    <x v="0"/>
    <x v="0"/>
    <x v="58"/>
    <x v="69"/>
    <x v="12"/>
    <x v="0"/>
    <x v="0"/>
    <x v="0"/>
    <x v="9"/>
    <x v="24"/>
    <x v="0"/>
    <x v="0"/>
    <x v="0"/>
    <x v="0"/>
    <x v="1"/>
    <x v="0"/>
    <x v="0"/>
    <x v="1"/>
    <x v="0"/>
    <x v="0"/>
    <s v="NULL"/>
    <s v="NULL"/>
    <x v="0"/>
  </r>
  <r>
    <n v="301222"/>
    <n v="77"/>
    <n v="77"/>
    <n v="77"/>
    <x v="0"/>
    <s v="2017-04-27 07:09:30.629679+00:00"/>
    <d v="1933-07-14T00:00:00"/>
    <x v="1"/>
    <x v="0"/>
    <x v="1"/>
    <x v="1"/>
    <x v="103"/>
    <x v="20"/>
    <x v="0"/>
    <x v="5"/>
    <x v="18"/>
    <x v="38"/>
    <x v="1"/>
    <x v="0"/>
    <x v="0"/>
    <x v="0"/>
    <x v="1"/>
    <x v="0"/>
    <x v="0"/>
    <x v="0"/>
    <x v="0"/>
    <x v="0"/>
    <x v="0"/>
    <x v="39"/>
    <x v="42"/>
    <x v="12"/>
    <x v="6"/>
    <x v="0"/>
    <x v="0"/>
    <x v="39"/>
    <x v="35"/>
    <x v="0"/>
    <x v="0"/>
    <x v="0"/>
    <x v="0"/>
    <x v="0"/>
    <x v="0"/>
    <x v="0"/>
    <x v="1"/>
    <x v="0"/>
    <x v="0"/>
    <s v="NULL"/>
    <s v="NULL"/>
    <x v="0"/>
  </r>
  <r>
    <n v="301295"/>
    <n v="64"/>
    <n v="64"/>
    <n v="64"/>
    <x v="0"/>
    <s v="2017-04-20 04:09:44.928776+00:00"/>
    <d v="1933-08-14T00:00:00"/>
    <x v="1"/>
    <x v="0"/>
    <x v="0"/>
    <x v="1"/>
    <x v="103"/>
    <x v="8"/>
    <x v="0"/>
    <x v="2"/>
    <x v="8"/>
    <x v="36"/>
    <x v="2"/>
    <x v="0"/>
    <x v="0"/>
    <x v="0"/>
    <x v="0"/>
    <x v="0"/>
    <x v="0"/>
    <x v="0"/>
    <x v="0"/>
    <x v="0"/>
    <x v="1"/>
    <x v="58"/>
    <x v="32"/>
    <x v="22"/>
    <x v="7"/>
    <x v="0"/>
    <x v="0"/>
    <x v="1"/>
    <x v="1"/>
    <x v="0"/>
    <x v="1"/>
    <x v="0"/>
    <x v="0"/>
    <x v="0"/>
    <x v="0"/>
    <x v="0"/>
    <x v="1"/>
    <x v="0"/>
    <x v="0"/>
    <s v="NULL"/>
    <s v="NULL"/>
    <x v="0"/>
  </r>
  <r>
    <n v="301656"/>
    <n v="55"/>
    <n v="55"/>
    <n v="55"/>
    <x v="0"/>
    <s v="2017-05-04 22:37:28.535121+00:00"/>
    <d v="1947-04-05T00:00:00"/>
    <x v="10"/>
    <x v="1"/>
    <x v="1"/>
    <x v="1"/>
    <x v="315"/>
    <x v="14"/>
    <x v="0"/>
    <x v="13"/>
    <x v="2"/>
    <x v="31"/>
    <x v="2"/>
    <x v="0"/>
    <x v="0"/>
    <x v="1"/>
    <x v="1"/>
    <x v="1"/>
    <x v="0"/>
    <x v="0"/>
    <x v="0"/>
    <x v="0"/>
    <x v="0"/>
    <x v="113"/>
    <x v="43"/>
    <x v="65"/>
    <x v="24"/>
    <x v="0"/>
    <x v="0"/>
    <x v="43"/>
    <x v="19"/>
    <x v="1"/>
    <x v="1"/>
    <x v="0"/>
    <x v="1"/>
    <x v="1"/>
    <x v="1"/>
    <x v="0"/>
    <x v="1"/>
    <x v="1"/>
    <x v="0"/>
    <s v="NULL"/>
    <s v="NULL"/>
    <x v="0"/>
  </r>
  <r>
    <n v="301672"/>
    <n v="67"/>
    <n v="67"/>
    <n v="67"/>
    <x v="0"/>
    <s v="2017-05-21 23:25:47.950903+00:00"/>
    <d v="1933-09-14T00:00:00"/>
    <x v="1"/>
    <x v="0"/>
    <x v="0"/>
    <x v="1"/>
    <x v="72"/>
    <x v="0"/>
    <x v="0"/>
    <x v="0"/>
    <x v="0"/>
    <x v="26"/>
    <x v="2"/>
    <x v="0"/>
    <x v="0"/>
    <x v="0"/>
    <x v="0"/>
    <x v="0"/>
    <x v="1"/>
    <x v="1"/>
    <x v="0"/>
    <x v="0"/>
    <x v="0"/>
    <x v="0"/>
    <x v="38"/>
    <x v="3"/>
    <x v="9"/>
    <x v="0"/>
    <x v="0"/>
    <x v="1"/>
    <x v="1"/>
    <x v="0"/>
    <x v="1"/>
    <x v="0"/>
    <x v="0"/>
    <x v="1"/>
    <x v="0"/>
    <x v="0"/>
    <x v="0"/>
    <x v="0"/>
    <x v="0"/>
    <s v="NULL"/>
    <s v="NULL"/>
    <x v="1"/>
  </r>
  <r>
    <n v="301903"/>
    <n v="60"/>
    <n v="60"/>
    <n v="60"/>
    <x v="0"/>
    <s v="2017-06-01 06:53:21.202279+00:00"/>
    <d v="1959-09-26T00:00:00"/>
    <x v="33"/>
    <x v="1"/>
    <x v="2"/>
    <x v="1"/>
    <x v="110"/>
    <x v="1"/>
    <x v="0"/>
    <x v="1"/>
    <x v="1"/>
    <x v="26"/>
    <x v="2"/>
    <x v="0"/>
    <x v="0"/>
    <x v="0"/>
    <x v="1"/>
    <x v="0"/>
    <x v="0"/>
    <x v="0"/>
    <x v="0"/>
    <x v="0"/>
    <x v="0"/>
    <x v="54"/>
    <x v="47"/>
    <x v="84"/>
    <x v="5"/>
    <x v="0"/>
    <x v="0"/>
    <x v="35"/>
    <x v="25"/>
    <x v="0"/>
    <x v="1"/>
    <x v="0"/>
    <x v="0"/>
    <x v="1"/>
    <x v="0"/>
    <x v="0"/>
    <x v="0"/>
    <x v="0"/>
    <x v="0"/>
    <s v="NULL"/>
    <s v="NULL"/>
    <x v="0"/>
  </r>
  <r>
    <n v="302168"/>
    <n v="61"/>
    <n v="61"/>
    <n v="61"/>
    <x v="0"/>
    <s v="2017-06-06 12:43:16.866649+00:00"/>
    <d v="1938-03-18T00:00:00"/>
    <x v="9"/>
    <x v="0"/>
    <x v="0"/>
    <x v="1"/>
    <x v="292"/>
    <x v="35"/>
    <x v="6"/>
    <x v="19"/>
    <x v="27"/>
    <x v="9"/>
    <x v="1"/>
    <x v="0"/>
    <x v="0"/>
    <x v="0"/>
    <x v="0"/>
    <x v="0"/>
    <x v="0"/>
    <x v="0"/>
    <x v="0"/>
    <x v="0"/>
    <x v="1"/>
    <x v="40"/>
    <x v="65"/>
    <x v="29"/>
    <x v="0"/>
    <x v="0"/>
    <x v="0"/>
    <x v="44"/>
    <x v="10"/>
    <x v="0"/>
    <x v="0"/>
    <x v="0"/>
    <x v="0"/>
    <x v="0"/>
    <x v="0"/>
    <x v="0"/>
    <x v="0"/>
    <x v="0"/>
    <x v="0"/>
    <s v="NULL"/>
    <s v="NULL"/>
    <x v="0"/>
  </r>
  <r>
    <n v="302293"/>
    <n v="53"/>
    <n v="53"/>
    <n v="53"/>
    <x v="0"/>
    <s v="2017-07-25 01:37:56.192864+00:00"/>
    <d v="1999-08-16T00:00:00"/>
    <x v="56"/>
    <x v="1"/>
    <x v="0"/>
    <x v="1"/>
    <x v="38"/>
    <x v="1"/>
    <x v="0"/>
    <x v="1"/>
    <x v="1"/>
    <x v="32"/>
    <x v="0"/>
    <x v="0"/>
    <x v="0"/>
    <x v="0"/>
    <x v="1"/>
    <x v="0"/>
    <x v="0"/>
    <x v="1"/>
    <x v="0"/>
    <x v="0"/>
    <x v="0"/>
    <x v="34"/>
    <x v="3"/>
    <x v="88"/>
    <x v="0"/>
    <x v="0"/>
    <x v="0"/>
    <x v="10"/>
    <x v="14"/>
    <x v="0"/>
    <x v="1"/>
    <x v="0"/>
    <x v="0"/>
    <x v="1"/>
    <x v="0"/>
    <x v="0"/>
    <x v="0"/>
    <x v="0"/>
    <x v="0"/>
    <s v="NULL"/>
    <s v="NULL"/>
    <x v="1"/>
  </r>
  <r>
    <n v="302582"/>
    <n v="72"/>
    <n v="72"/>
    <n v="72"/>
    <x v="0"/>
    <s v="2017-06-06 01:40:06.008746+00:00"/>
    <d v="1949-06-12T00:00:00"/>
    <x v="32"/>
    <x v="0"/>
    <x v="0"/>
    <x v="1"/>
    <x v="289"/>
    <x v="14"/>
    <x v="2"/>
    <x v="20"/>
    <x v="1"/>
    <x v="0"/>
    <x v="1"/>
    <x v="0"/>
    <x v="0"/>
    <x v="0"/>
    <x v="1"/>
    <x v="1"/>
    <x v="0"/>
    <x v="0"/>
    <x v="0"/>
    <x v="0"/>
    <x v="0"/>
    <x v="92"/>
    <x v="12"/>
    <x v="2"/>
    <x v="13"/>
    <x v="0"/>
    <x v="0"/>
    <x v="25"/>
    <x v="13"/>
    <x v="0"/>
    <x v="1"/>
    <x v="0"/>
    <x v="0"/>
    <x v="1"/>
    <x v="0"/>
    <x v="0"/>
    <x v="0"/>
    <x v="0"/>
    <x v="0"/>
    <s v="NULL"/>
    <s v="NULL"/>
    <x v="1"/>
  </r>
  <r>
    <n v="302669"/>
    <n v="64"/>
    <n v="64"/>
    <n v="64"/>
    <x v="0"/>
    <s v="2017-06-19 04:20:23.316941+00:00"/>
    <d v="1946-11-09T00:00:00"/>
    <x v="5"/>
    <x v="1"/>
    <x v="1"/>
    <x v="1"/>
    <x v="133"/>
    <x v="1"/>
    <x v="1"/>
    <x v="2"/>
    <x v="2"/>
    <x v="16"/>
    <x v="1"/>
    <x v="0"/>
    <x v="0"/>
    <x v="0"/>
    <x v="1"/>
    <x v="0"/>
    <x v="0"/>
    <x v="1"/>
    <x v="0"/>
    <x v="0"/>
    <x v="0"/>
    <x v="52"/>
    <x v="3"/>
    <x v="6"/>
    <x v="10"/>
    <x v="22"/>
    <x v="0"/>
    <x v="33"/>
    <x v="0"/>
    <x v="0"/>
    <x v="1"/>
    <x v="0"/>
    <x v="0"/>
    <x v="0"/>
    <x v="1"/>
    <x v="0"/>
    <x v="1"/>
    <x v="0"/>
    <x v="0"/>
    <s v="NULL"/>
    <s v="NULL"/>
    <x v="0"/>
  </r>
  <r>
    <n v="302778"/>
    <n v="70"/>
    <n v="70"/>
    <n v="70"/>
    <x v="0"/>
    <s v="2017-06-22 04:31:36.563708+00:00"/>
    <d v="1935-05-08T00:00:00"/>
    <x v="6"/>
    <x v="0"/>
    <x v="0"/>
    <x v="1"/>
    <x v="316"/>
    <x v="23"/>
    <x v="0"/>
    <x v="20"/>
    <x v="15"/>
    <x v="18"/>
    <x v="2"/>
    <x v="0"/>
    <x v="1"/>
    <x v="1"/>
    <x v="0"/>
    <x v="1"/>
    <x v="0"/>
    <x v="1"/>
    <x v="0"/>
    <x v="0"/>
    <x v="0"/>
    <x v="25"/>
    <x v="55"/>
    <x v="21"/>
    <x v="11"/>
    <x v="0"/>
    <x v="0"/>
    <x v="22"/>
    <x v="29"/>
    <x v="0"/>
    <x v="0"/>
    <x v="0"/>
    <x v="0"/>
    <x v="1"/>
    <x v="0"/>
    <x v="0"/>
    <x v="1"/>
    <x v="0"/>
    <x v="0"/>
    <s v="NULL"/>
    <s v="NULL"/>
    <x v="0"/>
  </r>
  <r>
    <n v="302829"/>
    <n v="61"/>
    <n v="61"/>
    <n v="61"/>
    <x v="0"/>
    <s v="2017-07-04 06:31:11.719252+00:00"/>
    <d v="1933-11-08T00:00:00"/>
    <x v="1"/>
    <x v="0"/>
    <x v="0"/>
    <x v="1"/>
    <x v="177"/>
    <x v="8"/>
    <x v="2"/>
    <x v="1"/>
    <x v="0"/>
    <x v="54"/>
    <x v="1"/>
    <x v="0"/>
    <x v="0"/>
    <x v="0"/>
    <x v="1"/>
    <x v="0"/>
    <x v="1"/>
    <x v="1"/>
    <x v="0"/>
    <x v="0"/>
    <x v="1"/>
    <x v="3"/>
    <x v="3"/>
    <x v="44"/>
    <x v="3"/>
    <x v="0"/>
    <x v="0"/>
    <x v="1"/>
    <x v="1"/>
    <x v="1"/>
    <x v="1"/>
    <x v="0"/>
    <x v="0"/>
    <x v="0"/>
    <x v="0"/>
    <x v="0"/>
    <x v="1"/>
    <x v="1"/>
    <x v="0"/>
    <s v="NULL"/>
    <s v="NULL"/>
    <x v="0"/>
  </r>
  <r>
    <n v="302972"/>
    <n v="60"/>
    <n v="60"/>
    <n v="50"/>
    <x v="0"/>
    <s v="2018-02-14 00:55:22.710664+00:00"/>
    <d v="1938-12-29T00:00:00"/>
    <x v="9"/>
    <x v="0"/>
    <x v="1"/>
    <x v="1"/>
    <x v="317"/>
    <x v="21"/>
    <x v="1"/>
    <x v="11"/>
    <x v="5"/>
    <x v="38"/>
    <x v="1"/>
    <x v="0"/>
    <x v="0"/>
    <x v="0"/>
    <x v="1"/>
    <x v="0"/>
    <x v="0"/>
    <x v="1"/>
    <x v="0"/>
    <x v="0"/>
    <x v="0"/>
    <x v="120"/>
    <x v="30"/>
    <x v="18"/>
    <x v="19"/>
    <x v="0"/>
    <x v="0"/>
    <x v="45"/>
    <x v="36"/>
    <x v="0"/>
    <x v="1"/>
    <x v="0"/>
    <x v="1"/>
    <x v="0"/>
    <x v="0"/>
    <x v="0"/>
    <x v="1"/>
    <x v="0"/>
    <x v="0"/>
    <s v="NULL"/>
    <s v="NULL"/>
    <x v="0"/>
  </r>
  <r>
    <n v="303016"/>
    <n v="62"/>
    <n v="62"/>
    <n v="62"/>
    <x v="0"/>
    <s v="2017-07-08 14:56:50.246465+00:00"/>
    <d v="1928-08-25T00:00:00"/>
    <x v="8"/>
    <x v="0"/>
    <x v="0"/>
    <x v="1"/>
    <x v="182"/>
    <x v="4"/>
    <x v="0"/>
    <x v="19"/>
    <x v="32"/>
    <x v="21"/>
    <x v="2"/>
    <x v="1"/>
    <x v="0"/>
    <x v="0"/>
    <x v="0"/>
    <x v="0"/>
    <x v="0"/>
    <x v="1"/>
    <x v="0"/>
    <x v="0"/>
    <x v="1"/>
    <x v="121"/>
    <x v="17"/>
    <x v="74"/>
    <x v="19"/>
    <x v="0"/>
    <x v="0"/>
    <x v="15"/>
    <x v="14"/>
    <x v="0"/>
    <x v="0"/>
    <x v="0"/>
    <x v="0"/>
    <x v="1"/>
    <x v="0"/>
    <x v="0"/>
    <x v="0"/>
    <x v="0"/>
    <x v="0"/>
    <s v="NULL"/>
    <s v="NULL"/>
    <x v="0"/>
  </r>
  <r>
    <n v="303325"/>
    <n v="55"/>
    <n v="55"/>
    <n v="55"/>
    <x v="0"/>
    <s v="2017-09-15 08:46:16.390380+00:00"/>
    <d v="1942-12-15T00:00:00"/>
    <x v="18"/>
    <x v="0"/>
    <x v="0"/>
    <x v="1"/>
    <x v="207"/>
    <x v="21"/>
    <x v="0"/>
    <x v="10"/>
    <x v="19"/>
    <x v="71"/>
    <x v="2"/>
    <x v="1"/>
    <x v="0"/>
    <x v="0"/>
    <x v="0"/>
    <x v="0"/>
    <x v="1"/>
    <x v="0"/>
    <x v="1"/>
    <x v="0"/>
    <x v="1"/>
    <x v="86"/>
    <x v="43"/>
    <x v="51"/>
    <x v="17"/>
    <x v="0"/>
    <x v="11"/>
    <x v="20"/>
    <x v="1"/>
    <x v="0"/>
    <x v="0"/>
    <x v="0"/>
    <x v="0"/>
    <x v="0"/>
    <x v="1"/>
    <x v="0"/>
    <x v="0"/>
    <x v="0"/>
    <x v="0"/>
    <s v="NULL"/>
    <s v="NULL"/>
    <x v="0"/>
  </r>
  <r>
    <n v="303332"/>
    <n v="60"/>
    <n v="60"/>
    <n v="60"/>
    <x v="0"/>
    <s v="2017-06-30 00:07:47.261762+00:00"/>
    <d v="1933-02-05T00:00:00"/>
    <x v="1"/>
    <x v="0"/>
    <x v="0"/>
    <x v="1"/>
    <x v="318"/>
    <x v="5"/>
    <x v="0"/>
    <x v="6"/>
    <x v="5"/>
    <x v="12"/>
    <x v="2"/>
    <x v="1"/>
    <x v="0"/>
    <x v="1"/>
    <x v="0"/>
    <x v="0"/>
    <x v="1"/>
    <x v="1"/>
    <x v="0"/>
    <x v="0"/>
    <x v="0"/>
    <x v="70"/>
    <x v="63"/>
    <x v="0"/>
    <x v="8"/>
    <x v="0"/>
    <x v="0"/>
    <x v="1"/>
    <x v="1"/>
    <x v="1"/>
    <x v="1"/>
    <x v="0"/>
    <x v="1"/>
    <x v="0"/>
    <x v="0"/>
    <x v="1"/>
    <x v="1"/>
    <x v="0"/>
    <x v="0"/>
    <s v="NULL"/>
    <s v="NULL"/>
    <x v="0"/>
  </r>
  <r>
    <n v="303445"/>
    <n v="65"/>
    <n v="65"/>
    <n v="65"/>
    <x v="0"/>
    <s v="2017-07-04 09:59:28.064717+00:00"/>
    <d v="1929-09-15T00:00:00"/>
    <x v="11"/>
    <x v="0"/>
    <x v="0"/>
    <x v="1"/>
    <x v="38"/>
    <x v="14"/>
    <x v="1"/>
    <x v="1"/>
    <x v="15"/>
    <x v="33"/>
    <x v="2"/>
    <x v="0"/>
    <x v="0"/>
    <x v="1"/>
    <x v="0"/>
    <x v="1"/>
    <x v="1"/>
    <x v="1"/>
    <x v="0"/>
    <x v="0"/>
    <x v="0"/>
    <x v="68"/>
    <x v="69"/>
    <x v="15"/>
    <x v="4"/>
    <x v="0"/>
    <x v="0"/>
    <x v="7"/>
    <x v="26"/>
    <x v="0"/>
    <x v="0"/>
    <x v="0"/>
    <x v="1"/>
    <x v="0"/>
    <x v="0"/>
    <x v="0"/>
    <x v="0"/>
    <x v="1"/>
    <x v="0"/>
    <s v="NULL"/>
    <s v="NULL"/>
    <x v="0"/>
  </r>
  <r>
    <n v="303449"/>
    <n v="70"/>
    <m/>
    <n v="70"/>
    <x v="0"/>
    <s v="2017-10-31 06:24:54.656842+00:00"/>
    <d v="1947-04-29T00:00:00"/>
    <x v="10"/>
    <x v="1"/>
    <x v="0"/>
    <x v="1"/>
    <x v="89"/>
    <x v="43"/>
    <x v="1"/>
    <x v="35"/>
    <x v="50"/>
    <x v="53"/>
    <x v="2"/>
    <x v="0"/>
    <x v="0"/>
    <x v="0"/>
    <x v="1"/>
    <x v="0"/>
    <x v="0"/>
    <x v="0"/>
    <x v="0"/>
    <x v="0"/>
    <x v="1"/>
    <x v="120"/>
    <x v="17"/>
    <x v="18"/>
    <x v="19"/>
    <x v="0"/>
    <x v="0"/>
    <x v="1"/>
    <x v="1"/>
    <x v="1"/>
    <x v="1"/>
    <x v="0"/>
    <x v="0"/>
    <x v="0"/>
    <x v="0"/>
    <x v="0"/>
    <x v="0"/>
    <x v="0"/>
    <x v="0"/>
    <s v="NULL"/>
    <s v="NULL"/>
    <x v="0"/>
  </r>
  <r>
    <n v="303641"/>
    <n v="51"/>
    <n v="51"/>
    <n v="51"/>
    <x v="0"/>
    <s v="2017-08-03 05:24:07.518810+00:00"/>
    <d v="1942-05-11T00:00:00"/>
    <x v="18"/>
    <x v="0"/>
    <x v="2"/>
    <x v="1"/>
    <x v="319"/>
    <x v="0"/>
    <x v="2"/>
    <x v="2"/>
    <x v="18"/>
    <x v="21"/>
    <x v="4"/>
    <x v="0"/>
    <x v="0"/>
    <x v="0"/>
    <x v="0"/>
    <x v="0"/>
    <x v="1"/>
    <x v="0"/>
    <x v="0"/>
    <x v="0"/>
    <x v="0"/>
    <x v="97"/>
    <x v="31"/>
    <x v="84"/>
    <x v="16"/>
    <x v="0"/>
    <x v="0"/>
    <x v="21"/>
    <x v="20"/>
    <x v="0"/>
    <x v="0"/>
    <x v="0"/>
    <x v="1"/>
    <x v="0"/>
    <x v="0"/>
    <x v="1"/>
    <x v="0"/>
    <x v="0"/>
    <x v="0"/>
    <s v="NULL"/>
    <s v="NULL"/>
    <x v="0"/>
  </r>
  <r>
    <n v="303671"/>
    <n v="59"/>
    <n v="59"/>
    <n v="59"/>
    <x v="0"/>
    <s v="2017-10-26 03:05:13.239710+00:00"/>
    <d v="1966-02-12T00:00:00"/>
    <x v="57"/>
    <x v="0"/>
    <x v="2"/>
    <x v="1"/>
    <x v="320"/>
    <x v="1"/>
    <x v="2"/>
    <x v="13"/>
    <x v="8"/>
    <x v="11"/>
    <x v="1"/>
    <x v="0"/>
    <x v="0"/>
    <x v="0"/>
    <x v="1"/>
    <x v="0"/>
    <x v="0"/>
    <x v="1"/>
    <x v="0"/>
    <x v="0"/>
    <x v="0"/>
    <x v="20"/>
    <x v="18"/>
    <x v="89"/>
    <x v="4"/>
    <x v="0"/>
    <x v="0"/>
    <x v="38"/>
    <x v="0"/>
    <x v="0"/>
    <x v="0"/>
    <x v="0"/>
    <x v="0"/>
    <x v="1"/>
    <x v="0"/>
    <x v="0"/>
    <x v="0"/>
    <x v="0"/>
    <x v="0"/>
    <s v="NULL"/>
    <s v="NULL"/>
    <x v="0"/>
  </r>
  <r>
    <n v="303922"/>
    <n v="59"/>
    <n v="59"/>
    <n v="59"/>
    <x v="0"/>
    <s v="2017-08-24 03:41:48.799434+00:00"/>
    <d v="1936-01-12T00:00:00"/>
    <x v="3"/>
    <x v="1"/>
    <x v="1"/>
    <x v="2"/>
    <x v="321"/>
    <x v="8"/>
    <x v="3"/>
    <x v="11"/>
    <x v="19"/>
    <x v="54"/>
    <x v="2"/>
    <x v="0"/>
    <x v="0"/>
    <x v="0"/>
    <x v="0"/>
    <x v="0"/>
    <x v="1"/>
    <x v="0"/>
    <x v="0"/>
    <x v="0"/>
    <x v="0"/>
    <x v="32"/>
    <x v="54"/>
    <x v="76"/>
    <x v="8"/>
    <x v="0"/>
    <x v="0"/>
    <x v="19"/>
    <x v="7"/>
    <x v="0"/>
    <x v="0"/>
    <x v="0"/>
    <x v="1"/>
    <x v="1"/>
    <x v="0"/>
    <x v="0"/>
    <x v="1"/>
    <x v="0"/>
    <x v="0"/>
    <s v="NULL"/>
    <s v="NULL"/>
    <x v="0"/>
  </r>
  <r>
    <n v="304187"/>
    <n v="64"/>
    <n v="64"/>
    <n v="64"/>
    <x v="0"/>
    <s v="2017-07-29 13:06:24.606896+00:00"/>
    <d v="1944-02-14T00:00:00"/>
    <x v="19"/>
    <x v="0"/>
    <x v="1"/>
    <x v="0"/>
    <x v="146"/>
    <x v="8"/>
    <x v="2"/>
    <x v="1"/>
    <x v="0"/>
    <x v="12"/>
    <x v="1"/>
    <x v="1"/>
    <x v="0"/>
    <x v="0"/>
    <x v="0"/>
    <x v="0"/>
    <x v="0"/>
    <x v="1"/>
    <x v="0"/>
    <x v="0"/>
    <x v="0"/>
    <x v="48"/>
    <x v="44"/>
    <x v="20"/>
    <x v="10"/>
    <x v="23"/>
    <x v="0"/>
    <x v="13"/>
    <x v="4"/>
    <x v="0"/>
    <x v="0"/>
    <x v="0"/>
    <x v="0"/>
    <x v="1"/>
    <x v="0"/>
    <x v="0"/>
    <x v="1"/>
    <x v="0"/>
    <x v="0"/>
    <s v="NULL"/>
    <s v="NULL"/>
    <x v="0"/>
  </r>
  <r>
    <n v="304293"/>
    <n v="61"/>
    <n v="61"/>
    <n v="61"/>
    <x v="0"/>
    <s v="2017-08-01 23:05:23.969833+00:00"/>
    <d v="1950-01-04T00:00:00"/>
    <x v="29"/>
    <x v="0"/>
    <x v="0"/>
    <x v="1"/>
    <x v="322"/>
    <x v="8"/>
    <x v="2"/>
    <x v="1"/>
    <x v="0"/>
    <x v="16"/>
    <x v="1"/>
    <x v="0"/>
    <x v="0"/>
    <x v="0"/>
    <x v="0"/>
    <x v="0"/>
    <x v="0"/>
    <x v="1"/>
    <x v="0"/>
    <x v="0"/>
    <x v="0"/>
    <x v="6"/>
    <x v="23"/>
    <x v="17"/>
    <x v="10"/>
    <x v="0"/>
    <x v="0"/>
    <x v="25"/>
    <x v="11"/>
    <x v="0"/>
    <x v="1"/>
    <x v="0"/>
    <x v="0"/>
    <x v="1"/>
    <x v="0"/>
    <x v="0"/>
    <x v="0"/>
    <x v="0"/>
    <x v="0"/>
    <s v="NULL"/>
    <s v="NULL"/>
    <x v="0"/>
  </r>
  <r>
    <n v="304528"/>
    <n v="68"/>
    <n v="68"/>
    <n v="68"/>
    <x v="0"/>
    <s v="2017-08-21 02:07:18.128250+00:00"/>
    <d v="1936-10-03T00:00:00"/>
    <x v="3"/>
    <x v="0"/>
    <x v="0"/>
    <x v="1"/>
    <x v="142"/>
    <x v="14"/>
    <x v="0"/>
    <x v="13"/>
    <x v="2"/>
    <x v="17"/>
    <x v="0"/>
    <x v="0"/>
    <x v="0"/>
    <x v="0"/>
    <x v="0"/>
    <x v="0"/>
    <x v="0"/>
    <x v="1"/>
    <x v="0"/>
    <x v="0"/>
    <x v="0"/>
    <x v="34"/>
    <x v="46"/>
    <x v="5"/>
    <x v="24"/>
    <x v="0"/>
    <x v="0"/>
    <x v="15"/>
    <x v="12"/>
    <x v="0"/>
    <x v="0"/>
    <x v="0"/>
    <x v="0"/>
    <x v="0"/>
    <x v="0"/>
    <x v="0"/>
    <x v="1"/>
    <x v="0"/>
    <x v="0"/>
    <s v="NULL"/>
    <s v="NULL"/>
    <x v="0"/>
  </r>
  <r>
    <n v="304866"/>
    <n v="60"/>
    <n v="60"/>
    <n v="47"/>
    <x v="0"/>
    <s v="2018-01-04 03:39:14.795564+00:00"/>
    <d v="1946-07-22T00:00:00"/>
    <x v="5"/>
    <x v="1"/>
    <x v="1"/>
    <x v="2"/>
    <x v="323"/>
    <x v="23"/>
    <x v="0"/>
    <x v="20"/>
    <x v="15"/>
    <x v="16"/>
    <x v="1"/>
    <x v="0"/>
    <x v="0"/>
    <x v="0"/>
    <x v="1"/>
    <x v="1"/>
    <x v="1"/>
    <x v="0"/>
    <x v="1"/>
    <x v="0"/>
    <x v="0"/>
    <x v="7"/>
    <x v="55"/>
    <x v="74"/>
    <x v="26"/>
    <x v="0"/>
    <x v="0"/>
    <x v="7"/>
    <x v="34"/>
    <x v="1"/>
    <x v="1"/>
    <x v="0"/>
    <x v="1"/>
    <x v="0"/>
    <x v="1"/>
    <x v="0"/>
    <x v="1"/>
    <x v="0"/>
    <x v="0"/>
    <s v="NULL"/>
    <s v="NULL"/>
    <x v="0"/>
  </r>
  <r>
    <n v="305013"/>
    <n v="58"/>
    <n v="58"/>
    <n v="58"/>
    <x v="0"/>
    <s v="2017-09-12 06:09:01.821445+00:00"/>
    <d v="1954-01-13T00:00:00"/>
    <x v="47"/>
    <x v="1"/>
    <x v="0"/>
    <x v="1"/>
    <x v="324"/>
    <x v="0"/>
    <x v="0"/>
    <x v="0"/>
    <x v="0"/>
    <x v="0"/>
    <x v="0"/>
    <x v="0"/>
    <x v="0"/>
    <x v="0"/>
    <x v="1"/>
    <x v="0"/>
    <x v="0"/>
    <x v="1"/>
    <x v="0"/>
    <x v="1"/>
    <x v="0"/>
    <x v="39"/>
    <x v="18"/>
    <x v="85"/>
    <x v="13"/>
    <x v="0"/>
    <x v="0"/>
    <x v="28"/>
    <x v="9"/>
    <x v="1"/>
    <x v="1"/>
    <x v="0"/>
    <x v="1"/>
    <x v="1"/>
    <x v="0"/>
    <x v="0"/>
    <x v="1"/>
    <x v="0"/>
    <x v="0"/>
    <s v="NULL"/>
    <s v="NULL"/>
    <x v="1"/>
  </r>
  <r>
    <n v="305095"/>
    <n v="65"/>
    <n v="65"/>
    <n v="65"/>
    <x v="0"/>
    <s v="2017-09-20 13:46:49.066240+00:00"/>
    <d v="1950-02-04T00:00:00"/>
    <x v="29"/>
    <x v="0"/>
    <x v="0"/>
    <x v="1"/>
    <x v="17"/>
    <x v="10"/>
    <x v="2"/>
    <x v="10"/>
    <x v="10"/>
    <x v="1"/>
    <x v="1"/>
    <x v="1"/>
    <x v="0"/>
    <x v="0"/>
    <x v="1"/>
    <x v="1"/>
    <x v="0"/>
    <x v="1"/>
    <x v="0"/>
    <x v="0"/>
    <x v="0"/>
    <x v="114"/>
    <x v="18"/>
    <x v="90"/>
    <x v="10"/>
    <x v="0"/>
    <x v="0"/>
    <x v="18"/>
    <x v="9"/>
    <x v="0"/>
    <x v="1"/>
    <x v="0"/>
    <x v="0"/>
    <x v="1"/>
    <x v="0"/>
    <x v="0"/>
    <x v="1"/>
    <x v="0"/>
    <x v="0"/>
    <s v="NULL"/>
    <s v="NULL"/>
    <x v="1"/>
  </r>
  <r>
    <n v="305288"/>
    <n v="78"/>
    <m/>
    <n v="78"/>
    <x v="0"/>
    <s v="2018-01-25 00:40:12.119562+00:00"/>
    <d v="1960-01-02T00:00:00"/>
    <x v="55"/>
    <x v="1"/>
    <x v="0"/>
    <x v="1"/>
    <x v="325"/>
    <x v="1"/>
    <x v="2"/>
    <x v="13"/>
    <x v="8"/>
    <x v="53"/>
    <x v="1"/>
    <x v="0"/>
    <x v="0"/>
    <x v="0"/>
    <x v="1"/>
    <x v="1"/>
    <x v="0"/>
    <x v="1"/>
    <x v="0"/>
    <x v="0"/>
    <x v="0"/>
    <x v="48"/>
    <x v="23"/>
    <x v="3"/>
    <x v="8"/>
    <x v="0"/>
    <x v="0"/>
    <x v="1"/>
    <x v="1"/>
    <x v="0"/>
    <x v="1"/>
    <x v="0"/>
    <x v="0"/>
    <x v="0"/>
    <x v="1"/>
    <x v="0"/>
    <x v="0"/>
    <x v="0"/>
    <x v="0"/>
    <s v="NULL"/>
    <s v="NULL"/>
    <x v="0"/>
  </r>
  <r>
    <n v="305493"/>
    <n v="70"/>
    <n v="70"/>
    <n v="70"/>
    <x v="0"/>
    <s v="2017-09-25 13:24:14.463754+00:00"/>
    <d v="1946-03-19T00:00:00"/>
    <x v="5"/>
    <x v="0"/>
    <x v="1"/>
    <x v="2"/>
    <x v="326"/>
    <x v="1"/>
    <x v="1"/>
    <x v="2"/>
    <x v="2"/>
    <x v="36"/>
    <x v="1"/>
    <x v="1"/>
    <x v="0"/>
    <x v="0"/>
    <x v="0"/>
    <x v="0"/>
    <x v="0"/>
    <x v="1"/>
    <x v="0"/>
    <x v="0"/>
    <x v="0"/>
    <x v="100"/>
    <x v="17"/>
    <x v="29"/>
    <x v="10"/>
    <x v="0"/>
    <x v="0"/>
    <x v="35"/>
    <x v="9"/>
    <x v="0"/>
    <x v="0"/>
    <x v="0"/>
    <x v="0"/>
    <x v="0"/>
    <x v="0"/>
    <x v="0"/>
    <x v="1"/>
    <x v="0"/>
    <x v="0"/>
    <s v="NULL"/>
    <s v="NULL"/>
    <x v="0"/>
  </r>
  <r>
    <n v="305614"/>
    <n v="55"/>
    <n v="55"/>
    <n v="55"/>
    <x v="0"/>
    <s v="2017-09-26 07:14:56.293550+00:00"/>
    <d v="1949-08-14T00:00:00"/>
    <x v="32"/>
    <x v="1"/>
    <x v="1"/>
    <x v="1"/>
    <x v="327"/>
    <x v="0"/>
    <x v="2"/>
    <x v="2"/>
    <x v="18"/>
    <x v="46"/>
    <x v="2"/>
    <x v="1"/>
    <x v="0"/>
    <x v="0"/>
    <x v="0"/>
    <x v="0"/>
    <x v="1"/>
    <x v="1"/>
    <x v="0"/>
    <x v="0"/>
    <x v="0"/>
    <x v="12"/>
    <x v="52"/>
    <x v="3"/>
    <x v="0"/>
    <x v="0"/>
    <x v="0"/>
    <x v="4"/>
    <x v="31"/>
    <x v="1"/>
    <x v="1"/>
    <x v="0"/>
    <x v="1"/>
    <x v="0"/>
    <x v="1"/>
    <x v="0"/>
    <x v="1"/>
    <x v="0"/>
    <x v="0"/>
    <s v="NULL"/>
    <s v="NULL"/>
    <x v="0"/>
  </r>
  <r>
    <n v="305798"/>
    <n v="55"/>
    <n v="55"/>
    <n v="55"/>
    <x v="0"/>
    <s v="2017-10-10 06:22:49.518709+00:00"/>
    <d v="1959-10-07T00:00:00"/>
    <x v="33"/>
    <x v="0"/>
    <x v="2"/>
    <x v="1"/>
    <x v="328"/>
    <x v="44"/>
    <x v="13"/>
    <x v="36"/>
    <x v="51"/>
    <x v="72"/>
    <x v="2"/>
    <x v="0"/>
    <x v="0"/>
    <x v="1"/>
    <x v="1"/>
    <x v="0"/>
    <x v="1"/>
    <x v="1"/>
    <x v="1"/>
    <x v="0"/>
    <x v="0"/>
    <x v="83"/>
    <x v="18"/>
    <x v="25"/>
    <x v="9"/>
    <x v="0"/>
    <x v="0"/>
    <x v="9"/>
    <x v="13"/>
    <x v="0"/>
    <x v="1"/>
    <x v="0"/>
    <x v="1"/>
    <x v="1"/>
    <x v="0"/>
    <x v="0"/>
    <x v="0"/>
    <x v="0"/>
    <x v="0"/>
    <s v="NULL"/>
    <s v="NULL"/>
    <x v="0"/>
  </r>
  <r>
    <n v="306000"/>
    <n v="65"/>
    <n v="65"/>
    <n v="65"/>
    <x v="0"/>
    <s v="2017-10-17 20:38:26.300008+00:00"/>
    <d v="1935-07-17T00:00:00"/>
    <x v="6"/>
    <x v="1"/>
    <x v="0"/>
    <x v="1"/>
    <x v="329"/>
    <x v="1"/>
    <x v="2"/>
    <x v="13"/>
    <x v="8"/>
    <x v="26"/>
    <x v="1"/>
    <x v="1"/>
    <x v="0"/>
    <x v="0"/>
    <x v="0"/>
    <x v="0"/>
    <x v="0"/>
    <x v="1"/>
    <x v="0"/>
    <x v="0"/>
    <x v="0"/>
    <x v="22"/>
    <x v="42"/>
    <x v="0"/>
    <x v="8"/>
    <x v="0"/>
    <x v="0"/>
    <x v="41"/>
    <x v="33"/>
    <x v="0"/>
    <x v="0"/>
    <x v="0"/>
    <x v="0"/>
    <x v="0"/>
    <x v="0"/>
    <x v="0"/>
    <x v="0"/>
    <x v="0"/>
    <x v="0"/>
    <s v="NULL"/>
    <s v="NULL"/>
    <x v="0"/>
  </r>
  <r>
    <n v="306023"/>
    <n v="59"/>
    <n v="59"/>
    <n v="59"/>
    <x v="0"/>
    <s v="2017-10-26 22:26:54.348297+00:00"/>
    <d v="1932-04-30T00:00:00"/>
    <x v="22"/>
    <x v="1"/>
    <x v="1"/>
    <x v="0"/>
    <x v="292"/>
    <x v="1"/>
    <x v="0"/>
    <x v="1"/>
    <x v="1"/>
    <x v="33"/>
    <x v="2"/>
    <x v="0"/>
    <x v="0"/>
    <x v="0"/>
    <x v="0"/>
    <x v="0"/>
    <x v="1"/>
    <x v="1"/>
    <x v="0"/>
    <x v="0"/>
    <x v="0"/>
    <x v="86"/>
    <x v="65"/>
    <x v="3"/>
    <x v="11"/>
    <x v="0"/>
    <x v="0"/>
    <x v="1"/>
    <x v="1"/>
    <x v="1"/>
    <x v="1"/>
    <x v="0"/>
    <x v="0"/>
    <x v="0"/>
    <x v="0"/>
    <x v="0"/>
    <x v="0"/>
    <x v="0"/>
    <x v="0"/>
    <s v="NULL"/>
    <s v="NULL"/>
    <x v="0"/>
  </r>
  <r>
    <n v="306388"/>
    <n v="55"/>
    <n v="55"/>
    <n v="55"/>
    <x v="0"/>
    <s v="2017-11-05 02:26:51.024699+00:00"/>
    <d v="1942-07-06T00:00:00"/>
    <x v="18"/>
    <x v="0"/>
    <x v="0"/>
    <x v="1"/>
    <x v="112"/>
    <x v="8"/>
    <x v="2"/>
    <x v="1"/>
    <x v="0"/>
    <x v="18"/>
    <x v="1"/>
    <x v="0"/>
    <x v="0"/>
    <x v="0"/>
    <x v="0"/>
    <x v="1"/>
    <x v="0"/>
    <x v="1"/>
    <x v="0"/>
    <x v="0"/>
    <x v="0"/>
    <x v="8"/>
    <x v="61"/>
    <x v="46"/>
    <x v="5"/>
    <x v="0"/>
    <x v="0"/>
    <x v="37"/>
    <x v="23"/>
    <x v="1"/>
    <x v="1"/>
    <x v="0"/>
    <x v="0"/>
    <x v="0"/>
    <x v="0"/>
    <x v="0"/>
    <x v="0"/>
    <x v="0"/>
    <x v="0"/>
    <s v="NULL"/>
    <s v="NULL"/>
    <x v="0"/>
  </r>
  <r>
    <n v="306394"/>
    <n v="70"/>
    <m/>
    <n v="70"/>
    <x v="0"/>
    <s v="2018-03-22 21:42:51.229999+00:00"/>
    <d v="1949-05-05T00:00:00"/>
    <x v="32"/>
    <x v="0"/>
    <x v="0"/>
    <x v="1"/>
    <x v="330"/>
    <x v="10"/>
    <x v="1"/>
    <x v="3"/>
    <x v="19"/>
    <x v="18"/>
    <x v="1"/>
    <x v="0"/>
    <x v="0"/>
    <x v="0"/>
    <x v="0"/>
    <x v="1"/>
    <x v="1"/>
    <x v="1"/>
    <x v="0"/>
    <x v="0"/>
    <x v="1"/>
    <x v="68"/>
    <x v="42"/>
    <x v="91"/>
    <x v="0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306617"/>
    <n v="65"/>
    <n v="65"/>
    <n v="65"/>
    <x v="0"/>
    <s v="2017-11-16 13:12:41.692083+00:00"/>
    <d v="1917-06-04T00:00:00"/>
    <x v="38"/>
    <x v="0"/>
    <x v="2"/>
    <x v="1"/>
    <x v="100"/>
    <x v="22"/>
    <x v="1"/>
    <x v="20"/>
    <x v="25"/>
    <x v="32"/>
    <x v="1"/>
    <x v="1"/>
    <x v="0"/>
    <x v="0"/>
    <x v="0"/>
    <x v="0"/>
    <x v="0"/>
    <x v="1"/>
    <x v="0"/>
    <x v="0"/>
    <x v="1"/>
    <x v="10"/>
    <x v="17"/>
    <x v="17"/>
    <x v="13"/>
    <x v="0"/>
    <x v="0"/>
    <x v="33"/>
    <x v="29"/>
    <x v="0"/>
    <x v="1"/>
    <x v="0"/>
    <x v="0"/>
    <x v="0"/>
    <x v="0"/>
    <x v="0"/>
    <x v="0"/>
    <x v="0"/>
    <x v="0"/>
    <s v="NULL"/>
    <s v="NULL"/>
    <x v="0"/>
  </r>
  <r>
    <n v="306928"/>
    <n v="60"/>
    <n v="60"/>
    <n v="40"/>
    <x v="0"/>
    <s v="2018-01-23 05:58:40.521236+00:00"/>
    <d v="1953-07-20T00:00:00"/>
    <x v="40"/>
    <x v="0"/>
    <x v="1"/>
    <x v="1"/>
    <x v="301"/>
    <x v="1"/>
    <x v="0"/>
    <x v="1"/>
    <x v="1"/>
    <x v="57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0"/>
    <x v="0"/>
    <x v="1"/>
    <x v="1"/>
    <x v="0"/>
    <x v="0"/>
    <x v="0"/>
    <x v="0"/>
    <x v="0"/>
    <s v="NULL"/>
    <s v="NULL"/>
    <x v="1"/>
  </r>
  <r>
    <n v="307020"/>
    <n v="56"/>
    <n v="56"/>
    <n v="56"/>
    <x v="0"/>
    <s v="2017-11-23 02:48:44.471970+00:00"/>
    <d v="1948-05-17T00:00:00"/>
    <x v="25"/>
    <x v="1"/>
    <x v="1"/>
    <x v="1"/>
    <x v="279"/>
    <x v="1"/>
    <x v="2"/>
    <x v="13"/>
    <x v="8"/>
    <x v="37"/>
    <x v="1"/>
    <x v="0"/>
    <x v="1"/>
    <x v="0"/>
    <x v="0"/>
    <x v="0"/>
    <x v="0"/>
    <x v="1"/>
    <x v="0"/>
    <x v="0"/>
    <x v="0"/>
    <x v="55"/>
    <x v="3"/>
    <x v="3"/>
    <x v="6"/>
    <x v="0"/>
    <x v="0"/>
    <x v="1"/>
    <x v="1"/>
    <x v="0"/>
    <x v="1"/>
    <x v="0"/>
    <x v="1"/>
    <x v="0"/>
    <x v="0"/>
    <x v="0"/>
    <x v="1"/>
    <x v="0"/>
    <x v="0"/>
    <s v="NULL"/>
    <s v="NULL"/>
    <x v="0"/>
  </r>
  <r>
    <n v="307303"/>
    <n v="60"/>
    <n v="60"/>
    <n v="60"/>
    <x v="0"/>
    <s v="2018-02-01 00:48:39.976056+00:00"/>
    <d v="1930-11-10T00:00:00"/>
    <x v="4"/>
    <x v="0"/>
    <x v="1"/>
    <x v="1"/>
    <x v="201"/>
    <x v="10"/>
    <x v="0"/>
    <x v="11"/>
    <x v="17"/>
    <x v="39"/>
    <x v="1"/>
    <x v="0"/>
    <x v="0"/>
    <x v="0"/>
    <x v="0"/>
    <x v="1"/>
    <x v="0"/>
    <x v="1"/>
    <x v="0"/>
    <x v="0"/>
    <x v="1"/>
    <x v="19"/>
    <x v="16"/>
    <x v="15"/>
    <x v="0"/>
    <x v="24"/>
    <x v="0"/>
    <x v="6"/>
    <x v="14"/>
    <x v="0"/>
    <x v="0"/>
    <x v="0"/>
    <x v="1"/>
    <x v="1"/>
    <x v="0"/>
    <x v="0"/>
    <x v="0"/>
    <x v="0"/>
    <x v="0"/>
    <s v="NULL"/>
    <s v="NULL"/>
    <x v="0"/>
  </r>
  <r>
    <n v="307305"/>
    <n v="56"/>
    <n v="56"/>
    <m/>
    <x v="0"/>
    <s v="2018-03-14 05:43:04.088829+00:00"/>
    <d v="1940-08-11T00:00:00"/>
    <x v="35"/>
    <x v="0"/>
    <x v="0"/>
    <x v="1"/>
    <x v="107"/>
    <x v="14"/>
    <x v="0"/>
    <x v="13"/>
    <x v="2"/>
    <x v="58"/>
    <x v="1"/>
    <x v="0"/>
    <x v="0"/>
    <x v="0"/>
    <x v="1"/>
    <x v="1"/>
    <x v="1"/>
    <x v="1"/>
    <x v="0"/>
    <x v="0"/>
    <x v="0"/>
    <x v="112"/>
    <x v="59"/>
    <x v="46"/>
    <x v="12"/>
    <x v="0"/>
    <x v="0"/>
    <x v="1"/>
    <x v="1"/>
    <x v="0"/>
    <x v="1"/>
    <x v="0"/>
    <x v="1"/>
    <x v="0"/>
    <x v="1"/>
    <x v="0"/>
    <x v="0"/>
    <x v="0"/>
    <x v="0"/>
    <s v="NULL"/>
    <s v="NULL"/>
    <x v="0"/>
  </r>
  <r>
    <n v="307376"/>
    <n v="56"/>
    <n v="56"/>
    <n v="56"/>
    <x v="0"/>
    <s v="2017-12-01 06:10:43.705500+00:00"/>
    <d v="1958-10-23T00:00:00"/>
    <x v="58"/>
    <x v="1"/>
    <x v="1"/>
    <x v="1"/>
    <x v="129"/>
    <x v="21"/>
    <x v="1"/>
    <x v="11"/>
    <x v="5"/>
    <x v="1"/>
    <x v="0"/>
    <x v="0"/>
    <x v="0"/>
    <x v="0"/>
    <x v="0"/>
    <x v="0"/>
    <x v="0"/>
    <x v="1"/>
    <x v="0"/>
    <x v="0"/>
    <x v="0"/>
    <x v="29"/>
    <x v="18"/>
    <x v="3"/>
    <x v="13"/>
    <x v="0"/>
    <x v="0"/>
    <x v="23"/>
    <x v="37"/>
    <x v="0"/>
    <x v="1"/>
    <x v="0"/>
    <x v="0"/>
    <x v="1"/>
    <x v="0"/>
    <x v="0"/>
    <x v="0"/>
    <x v="0"/>
    <x v="0"/>
    <s v="NULL"/>
    <s v="NULL"/>
    <x v="0"/>
  </r>
  <r>
    <n v="307563"/>
    <n v="65"/>
    <n v="65"/>
    <n v="65"/>
    <x v="0"/>
    <s v="2017-12-21 03:08:16.348374+00:00"/>
    <d v="1934-11-30T00:00:00"/>
    <x v="13"/>
    <x v="1"/>
    <x v="0"/>
    <x v="1"/>
    <x v="218"/>
    <x v="1"/>
    <x v="0"/>
    <x v="1"/>
    <x v="1"/>
    <x v="7"/>
    <x v="2"/>
    <x v="1"/>
    <x v="1"/>
    <x v="1"/>
    <x v="1"/>
    <x v="0"/>
    <x v="0"/>
    <x v="1"/>
    <x v="0"/>
    <x v="1"/>
    <x v="1"/>
    <x v="2"/>
    <x v="54"/>
    <x v="44"/>
    <x v="6"/>
    <x v="0"/>
    <x v="0"/>
    <x v="20"/>
    <x v="24"/>
    <x v="0"/>
    <x v="1"/>
    <x v="0"/>
    <x v="0"/>
    <x v="0"/>
    <x v="1"/>
    <x v="0"/>
    <x v="0"/>
    <x v="0"/>
    <x v="0"/>
    <s v="NULL"/>
    <s v="NULL"/>
    <x v="0"/>
  </r>
  <r>
    <n v="307793"/>
    <n v="65"/>
    <n v="65"/>
    <n v="65"/>
    <x v="0"/>
    <s v="2018-01-16 06:13:18.885830+00:00"/>
    <d v="1935-07-11T00:00:00"/>
    <x v="6"/>
    <x v="0"/>
    <x v="1"/>
    <x v="1"/>
    <x v="111"/>
    <x v="10"/>
    <x v="2"/>
    <x v="10"/>
    <x v="10"/>
    <x v="63"/>
    <x v="2"/>
    <x v="0"/>
    <x v="0"/>
    <x v="0"/>
    <x v="0"/>
    <x v="0"/>
    <x v="0"/>
    <x v="0"/>
    <x v="0"/>
    <x v="0"/>
    <x v="0"/>
    <x v="64"/>
    <x v="61"/>
    <x v="63"/>
    <x v="14"/>
    <x v="0"/>
    <x v="0"/>
    <x v="13"/>
    <x v="25"/>
    <x v="0"/>
    <x v="0"/>
    <x v="0"/>
    <x v="0"/>
    <x v="0"/>
    <x v="0"/>
    <x v="0"/>
    <x v="1"/>
    <x v="0"/>
    <x v="0"/>
    <s v="NULL"/>
    <s v="NULL"/>
    <x v="0"/>
  </r>
  <r>
    <n v="307808"/>
    <n v="65"/>
    <n v="65"/>
    <n v="65"/>
    <x v="0"/>
    <s v="2017-12-17 05:20:08.179252+00:00"/>
    <d v="1927-10-13T00:00:00"/>
    <x v="16"/>
    <x v="1"/>
    <x v="0"/>
    <x v="1"/>
    <x v="331"/>
    <x v="14"/>
    <x v="1"/>
    <x v="1"/>
    <x v="15"/>
    <x v="8"/>
    <x v="2"/>
    <x v="1"/>
    <x v="0"/>
    <x v="1"/>
    <x v="1"/>
    <x v="0"/>
    <x v="1"/>
    <x v="0"/>
    <x v="0"/>
    <x v="0"/>
    <x v="0"/>
    <x v="3"/>
    <x v="3"/>
    <x v="3"/>
    <x v="3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307951"/>
    <n v="65"/>
    <n v="65"/>
    <n v="65"/>
    <x v="0"/>
    <s v="2017-12-21 02:46:46.288911+00:00"/>
    <d v="1937-04-18T00:00:00"/>
    <x v="24"/>
    <x v="0"/>
    <x v="0"/>
    <x v="1"/>
    <x v="75"/>
    <x v="4"/>
    <x v="6"/>
    <x v="0"/>
    <x v="40"/>
    <x v="12"/>
    <x v="0"/>
    <x v="0"/>
    <x v="0"/>
    <x v="0"/>
    <x v="0"/>
    <x v="0"/>
    <x v="1"/>
    <x v="0"/>
    <x v="0"/>
    <x v="1"/>
    <x v="0"/>
    <x v="122"/>
    <x v="49"/>
    <x v="1"/>
    <x v="24"/>
    <x v="0"/>
    <x v="0"/>
    <x v="4"/>
    <x v="14"/>
    <x v="1"/>
    <x v="1"/>
    <x v="0"/>
    <x v="1"/>
    <x v="1"/>
    <x v="0"/>
    <x v="0"/>
    <x v="1"/>
    <x v="0"/>
    <x v="0"/>
    <s v="NULL"/>
    <s v="NULL"/>
    <x v="1"/>
  </r>
  <r>
    <n v="308227"/>
    <n v="55"/>
    <n v="55"/>
    <n v="55"/>
    <x v="0"/>
    <s v="2017-12-29 10:49:24.244000+00:00"/>
    <d v="1946-06-02T00:00:00"/>
    <x v="5"/>
    <x v="1"/>
    <x v="1"/>
    <x v="1"/>
    <x v="218"/>
    <x v="5"/>
    <x v="1"/>
    <x v="10"/>
    <x v="12"/>
    <x v="57"/>
    <x v="1"/>
    <x v="0"/>
    <x v="0"/>
    <x v="0"/>
    <x v="1"/>
    <x v="1"/>
    <x v="0"/>
    <x v="1"/>
    <x v="0"/>
    <x v="0"/>
    <x v="0"/>
    <x v="42"/>
    <x v="61"/>
    <x v="6"/>
    <x v="17"/>
    <x v="0"/>
    <x v="0"/>
    <x v="46"/>
    <x v="1"/>
    <x v="0"/>
    <x v="1"/>
    <x v="0"/>
    <x v="0"/>
    <x v="0"/>
    <x v="0"/>
    <x v="0"/>
    <x v="0"/>
    <x v="0"/>
    <x v="0"/>
    <s v="NULL"/>
    <s v="NULL"/>
    <x v="0"/>
  </r>
  <r>
    <n v="309550"/>
    <n v="74"/>
    <m/>
    <n v="74"/>
    <x v="0"/>
    <s v="2018-03-01 04:58:58.312605+00:00"/>
    <d v="1935-06-06T00:00:00"/>
    <x v="6"/>
    <x v="0"/>
    <x v="0"/>
    <x v="1"/>
    <x v="120"/>
    <x v="4"/>
    <x v="2"/>
    <x v="5"/>
    <x v="4"/>
    <x v="31"/>
    <x v="1"/>
    <x v="0"/>
    <x v="0"/>
    <x v="0"/>
    <x v="0"/>
    <x v="0"/>
    <x v="0"/>
    <x v="1"/>
    <x v="0"/>
    <x v="0"/>
    <x v="0"/>
    <x v="2"/>
    <x v="27"/>
    <x v="24"/>
    <x v="8"/>
    <x v="0"/>
    <x v="0"/>
    <x v="19"/>
    <x v="0"/>
    <x v="0"/>
    <x v="0"/>
    <x v="0"/>
    <x v="0"/>
    <x v="1"/>
    <x v="0"/>
    <x v="0"/>
    <x v="0"/>
    <x v="0"/>
    <x v="0"/>
    <s v="NULL"/>
    <s v="NULL"/>
    <x v="0"/>
  </r>
  <r>
    <n v="310002"/>
    <n v="65"/>
    <n v="65"/>
    <n v="65"/>
    <x v="0"/>
    <s v="2018-03-21 11:15:20.068531+00:00"/>
    <d v="1946-10-28T00:00:00"/>
    <x v="5"/>
    <x v="0"/>
    <x v="1"/>
    <x v="0"/>
    <x v="15"/>
    <x v="8"/>
    <x v="2"/>
    <x v="1"/>
    <x v="0"/>
    <x v="9"/>
    <x v="1"/>
    <x v="1"/>
    <x v="0"/>
    <x v="0"/>
    <x v="0"/>
    <x v="0"/>
    <x v="0"/>
    <x v="0"/>
    <x v="0"/>
    <x v="0"/>
    <x v="0"/>
    <x v="93"/>
    <x v="3"/>
    <x v="64"/>
    <x v="4"/>
    <x v="0"/>
    <x v="12"/>
    <x v="42"/>
    <x v="20"/>
    <x v="0"/>
    <x v="0"/>
    <x v="0"/>
    <x v="0"/>
    <x v="0"/>
    <x v="0"/>
    <x v="0"/>
    <x v="1"/>
    <x v="0"/>
    <x v="0"/>
    <s v="NULL"/>
    <s v="NULL"/>
    <x v="0"/>
  </r>
  <r>
    <n v="310423"/>
    <n v="51"/>
    <n v="51"/>
    <n v="51"/>
    <x v="0"/>
    <s v="2018-04-13 06:40:05.130781+00:00"/>
    <d v="1957-08-15T00:00:00"/>
    <x v="59"/>
    <x v="1"/>
    <x v="1"/>
    <x v="1"/>
    <x v="332"/>
    <x v="0"/>
    <x v="0"/>
    <x v="0"/>
    <x v="0"/>
    <x v="6"/>
    <x v="1"/>
    <x v="1"/>
    <x v="1"/>
    <x v="0"/>
    <x v="0"/>
    <x v="1"/>
    <x v="0"/>
    <x v="0"/>
    <x v="0"/>
    <x v="0"/>
    <x v="0"/>
    <x v="54"/>
    <x v="18"/>
    <x v="92"/>
    <x v="2"/>
    <x v="0"/>
    <x v="0"/>
    <x v="1"/>
    <x v="1"/>
    <x v="0"/>
    <x v="0"/>
    <x v="0"/>
    <x v="1"/>
    <x v="1"/>
    <x v="0"/>
    <x v="0"/>
    <x v="1"/>
    <x v="0"/>
    <x v="0"/>
    <s v="NULL"/>
    <s v="NULL"/>
    <x v="1"/>
  </r>
  <r>
    <n v="310500"/>
    <n v="60"/>
    <n v="60"/>
    <n v="60"/>
    <x v="0"/>
    <s v="2018-03-27 21:08:41.334309+00:00"/>
    <d v="1968-02-26T00:00:00"/>
    <x v="60"/>
    <x v="0"/>
    <x v="2"/>
    <x v="1"/>
    <x v="304"/>
    <x v="1"/>
    <x v="0"/>
    <x v="1"/>
    <x v="1"/>
    <x v="33"/>
    <x v="1"/>
    <x v="1"/>
    <x v="0"/>
    <x v="0"/>
    <x v="1"/>
    <x v="0"/>
    <x v="0"/>
    <x v="1"/>
    <x v="0"/>
    <x v="0"/>
    <x v="0"/>
    <x v="39"/>
    <x v="25"/>
    <x v="22"/>
    <x v="4"/>
    <x v="0"/>
    <x v="0"/>
    <x v="47"/>
    <x v="13"/>
    <x v="0"/>
    <x v="1"/>
    <x v="0"/>
    <x v="0"/>
    <x v="0"/>
    <x v="0"/>
    <x v="0"/>
    <x v="1"/>
    <x v="0"/>
    <x v="0"/>
    <s v="NULL"/>
    <s v="NULL"/>
    <x v="0"/>
  </r>
  <r>
    <n v="310504"/>
    <n v="60"/>
    <n v="60"/>
    <n v="45"/>
    <x v="0"/>
    <s v="2018-04-17 06:27:14.866405+00:00"/>
    <d v="1944-02-23T00:00:00"/>
    <x v="19"/>
    <x v="0"/>
    <x v="0"/>
    <x v="1"/>
    <x v="296"/>
    <x v="10"/>
    <x v="13"/>
    <x v="2"/>
    <x v="0"/>
    <x v="22"/>
    <x v="1"/>
    <x v="0"/>
    <x v="0"/>
    <x v="0"/>
    <x v="0"/>
    <x v="0"/>
    <x v="0"/>
    <x v="1"/>
    <x v="0"/>
    <x v="0"/>
    <x v="0"/>
    <x v="111"/>
    <x v="56"/>
    <x v="11"/>
    <x v="11"/>
    <x v="0"/>
    <x v="0"/>
    <x v="31"/>
    <x v="9"/>
    <x v="1"/>
    <x v="1"/>
    <x v="0"/>
    <x v="0"/>
    <x v="1"/>
    <x v="0"/>
    <x v="0"/>
    <x v="1"/>
    <x v="0"/>
    <x v="0"/>
    <s v="NULL"/>
    <s v="NULL"/>
    <x v="1"/>
  </r>
  <r>
    <n v="319287"/>
    <n v="55"/>
    <n v="55"/>
    <m/>
    <x v="0"/>
    <s v="2017-10-31 04:42:12.443778+00:00"/>
    <d v="1924-01-11T00:00:00"/>
    <x v="34"/>
    <x v="1"/>
    <x v="0"/>
    <x v="1"/>
    <x v="308"/>
    <x v="14"/>
    <x v="0"/>
    <x v="13"/>
    <x v="2"/>
    <x v="31"/>
    <x v="2"/>
    <x v="0"/>
    <x v="0"/>
    <x v="1"/>
    <x v="0"/>
    <x v="0"/>
    <x v="1"/>
    <x v="1"/>
    <x v="0"/>
    <x v="1"/>
    <x v="0"/>
    <x v="99"/>
    <x v="7"/>
    <x v="52"/>
    <x v="19"/>
    <x v="0"/>
    <x v="0"/>
    <x v="24"/>
    <x v="1"/>
    <x v="0"/>
    <x v="0"/>
    <x v="0"/>
    <x v="1"/>
    <x v="0"/>
    <x v="1"/>
    <x v="0"/>
    <x v="1"/>
    <x v="1"/>
    <x v="0"/>
    <s v="NULL"/>
    <s v="NULL"/>
    <x v="0"/>
  </r>
  <r>
    <n v="327649"/>
    <n v="51"/>
    <n v="51"/>
    <n v="51"/>
    <x v="0"/>
    <s v="2018-04-10 00:33:55.073062+00:00"/>
    <d v="1930-06-16T00:00:00"/>
    <x v="4"/>
    <x v="0"/>
    <x v="3"/>
    <x v="3"/>
    <x v="26"/>
    <x v="13"/>
    <x v="5"/>
    <x v="14"/>
    <x v="14"/>
    <x v="19"/>
    <x v="3"/>
    <x v="2"/>
    <x v="2"/>
    <x v="2"/>
    <x v="0"/>
    <x v="1"/>
    <x v="1"/>
    <x v="2"/>
    <x v="0"/>
    <x v="1"/>
    <x v="2"/>
    <x v="3"/>
    <x v="3"/>
    <x v="3"/>
    <x v="3"/>
    <x v="0"/>
    <x v="0"/>
    <x v="1"/>
    <x v="1"/>
    <x v="0"/>
    <x v="0"/>
    <x v="0"/>
    <x v="1"/>
    <x v="0"/>
    <x v="0"/>
    <x v="0"/>
    <x v="1"/>
    <x v="1"/>
    <x v="0"/>
    <s v="NULL"/>
    <s v="NULL"/>
    <x v="0"/>
  </r>
  <r>
    <n v="331036"/>
    <n v="55"/>
    <n v="55"/>
    <n v="35"/>
    <x v="0"/>
    <s v="2018-04-04 04:18:59.624547+00:00"/>
    <d v="1932-10-04T00:00:00"/>
    <x v="22"/>
    <x v="1"/>
    <x v="0"/>
    <x v="0"/>
    <x v="10"/>
    <x v="0"/>
    <x v="2"/>
    <x v="2"/>
    <x v="18"/>
    <x v="58"/>
    <x v="2"/>
    <x v="0"/>
    <x v="1"/>
    <x v="0"/>
    <x v="0"/>
    <x v="0"/>
    <x v="1"/>
    <x v="0"/>
    <x v="1"/>
    <x v="0"/>
    <x v="0"/>
    <x v="68"/>
    <x v="15"/>
    <x v="3"/>
    <x v="2"/>
    <x v="0"/>
    <x v="0"/>
    <x v="28"/>
    <x v="8"/>
    <x v="0"/>
    <x v="0"/>
    <x v="0"/>
    <x v="0"/>
    <x v="0"/>
    <x v="0"/>
    <x v="0"/>
    <x v="1"/>
    <x v="0"/>
    <x v="0"/>
    <s v="NULL"/>
    <s v="NULL"/>
    <x v="0"/>
  </r>
  <r>
    <n v="331820"/>
    <n v="60"/>
    <n v="60"/>
    <m/>
    <x v="0"/>
    <s v="2017-06-21 06:11:14.292000+00:00"/>
    <d v="1920-09-05T00:00:00"/>
    <x v="26"/>
    <x v="0"/>
    <x v="0"/>
    <x v="1"/>
    <x v="326"/>
    <x v="0"/>
    <x v="2"/>
    <x v="2"/>
    <x v="18"/>
    <x v="9"/>
    <x v="0"/>
    <x v="0"/>
    <x v="0"/>
    <x v="0"/>
    <x v="0"/>
    <x v="0"/>
    <x v="1"/>
    <x v="0"/>
    <x v="0"/>
    <x v="0"/>
    <x v="0"/>
    <x v="108"/>
    <x v="65"/>
    <x v="3"/>
    <x v="17"/>
    <x v="0"/>
    <x v="0"/>
    <x v="16"/>
    <x v="1"/>
    <x v="0"/>
    <x v="1"/>
    <x v="0"/>
    <x v="0"/>
    <x v="0"/>
    <x v="1"/>
    <x v="0"/>
    <x v="0"/>
    <x v="0"/>
    <x v="0"/>
    <s v="NULL"/>
    <s v="NULL"/>
    <x v="0"/>
  </r>
  <r>
    <n v="332020"/>
    <n v="64"/>
    <n v="64"/>
    <n v="58"/>
    <x v="0"/>
    <s v="2017-07-07 05:22:16.810000+00:00"/>
    <d v="1936-10-20T00:00:00"/>
    <x v="3"/>
    <x v="0"/>
    <x v="0"/>
    <x v="1"/>
    <x v="270"/>
    <x v="0"/>
    <x v="8"/>
    <x v="10"/>
    <x v="11"/>
    <x v="14"/>
    <x v="0"/>
    <x v="0"/>
    <x v="0"/>
    <x v="0"/>
    <x v="0"/>
    <x v="0"/>
    <x v="1"/>
    <x v="0"/>
    <x v="0"/>
    <x v="0"/>
    <x v="0"/>
    <x v="86"/>
    <x v="58"/>
    <x v="15"/>
    <x v="5"/>
    <x v="0"/>
    <x v="0"/>
    <x v="12"/>
    <x v="1"/>
    <x v="0"/>
    <x v="0"/>
    <x v="0"/>
    <x v="1"/>
    <x v="0"/>
    <x v="0"/>
    <x v="0"/>
    <x v="0"/>
    <x v="0"/>
    <x v="0"/>
    <s v="NULL"/>
    <s v="NULL"/>
    <x v="0"/>
  </r>
  <r>
    <n v="335868"/>
    <n v="65"/>
    <n v="65"/>
    <m/>
    <x v="0"/>
    <s v="2017-10-10 02:15:10.303917+00:00"/>
    <d v="1926-04-02T00:00:00"/>
    <x v="2"/>
    <x v="0"/>
    <x v="1"/>
    <x v="1"/>
    <x v="333"/>
    <x v="21"/>
    <x v="2"/>
    <x v="6"/>
    <x v="17"/>
    <x v="73"/>
    <x v="0"/>
    <x v="0"/>
    <x v="0"/>
    <x v="0"/>
    <x v="0"/>
    <x v="0"/>
    <x v="1"/>
    <x v="1"/>
    <x v="0"/>
    <x v="0"/>
    <x v="0"/>
    <x v="3"/>
    <x v="3"/>
    <x v="3"/>
    <x v="3"/>
    <x v="0"/>
    <x v="0"/>
    <x v="1"/>
    <x v="1"/>
    <x v="0"/>
    <x v="0"/>
    <x v="0"/>
    <x v="1"/>
    <x v="1"/>
    <x v="0"/>
    <x v="0"/>
    <x v="1"/>
    <x v="0"/>
    <x v="0"/>
    <s v="NULL"/>
    <s v="NULL"/>
    <x v="1"/>
  </r>
  <r>
    <n v="340118"/>
    <n v="55"/>
    <n v="55"/>
    <m/>
    <x v="0"/>
    <s v="2017-11-26 23:36:17.212794+00:00"/>
    <d v="1944-09-03T00:00:00"/>
    <x v="19"/>
    <x v="1"/>
    <x v="0"/>
    <x v="1"/>
    <x v="334"/>
    <x v="14"/>
    <x v="2"/>
    <x v="20"/>
    <x v="1"/>
    <x v="22"/>
    <x v="5"/>
    <x v="0"/>
    <x v="1"/>
    <x v="0"/>
    <x v="0"/>
    <x v="1"/>
    <x v="1"/>
    <x v="1"/>
    <x v="0"/>
    <x v="0"/>
    <x v="0"/>
    <x v="91"/>
    <x v="62"/>
    <x v="93"/>
    <x v="9"/>
    <x v="0"/>
    <x v="0"/>
    <x v="29"/>
    <x v="1"/>
    <x v="1"/>
    <x v="0"/>
    <x v="0"/>
    <x v="1"/>
    <x v="0"/>
    <x v="1"/>
    <x v="0"/>
    <x v="1"/>
    <x v="1"/>
    <x v="0"/>
    <s v="NULL"/>
    <s v="NULL"/>
    <x v="0"/>
  </r>
  <r>
    <n v="356902"/>
    <n v="54"/>
    <n v="54"/>
    <m/>
    <x v="0"/>
    <s v="2017-06-06 23:15:27.496000+00:00"/>
    <d v="1933-02-06T00:00:00"/>
    <x v="1"/>
    <x v="0"/>
    <x v="0"/>
    <x v="1"/>
    <x v="23"/>
    <x v="5"/>
    <x v="2"/>
    <x v="12"/>
    <x v="19"/>
    <x v="8"/>
    <x v="2"/>
    <x v="0"/>
    <x v="0"/>
    <x v="1"/>
    <x v="0"/>
    <x v="0"/>
    <x v="0"/>
    <x v="1"/>
    <x v="0"/>
    <x v="0"/>
    <x v="0"/>
    <x v="58"/>
    <x v="32"/>
    <x v="3"/>
    <x v="24"/>
    <x v="0"/>
    <x v="0"/>
    <x v="45"/>
    <x v="1"/>
    <x v="1"/>
    <x v="1"/>
    <x v="0"/>
    <x v="1"/>
    <x v="0"/>
    <x v="1"/>
    <x v="0"/>
    <x v="0"/>
    <x v="0"/>
    <x v="0"/>
    <s v="NULL"/>
    <s v="NULL"/>
    <x v="0"/>
  </r>
  <r>
    <n v="372759"/>
    <n v="60"/>
    <n v="60"/>
    <m/>
    <x v="0"/>
    <s v="2018-01-24 05:30:47.532167+00:00"/>
    <d v="1934-07-14T00:00:00"/>
    <x v="13"/>
    <x v="0"/>
    <x v="0"/>
    <x v="1"/>
    <x v="335"/>
    <x v="20"/>
    <x v="2"/>
    <x v="0"/>
    <x v="32"/>
    <x v="6"/>
    <x v="1"/>
    <x v="0"/>
    <x v="0"/>
    <x v="0"/>
    <x v="0"/>
    <x v="0"/>
    <x v="0"/>
    <x v="1"/>
    <x v="1"/>
    <x v="0"/>
    <x v="1"/>
    <x v="24"/>
    <x v="45"/>
    <x v="40"/>
    <x v="9"/>
    <x v="0"/>
    <x v="0"/>
    <x v="36"/>
    <x v="1"/>
    <x v="0"/>
    <x v="1"/>
    <x v="0"/>
    <x v="0"/>
    <x v="0"/>
    <x v="0"/>
    <x v="0"/>
    <x v="1"/>
    <x v="0"/>
    <x v="0"/>
    <s v="NULL"/>
    <s v="NULL"/>
    <x v="0"/>
  </r>
  <r>
    <n v="385243"/>
    <n v="55"/>
    <n v="55"/>
    <m/>
    <x v="0"/>
    <s v="2018-04-18 03:34:51.755413+00:00"/>
    <d v="1937-03-20T00:00:00"/>
    <x v="24"/>
    <x v="0"/>
    <x v="0"/>
    <x v="1"/>
    <x v="72"/>
    <x v="4"/>
    <x v="6"/>
    <x v="0"/>
    <x v="40"/>
    <x v="8"/>
    <x v="1"/>
    <x v="0"/>
    <x v="0"/>
    <x v="1"/>
    <x v="0"/>
    <x v="1"/>
    <x v="1"/>
    <x v="1"/>
    <x v="0"/>
    <x v="0"/>
    <x v="0"/>
    <x v="39"/>
    <x v="38"/>
    <x v="71"/>
    <x v="10"/>
    <x v="0"/>
    <x v="0"/>
    <x v="28"/>
    <x v="1"/>
    <x v="1"/>
    <x v="1"/>
    <x v="0"/>
    <x v="0"/>
    <x v="0"/>
    <x v="0"/>
    <x v="0"/>
    <x v="0"/>
    <x v="0"/>
    <x v="0"/>
    <s v="NULL"/>
    <s v="NULL"/>
    <x v="0"/>
  </r>
  <r>
    <n v="457975"/>
    <n v="65"/>
    <n v="65"/>
    <m/>
    <x v="0"/>
    <s v="2018-01-23 02:54:07.833008+00:00"/>
    <d v="1943-07-06T00:00:00"/>
    <x v="0"/>
    <x v="0"/>
    <x v="1"/>
    <x v="1"/>
    <x v="310"/>
    <x v="23"/>
    <x v="0"/>
    <x v="20"/>
    <x v="15"/>
    <x v="42"/>
    <x v="4"/>
    <x v="0"/>
    <x v="0"/>
    <x v="1"/>
    <x v="0"/>
    <x v="1"/>
    <x v="1"/>
    <x v="0"/>
    <x v="0"/>
    <x v="0"/>
    <x v="0"/>
    <x v="52"/>
    <x v="51"/>
    <x v="3"/>
    <x v="11"/>
    <x v="0"/>
    <x v="0"/>
    <x v="18"/>
    <x v="1"/>
    <x v="0"/>
    <x v="0"/>
    <x v="0"/>
    <x v="0"/>
    <x v="0"/>
    <x v="1"/>
    <x v="0"/>
    <x v="1"/>
    <x v="0"/>
    <x v="0"/>
    <s v="NULL"/>
    <s v="NULL"/>
    <x v="0"/>
  </r>
  <r>
    <n v="466779"/>
    <n v="55"/>
    <n v="55"/>
    <m/>
    <x v="0"/>
    <s v="2018-03-21 01:39:02.716807+00:00"/>
    <d v="1934-07-06T00:00:00"/>
    <x v="13"/>
    <x v="1"/>
    <x v="1"/>
    <x v="1"/>
    <x v="110"/>
    <x v="1"/>
    <x v="1"/>
    <x v="2"/>
    <x v="2"/>
    <x v="2"/>
    <x v="1"/>
    <x v="0"/>
    <x v="0"/>
    <x v="0"/>
    <x v="0"/>
    <x v="0"/>
    <x v="0"/>
    <x v="1"/>
    <x v="0"/>
    <x v="0"/>
    <x v="1"/>
    <x v="46"/>
    <x v="24"/>
    <x v="3"/>
    <x v="6"/>
    <x v="0"/>
    <x v="0"/>
    <x v="42"/>
    <x v="1"/>
    <x v="0"/>
    <x v="0"/>
    <x v="0"/>
    <x v="1"/>
    <x v="0"/>
    <x v="1"/>
    <x v="0"/>
    <x v="1"/>
    <x v="1"/>
    <x v="0"/>
    <s v="NULL"/>
    <s v="NUL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A862C-0621-4AA4-8052-EFEB49006CB3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5" firstHeaderRow="0" firstDataRow="1" firstDataCol="0" rowPageCount="1" colPageCount="1"/>
  <pivotFields count="49">
    <pivotField dataField="1"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4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255E3-DC27-40B6-92F3-55CC0E4A6B3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esence of Volume Overload">
  <location ref="A10:C13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48" baseItem="0"/>
    <dataField name="Percentage" fld="0" subtotal="count" showDataAs="percentOfTotal" baseField="4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7468B-DDF6-4F01-A237-1CB61FE6A032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15:C31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08CE7-CC28-473F-9A0B-3595D568925E}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dosterone Antagonists">
  <location ref="E509:G51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1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1D175-F116-49BC-BE53-619B98D570A4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eripheral artery Disease">
  <location ref="A340:C34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70289-6A79-43F7-8AE3-3F3128D16902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ung Disease">
  <location ref="A327:C33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C6F56-0E4B-4519-903F-837F9AC14690}" name="PivotTable4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gonxin">
  <location ref="J509:L51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46C89-7D8D-4590-9092-850224D63D69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naemia">
  <location ref="A346:C34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800E5-6B4A-46C9-AE19-921FE2F681A2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est X-Ray">
  <location ref="A283:C28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field="1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372EC-C665-4B19-8BD8-FCFFC8AF7950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alve Disease">
  <location ref="A334:C33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07568-7157-44BF-943E-4FF0F2441D02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art Rate">
  <location ref="A191:C21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axis="axisRow" showAll="0">
      <items count="75">
        <item x="70"/>
        <item x="66"/>
        <item x="61"/>
        <item x="58"/>
        <item x="5"/>
        <item x="64"/>
        <item x="47"/>
        <item x="23"/>
        <item x="48"/>
        <item x="49"/>
        <item x="29"/>
        <item x="43"/>
        <item x="4"/>
        <item x="24"/>
        <item x="54"/>
        <item x="38"/>
        <item x="6"/>
        <item x="22"/>
        <item x="0"/>
        <item x="7"/>
        <item x="16"/>
        <item x="17"/>
        <item x="15"/>
        <item x="37"/>
        <item x="33"/>
        <item x="12"/>
        <item x="31"/>
        <item x="39"/>
        <item x="50"/>
        <item x="34"/>
        <item x="26"/>
        <item x="18"/>
        <item x="44"/>
        <item x="2"/>
        <item x="32"/>
        <item x="11"/>
        <item x="8"/>
        <item x="36"/>
        <item x="14"/>
        <item x="25"/>
        <item x="42"/>
        <item x="51"/>
        <item x="9"/>
        <item x="21"/>
        <item x="53"/>
        <item x="20"/>
        <item x="46"/>
        <item x="41"/>
        <item x="28"/>
        <item x="57"/>
        <item x="1"/>
        <item x="13"/>
        <item x="27"/>
        <item x="55"/>
        <item x="45"/>
        <item x="63"/>
        <item x="73"/>
        <item x="68"/>
        <item x="40"/>
        <item x="56"/>
        <item x="3"/>
        <item x="69"/>
        <item x="30"/>
        <item x="60"/>
        <item x="59"/>
        <item x="35"/>
        <item x="72"/>
        <item x="65"/>
        <item x="71"/>
        <item x="52"/>
        <item x="62"/>
        <item x="67"/>
        <item x="1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6"/>
  </rowFields>
  <rowItems count="28">
    <i>
      <x v="8"/>
    </i>
    <i>
      <x v="9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30"/>
    </i>
    <i>
      <x v="33"/>
    </i>
    <i>
      <x v="34"/>
    </i>
    <i>
      <x v="35"/>
    </i>
    <i>
      <x v="36"/>
    </i>
    <i>
      <x v="37"/>
    </i>
    <i>
      <x v="47"/>
    </i>
    <i>
      <x v="49"/>
    </i>
    <i>
      <x v="50"/>
    </i>
    <i>
      <x v="56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987A0-F949-4EFC-90EC-E38910367829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otassium">
  <location ref="E418:G44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">
        <item x="22"/>
        <item x="15"/>
        <item x="16"/>
        <item x="18"/>
        <item x="21"/>
        <item x="17"/>
        <item x="7"/>
        <item x="14"/>
        <item x="4"/>
        <item x="10"/>
        <item x="8"/>
        <item x="0"/>
        <item x="11"/>
        <item x="5"/>
        <item x="13"/>
        <item x="9"/>
        <item x="2"/>
        <item x="19"/>
        <item x="6"/>
        <item x="12"/>
        <item x="20"/>
        <item x="24"/>
        <item x="25"/>
        <item x="1"/>
        <item x="26"/>
        <item x="2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D6D71-62CD-4C4D-8187-BFC1C33F8C64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M100:O102" firstHeaderRow="0" firstDataRow="1" firstDataCol="1" rowPageCount="4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9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7" hier="-1"/>
    <pageField fld="48" item="1" hier="-1"/>
    <pageField fld="45" item="0" hier="-1"/>
    <pageField fld="32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E92F8-BE90-4D08-865A-B79A1749F044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Bs">
  <location ref="E477:G48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7483-CFA0-4C2E-AF77-DCE78432333C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ins">
  <location ref="J517:L52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3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8D685-1A28-4FC4-9234-017FDE37288A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T-proBNP">
  <location ref="J418:L44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23"/>
        <item x="5"/>
        <item x="17"/>
        <item x="12"/>
        <item x="15"/>
        <item x="18"/>
        <item x="10"/>
        <item x="4"/>
        <item x="8"/>
        <item x="13"/>
        <item x="7"/>
        <item x="1"/>
        <item x="21"/>
        <item x="19"/>
        <item x="6"/>
        <item x="24"/>
        <item x="14"/>
        <item x="20"/>
        <item x="9"/>
        <item x="16"/>
        <item x="1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67256-F155-429E-A1D8-D5A9486228F7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GFR">
  <location ref="E332:G36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82">
        <item x="26"/>
        <item x="57"/>
        <item x="68"/>
        <item x="72"/>
        <item x="80"/>
        <item x="37"/>
        <item x="73"/>
        <item x="30"/>
        <item x="63"/>
        <item x="11"/>
        <item x="70"/>
        <item x="41"/>
        <item x="59"/>
        <item x="49"/>
        <item x="7"/>
        <item x="36"/>
        <item x="17"/>
        <item x="50"/>
        <item x="28"/>
        <item x="62"/>
        <item x="4"/>
        <item x="13"/>
        <item x="16"/>
        <item x="56"/>
        <item x="14"/>
        <item x="12"/>
        <item x="20"/>
        <item x="27"/>
        <item x="19"/>
        <item x="55"/>
        <item x="58"/>
        <item x="48"/>
        <item x="43"/>
        <item x="9"/>
        <item x="10"/>
        <item x="77"/>
        <item x="40"/>
        <item x="60"/>
        <item x="64"/>
        <item x="35"/>
        <item x="2"/>
        <item x="69"/>
        <item x="66"/>
        <item x="54"/>
        <item x="32"/>
        <item x="65"/>
        <item x="46"/>
        <item x="52"/>
        <item x="42"/>
        <item x="38"/>
        <item x="71"/>
        <item x="44"/>
        <item x="1"/>
        <item x="0"/>
        <item x="24"/>
        <item x="8"/>
        <item x="45"/>
        <item x="61"/>
        <item x="34"/>
        <item x="51"/>
        <item x="15"/>
        <item x="79"/>
        <item x="5"/>
        <item x="21"/>
        <item x="74"/>
        <item x="25"/>
        <item x="29"/>
        <item x="67"/>
        <item x="33"/>
        <item x="75"/>
        <item x="76"/>
        <item x="31"/>
        <item x="22"/>
        <item x="53"/>
        <item x="6"/>
        <item x="23"/>
        <item x="47"/>
        <item x="39"/>
        <item x="78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9"/>
  </rowFields>
  <rowItems count="32">
    <i>
      <x v="8"/>
    </i>
    <i>
      <x v="13"/>
    </i>
    <i>
      <x v="17"/>
    </i>
    <i>
      <x v="18"/>
    </i>
    <i>
      <x v="23"/>
    </i>
    <i>
      <x v="25"/>
    </i>
    <i>
      <x v="31"/>
    </i>
    <i>
      <x v="40"/>
    </i>
    <i>
      <x v="41"/>
    </i>
    <i>
      <x v="42"/>
    </i>
    <i>
      <x v="44"/>
    </i>
    <i>
      <x v="49"/>
    </i>
    <i>
      <x v="50"/>
    </i>
    <i>
      <x v="51"/>
    </i>
    <i>
      <x v="52"/>
    </i>
    <i>
      <x v="55"/>
    </i>
    <i>
      <x v="59"/>
    </i>
    <i>
      <x v="60"/>
    </i>
    <i>
      <x v="61"/>
    </i>
    <i>
      <x v="63"/>
    </i>
    <i>
      <x v="64"/>
    </i>
    <i>
      <x v="66"/>
    </i>
    <i>
      <x v="69"/>
    </i>
    <i>
      <x v="71"/>
    </i>
    <i>
      <x v="72"/>
    </i>
    <i>
      <x v="73"/>
    </i>
    <i>
      <x v="74"/>
    </i>
    <i>
      <x v="75"/>
    </i>
    <i>
      <x v="76"/>
    </i>
    <i>
      <x v="79"/>
    </i>
    <i>
      <x v="80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A1D7B-F089-4604-ABCB-AD74535D13B1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emoglobin">
  <location ref="A481:C57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5">
        <item x="62"/>
        <item x="82"/>
        <item x="68"/>
        <item x="45"/>
        <item x="19"/>
        <item x="70"/>
        <item x="47"/>
        <item x="77"/>
        <item x="33"/>
        <item x="78"/>
        <item x="16"/>
        <item x="73"/>
        <item x="49"/>
        <item x="66"/>
        <item x="59"/>
        <item x="80"/>
        <item x="28"/>
        <item x="31"/>
        <item x="75"/>
        <item x="69"/>
        <item x="91"/>
        <item x="71"/>
        <item x="30"/>
        <item x="60"/>
        <item x="36"/>
        <item x="9"/>
        <item x="56"/>
        <item x="10"/>
        <item x="52"/>
        <item x="72"/>
        <item x="34"/>
        <item x="40"/>
        <item x="18"/>
        <item x="44"/>
        <item x="42"/>
        <item x="14"/>
        <item x="51"/>
        <item x="61"/>
        <item x="15"/>
        <item x="57"/>
        <item x="7"/>
        <item x="12"/>
        <item x="1"/>
        <item x="55"/>
        <item x="38"/>
        <item x="74"/>
        <item x="41"/>
        <item x="2"/>
        <item x="63"/>
        <item x="24"/>
        <item x="54"/>
        <item x="22"/>
        <item x="11"/>
        <item x="0"/>
        <item x="23"/>
        <item x="58"/>
        <item x="21"/>
        <item x="27"/>
        <item x="6"/>
        <item x="29"/>
        <item x="43"/>
        <item x="65"/>
        <item x="48"/>
        <item x="46"/>
        <item x="85"/>
        <item x="37"/>
        <item x="17"/>
        <item x="26"/>
        <item x="5"/>
        <item x="39"/>
        <item x="76"/>
        <item x="64"/>
        <item x="8"/>
        <item x="90"/>
        <item x="53"/>
        <item x="20"/>
        <item x="35"/>
        <item x="25"/>
        <item x="50"/>
        <item x="89"/>
        <item x="84"/>
        <item x="32"/>
        <item x="86"/>
        <item x="81"/>
        <item x="93"/>
        <item x="83"/>
        <item x="67"/>
        <item x="4"/>
        <item x="13"/>
        <item x="79"/>
        <item x="92"/>
        <item x="88"/>
        <item x="8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B6F0D-1D2C-4741-BD22-B5AB55BA440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axis="axisRow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Count of HT_PAT_ID" fld="0" subtotal="count" baseField="8" baseItem="0"/>
    <dataField name="Count of HT_PAT_ID2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33C3B-46E9-42E2-AD38-5093E103B641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E24:G9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1"/>
  </rowFields>
  <rowItems count="66">
    <i>
      <x v="5"/>
    </i>
    <i>
      <x v="6"/>
    </i>
    <i>
      <x v="13"/>
    </i>
    <i>
      <x v="16"/>
    </i>
    <i>
      <x v="21"/>
    </i>
    <i>
      <x v="24"/>
    </i>
    <i>
      <x v="29"/>
    </i>
    <i>
      <x v="33"/>
    </i>
    <i>
      <x v="34"/>
    </i>
    <i>
      <x v="37"/>
    </i>
    <i>
      <x v="44"/>
    </i>
    <i>
      <x v="49"/>
    </i>
    <i>
      <x v="51"/>
    </i>
    <i>
      <x v="58"/>
    </i>
    <i>
      <x v="70"/>
    </i>
    <i>
      <x v="78"/>
    </i>
    <i>
      <x v="83"/>
    </i>
    <i>
      <x v="88"/>
    </i>
    <i>
      <x v="89"/>
    </i>
    <i>
      <x v="91"/>
    </i>
    <i>
      <x v="92"/>
    </i>
    <i>
      <x v="93"/>
    </i>
    <i>
      <x v="99"/>
    </i>
    <i>
      <x v="106"/>
    </i>
    <i>
      <x v="108"/>
    </i>
    <i>
      <x v="109"/>
    </i>
    <i>
      <x v="110"/>
    </i>
    <i>
      <x v="118"/>
    </i>
    <i>
      <x v="122"/>
    </i>
    <i>
      <x v="125"/>
    </i>
    <i>
      <x v="128"/>
    </i>
    <i>
      <x v="133"/>
    </i>
    <i>
      <x v="136"/>
    </i>
    <i>
      <x v="137"/>
    </i>
    <i>
      <x v="138"/>
    </i>
    <i>
      <x v="139"/>
    </i>
    <i>
      <x v="140"/>
    </i>
    <i>
      <x v="144"/>
    </i>
    <i>
      <x v="148"/>
    </i>
    <i>
      <x v="163"/>
    </i>
    <i>
      <x v="167"/>
    </i>
    <i>
      <x v="173"/>
    </i>
    <i>
      <x v="186"/>
    </i>
    <i>
      <x v="192"/>
    </i>
    <i>
      <x v="198"/>
    </i>
    <i>
      <x v="205"/>
    </i>
    <i>
      <x v="207"/>
    </i>
    <i>
      <x v="211"/>
    </i>
    <i>
      <x v="217"/>
    </i>
    <i>
      <x v="218"/>
    </i>
    <i>
      <x v="219"/>
    </i>
    <i>
      <x v="220"/>
    </i>
    <i>
      <x v="242"/>
    </i>
    <i>
      <x v="243"/>
    </i>
    <i>
      <x v="244"/>
    </i>
    <i>
      <x v="247"/>
    </i>
    <i>
      <x v="254"/>
    </i>
    <i>
      <x v="257"/>
    </i>
    <i>
      <x v="269"/>
    </i>
    <i>
      <x v="270"/>
    </i>
    <i>
      <x v="279"/>
    </i>
    <i>
      <x v="291"/>
    </i>
    <i>
      <x v="322"/>
    </i>
    <i>
      <x v="325"/>
    </i>
    <i>
      <x v="334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3C57D-8915-4627-9936-922B7BCB0FA1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DL Cholesterol">
  <location ref="N462:P50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7"/>
        <item x="34"/>
        <item x="15"/>
        <item x="30"/>
        <item x="19"/>
        <item x="18"/>
        <item x="6"/>
        <item x="33"/>
        <item x="26"/>
        <item x="20"/>
        <item x="3"/>
        <item x="9"/>
        <item x="12"/>
        <item x="8"/>
        <item x="28"/>
        <item x="7"/>
        <item x="4"/>
        <item x="21"/>
        <item x="14"/>
        <item x="31"/>
        <item x="29"/>
        <item x="23"/>
        <item x="25"/>
        <item x="24"/>
        <item x="10"/>
        <item x="0"/>
        <item x="13"/>
        <item x="11"/>
        <item x="5"/>
        <item x="16"/>
        <item x="32"/>
        <item x="27"/>
        <item x="22"/>
        <item x="36"/>
        <item x="35"/>
        <item x="3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53E7E-175F-40C9-A073-7DF0DD288E57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NP">
  <location ref="E452:G46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10"/>
        <item x="6"/>
        <item x="12"/>
        <item x="9"/>
        <item x="3"/>
        <item x="7"/>
        <item x="5"/>
        <item x="2"/>
        <item x="11"/>
        <item x="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3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3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17A23-D6DB-4BD3-9F9F-6CD20C6D17AE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4:C4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62">
        <item x="56"/>
        <item x="50"/>
        <item x="45"/>
        <item x="36"/>
        <item x="48"/>
        <item x="49"/>
        <item x="44"/>
        <item x="46"/>
        <item x="51"/>
        <item x="54"/>
        <item x="60"/>
        <item x="53"/>
        <item x="57"/>
        <item x="42"/>
        <item x="39"/>
        <item x="28"/>
        <item x="43"/>
        <item x="37"/>
        <item x="55"/>
        <item x="33"/>
        <item x="58"/>
        <item x="59"/>
        <item x="21"/>
        <item x="12"/>
        <item x="47"/>
        <item x="40"/>
        <item x="30"/>
        <item x="41"/>
        <item x="29"/>
        <item x="32"/>
        <item x="25"/>
        <item x="10"/>
        <item x="5"/>
        <item x="27"/>
        <item x="19"/>
        <item x="0"/>
        <item x="18"/>
        <item x="7"/>
        <item x="35"/>
        <item x="17"/>
        <item x="9"/>
        <item x="24"/>
        <item x="3"/>
        <item x="6"/>
        <item x="13"/>
        <item x="1"/>
        <item x="22"/>
        <item x="20"/>
        <item x="4"/>
        <item x="11"/>
        <item x="8"/>
        <item x="16"/>
        <item x="2"/>
        <item x="14"/>
        <item x="34"/>
        <item x="31"/>
        <item x="23"/>
        <item x="15"/>
        <item x="26"/>
        <item x="52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</pivotFields>
  <rowFields count="1">
    <field x="7"/>
  </rowFields>
  <rowItems count="37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4"/>
    </i>
    <i>
      <x v="15"/>
    </i>
    <i>
      <x v="16"/>
    </i>
    <i>
      <x v="17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5"/>
    </i>
    <i>
      <x v="46"/>
    </i>
    <i>
      <x v="48"/>
    </i>
    <i>
      <x v="52"/>
    </i>
    <i t="grand">
      <x/>
    </i>
  </rowItems>
  <colFields count="1">
    <field x="-2"/>
  </colFields>
  <colItems count="2">
    <i>
      <x/>
    </i>
    <i i="1">
      <x v="1"/>
    </i>
  </colItems>
  <pageFields count="1">
    <pageField fld="48" hier="-1"/>
  </pageFields>
  <dataFields count="2">
    <dataField name="Count of HT_PAT_ID" fld="0" subtotal="count" baseField="0" baseItem="1"/>
    <dataField name="Count of HT_PAT_ID2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0616-3EE9-41C0-B717-DC75EF86AC8A}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itrates">
  <location ref="A580:C58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49A6F-F2CE-4E98-8C2D-7036463CC790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stolicBP">
  <location ref="A67:C7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axis="axisRow"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3"/>
  </rowFields>
  <rowItems count="10">
    <i>
      <x v="1"/>
    </i>
    <i>
      <x v="3"/>
    </i>
    <i>
      <x v="5"/>
    </i>
    <i>
      <x v="7"/>
    </i>
    <i>
      <x v="9"/>
    </i>
    <i>
      <x v="10"/>
    </i>
    <i>
      <x v="13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6770D-D087-4388-A036-55A051E53A97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tal Cholesterol">
  <location ref="J452:L50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x="40"/>
        <item x="17"/>
        <item x="14"/>
        <item x="43"/>
        <item x="41"/>
        <item x="29"/>
        <item x="34"/>
        <item x="7"/>
        <item x="24"/>
        <item x="31"/>
        <item x="3"/>
        <item x="42"/>
        <item x="27"/>
        <item x="18"/>
        <item x="36"/>
        <item x="28"/>
        <item x="11"/>
        <item x="21"/>
        <item x="15"/>
        <item x="6"/>
        <item x="10"/>
        <item x="4"/>
        <item x="12"/>
        <item x="20"/>
        <item x="38"/>
        <item x="35"/>
        <item x="22"/>
        <item x="9"/>
        <item x="8"/>
        <item x="19"/>
        <item x="13"/>
        <item x="37"/>
        <item x="33"/>
        <item x="30"/>
        <item x="16"/>
        <item x="25"/>
        <item x="47"/>
        <item x="44"/>
        <item x="26"/>
        <item x="5"/>
        <item x="0"/>
        <item x="45"/>
        <item x="23"/>
        <item x="39"/>
        <item x="32"/>
        <item x="4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4A5AC-B29C-495D-8B81-FADB8CBCE260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299:C30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2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75179-5807-4D76-8F47-477AFCF6294B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EI">
  <location ref="E469:G47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6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8E654-3801-48D8-B655-49ED24B80BF5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reatinine">
  <location ref="A354:C39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24">
        <item x="36"/>
        <item x="13"/>
        <item x="47"/>
        <item x="67"/>
        <item x="30"/>
        <item x="114"/>
        <item x="93"/>
        <item x="66"/>
        <item x="37"/>
        <item x="83"/>
        <item x="28"/>
        <item x="87"/>
        <item x="97"/>
        <item x="103"/>
        <item x="6"/>
        <item x="35"/>
        <item x="73"/>
        <item x="80"/>
        <item x="14"/>
        <item x="20"/>
        <item x="64"/>
        <item x="24"/>
        <item x="52"/>
        <item x="8"/>
        <item x="1"/>
        <item x="108"/>
        <item x="54"/>
        <item x="0"/>
        <item x="39"/>
        <item x="48"/>
        <item x="29"/>
        <item x="34"/>
        <item x="58"/>
        <item x="40"/>
        <item x="68"/>
        <item x="74"/>
        <item x="56"/>
        <item x="95"/>
        <item x="50"/>
        <item x="115"/>
        <item x="5"/>
        <item x="46"/>
        <item x="109"/>
        <item x="60"/>
        <item x="42"/>
        <item x="41"/>
        <item x="81"/>
        <item x="22"/>
        <item x="85"/>
        <item x="86"/>
        <item x="25"/>
        <item x="26"/>
        <item x="84"/>
        <item x="2"/>
        <item x="16"/>
        <item x="32"/>
        <item x="9"/>
        <item x="12"/>
        <item x="43"/>
        <item x="55"/>
        <item x="19"/>
        <item x="82"/>
        <item x="15"/>
        <item x="49"/>
        <item x="57"/>
        <item x="69"/>
        <item x="111"/>
        <item x="17"/>
        <item x="92"/>
        <item x="10"/>
        <item x="63"/>
        <item x="77"/>
        <item x="96"/>
        <item x="71"/>
        <item x="94"/>
        <item x="121"/>
        <item x="59"/>
        <item x="113"/>
        <item x="101"/>
        <item x="79"/>
        <item x="76"/>
        <item x="7"/>
        <item x="18"/>
        <item x="110"/>
        <item x="23"/>
        <item x="61"/>
        <item x="21"/>
        <item x="117"/>
        <item x="100"/>
        <item x="72"/>
        <item x="90"/>
        <item x="122"/>
        <item x="33"/>
        <item x="4"/>
        <item x="112"/>
        <item x="65"/>
        <item x="106"/>
        <item x="62"/>
        <item x="51"/>
        <item x="102"/>
        <item x="11"/>
        <item x="70"/>
        <item x="99"/>
        <item x="91"/>
        <item x="119"/>
        <item x="38"/>
        <item x="89"/>
        <item x="27"/>
        <item x="44"/>
        <item x="53"/>
        <item x="78"/>
        <item x="120"/>
        <item x="107"/>
        <item x="88"/>
        <item x="118"/>
        <item x="116"/>
        <item x="105"/>
        <item x="104"/>
        <item x="75"/>
        <item x="45"/>
        <item x="31"/>
        <item x="9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8"/>
  </rowFields>
  <rowItems count="39">
    <i>
      <x v="3"/>
    </i>
    <i>
      <x v="5"/>
    </i>
    <i>
      <x v="6"/>
    </i>
    <i>
      <x v="7"/>
    </i>
    <i>
      <x v="8"/>
    </i>
    <i>
      <x v="10"/>
    </i>
    <i>
      <x v="11"/>
    </i>
    <i>
      <x v="16"/>
    </i>
    <i>
      <x v="17"/>
    </i>
    <i>
      <x v="18"/>
    </i>
    <i>
      <x v="20"/>
    </i>
    <i>
      <x v="21"/>
    </i>
    <i>
      <x v="25"/>
    </i>
    <i>
      <x v="26"/>
    </i>
    <i>
      <x v="27"/>
    </i>
    <i>
      <x v="28"/>
    </i>
    <i>
      <x v="31"/>
    </i>
    <i>
      <x v="32"/>
    </i>
    <i>
      <x v="35"/>
    </i>
    <i>
      <x v="38"/>
    </i>
    <i>
      <x v="40"/>
    </i>
    <i>
      <x v="42"/>
    </i>
    <i>
      <x v="43"/>
    </i>
    <i>
      <x v="44"/>
    </i>
    <i>
      <x v="45"/>
    </i>
    <i>
      <x v="49"/>
    </i>
    <i>
      <x v="51"/>
    </i>
    <i>
      <x v="54"/>
    </i>
    <i>
      <x v="63"/>
    </i>
    <i>
      <x v="66"/>
    </i>
    <i>
      <x v="68"/>
    </i>
    <i>
      <x v="70"/>
    </i>
    <i>
      <x v="78"/>
    </i>
    <i>
      <x v="89"/>
    </i>
    <i>
      <x v="91"/>
    </i>
    <i>
      <x v="103"/>
    </i>
    <i>
      <x v="108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9A4B-A6B6-4EA5-80D3-27A871CAB35D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ta-blockers">
  <location ref="E493:G49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9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397ED-68D8-4221-9A3F-03180E561190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132:C15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axis="axisRow"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5"/>
  </rowFields>
  <rowItems count="24">
    <i>
      <x v="5"/>
    </i>
    <i>
      <x v="6"/>
    </i>
    <i>
      <x v="7"/>
    </i>
    <i>
      <x v="8"/>
    </i>
    <i>
      <x v="13"/>
    </i>
    <i>
      <x v="16"/>
    </i>
    <i>
      <x v="20"/>
    </i>
    <i>
      <x v="23"/>
    </i>
    <i>
      <x v="26"/>
    </i>
    <i>
      <x v="27"/>
    </i>
    <i>
      <x v="29"/>
    </i>
    <i>
      <x v="32"/>
    </i>
    <i>
      <x v="33"/>
    </i>
    <i>
      <x v="34"/>
    </i>
    <i>
      <x v="37"/>
    </i>
    <i>
      <x v="38"/>
    </i>
    <i>
      <x v="42"/>
    </i>
    <i>
      <x v="43"/>
    </i>
    <i>
      <x v="44"/>
    </i>
    <i>
      <x v="45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67F13-E4C4-4F56-A4E9-144EF3024A51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ystolicBP">
  <location ref="J24:L4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axis="axisRow" showAll="0">
      <items count="46">
        <item x="18"/>
        <item x="34"/>
        <item x="22"/>
        <item x="40"/>
        <item x="44"/>
        <item x="15"/>
        <item x="23"/>
        <item x="12"/>
        <item x="32"/>
        <item x="42"/>
        <item x="14"/>
        <item x="16"/>
        <item x="5"/>
        <item x="37"/>
        <item x="6"/>
        <item x="9"/>
        <item x="1"/>
        <item x="24"/>
        <item x="43"/>
        <item x="21"/>
        <item x="17"/>
        <item x="27"/>
        <item x="7"/>
        <item x="8"/>
        <item x="36"/>
        <item x="10"/>
        <item x="39"/>
        <item x="0"/>
        <item x="30"/>
        <item x="38"/>
        <item x="25"/>
        <item x="11"/>
        <item x="26"/>
        <item x="20"/>
        <item x="2"/>
        <item x="19"/>
        <item x="4"/>
        <item x="28"/>
        <item x="3"/>
        <item x="33"/>
        <item x="41"/>
        <item x="35"/>
        <item x="31"/>
        <item x="2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2"/>
  </rowFields>
  <rowItems count="18">
    <i>
      <x v="5"/>
    </i>
    <i>
      <x v="6"/>
    </i>
    <i>
      <x v="7"/>
    </i>
    <i>
      <x v="10"/>
    </i>
    <i>
      <x v="12"/>
    </i>
    <i>
      <x v="16"/>
    </i>
    <i>
      <x v="19"/>
    </i>
    <i>
      <x v="23"/>
    </i>
    <i>
      <x v="25"/>
    </i>
    <i>
      <x v="27"/>
    </i>
    <i>
      <x v="30"/>
    </i>
    <i>
      <x v="31"/>
    </i>
    <i>
      <x v="33"/>
    </i>
    <i>
      <x v="36"/>
    </i>
    <i>
      <x v="37"/>
    </i>
    <i>
      <x v="39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8EBAF-83DD-4F7B-9D5F-BB050C52CD59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 of Admission">
  <location ref="I4:K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7A9BC-AA8A-4AF1-B8FB-136198F60AC1}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itrates">
  <location ref="A580:C58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940A9-B19D-4F40-B85D-CF893571BD05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271:C27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FF609-65C2-4F77-BA2A-4733B99BD25A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271:C27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5A05C-FFCE-4F73-BBA8-312533E4727D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cubitril/Valsartan">
  <location ref="F545:H55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9F81A-B678-4647-B1E9-1BE511220B0D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uretics">
  <location ref="F561:H56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EFAA6-17E8-4C1C-90B0-645F3DD38E59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cohol">
  <location ref="E31:G3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C14CF-FD06-4E6F-B79C-FC968C090D70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ypertension">
  <location ref="A306:C309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A3D90-11E2-4637-96E7-5F06B0959E1E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20:C323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49CB5-238D-4C3F-B11B-F213DBDE16F4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lse Pressure">
  <location ref="A90:C12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axis="axisRow" showAll="0">
      <items count="38">
        <item x="14"/>
        <item x="18"/>
        <item x="36"/>
        <item x="25"/>
        <item x="20"/>
        <item x="34"/>
        <item x="12"/>
        <item x="15"/>
        <item x="24"/>
        <item x="13"/>
        <item x="17"/>
        <item x="32"/>
        <item x="6"/>
        <item x="26"/>
        <item x="31"/>
        <item x="8"/>
        <item x="1"/>
        <item x="21"/>
        <item x="9"/>
        <item x="10"/>
        <item x="22"/>
        <item x="29"/>
        <item x="7"/>
        <item x="2"/>
        <item x="35"/>
        <item x="11"/>
        <item x="23"/>
        <item x="0"/>
        <item x="3"/>
        <item x="5"/>
        <item x="16"/>
        <item x="19"/>
        <item x="27"/>
        <item x="4"/>
        <item x="28"/>
        <item x="3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3826A-2C46-4351-A20F-2ADADC99718A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ing">
  <location ref="E23:G2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4636B-E71A-4395-AF89-EDD14F3A15B9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A290:C29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38A97-F7D9-4020-9F61-137E8F76E8F9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14:C31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D2C37-84BE-48AF-A87E-B5F1A7601716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cubitril/Valsartan">
  <location ref="F545:H55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89F4C-5757-4845-8FA0-D82663D3E46B}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dosterone Antagonists">
  <location ref="F569:H57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D3D88-3D9C-48D5-8625-E4340771A922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eripheral artery Disease">
  <location ref="A339:C34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E8E69-9011-4273-8E32-4BCABFFE8AB9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ung Disease">
  <location ref="A326:C33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6927F-673C-4AC0-89F7-343D45851A5B}" name="PivotTable4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gonxin">
  <location ref="K569:M57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ABDFD-D64F-420D-90AC-D2DFDE2D234A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naemia">
  <location ref="A345:C349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8D153-C4A3-473C-804F-2CAD61E3F510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est X-Ray">
  <location ref="A282:C28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22762-5AD4-406A-A260-0CD7F473B7EC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alve Disease">
  <location ref="A333:C33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C7B82-27FB-4501-972D-E9C469114E97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art Rate">
  <location ref="A190:C26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axis="axisRow" showAll="0">
      <items count="75">
        <item x="70"/>
        <item x="66"/>
        <item x="61"/>
        <item x="58"/>
        <item x="5"/>
        <item x="64"/>
        <item x="47"/>
        <item x="23"/>
        <item x="48"/>
        <item x="49"/>
        <item x="29"/>
        <item x="43"/>
        <item x="4"/>
        <item x="24"/>
        <item x="54"/>
        <item x="38"/>
        <item x="6"/>
        <item x="22"/>
        <item x="0"/>
        <item x="7"/>
        <item x="16"/>
        <item x="17"/>
        <item x="15"/>
        <item x="37"/>
        <item x="33"/>
        <item x="12"/>
        <item x="31"/>
        <item x="39"/>
        <item x="50"/>
        <item x="34"/>
        <item x="26"/>
        <item x="18"/>
        <item x="44"/>
        <item x="2"/>
        <item x="32"/>
        <item x="11"/>
        <item x="8"/>
        <item x="36"/>
        <item x="14"/>
        <item x="25"/>
        <item x="42"/>
        <item x="51"/>
        <item x="9"/>
        <item x="21"/>
        <item x="53"/>
        <item x="20"/>
        <item x="46"/>
        <item x="41"/>
        <item x="28"/>
        <item x="57"/>
        <item x="1"/>
        <item x="13"/>
        <item x="27"/>
        <item x="55"/>
        <item x="45"/>
        <item x="63"/>
        <item x="73"/>
        <item x="68"/>
        <item x="40"/>
        <item x="56"/>
        <item x="3"/>
        <item x="69"/>
        <item x="30"/>
        <item x="60"/>
        <item x="59"/>
        <item x="35"/>
        <item x="72"/>
        <item x="65"/>
        <item x="71"/>
        <item x="52"/>
        <item x="62"/>
        <item x="67"/>
        <item x="1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6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58F7C-773B-477E-B7F2-24D8B1B1B562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otassium">
  <location ref="F480:H50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">
        <item x="22"/>
        <item x="15"/>
        <item x="16"/>
        <item x="18"/>
        <item x="21"/>
        <item x="17"/>
        <item x="7"/>
        <item x="14"/>
        <item x="4"/>
        <item x="10"/>
        <item x="8"/>
        <item x="0"/>
        <item x="11"/>
        <item x="5"/>
        <item x="13"/>
        <item x="9"/>
        <item x="2"/>
        <item x="19"/>
        <item x="6"/>
        <item x="12"/>
        <item x="20"/>
        <item x="24"/>
        <item x="25"/>
        <item x="1"/>
        <item x="26"/>
        <item x="2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0BCB4-A8EA-4C19-8199-81F2433CC8DA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Bs">
  <location ref="F537:H54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6091B-0C64-4FCA-AA7C-4FCD41625DBB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uretics">
  <location ref="F561:H56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3B08B-9AB6-49D0-AF7C-049E8A54FAB5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ins">
  <location ref="K575:M58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A5CEA-78CD-4F68-BE9A-E1D97271E0B4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T-proBNP">
  <location ref="K480:M50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23"/>
        <item x="5"/>
        <item x="17"/>
        <item x="12"/>
        <item x="15"/>
        <item x="18"/>
        <item x="10"/>
        <item x="4"/>
        <item x="8"/>
        <item x="13"/>
        <item x="7"/>
        <item x="1"/>
        <item x="21"/>
        <item x="19"/>
        <item x="6"/>
        <item x="24"/>
        <item x="14"/>
        <item x="20"/>
        <item x="9"/>
        <item x="16"/>
        <item x="1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57FB6-DD8D-4257-AB4C-F4E9387684DC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GFR">
  <location ref="E380:G46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82">
        <item x="26"/>
        <item x="57"/>
        <item x="68"/>
        <item x="72"/>
        <item x="80"/>
        <item x="37"/>
        <item x="73"/>
        <item x="30"/>
        <item x="63"/>
        <item x="11"/>
        <item x="70"/>
        <item x="41"/>
        <item x="59"/>
        <item x="49"/>
        <item x="7"/>
        <item x="36"/>
        <item x="17"/>
        <item x="50"/>
        <item x="28"/>
        <item x="62"/>
        <item x="4"/>
        <item x="13"/>
        <item x="16"/>
        <item x="56"/>
        <item x="14"/>
        <item x="12"/>
        <item x="20"/>
        <item x="27"/>
        <item x="19"/>
        <item x="55"/>
        <item x="58"/>
        <item x="48"/>
        <item x="43"/>
        <item x="9"/>
        <item x="10"/>
        <item x="77"/>
        <item x="40"/>
        <item x="60"/>
        <item x="64"/>
        <item x="35"/>
        <item x="2"/>
        <item x="69"/>
        <item x="66"/>
        <item x="54"/>
        <item x="32"/>
        <item x="65"/>
        <item x="46"/>
        <item x="52"/>
        <item x="42"/>
        <item x="38"/>
        <item x="71"/>
        <item x="44"/>
        <item x="1"/>
        <item x="0"/>
        <item x="24"/>
        <item x="8"/>
        <item x="45"/>
        <item x="61"/>
        <item x="34"/>
        <item x="51"/>
        <item x="15"/>
        <item x="79"/>
        <item x="5"/>
        <item x="21"/>
        <item x="74"/>
        <item x="25"/>
        <item x="29"/>
        <item x="67"/>
        <item x="33"/>
        <item x="75"/>
        <item x="76"/>
        <item x="31"/>
        <item x="22"/>
        <item x="53"/>
        <item x="6"/>
        <item x="23"/>
        <item x="47"/>
        <item x="39"/>
        <item x="78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9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3FA5F-0B95-4A58-93A2-BBE60B3E86EE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emoglobin">
  <location ref="A480:C57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5">
        <item x="62"/>
        <item x="82"/>
        <item x="68"/>
        <item x="45"/>
        <item x="19"/>
        <item x="70"/>
        <item x="47"/>
        <item x="77"/>
        <item x="33"/>
        <item x="78"/>
        <item x="16"/>
        <item x="73"/>
        <item x="49"/>
        <item x="66"/>
        <item x="59"/>
        <item x="80"/>
        <item x="28"/>
        <item x="31"/>
        <item x="75"/>
        <item x="69"/>
        <item x="91"/>
        <item x="71"/>
        <item x="30"/>
        <item x="60"/>
        <item x="36"/>
        <item x="9"/>
        <item x="56"/>
        <item x="10"/>
        <item x="52"/>
        <item x="72"/>
        <item x="34"/>
        <item x="40"/>
        <item x="18"/>
        <item x="44"/>
        <item x="42"/>
        <item x="14"/>
        <item x="51"/>
        <item x="61"/>
        <item x="15"/>
        <item x="57"/>
        <item x="7"/>
        <item x="12"/>
        <item x="1"/>
        <item x="55"/>
        <item x="38"/>
        <item x="74"/>
        <item x="41"/>
        <item x="2"/>
        <item x="63"/>
        <item x="24"/>
        <item x="54"/>
        <item x="22"/>
        <item x="11"/>
        <item x="0"/>
        <item x="23"/>
        <item x="58"/>
        <item x="21"/>
        <item x="27"/>
        <item x="6"/>
        <item x="29"/>
        <item x="43"/>
        <item x="65"/>
        <item x="48"/>
        <item x="46"/>
        <item x="85"/>
        <item x="37"/>
        <item x="17"/>
        <item x="26"/>
        <item x="5"/>
        <item x="39"/>
        <item x="76"/>
        <item x="64"/>
        <item x="8"/>
        <item x="90"/>
        <item x="53"/>
        <item x="20"/>
        <item x="35"/>
        <item x="25"/>
        <item x="50"/>
        <item x="89"/>
        <item x="84"/>
        <item x="32"/>
        <item x="86"/>
        <item x="81"/>
        <item x="93"/>
        <item x="83"/>
        <item x="67"/>
        <item x="4"/>
        <item x="13"/>
        <item x="79"/>
        <item x="92"/>
        <item x="88"/>
        <item x="8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27596-839D-41BB-B5ED-A8C56554B0EC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axis="axisRow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0" subtotal="count" baseField="8" baseItem="0"/>
    <dataField name="Count of HT_PAT_ID2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FE548-5AC9-4489-9CCC-EFEC23544B48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E39:G37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1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AE3E7-D0E2-4665-AF34-B59A516BD82C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DL Cholesterol">
  <location ref="O512:Q551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7"/>
        <item x="34"/>
        <item x="15"/>
        <item x="30"/>
        <item x="19"/>
        <item x="18"/>
        <item x="6"/>
        <item x="33"/>
        <item x="26"/>
        <item x="20"/>
        <item x="3"/>
        <item x="9"/>
        <item x="12"/>
        <item x="8"/>
        <item x="28"/>
        <item x="7"/>
        <item x="4"/>
        <item x="21"/>
        <item x="14"/>
        <item x="31"/>
        <item x="29"/>
        <item x="23"/>
        <item x="25"/>
        <item x="24"/>
        <item x="10"/>
        <item x="0"/>
        <item x="13"/>
        <item x="11"/>
        <item x="5"/>
        <item x="16"/>
        <item x="32"/>
        <item x="27"/>
        <item x="22"/>
        <item x="36"/>
        <item x="35"/>
        <item x="3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A0E94-04DF-44E0-BD80-7FDD62599FD8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NP">
  <location ref="F512:H52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10"/>
        <item x="6"/>
        <item x="12"/>
        <item x="9"/>
        <item x="3"/>
        <item x="7"/>
        <item x="5"/>
        <item x="2"/>
        <item x="11"/>
        <item x="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A054E-696B-48B3-AD95-3E3EEFCBF1DF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1:C63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62">
        <item x="56"/>
        <item x="50"/>
        <item x="45"/>
        <item x="36"/>
        <item x="48"/>
        <item x="49"/>
        <item x="44"/>
        <item x="46"/>
        <item x="51"/>
        <item x="54"/>
        <item x="60"/>
        <item x="53"/>
        <item x="57"/>
        <item x="42"/>
        <item x="39"/>
        <item x="28"/>
        <item x="43"/>
        <item x="37"/>
        <item x="55"/>
        <item x="33"/>
        <item x="58"/>
        <item x="59"/>
        <item x="21"/>
        <item x="12"/>
        <item x="47"/>
        <item x="40"/>
        <item x="30"/>
        <item x="41"/>
        <item x="29"/>
        <item x="32"/>
        <item x="25"/>
        <item x="10"/>
        <item x="5"/>
        <item x="27"/>
        <item x="19"/>
        <item x="0"/>
        <item x="18"/>
        <item x="7"/>
        <item x="35"/>
        <item x="17"/>
        <item x="9"/>
        <item x="24"/>
        <item x="3"/>
        <item x="6"/>
        <item x="13"/>
        <item x="1"/>
        <item x="22"/>
        <item x="20"/>
        <item x="4"/>
        <item x="11"/>
        <item x="8"/>
        <item x="16"/>
        <item x="2"/>
        <item x="14"/>
        <item x="34"/>
        <item x="31"/>
        <item x="23"/>
        <item x="15"/>
        <item x="26"/>
        <item x="52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0" subtotal="count" baseField="0" baseItem="1"/>
    <dataField name="Count of HT_PAT_ID2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DE42C-4FCF-4E25-810A-480928402FC2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stolicBP">
  <location ref="A66:C8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axis="axisRow"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75FF3-EA0C-45A7-9370-3677ED406863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cohol">
  <location ref="E31:G3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1CB76-4F6B-4019-85D0-576D8B8D8D6C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tal Cholesterol">
  <location ref="K512:M561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x="40"/>
        <item x="17"/>
        <item x="14"/>
        <item x="43"/>
        <item x="41"/>
        <item x="29"/>
        <item x="34"/>
        <item x="7"/>
        <item x="24"/>
        <item x="31"/>
        <item x="3"/>
        <item x="42"/>
        <item x="27"/>
        <item x="18"/>
        <item x="36"/>
        <item x="28"/>
        <item x="11"/>
        <item x="21"/>
        <item x="15"/>
        <item x="6"/>
        <item x="10"/>
        <item x="4"/>
        <item x="12"/>
        <item x="20"/>
        <item x="38"/>
        <item x="35"/>
        <item x="22"/>
        <item x="9"/>
        <item x="8"/>
        <item x="19"/>
        <item x="13"/>
        <item x="37"/>
        <item x="33"/>
        <item x="30"/>
        <item x="16"/>
        <item x="25"/>
        <item x="47"/>
        <item x="44"/>
        <item x="26"/>
        <item x="5"/>
        <item x="0"/>
        <item x="45"/>
        <item x="23"/>
        <item x="39"/>
        <item x="32"/>
        <item x="4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54915-9E9B-4035-A400-710700B40DC1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298:C30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4B8A3-6225-42E7-AF03-0CEB4F4ABE3C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EI">
  <location ref="F529:H53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EC1A4-E1EB-4753-8D3B-E3B84718DC95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reatinine">
  <location ref="A353:C47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24">
        <item x="36"/>
        <item x="13"/>
        <item x="47"/>
        <item x="67"/>
        <item x="30"/>
        <item x="114"/>
        <item x="93"/>
        <item x="66"/>
        <item x="37"/>
        <item x="83"/>
        <item x="28"/>
        <item x="87"/>
        <item x="97"/>
        <item x="103"/>
        <item x="6"/>
        <item x="35"/>
        <item x="73"/>
        <item x="80"/>
        <item x="14"/>
        <item x="20"/>
        <item x="64"/>
        <item x="24"/>
        <item x="52"/>
        <item x="8"/>
        <item x="1"/>
        <item x="108"/>
        <item x="54"/>
        <item x="0"/>
        <item x="39"/>
        <item x="48"/>
        <item x="29"/>
        <item x="34"/>
        <item x="58"/>
        <item x="40"/>
        <item x="68"/>
        <item x="74"/>
        <item x="56"/>
        <item x="95"/>
        <item x="50"/>
        <item x="115"/>
        <item x="5"/>
        <item x="46"/>
        <item x="109"/>
        <item x="60"/>
        <item x="42"/>
        <item x="41"/>
        <item x="81"/>
        <item x="22"/>
        <item x="85"/>
        <item x="86"/>
        <item x="25"/>
        <item x="26"/>
        <item x="84"/>
        <item x="2"/>
        <item x="16"/>
        <item x="32"/>
        <item x="9"/>
        <item x="12"/>
        <item x="43"/>
        <item x="55"/>
        <item x="19"/>
        <item x="82"/>
        <item x="15"/>
        <item x="49"/>
        <item x="57"/>
        <item x="69"/>
        <item x="111"/>
        <item x="17"/>
        <item x="92"/>
        <item x="10"/>
        <item x="63"/>
        <item x="77"/>
        <item x="96"/>
        <item x="71"/>
        <item x="94"/>
        <item x="121"/>
        <item x="59"/>
        <item x="113"/>
        <item x="101"/>
        <item x="79"/>
        <item x="76"/>
        <item x="7"/>
        <item x="18"/>
        <item x="110"/>
        <item x="23"/>
        <item x="61"/>
        <item x="21"/>
        <item x="117"/>
        <item x="100"/>
        <item x="72"/>
        <item x="90"/>
        <item x="122"/>
        <item x="33"/>
        <item x="4"/>
        <item x="112"/>
        <item x="65"/>
        <item x="106"/>
        <item x="62"/>
        <item x="51"/>
        <item x="102"/>
        <item x="11"/>
        <item x="70"/>
        <item x="99"/>
        <item x="91"/>
        <item x="119"/>
        <item x="38"/>
        <item x="89"/>
        <item x="27"/>
        <item x="44"/>
        <item x="53"/>
        <item x="78"/>
        <item x="120"/>
        <item x="107"/>
        <item x="88"/>
        <item x="118"/>
        <item x="116"/>
        <item x="105"/>
        <item x="104"/>
        <item x="75"/>
        <item x="45"/>
        <item x="31"/>
        <item x="9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8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5108B-B9A9-4AD6-B0A1-BC0E35DD5386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ta-blockers">
  <location ref="F553:H55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7F2DC-A7C1-48F5-AA22-C7A16F1E07BA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 of Admission">
  <location ref="E15:G2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379FF-1F9D-4AF7-AC4C-4F4746AE28F0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131:C18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axis="axisRow"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97058-D98C-46AA-85F3-72FC99083419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ystolicBP">
  <location ref="J39:L8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axis="axisRow" showAll="0">
      <items count="46">
        <item x="18"/>
        <item x="34"/>
        <item x="22"/>
        <item x="40"/>
        <item x="44"/>
        <item x="15"/>
        <item x="23"/>
        <item x="12"/>
        <item x="32"/>
        <item x="42"/>
        <item x="14"/>
        <item x="16"/>
        <item x="5"/>
        <item x="37"/>
        <item x="6"/>
        <item x="9"/>
        <item x="1"/>
        <item x="24"/>
        <item x="43"/>
        <item x="21"/>
        <item x="17"/>
        <item x="27"/>
        <item x="7"/>
        <item x="8"/>
        <item x="36"/>
        <item x="10"/>
        <item x="39"/>
        <item x="0"/>
        <item x="30"/>
        <item x="38"/>
        <item x="25"/>
        <item x="11"/>
        <item x="26"/>
        <item x="20"/>
        <item x="2"/>
        <item x="19"/>
        <item x="4"/>
        <item x="28"/>
        <item x="3"/>
        <item x="33"/>
        <item x="41"/>
        <item x="35"/>
        <item x="31"/>
        <item x="2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1AC46-C939-426C-AA6B-C4142195682B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ypertension">
  <location ref="A306:C309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6B3E-AC5F-45DA-BFA8-D95DDDCAC7AA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20:C323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C39A5-55F0-496C-8AEF-F31B26272267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lse Pressure">
  <location ref="A90:C12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axis="axisRow" showAll="0">
      <items count="38">
        <item x="14"/>
        <item x="18"/>
        <item x="36"/>
        <item x="25"/>
        <item x="20"/>
        <item x="34"/>
        <item x="12"/>
        <item x="15"/>
        <item x="24"/>
        <item x="13"/>
        <item x="17"/>
        <item x="32"/>
        <item x="6"/>
        <item x="26"/>
        <item x="31"/>
        <item x="8"/>
        <item x="1"/>
        <item x="21"/>
        <item x="9"/>
        <item x="10"/>
        <item x="22"/>
        <item x="29"/>
        <item x="7"/>
        <item x="2"/>
        <item x="35"/>
        <item x="11"/>
        <item x="23"/>
        <item x="0"/>
        <item x="3"/>
        <item x="5"/>
        <item x="16"/>
        <item x="19"/>
        <item x="27"/>
        <item x="4"/>
        <item x="28"/>
        <item x="3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C13E1-2952-4CFB-805B-40227A0229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ospitalization History">
  <location ref="A19:C2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7B872-18D6-4BD6-91F5-3D0D96AD9E7D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ing">
  <location ref="E23:G2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B4D17-9E97-4506-AB50-76EF784E32A2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A290:C29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94C40-C6CB-42CF-8718-496F4513DECF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14:C31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4B23C-10AB-485F-B650-EA9B546FF373}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dosterone Antagonists">
  <location ref="F569:H57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1DEA8-A49B-4F92-8624-9E737F571980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eripheral artery Disease">
  <location ref="A339:C34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398E4-1A46-4A35-ABA7-52913AD11CAB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ung Disease">
  <location ref="A326:C33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5AD58-1615-4EEF-AD2B-FB43F9126767}" name="PivotTable4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gonxin">
  <location ref="K569:M57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0FC4D-BED4-450E-8FCA-9E431B864B5D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naemia">
  <location ref="A345:C349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8D8AB-E408-42EB-9E4B-774FF9288DBA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est X-Ray">
  <location ref="A282:C28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1C1C0-1BB8-4BDA-B83E-817D188C6FA8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alve Disease">
  <location ref="A333:C33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01379-6DB3-4DCF-BA91-79604DD5676F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betes">
  <location ref="I100:K103" firstHeaderRow="0" firstDataRow="1" firstDataCol="1" rowPageCount="4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4">
    <pageField fld="17" hier="-1"/>
    <pageField fld="48" item="1" hier="-1"/>
    <pageField fld="45" item="0" hier="-1"/>
    <pageField fld="32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EC2D6-D34F-4418-9BF4-51A72C050BA4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art Rate">
  <location ref="A190:C26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axis="axisRow" showAll="0">
      <items count="75">
        <item x="70"/>
        <item x="66"/>
        <item x="61"/>
        <item x="58"/>
        <item x="5"/>
        <item x="64"/>
        <item x="47"/>
        <item x="23"/>
        <item x="48"/>
        <item x="49"/>
        <item x="29"/>
        <item x="43"/>
        <item x="4"/>
        <item x="24"/>
        <item x="54"/>
        <item x="38"/>
        <item x="6"/>
        <item x="22"/>
        <item x="0"/>
        <item x="7"/>
        <item x="16"/>
        <item x="17"/>
        <item x="15"/>
        <item x="37"/>
        <item x="33"/>
        <item x="12"/>
        <item x="31"/>
        <item x="39"/>
        <item x="50"/>
        <item x="34"/>
        <item x="26"/>
        <item x="18"/>
        <item x="44"/>
        <item x="2"/>
        <item x="32"/>
        <item x="11"/>
        <item x="8"/>
        <item x="36"/>
        <item x="14"/>
        <item x="25"/>
        <item x="42"/>
        <item x="51"/>
        <item x="9"/>
        <item x="21"/>
        <item x="53"/>
        <item x="20"/>
        <item x="46"/>
        <item x="41"/>
        <item x="28"/>
        <item x="57"/>
        <item x="1"/>
        <item x="13"/>
        <item x="27"/>
        <item x="55"/>
        <item x="45"/>
        <item x="63"/>
        <item x="73"/>
        <item x="68"/>
        <item x="40"/>
        <item x="56"/>
        <item x="3"/>
        <item x="69"/>
        <item x="30"/>
        <item x="60"/>
        <item x="59"/>
        <item x="35"/>
        <item x="72"/>
        <item x="65"/>
        <item x="71"/>
        <item x="52"/>
        <item x="62"/>
        <item x="67"/>
        <item x="1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6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49C99-41FE-4B9D-9CF2-98C5F4E2E888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otassium">
  <location ref="F480:H50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">
        <item x="22"/>
        <item x="15"/>
        <item x="16"/>
        <item x="18"/>
        <item x="21"/>
        <item x="17"/>
        <item x="7"/>
        <item x="14"/>
        <item x="4"/>
        <item x="10"/>
        <item x="8"/>
        <item x="0"/>
        <item x="11"/>
        <item x="5"/>
        <item x="13"/>
        <item x="9"/>
        <item x="2"/>
        <item x="19"/>
        <item x="6"/>
        <item x="12"/>
        <item x="20"/>
        <item x="24"/>
        <item x="25"/>
        <item x="1"/>
        <item x="26"/>
        <item x="2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E148A-A464-4335-B66D-B42676A1DE91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Bs">
  <location ref="F537:H54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96FF8-9D18-4806-A88A-BA691955F4D1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ins">
  <location ref="K575:M58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116E4-83B4-41AD-B79E-FC4C25EC6A3E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T-proBNP">
  <location ref="K480:M50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23"/>
        <item x="5"/>
        <item x="17"/>
        <item x="12"/>
        <item x="15"/>
        <item x="18"/>
        <item x="10"/>
        <item x="4"/>
        <item x="8"/>
        <item x="13"/>
        <item x="7"/>
        <item x="1"/>
        <item x="21"/>
        <item x="19"/>
        <item x="6"/>
        <item x="24"/>
        <item x="14"/>
        <item x="20"/>
        <item x="9"/>
        <item x="16"/>
        <item x="1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3448C-1761-4909-83AD-7A6ED3D75AD8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GFR">
  <location ref="E380:G46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82">
        <item x="26"/>
        <item x="57"/>
        <item x="68"/>
        <item x="72"/>
        <item x="80"/>
        <item x="37"/>
        <item x="73"/>
        <item x="30"/>
        <item x="63"/>
        <item x="11"/>
        <item x="70"/>
        <item x="41"/>
        <item x="59"/>
        <item x="49"/>
        <item x="7"/>
        <item x="36"/>
        <item x="17"/>
        <item x="50"/>
        <item x="28"/>
        <item x="62"/>
        <item x="4"/>
        <item x="13"/>
        <item x="16"/>
        <item x="56"/>
        <item x="14"/>
        <item x="12"/>
        <item x="20"/>
        <item x="27"/>
        <item x="19"/>
        <item x="55"/>
        <item x="58"/>
        <item x="48"/>
        <item x="43"/>
        <item x="9"/>
        <item x="10"/>
        <item x="77"/>
        <item x="40"/>
        <item x="60"/>
        <item x="64"/>
        <item x="35"/>
        <item x="2"/>
        <item x="69"/>
        <item x="66"/>
        <item x="54"/>
        <item x="32"/>
        <item x="65"/>
        <item x="46"/>
        <item x="52"/>
        <item x="42"/>
        <item x="38"/>
        <item x="71"/>
        <item x="44"/>
        <item x="1"/>
        <item x="0"/>
        <item x="24"/>
        <item x="8"/>
        <item x="45"/>
        <item x="61"/>
        <item x="34"/>
        <item x="51"/>
        <item x="15"/>
        <item x="79"/>
        <item x="5"/>
        <item x="21"/>
        <item x="74"/>
        <item x="25"/>
        <item x="29"/>
        <item x="67"/>
        <item x="33"/>
        <item x="75"/>
        <item x="76"/>
        <item x="31"/>
        <item x="22"/>
        <item x="53"/>
        <item x="6"/>
        <item x="23"/>
        <item x="47"/>
        <item x="39"/>
        <item x="78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9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4BD79-8265-461D-91BD-1FDE1A97A4AE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emoglobin">
  <location ref="A480:C57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5">
        <item x="62"/>
        <item x="82"/>
        <item x="68"/>
        <item x="45"/>
        <item x="19"/>
        <item x="70"/>
        <item x="47"/>
        <item x="77"/>
        <item x="33"/>
        <item x="78"/>
        <item x="16"/>
        <item x="73"/>
        <item x="49"/>
        <item x="66"/>
        <item x="59"/>
        <item x="80"/>
        <item x="28"/>
        <item x="31"/>
        <item x="75"/>
        <item x="69"/>
        <item x="91"/>
        <item x="71"/>
        <item x="30"/>
        <item x="60"/>
        <item x="36"/>
        <item x="9"/>
        <item x="56"/>
        <item x="10"/>
        <item x="52"/>
        <item x="72"/>
        <item x="34"/>
        <item x="40"/>
        <item x="18"/>
        <item x="44"/>
        <item x="42"/>
        <item x="14"/>
        <item x="51"/>
        <item x="61"/>
        <item x="15"/>
        <item x="57"/>
        <item x="7"/>
        <item x="12"/>
        <item x="1"/>
        <item x="55"/>
        <item x="38"/>
        <item x="74"/>
        <item x="41"/>
        <item x="2"/>
        <item x="63"/>
        <item x="24"/>
        <item x="54"/>
        <item x="22"/>
        <item x="11"/>
        <item x="0"/>
        <item x="23"/>
        <item x="58"/>
        <item x="21"/>
        <item x="27"/>
        <item x="6"/>
        <item x="29"/>
        <item x="43"/>
        <item x="65"/>
        <item x="48"/>
        <item x="46"/>
        <item x="85"/>
        <item x="37"/>
        <item x="17"/>
        <item x="26"/>
        <item x="5"/>
        <item x="39"/>
        <item x="76"/>
        <item x="64"/>
        <item x="8"/>
        <item x="90"/>
        <item x="53"/>
        <item x="20"/>
        <item x="35"/>
        <item x="25"/>
        <item x="50"/>
        <item x="89"/>
        <item x="84"/>
        <item x="32"/>
        <item x="86"/>
        <item x="81"/>
        <item x="93"/>
        <item x="83"/>
        <item x="67"/>
        <item x="4"/>
        <item x="13"/>
        <item x="79"/>
        <item x="92"/>
        <item x="88"/>
        <item x="8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438B3-BA13-4BE7-A540-92EEC231D2B8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axis="axisRow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0" subtotal="count" baseField="8" baseItem="0"/>
    <dataField name="Count of HT_PAT_ID2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5B492-2E0D-49DA-B6B0-4EF670890C5E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E39:G37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1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9CCC3-FF4A-4C10-A2C5-E48BFABC63EE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DL Cholesterol">
  <location ref="O512:Q551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7"/>
        <item x="34"/>
        <item x="15"/>
        <item x="30"/>
        <item x="19"/>
        <item x="18"/>
        <item x="6"/>
        <item x="33"/>
        <item x="26"/>
        <item x="20"/>
        <item x="3"/>
        <item x="9"/>
        <item x="12"/>
        <item x="8"/>
        <item x="28"/>
        <item x="7"/>
        <item x="4"/>
        <item x="21"/>
        <item x="14"/>
        <item x="31"/>
        <item x="29"/>
        <item x="23"/>
        <item x="25"/>
        <item x="24"/>
        <item x="10"/>
        <item x="0"/>
        <item x="13"/>
        <item x="11"/>
        <item x="5"/>
        <item x="16"/>
        <item x="32"/>
        <item x="27"/>
        <item x="22"/>
        <item x="36"/>
        <item x="35"/>
        <item x="3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85EF9-1D2C-4375-9AD6-659C2E03D3A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C3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0"/>
        <item x="1"/>
        <item x="2"/>
        <item x="4"/>
        <item h="1" x="5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17" baseItem="0"/>
    <dataField name="Percentage" fld="0" subtotal="count" showDataAs="percentOfTota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EF3A4-A265-41BD-8086-72A66033A2CD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NP">
  <location ref="F512:H52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10"/>
        <item x="6"/>
        <item x="12"/>
        <item x="9"/>
        <item x="3"/>
        <item x="7"/>
        <item x="5"/>
        <item x="2"/>
        <item x="11"/>
        <item x="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6D690-B0A5-4DD7-B353-F622755864C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1:C63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62">
        <item x="56"/>
        <item x="50"/>
        <item x="45"/>
        <item x="36"/>
        <item x="48"/>
        <item x="49"/>
        <item x="44"/>
        <item x="46"/>
        <item x="51"/>
        <item x="54"/>
        <item x="60"/>
        <item x="53"/>
        <item x="57"/>
        <item x="42"/>
        <item x="39"/>
        <item x="28"/>
        <item x="43"/>
        <item x="37"/>
        <item x="55"/>
        <item x="33"/>
        <item x="58"/>
        <item x="59"/>
        <item x="21"/>
        <item x="12"/>
        <item x="47"/>
        <item x="40"/>
        <item x="30"/>
        <item x="41"/>
        <item x="29"/>
        <item x="32"/>
        <item x="25"/>
        <item x="10"/>
        <item x="5"/>
        <item x="27"/>
        <item x="19"/>
        <item x="0"/>
        <item x="18"/>
        <item x="7"/>
        <item x="35"/>
        <item x="17"/>
        <item x="9"/>
        <item x="24"/>
        <item x="3"/>
        <item x="6"/>
        <item x="13"/>
        <item x="1"/>
        <item x="22"/>
        <item x="20"/>
        <item x="4"/>
        <item x="11"/>
        <item x="8"/>
        <item x="16"/>
        <item x="2"/>
        <item x="14"/>
        <item x="34"/>
        <item x="31"/>
        <item x="23"/>
        <item x="15"/>
        <item x="26"/>
        <item x="52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0" subtotal="count" baseField="0" baseItem="1"/>
    <dataField name="Count of HT_PAT_ID2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DD5B4-9E41-4355-82CC-4D212635EB27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stolicBP">
  <location ref="A66:C8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axis="axisRow"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4AC3D-7D2B-4987-B94E-0FD6A89E9186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tal Cholesterol">
  <location ref="K512:M561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x="40"/>
        <item x="17"/>
        <item x="14"/>
        <item x="43"/>
        <item x="41"/>
        <item x="29"/>
        <item x="34"/>
        <item x="7"/>
        <item x="24"/>
        <item x="31"/>
        <item x="3"/>
        <item x="42"/>
        <item x="27"/>
        <item x="18"/>
        <item x="36"/>
        <item x="28"/>
        <item x="11"/>
        <item x="21"/>
        <item x="15"/>
        <item x="6"/>
        <item x="10"/>
        <item x="4"/>
        <item x="12"/>
        <item x="20"/>
        <item x="38"/>
        <item x="35"/>
        <item x="22"/>
        <item x="9"/>
        <item x="8"/>
        <item x="19"/>
        <item x="13"/>
        <item x="37"/>
        <item x="33"/>
        <item x="30"/>
        <item x="16"/>
        <item x="25"/>
        <item x="47"/>
        <item x="44"/>
        <item x="26"/>
        <item x="5"/>
        <item x="0"/>
        <item x="45"/>
        <item x="23"/>
        <item x="39"/>
        <item x="32"/>
        <item x="4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E8336-C855-46B0-979C-01F477105019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298:C30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F3512-CF8E-4971-B203-BE709DB46C86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EI">
  <location ref="F529:H53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08EBF-8C52-4C66-B9E4-A48835AE7D1D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reatinine">
  <location ref="A353:C47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24">
        <item x="36"/>
        <item x="13"/>
        <item x="47"/>
        <item x="67"/>
        <item x="30"/>
        <item x="114"/>
        <item x="93"/>
        <item x="66"/>
        <item x="37"/>
        <item x="83"/>
        <item x="28"/>
        <item x="87"/>
        <item x="97"/>
        <item x="103"/>
        <item x="6"/>
        <item x="35"/>
        <item x="73"/>
        <item x="80"/>
        <item x="14"/>
        <item x="20"/>
        <item x="64"/>
        <item x="24"/>
        <item x="52"/>
        <item x="8"/>
        <item x="1"/>
        <item x="108"/>
        <item x="54"/>
        <item x="0"/>
        <item x="39"/>
        <item x="48"/>
        <item x="29"/>
        <item x="34"/>
        <item x="58"/>
        <item x="40"/>
        <item x="68"/>
        <item x="74"/>
        <item x="56"/>
        <item x="95"/>
        <item x="50"/>
        <item x="115"/>
        <item x="5"/>
        <item x="46"/>
        <item x="109"/>
        <item x="60"/>
        <item x="42"/>
        <item x="41"/>
        <item x="81"/>
        <item x="22"/>
        <item x="85"/>
        <item x="86"/>
        <item x="25"/>
        <item x="26"/>
        <item x="84"/>
        <item x="2"/>
        <item x="16"/>
        <item x="32"/>
        <item x="9"/>
        <item x="12"/>
        <item x="43"/>
        <item x="55"/>
        <item x="19"/>
        <item x="82"/>
        <item x="15"/>
        <item x="49"/>
        <item x="57"/>
        <item x="69"/>
        <item x="111"/>
        <item x="17"/>
        <item x="92"/>
        <item x="10"/>
        <item x="63"/>
        <item x="77"/>
        <item x="96"/>
        <item x="71"/>
        <item x="94"/>
        <item x="121"/>
        <item x="59"/>
        <item x="113"/>
        <item x="101"/>
        <item x="79"/>
        <item x="76"/>
        <item x="7"/>
        <item x="18"/>
        <item x="110"/>
        <item x="23"/>
        <item x="61"/>
        <item x="21"/>
        <item x="117"/>
        <item x="100"/>
        <item x="72"/>
        <item x="90"/>
        <item x="122"/>
        <item x="33"/>
        <item x="4"/>
        <item x="112"/>
        <item x="65"/>
        <item x="106"/>
        <item x="62"/>
        <item x="51"/>
        <item x="102"/>
        <item x="11"/>
        <item x="70"/>
        <item x="99"/>
        <item x="91"/>
        <item x="119"/>
        <item x="38"/>
        <item x="89"/>
        <item x="27"/>
        <item x="44"/>
        <item x="53"/>
        <item x="78"/>
        <item x="120"/>
        <item x="107"/>
        <item x="88"/>
        <item x="118"/>
        <item x="116"/>
        <item x="105"/>
        <item x="104"/>
        <item x="75"/>
        <item x="45"/>
        <item x="31"/>
        <item x="9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8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33175-4F88-41D4-918B-AA7DAD61FA21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ta-blockers">
  <location ref="F553:H55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828A1-1E4E-47CC-9B33-4D2D4D142586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 of Admission">
  <location ref="E15:G2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69A57-FD25-4CCF-80C4-E19CFC023DDC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131:C18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axis="axisRow"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D91A2-4DD8-4916-AF69-B18442FFC417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100:C102" firstHeaderRow="0" firstDataRow="1" firstDataCol="1" rowPageCount="4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9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7" hier="-1"/>
    <pageField fld="48" item="1" hier="-1"/>
    <pageField fld="45" item="0" hier="-1"/>
    <pageField fld="32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20CD-5178-4983-8F60-4FFDF8C7BD72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ystolicBP">
  <location ref="J39:L8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axis="axisRow" showAll="0">
      <items count="46">
        <item x="18"/>
        <item x="34"/>
        <item x="22"/>
        <item x="40"/>
        <item x="44"/>
        <item x="15"/>
        <item x="23"/>
        <item x="12"/>
        <item x="32"/>
        <item x="42"/>
        <item x="14"/>
        <item x="16"/>
        <item x="5"/>
        <item x="37"/>
        <item x="6"/>
        <item x="9"/>
        <item x="1"/>
        <item x="24"/>
        <item x="43"/>
        <item x="21"/>
        <item x="17"/>
        <item x="27"/>
        <item x="7"/>
        <item x="8"/>
        <item x="36"/>
        <item x="10"/>
        <item x="39"/>
        <item x="0"/>
        <item x="30"/>
        <item x="38"/>
        <item x="25"/>
        <item x="11"/>
        <item x="26"/>
        <item x="20"/>
        <item x="2"/>
        <item x="19"/>
        <item x="4"/>
        <item x="28"/>
        <item x="3"/>
        <item x="33"/>
        <item x="41"/>
        <item x="35"/>
        <item x="31"/>
        <item x="2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DBD2E-1ED2-4C16-B421-C454B498B5EC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 of Admission">
  <location ref="I4:K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A209A-9AB8-4759-A81C-736B0D473EB6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ystolicBP">
  <location ref="J24:L6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axis="axisRow" showAll="0">
      <items count="46">
        <item x="18"/>
        <item x="34"/>
        <item x="22"/>
        <item x="40"/>
        <item x="44"/>
        <item x="15"/>
        <item x="23"/>
        <item x="12"/>
        <item x="32"/>
        <item x="42"/>
        <item x="14"/>
        <item x="16"/>
        <item x="5"/>
        <item x="37"/>
        <item x="6"/>
        <item x="9"/>
        <item x="1"/>
        <item x="24"/>
        <item x="43"/>
        <item x="21"/>
        <item x="17"/>
        <item x="27"/>
        <item x="7"/>
        <item x="8"/>
        <item x="36"/>
        <item x="10"/>
        <item x="39"/>
        <item x="0"/>
        <item x="30"/>
        <item x="38"/>
        <item x="25"/>
        <item x="11"/>
        <item x="26"/>
        <item x="20"/>
        <item x="2"/>
        <item x="19"/>
        <item x="4"/>
        <item x="28"/>
        <item x="3"/>
        <item x="33"/>
        <item x="41"/>
        <item x="35"/>
        <item x="31"/>
        <item x="2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589FA-AF84-4AD6-9052-74A8D92933FF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132:C18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axis="axisRow"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5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3DE67-3BEC-44BF-855B-F706BED8B8C8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ta-blockers">
  <location ref="E493:G49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9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89DF2-0EC3-41C6-AA08-7942A203DFB0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reatinine">
  <location ref="A354:C47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24">
        <item x="36"/>
        <item x="13"/>
        <item x="47"/>
        <item x="67"/>
        <item x="30"/>
        <item x="114"/>
        <item x="93"/>
        <item x="66"/>
        <item x="37"/>
        <item x="83"/>
        <item x="28"/>
        <item x="87"/>
        <item x="97"/>
        <item x="103"/>
        <item x="6"/>
        <item x="35"/>
        <item x="73"/>
        <item x="80"/>
        <item x="14"/>
        <item x="20"/>
        <item x="64"/>
        <item x="24"/>
        <item x="52"/>
        <item x="8"/>
        <item x="1"/>
        <item x="108"/>
        <item x="54"/>
        <item x="0"/>
        <item x="39"/>
        <item x="48"/>
        <item x="29"/>
        <item x="34"/>
        <item x="58"/>
        <item x="40"/>
        <item x="68"/>
        <item x="74"/>
        <item x="56"/>
        <item x="95"/>
        <item x="50"/>
        <item x="115"/>
        <item x="5"/>
        <item x="46"/>
        <item x="109"/>
        <item x="60"/>
        <item x="42"/>
        <item x="41"/>
        <item x="81"/>
        <item x="22"/>
        <item x="85"/>
        <item x="86"/>
        <item x="25"/>
        <item x="26"/>
        <item x="84"/>
        <item x="2"/>
        <item x="16"/>
        <item x="32"/>
        <item x="9"/>
        <item x="12"/>
        <item x="43"/>
        <item x="55"/>
        <item x="19"/>
        <item x="82"/>
        <item x="15"/>
        <item x="49"/>
        <item x="57"/>
        <item x="69"/>
        <item x="111"/>
        <item x="17"/>
        <item x="92"/>
        <item x="10"/>
        <item x="63"/>
        <item x="77"/>
        <item x="96"/>
        <item x="71"/>
        <item x="94"/>
        <item x="121"/>
        <item x="59"/>
        <item x="113"/>
        <item x="101"/>
        <item x="79"/>
        <item x="76"/>
        <item x="7"/>
        <item x="18"/>
        <item x="110"/>
        <item x="23"/>
        <item x="61"/>
        <item x="21"/>
        <item x="117"/>
        <item x="100"/>
        <item x="72"/>
        <item x="90"/>
        <item x="122"/>
        <item x="33"/>
        <item x="4"/>
        <item x="112"/>
        <item x="65"/>
        <item x="106"/>
        <item x="62"/>
        <item x="51"/>
        <item x="102"/>
        <item x="11"/>
        <item x="70"/>
        <item x="99"/>
        <item x="91"/>
        <item x="119"/>
        <item x="38"/>
        <item x="89"/>
        <item x="27"/>
        <item x="44"/>
        <item x="53"/>
        <item x="78"/>
        <item x="120"/>
        <item x="107"/>
        <item x="88"/>
        <item x="118"/>
        <item x="116"/>
        <item x="105"/>
        <item x="104"/>
        <item x="75"/>
        <item x="45"/>
        <item x="31"/>
        <item x="9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8"/>
  </rowFields>
  <rowItems count="1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CA7B0-FE37-4272-A1C0-6069D02F3366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EI">
  <location ref="E469:G47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6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273D2-36A2-4A74-8D5F-7C6F7CA98860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299:C30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2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field="2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AF8D1-1A34-4803-9A31-7A5B633DE06C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tal Cholesterol">
  <location ref="J452:L50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x="40"/>
        <item x="17"/>
        <item x="14"/>
        <item x="43"/>
        <item x="41"/>
        <item x="29"/>
        <item x="34"/>
        <item x="7"/>
        <item x="24"/>
        <item x="31"/>
        <item x="3"/>
        <item x="42"/>
        <item x="27"/>
        <item x="18"/>
        <item x="36"/>
        <item x="28"/>
        <item x="11"/>
        <item x="21"/>
        <item x="15"/>
        <item x="6"/>
        <item x="10"/>
        <item x="4"/>
        <item x="12"/>
        <item x="20"/>
        <item x="38"/>
        <item x="35"/>
        <item x="22"/>
        <item x="9"/>
        <item x="8"/>
        <item x="19"/>
        <item x="13"/>
        <item x="37"/>
        <item x="33"/>
        <item x="30"/>
        <item x="16"/>
        <item x="25"/>
        <item x="47"/>
        <item x="44"/>
        <item x="26"/>
        <item x="5"/>
        <item x="0"/>
        <item x="45"/>
        <item x="23"/>
        <item x="39"/>
        <item x="32"/>
        <item x="4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32721-3C12-4DDB-AF31-FD53C2AA38E8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stolicBP">
  <location ref="A67:C8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axis="axisRow"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89C9A-643A-4F2A-A8E8-A86B44A8886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NYHA Class">
  <location ref="G10:O26" firstHeaderRow="1" firstDataRow="3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7">
        <item h="1" x="0"/>
        <item x="1"/>
        <item x="2"/>
        <item x="4"/>
        <item h="1" x="5"/>
        <item h="1" x="3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4">
    <field x="48"/>
    <field x="20"/>
    <field x="22"/>
    <field x="23"/>
  </rowFields>
  <rowItems count="14">
    <i>
      <x v="1"/>
    </i>
    <i r="1">
      <x/>
    </i>
    <i r="2">
      <x/>
    </i>
    <i r="3">
      <x/>
    </i>
    <i r="3">
      <x v="1"/>
    </i>
    <i r="2">
      <x v="1"/>
    </i>
    <i r="3">
      <x/>
    </i>
    <i r="1">
      <x v="1"/>
    </i>
    <i r="2">
      <x/>
    </i>
    <i r="3">
      <x v="1"/>
    </i>
    <i r="2">
      <x v="1"/>
    </i>
    <i r="3">
      <x/>
    </i>
    <i r="3">
      <x v="1"/>
    </i>
    <i t="grand">
      <x/>
    </i>
  </rowItems>
  <colFields count="2">
    <field x="-2"/>
    <field x="17"/>
  </colFields>
  <colItems count="8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t="grand">
      <x/>
    </i>
    <i t="grand" i="1">
      <x/>
    </i>
  </colItems>
  <pageFields count="1">
    <pageField fld="32" hier="-1"/>
  </pageFields>
  <dataFields count="2">
    <dataField name="Number of Patients" fld="0" subtotal="count" baseField="10" baseItem="143644928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31438-8C45-4C3F-970E-137CFF0E59B9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4:C5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62">
        <item x="56"/>
        <item x="50"/>
        <item x="45"/>
        <item x="36"/>
        <item x="48"/>
        <item x="49"/>
        <item x="44"/>
        <item x="46"/>
        <item x="51"/>
        <item x="54"/>
        <item x="60"/>
        <item x="53"/>
        <item x="57"/>
        <item x="42"/>
        <item x="39"/>
        <item x="28"/>
        <item x="43"/>
        <item x="37"/>
        <item x="55"/>
        <item x="33"/>
        <item x="58"/>
        <item x="59"/>
        <item x="21"/>
        <item x="12"/>
        <item x="47"/>
        <item x="40"/>
        <item x="30"/>
        <item x="41"/>
        <item x="29"/>
        <item x="32"/>
        <item x="25"/>
        <item x="10"/>
        <item x="5"/>
        <item x="27"/>
        <item x="19"/>
        <item x="0"/>
        <item x="18"/>
        <item x="7"/>
        <item x="35"/>
        <item x="17"/>
        <item x="9"/>
        <item x="24"/>
        <item x="3"/>
        <item x="6"/>
        <item x="13"/>
        <item x="1"/>
        <item x="22"/>
        <item x="20"/>
        <item x="4"/>
        <item x="11"/>
        <item x="8"/>
        <item x="16"/>
        <item x="2"/>
        <item x="14"/>
        <item x="34"/>
        <item x="31"/>
        <item x="23"/>
        <item x="15"/>
        <item x="26"/>
        <item x="52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7"/>
  </rowFields>
  <rowItems count="55"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pageFields count="1">
    <pageField fld="48" hier="-1"/>
  </pageFields>
  <dataFields count="2">
    <dataField name="Count of HT_PAT_ID" fld="0" subtotal="count" baseField="0" baseItem="1"/>
    <dataField name="Count of HT_PAT_ID2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01B07-E668-4CDB-954A-C7E461CD78F1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NP">
  <location ref="E452:G46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10"/>
        <item x="6"/>
        <item x="12"/>
        <item x="9"/>
        <item x="3"/>
        <item x="7"/>
        <item x="5"/>
        <item x="2"/>
        <item x="11"/>
        <item x="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3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2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">
      <pivotArea field="3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7B417-5973-453A-BCF1-4EBC0394A211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DL Cholesterol">
  <location ref="N462:P50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7"/>
        <item x="34"/>
        <item x="15"/>
        <item x="30"/>
        <item x="19"/>
        <item x="18"/>
        <item x="6"/>
        <item x="33"/>
        <item x="26"/>
        <item x="20"/>
        <item x="3"/>
        <item x="9"/>
        <item x="12"/>
        <item x="8"/>
        <item x="28"/>
        <item x="7"/>
        <item x="4"/>
        <item x="21"/>
        <item x="14"/>
        <item x="31"/>
        <item x="29"/>
        <item x="23"/>
        <item x="25"/>
        <item x="24"/>
        <item x="10"/>
        <item x="0"/>
        <item x="13"/>
        <item x="11"/>
        <item x="5"/>
        <item x="16"/>
        <item x="32"/>
        <item x="27"/>
        <item x="22"/>
        <item x="36"/>
        <item x="35"/>
        <item x="3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34D53-26DA-4A5A-A89D-BDB7904492FD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E24:G32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1"/>
  </rowFields>
  <rowItems count="30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90"/>
    </i>
    <i>
      <x v="91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3"/>
    </i>
    <i>
      <x v="324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5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0C633-6FCD-43BE-98ED-BA627255E721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axis="axisRow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Count of HT_PAT_ID" fld="0" subtotal="count" baseField="8" baseItem="0"/>
    <dataField name="Count of HT_PAT_ID2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49E18-3134-4C53-82D8-D2D23EB24777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emoglobin">
  <location ref="A481:C57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5">
        <item x="62"/>
        <item x="82"/>
        <item x="68"/>
        <item x="45"/>
        <item x="19"/>
        <item x="70"/>
        <item x="47"/>
        <item x="77"/>
        <item x="33"/>
        <item x="78"/>
        <item x="16"/>
        <item x="73"/>
        <item x="49"/>
        <item x="66"/>
        <item x="59"/>
        <item x="80"/>
        <item x="28"/>
        <item x="31"/>
        <item x="75"/>
        <item x="69"/>
        <item x="91"/>
        <item x="71"/>
        <item x="30"/>
        <item x="60"/>
        <item x="36"/>
        <item x="9"/>
        <item x="56"/>
        <item x="10"/>
        <item x="52"/>
        <item x="72"/>
        <item x="34"/>
        <item x="40"/>
        <item x="18"/>
        <item x="44"/>
        <item x="42"/>
        <item x="14"/>
        <item x="51"/>
        <item x="61"/>
        <item x="15"/>
        <item x="57"/>
        <item x="7"/>
        <item x="12"/>
        <item x="1"/>
        <item x="55"/>
        <item x="38"/>
        <item x="74"/>
        <item x="41"/>
        <item x="2"/>
        <item x="63"/>
        <item x="24"/>
        <item x="54"/>
        <item x="22"/>
        <item x="11"/>
        <item x="0"/>
        <item x="23"/>
        <item x="58"/>
        <item x="21"/>
        <item x="27"/>
        <item x="6"/>
        <item x="29"/>
        <item x="43"/>
        <item x="65"/>
        <item x="48"/>
        <item x="46"/>
        <item x="85"/>
        <item x="37"/>
        <item x="17"/>
        <item x="26"/>
        <item x="5"/>
        <item x="39"/>
        <item x="76"/>
        <item x="64"/>
        <item x="8"/>
        <item x="90"/>
        <item x="53"/>
        <item x="20"/>
        <item x="35"/>
        <item x="25"/>
        <item x="50"/>
        <item x="89"/>
        <item x="84"/>
        <item x="32"/>
        <item x="86"/>
        <item x="81"/>
        <item x="93"/>
        <item x="83"/>
        <item x="67"/>
        <item x="4"/>
        <item x="13"/>
        <item x="79"/>
        <item x="92"/>
        <item x="88"/>
        <item x="8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7F5D4-5DF0-41A4-A9FA-09FE787F298C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GFR">
  <location ref="E332:G41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82">
        <item x="26"/>
        <item x="57"/>
        <item x="68"/>
        <item x="72"/>
        <item x="80"/>
        <item x="37"/>
        <item x="73"/>
        <item x="30"/>
        <item x="63"/>
        <item x="11"/>
        <item x="70"/>
        <item x="41"/>
        <item x="59"/>
        <item x="49"/>
        <item x="7"/>
        <item x="36"/>
        <item x="17"/>
        <item x="50"/>
        <item x="28"/>
        <item x="62"/>
        <item x="4"/>
        <item x="13"/>
        <item x="16"/>
        <item x="56"/>
        <item x="14"/>
        <item x="12"/>
        <item x="20"/>
        <item x="27"/>
        <item x="19"/>
        <item x="55"/>
        <item x="58"/>
        <item x="48"/>
        <item x="43"/>
        <item x="9"/>
        <item x="10"/>
        <item x="77"/>
        <item x="40"/>
        <item x="60"/>
        <item x="64"/>
        <item x="35"/>
        <item x="2"/>
        <item x="69"/>
        <item x="66"/>
        <item x="54"/>
        <item x="32"/>
        <item x="65"/>
        <item x="46"/>
        <item x="52"/>
        <item x="42"/>
        <item x="38"/>
        <item x="71"/>
        <item x="44"/>
        <item x="1"/>
        <item x="0"/>
        <item x="24"/>
        <item x="8"/>
        <item x="45"/>
        <item x="61"/>
        <item x="34"/>
        <item x="51"/>
        <item x="15"/>
        <item x="79"/>
        <item x="5"/>
        <item x="21"/>
        <item x="74"/>
        <item x="25"/>
        <item x="29"/>
        <item x="67"/>
        <item x="33"/>
        <item x="75"/>
        <item x="76"/>
        <item x="31"/>
        <item x="22"/>
        <item x="53"/>
        <item x="6"/>
        <item x="23"/>
        <item x="47"/>
        <item x="39"/>
        <item x="78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9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D3FC7-7D09-48BF-BF44-3BB738A744D1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T-proBNP">
  <location ref="J418:L44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23"/>
        <item x="5"/>
        <item x="17"/>
        <item x="12"/>
        <item x="15"/>
        <item x="18"/>
        <item x="10"/>
        <item x="4"/>
        <item x="8"/>
        <item x="13"/>
        <item x="7"/>
        <item x="1"/>
        <item x="21"/>
        <item x="19"/>
        <item x="6"/>
        <item x="24"/>
        <item x="14"/>
        <item x="20"/>
        <item x="9"/>
        <item x="16"/>
        <item x="1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98757-8074-4DA9-9B5D-ED66BFA98BB1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ins">
  <location ref="J517:L52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3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B0480-D723-4938-9544-C181DB6AC3D1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Bs">
  <location ref="E477:G48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05C3B-FA9C-4D4A-9524-6CE5354082A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8:C69" firstHeaderRow="0" firstDataRow="1" firstDataCol="1" rowPageCount="3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48" item="1" hier="-1"/>
    <pageField fld="45" hier="-1"/>
    <pageField fld="32" hier="-1"/>
  </pageFields>
  <dataFields count="2">
    <dataField name="Number of Patients" fld="0" subtotal="count" baseField="17" baseItem="0"/>
    <dataField name="Percentage" fld="0" subtotal="count" showDataAs="percentOfTota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2FD2E-9A0A-4002-8299-A3CE040FDE67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otassium">
  <location ref="E418:G44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">
        <item x="22"/>
        <item x="15"/>
        <item x="16"/>
        <item x="18"/>
        <item x="21"/>
        <item x="17"/>
        <item x="7"/>
        <item x="14"/>
        <item x="4"/>
        <item x="10"/>
        <item x="8"/>
        <item x="0"/>
        <item x="11"/>
        <item x="5"/>
        <item x="13"/>
        <item x="9"/>
        <item x="2"/>
        <item x="19"/>
        <item x="6"/>
        <item x="12"/>
        <item x="20"/>
        <item x="24"/>
        <item x="25"/>
        <item x="1"/>
        <item x="26"/>
        <item x="2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4A7B7-7C8A-434A-9B40-58DEA2B386C2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art Rate">
  <location ref="A191:C26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axis="axisRow" showAll="0">
      <items count="75">
        <item x="70"/>
        <item x="66"/>
        <item x="61"/>
        <item x="58"/>
        <item x="5"/>
        <item x="64"/>
        <item x="47"/>
        <item x="23"/>
        <item x="48"/>
        <item x="49"/>
        <item x="29"/>
        <item x="43"/>
        <item x="4"/>
        <item x="24"/>
        <item x="54"/>
        <item x="38"/>
        <item x="6"/>
        <item x="22"/>
        <item x="0"/>
        <item x="7"/>
        <item x="16"/>
        <item x="17"/>
        <item x="15"/>
        <item x="37"/>
        <item x="33"/>
        <item x="12"/>
        <item x="31"/>
        <item x="39"/>
        <item x="50"/>
        <item x="34"/>
        <item x="26"/>
        <item x="18"/>
        <item x="44"/>
        <item x="2"/>
        <item x="32"/>
        <item x="11"/>
        <item x="8"/>
        <item x="36"/>
        <item x="14"/>
        <item x="25"/>
        <item x="42"/>
        <item x="51"/>
        <item x="9"/>
        <item x="21"/>
        <item x="53"/>
        <item x="20"/>
        <item x="46"/>
        <item x="41"/>
        <item x="28"/>
        <item x="57"/>
        <item x="1"/>
        <item x="13"/>
        <item x="27"/>
        <item x="55"/>
        <item x="45"/>
        <item x="63"/>
        <item x="73"/>
        <item x="68"/>
        <item x="40"/>
        <item x="56"/>
        <item x="3"/>
        <item x="69"/>
        <item x="30"/>
        <item x="60"/>
        <item x="59"/>
        <item x="35"/>
        <item x="72"/>
        <item x="65"/>
        <item x="71"/>
        <item x="52"/>
        <item x="62"/>
        <item x="67"/>
        <item x="1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6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7E8A4-C37A-422D-A820-C2956D7C3B3E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alve Disease">
  <location ref="A334:C33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D1A0F-2209-4FC6-A851-77D846871E1E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est X-Ray">
  <location ref="A283:C28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6DD04-895D-42D9-A3B1-2F5D636A796E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naemia">
  <location ref="A346:C35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7A9D9-21DB-4160-A9EA-F20173F6A178}" name="PivotTable4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gonxin">
  <location ref="J509:L51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FE29E-5EC6-4BB1-8B0F-C461DF5EECB7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ung Disease">
  <location ref="A327:C33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1A2AC-2B2A-4E3F-863F-AA714FE98D43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eripheral artery Disease">
  <location ref="A340:C34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1A1CB-39DF-43C4-9EBE-54E9275659D8}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dosterone Antagonists">
  <location ref="E509:G51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1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56BBA-F5A8-4732-B83C-D173E127592F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15:C31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CF113-A43F-4215-B2C6-EE644FBD7B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YHA" colHeaderCaption="Volume Overload">
  <location ref="A40:H58" firstHeaderRow="1" firstDataRow="3" firstDataCol="2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compact="0" subtotalTop="0" insertBlankRow="1" includeNewItemsInFilter="1">
      <items count="7">
        <item h="1" x="0"/>
        <item x="1"/>
        <item x="2"/>
        <item x="4"/>
        <item h="1" x="5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axis="axisCol" compact="0" subtotalTop="0" insertBlankRow="1" countASubtotal="1">
      <items count="3">
        <item x="1"/>
        <item x="0"/>
        <item t="countA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45"/>
  </rowFields>
  <rowItems count="16">
    <i>
      <x v="1"/>
    </i>
    <i r="1">
      <x/>
    </i>
    <i r="1">
      <x v="1"/>
    </i>
    <i r="1">
      <x v="2"/>
    </i>
    <i r="1">
      <x v="3"/>
    </i>
    <i t="default">
      <x v="1"/>
    </i>
    <i t="blank">
      <x v="1"/>
    </i>
    <i>
      <x v="2"/>
    </i>
    <i r="1">
      <x/>
    </i>
    <i t="default">
      <x v="2"/>
    </i>
    <i t="blank">
      <x v="2"/>
    </i>
    <i>
      <x v="3"/>
    </i>
    <i r="1">
      <x/>
    </i>
    <i t="default">
      <x v="3"/>
    </i>
    <i t="blank">
      <x v="3"/>
    </i>
    <i t="grand">
      <x/>
    </i>
  </rowItems>
  <colFields count="2">
    <field x="4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umber of Patients" fld="0" subtotal="count" baseField="17" baseItem="1"/>
    <dataField name="Percentage" fld="0" subtotal="count" showDataAs="percentOfTotal" baseField="17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1B54F-5ACA-4E42-92C7-B2DFC18CD531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A291:C29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3">
    <format dxfId="2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field="19" type="button" dataOnly="0" labelOnly="1" outline="0" axis="axisRow" fieldPosition="0"/>
    </format>
    <format dxfId="68">
      <pivotArea field="1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39873-BCE8-48F1-8B70-0260A611213B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ing">
  <location ref="E14:G1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71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DFA55-8A4C-4FB5-B26E-B19124423822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lse Pressure">
  <location ref="A91:C12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axis="axisRow" showAll="0">
      <items count="38">
        <item x="14"/>
        <item x="18"/>
        <item x="36"/>
        <item x="25"/>
        <item x="20"/>
        <item x="34"/>
        <item x="12"/>
        <item x="15"/>
        <item x="24"/>
        <item x="13"/>
        <item x="17"/>
        <item x="32"/>
        <item x="6"/>
        <item x="26"/>
        <item x="31"/>
        <item x="8"/>
        <item x="1"/>
        <item x="21"/>
        <item x="9"/>
        <item x="10"/>
        <item x="22"/>
        <item x="29"/>
        <item x="7"/>
        <item x="2"/>
        <item x="35"/>
        <item x="11"/>
        <item x="23"/>
        <item x="0"/>
        <item x="3"/>
        <item x="5"/>
        <item x="16"/>
        <item x="19"/>
        <item x="27"/>
        <item x="4"/>
        <item x="28"/>
        <item x="3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FD777-14BC-49FA-9A0A-560826C772C0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21:C32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34A1A-E40C-41C1-B198-FA3E866BBA6B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ypertension">
  <location ref="A307:C31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42C95-2728-48AA-B9B7-600F01A0ECE0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cohol">
  <location ref="I14:K1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0B75D-695D-4513-92B5-D89403E96800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uretics">
  <location ref="E501:G50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02596-630C-41FB-A2AD-77FA690A4574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cubitril/Valsartan">
  <location ref="E485:G49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A253A-D317-4696-B8D7-B98FC375F734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272:C27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E8D3B-574A-4A66-8037-A15A891A0E4C}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itrates">
  <location ref="E518:G52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4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5E3F6-D580-48F3-B378-EDAD05BBD3AE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trial Fibrillation">
  <location ref="E100:G103" firstHeaderRow="0" firstDataRow="1" firstDataCol="1" rowPageCount="4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4">
    <pageField fld="17" hier="-1"/>
    <pageField fld="48" item="1" hier="-1"/>
    <pageField fld="45" item="0" hier="-1"/>
    <pageField fld="32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4D9A0-3C69-4632-A313-3A559E494A8C}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itrates">
  <location ref="E518:G52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4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146BA-132D-4F07-B18E-AC0751AE3AE5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272:C27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AEBF8-D758-4567-BE26-83FCF4B7D3A3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cubitril/Valsartan">
  <location ref="E485:G49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0A130-2ED3-40E5-9FB7-9B12523F2B5C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uretics">
  <location ref="E501:G50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1B58C-9F81-4317-9207-61688B1B23E7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cohol">
  <location ref="I14:K1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12C90-3839-464D-A034-0B15DCDEABD7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ypertension">
  <location ref="A307:C31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20E09-5559-4672-9F3B-592CA2364A69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21:C32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29A99-DB49-4E9F-B6A4-3E95873BE367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lse Pressure">
  <location ref="A91:C10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axis="axisRow" showAll="0">
      <items count="38">
        <item x="14"/>
        <item x="18"/>
        <item x="36"/>
        <item x="25"/>
        <item x="20"/>
        <item x="34"/>
        <item x="12"/>
        <item x="15"/>
        <item x="24"/>
        <item x="13"/>
        <item x="17"/>
        <item x="32"/>
        <item x="6"/>
        <item x="26"/>
        <item x="31"/>
        <item x="8"/>
        <item x="1"/>
        <item x="21"/>
        <item x="9"/>
        <item x="10"/>
        <item x="22"/>
        <item x="29"/>
        <item x="7"/>
        <item x="2"/>
        <item x="35"/>
        <item x="11"/>
        <item x="23"/>
        <item x="0"/>
        <item x="3"/>
        <item x="5"/>
        <item x="16"/>
        <item x="19"/>
        <item x="27"/>
        <item x="4"/>
        <item x="28"/>
        <item x="3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4"/>
  </rowFields>
  <rowItems count="18">
    <i>
      <x v="4"/>
    </i>
    <i>
      <x v="6"/>
    </i>
    <i>
      <x v="7"/>
    </i>
    <i>
      <x v="9"/>
    </i>
    <i>
      <x v="12"/>
    </i>
    <i>
      <x v="16"/>
    </i>
    <i>
      <x v="18"/>
    </i>
    <i>
      <x v="19"/>
    </i>
    <i>
      <x v="23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0F0A3-05D6-4E07-9045-1B53E213CE36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ing">
  <location ref="E14:G1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C5FFD-3B3F-4DCB-9B98-302BDDA0548F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A291:C29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4"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field="19" type="button" dataOnly="0" labelOnly="1" outline="0" axis="axisRow" fieldPosition="0"/>
    </format>
    <format dxfId="40">
      <pivotArea field="19" type="button" dataOnly="0" labelOnly="1" outline="0" axis="axisRow" fieldPosition="0"/>
    </format>
    <format dxfId="18">
      <pivotArea field="1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AFE432-9AED-453E-9454-874A88427580}" autoFormatId="16" applyNumberFormats="0" applyBorderFormats="0" applyFontFormats="0" applyPatternFormats="0" applyAlignmentFormats="0" applyWidthHeightFormats="0">
  <queryTableRefresh nextId="50">
    <queryTableFields count="49">
      <queryTableField id="1" name="HT_PAT_ID" tableColumnId="1"/>
      <queryTableField id="2" name="LVEF,LowestLVEF Combined" tableColumnId="2"/>
      <queryTableField id="3" name="LVEF" tableColumnId="3"/>
      <queryTableField id="4" name="LowestLVEF" tableColumnId="4"/>
      <queryTableField id="5" name="Baseline" tableColumnId="5"/>
      <queryTableField id="6" name="VISIT_SIGNOFF_DATE" tableColumnId="6"/>
      <queryTableField id="7" name="DOB" tableColumnId="7"/>
      <queryTableField id="8" name="Age" tableColumnId="8"/>
      <queryTableField id="9" name="Gender" tableColumnId="9"/>
      <queryTableField id="10" name="Smoking" tableColumnId="10"/>
      <queryTableField id="11" name="Alcohol" tableColumnId="11"/>
      <queryTableField id="12" name="BMI" tableColumnId="12"/>
      <queryTableField id="13" name="SystolicBP" tableColumnId="13"/>
      <queryTableField id="14" name="DiastolicBP" tableColumnId="14"/>
      <queryTableField id="15" name="Pulse Pressure" tableColumnId="15"/>
      <queryTableField id="16" name="Mean Arterial Pressure" tableColumnId="16"/>
      <queryTableField id="17" name="Heart Rate" tableColumnId="17"/>
      <queryTableField id="18" name="NYHA Class" tableColumnId="18"/>
      <queryTableField id="19" name="Chest X-Ray" tableColumnId="19"/>
      <queryTableField id="20" name="Obstructive Sleep Apnea" tableColumnId="20"/>
      <queryTableField id="21" name="Orthopnea" tableColumnId="21"/>
      <queryTableField id="22" name="Hypertension" tableColumnId="22"/>
      <queryTableField id="23" name="Diabetes" tableColumnId="23"/>
      <queryTableField id="24" name="Atrial Fibrillation" tableColumnId="24"/>
      <queryTableField id="25" name="Lung Disease" tableColumnId="25"/>
      <queryTableField id="26" name="Valve Disease" tableColumnId="26"/>
      <queryTableField id="27" name="Peripheral artery disease" tableColumnId="27"/>
      <queryTableField id="28" name="Anaemia" tableColumnId="28"/>
      <queryTableField id="29" name="Creatinine" tableColumnId="29"/>
      <queryTableField id="30" name="eGFR" tableColumnId="30"/>
      <queryTableField id="31" name="Haemoglobin" tableColumnId="31"/>
      <queryTableField id="32" name="Potassium" tableColumnId="32"/>
      <queryTableField id="33" name="NT-proBNP" tableColumnId="33"/>
      <queryTableField id="34" name="BNP" tableColumnId="34"/>
      <queryTableField id="35" name="Total cholesterol" tableColumnId="35"/>
      <queryTableField id="36" name="LDL cholesterol" tableColumnId="36"/>
      <queryTableField id="37" name="ACEI" tableColumnId="37"/>
      <queryTableField id="38" name="ARBs" tableColumnId="38"/>
      <queryTableField id="39" name="Sacubitril/valsartan" tableColumnId="39"/>
      <queryTableField id="40" name="Beta-blockers" tableColumnId="40"/>
      <queryTableField id="41" name="Diuretics" tableColumnId="41"/>
      <queryTableField id="42" name="Aldosterone Antagonists" tableColumnId="42"/>
      <queryTableField id="43" name="Digoxin" tableColumnId="43"/>
      <queryTableField id="44" name="Statins" tableColumnId="44"/>
      <queryTableField id="45" name="Nitrates" tableColumnId="45"/>
      <queryTableField id="46" name="DateOfAdmission" tableColumnId="46"/>
      <queryTableField id="47" name="HospitalisationNumber" tableColumnId="47"/>
      <queryTableField id="48" name="DateOfDischarge" tableColumnId="48"/>
      <queryTableField id="49" name="VolumeOverload" tableColumnId="4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CE104-12CD-4F6F-8FC0-5B1A779169BE}" name="TVOYes" displayName="TVOYes" ref="B1:AX438" totalsRowShown="0" headerRowDxfId="179" headerRowBorderDxfId="177" tableBorderDxfId="178" totalsRowBorderDxfId="176">
  <autoFilter ref="B1:AX438" xr:uid="{849E81D5-2B86-431F-9360-74B84D6AF912}"/>
  <tableColumns count="49">
    <tableColumn id="1" xr3:uid="{B0BD1751-37F9-4F84-BDB5-DCD112CD5E32}" name="HT_PAT_ID" dataDxfId="175"/>
    <tableColumn id="2" xr3:uid="{A0E4B25A-AD03-4E74-8514-15AE4B3DAED2}" name="LVEF,LowestLVEF Combined" dataDxfId="174"/>
    <tableColumn id="3" xr3:uid="{7493419A-F0B1-4EEA-BBE4-D6577B224567}" name="LVEF" dataDxfId="173"/>
    <tableColumn id="4" xr3:uid="{F4B427AD-21E9-4712-8132-7466B1997896}" name="LowestLVEF" dataDxfId="172"/>
    <tableColumn id="5" xr3:uid="{80339B97-AB01-4193-B212-250D0888DF55}" name="Baseline" dataDxfId="171"/>
    <tableColumn id="6" xr3:uid="{4832638A-89F2-44F9-B140-CDFF678E1F79}" name="VISIT_SIGNOFF_DATE" dataDxfId="170"/>
    <tableColumn id="7" xr3:uid="{7DEB35EF-65E7-4052-8C72-9966715B56F9}" name="DOB" dataDxfId="169"/>
    <tableColumn id="8" xr3:uid="{FD7F0439-A75F-47EE-94C0-78A5D9418B27}" name="Age" dataDxfId="168"/>
    <tableColumn id="9" xr3:uid="{B580AEC7-AB32-49C0-A139-267C4F36DF6D}" name="Gender" dataDxfId="167"/>
    <tableColumn id="10" xr3:uid="{48B6D5F7-DF4C-4F6B-AB3D-4E8A593F794A}" name="Smoking" dataDxfId="166"/>
    <tableColumn id="11" xr3:uid="{0C0FE640-4794-49F1-AC7B-7C12C9190206}" name="Alcohol" dataDxfId="165"/>
    <tableColumn id="12" xr3:uid="{3885B1A6-17DD-490E-A867-53667BE48F4A}" name="BMI" dataDxfId="164"/>
    <tableColumn id="13" xr3:uid="{D3FBE109-E4B6-4024-B091-810736F40FF3}" name="SystolicBP" dataDxfId="163"/>
    <tableColumn id="14" xr3:uid="{4A68F223-3429-4135-B7E0-95216992264D}" name="DiastolicBP" dataDxfId="162"/>
    <tableColumn id="15" xr3:uid="{3FED0C22-0793-4C53-A2AB-C54CB356094D}" name="Pulse Pressure" dataDxfId="161"/>
    <tableColumn id="16" xr3:uid="{1C5AAE09-937A-4BCF-9A7B-52DB99D3F3C4}" name="Mean Arterial Pressure" dataDxfId="160"/>
    <tableColumn id="17" xr3:uid="{F1C7A168-F3FE-49AE-839E-48D5DD9B7080}" name="Heart Rate" dataDxfId="159"/>
    <tableColumn id="18" xr3:uid="{B8B1F4C4-CE27-4B98-B584-03A3C6AEF366}" name="NYHA Class" dataDxfId="158"/>
    <tableColumn id="19" xr3:uid="{A6213264-F3FB-473F-BBF3-FA558F095505}" name="Chest X-Ray" dataDxfId="157"/>
    <tableColumn id="20" xr3:uid="{E9A5896B-7FFE-4891-8BFA-B1322FFDA73E}" name="Obstructive Sleep Apnea" dataDxfId="156"/>
    <tableColumn id="21" xr3:uid="{D2EBF40B-1209-4BEF-98EA-214AEDF5F706}" name="Orthopnea" dataDxfId="155"/>
    <tableColumn id="22" xr3:uid="{ACED3757-29E9-4D80-BFDB-B565CB9F9ED6}" name="Hypertension" dataDxfId="154"/>
    <tableColumn id="23" xr3:uid="{FDC19203-E65A-4CF9-9418-56DD3123EEFA}" name="Diabetes" dataDxfId="153"/>
    <tableColumn id="24" xr3:uid="{BA7EF79B-0241-4516-A628-28942ACC675B}" name="Atrial Fibrillation" dataDxfId="152"/>
    <tableColumn id="25" xr3:uid="{20890F49-9B07-4B16-BB99-97CE0ACCA173}" name="Lung Disease" dataDxfId="151"/>
    <tableColumn id="26" xr3:uid="{827512DD-24A3-4AC4-8412-1A5DF833EEAE}" name="Valve Disease" dataDxfId="150"/>
    <tableColumn id="27" xr3:uid="{3634B9DD-E0CC-4A22-90ED-CDA0DD0419A8}" name="Peripheral artery disease" dataDxfId="149"/>
    <tableColumn id="28" xr3:uid="{1D2B495F-289B-4C88-9C06-C071F5021A65}" name="Anaemia" dataDxfId="148"/>
    <tableColumn id="29" xr3:uid="{81D93AEF-E297-44DC-9985-AEDDBE828661}" name="Creatinine" dataDxfId="147"/>
    <tableColumn id="30" xr3:uid="{FC6E8176-2FBC-4348-87C1-99DB273F2B02}" name="eGFR" dataDxfId="146"/>
    <tableColumn id="31" xr3:uid="{5A25B36C-C7EC-473C-91B1-2D6AB042DBBA}" name="Haemoglobin" dataDxfId="145"/>
    <tableColumn id="32" xr3:uid="{290C72A0-E9C6-4F12-A600-43393385CC46}" name="Potassium" dataDxfId="144"/>
    <tableColumn id="33" xr3:uid="{34BAAA11-9F08-48A1-AE7C-6D17F3148FD9}" name="NT-proBNP" dataDxfId="143"/>
    <tableColumn id="34" xr3:uid="{23BCE037-DC2F-4501-B8C6-941A8581D78C}" name="BNP" dataDxfId="142"/>
    <tableColumn id="35" xr3:uid="{3D1A0809-49B3-4A0D-BDD2-9A12071BF4DF}" name="Total cholesterol" dataDxfId="141"/>
    <tableColumn id="36" xr3:uid="{E1EA554E-6964-4984-BEFB-F78EA622DCA6}" name="LDL cholesterol" dataDxfId="140"/>
    <tableColumn id="37" xr3:uid="{ABD05C1E-7CC1-4BC5-9ED3-3DEBE21F618E}" name="ACEI" dataDxfId="139"/>
    <tableColumn id="38" xr3:uid="{B5873F5B-6BA9-4818-8441-329C8B03217C}" name="ARBs" dataDxfId="138"/>
    <tableColumn id="39" xr3:uid="{DF07E0CB-E621-4E9A-B4B4-09FB7E6D97A0}" name="Sacubitril/valsartan" dataDxfId="137"/>
    <tableColumn id="40" xr3:uid="{C8D86825-C4C8-4427-B3E9-AEB52C9E8958}" name="Beta-blockers" dataDxfId="136"/>
    <tableColumn id="41" xr3:uid="{EDD2A9EB-1142-4E4A-9BEA-CCE34350140F}" name="Diuretics" dataDxfId="135"/>
    <tableColumn id="42" xr3:uid="{6FC031D3-DCD5-4B7F-80C6-531240AEEBBC}" name="Aldosterone Antagonists" dataDxfId="134"/>
    <tableColumn id="43" xr3:uid="{BB74FBFF-BDF4-4AD8-97F7-D902B19551C4}" name="Digoxin" dataDxfId="133"/>
    <tableColumn id="44" xr3:uid="{C2949D8B-2519-441B-A4F4-53F59FA9543E}" name="Statins" dataDxfId="132"/>
    <tableColumn id="45" xr3:uid="{0593CEC5-9405-4B7D-B0F3-8D619EE8633F}" name="Nitrates" dataDxfId="131"/>
    <tableColumn id="46" xr3:uid="{7DB3CD39-F1B9-433B-BB9D-D569F0251B59}" name="DateOfAdmission" dataDxfId="130"/>
    <tableColumn id="47" xr3:uid="{F00B5EA7-1E2F-4A38-AEBE-479A738F85EB}" name="HospitalisationNumber" dataDxfId="129"/>
    <tableColumn id="48" xr3:uid="{A4513369-3BF5-4F10-AE00-4E2A98EF5D12}" name="DateOfDischarge" dataDxfId="128"/>
    <tableColumn id="49" xr3:uid="{CF79D5A3-B924-447F-92BF-BBE469E9E9E7}" name="VolumeOverload" dataDxfId="1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F31EAB-F30F-4164-A519-7262341A453E}" name="TStatsAllData" displayName="TStatsAllData" ref="A1:AW7" tableType="queryTable" totalsRowShown="0">
  <autoFilter ref="A1:AW7" xr:uid="{60F1C4B8-FAFB-461C-AF50-59905F8208F8}"/>
  <tableColumns count="49">
    <tableColumn id="1" xr3:uid="{3B609C27-6446-40FB-A5B3-8F775BCF64DD}" uniqueName="1" name="HT_PAT_ID" queryTableFieldId="1" dataDxfId="72"/>
    <tableColumn id="2" xr3:uid="{2E4101D0-D6AF-4AD7-872F-2AB56A5091AC}" uniqueName="2" name="LVEF,LowestLVEF Combined" queryTableFieldId="2"/>
    <tableColumn id="3" xr3:uid="{62114361-F66B-4C52-8142-A31CA7C02178}" uniqueName="3" name="LVEF" queryTableFieldId="3"/>
    <tableColumn id="4" xr3:uid="{28080835-C0EA-44F4-9AC4-0517AFFEBBBB}" uniqueName="4" name="LowestLVEF" queryTableFieldId="4"/>
    <tableColumn id="5" xr3:uid="{1AAF4EF2-063A-42C1-BD67-7177FA822636}" uniqueName="5" name="Baseline" queryTableFieldId="5"/>
    <tableColumn id="6" xr3:uid="{69BDAA6F-4BC6-4F19-B9B0-E0119135ED80}" uniqueName="6" name="VISIT_SIGNOFF_DATE" queryTableFieldId="6"/>
    <tableColumn id="7" xr3:uid="{07906829-B6F4-446A-B9C0-0A624329637F}" uniqueName="7" name="DOB" queryTableFieldId="7"/>
    <tableColumn id="8" xr3:uid="{7605192C-47D0-4FD8-AB4F-AD4B59102236}" uniqueName="8" name="Age" queryTableFieldId="8"/>
    <tableColumn id="9" xr3:uid="{F2456A78-FA9C-4D9C-AF44-91F9BFDC2B87}" uniqueName="9" name="Gender" queryTableFieldId="9"/>
    <tableColumn id="10" xr3:uid="{1333C2CD-E3F2-46E6-93E1-4D12A50F6B15}" uniqueName="10" name="Smoking" queryTableFieldId="10"/>
    <tableColumn id="11" xr3:uid="{403D0EDE-C26D-49DB-866D-9758B2CE9942}" uniqueName="11" name="Alcohol" queryTableFieldId="11"/>
    <tableColumn id="12" xr3:uid="{38C7BD7D-413C-4AA5-9527-1A18F3FDEE97}" uniqueName="12" name="BMI" queryTableFieldId="12"/>
    <tableColumn id="13" xr3:uid="{13236056-4476-4A6C-83A2-A854BEAFF46D}" uniqueName="13" name="SystolicBP" queryTableFieldId="13"/>
    <tableColumn id="14" xr3:uid="{F07F94C1-47AF-4EA0-A4E3-21714A7BC610}" uniqueName="14" name="DiastolicBP" queryTableFieldId="14"/>
    <tableColumn id="15" xr3:uid="{FF779158-046A-4894-9930-A3FFF0CBF21B}" uniqueName="15" name="Pulse Pressure" queryTableFieldId="15"/>
    <tableColumn id="16" xr3:uid="{22FB3B49-372B-4516-AC75-C1777C7AE077}" uniqueName="16" name="Mean Arterial Pressure" queryTableFieldId="16"/>
    <tableColumn id="17" xr3:uid="{7A80B303-0ECB-48BF-9450-C86230E42ECB}" uniqueName="17" name="Heart Rate" queryTableFieldId="17"/>
    <tableColumn id="18" xr3:uid="{F6512055-3B93-4BDD-84BB-9171545D8C99}" uniqueName="18" name="NYHA Class" queryTableFieldId="18"/>
    <tableColumn id="19" xr3:uid="{5F52FB06-5840-489E-8B7D-0EA4DD52EDB8}" uniqueName="19" name="Chest X-Ray" queryTableFieldId="19"/>
    <tableColumn id="20" xr3:uid="{75E07179-46ED-4A3C-9626-E5DE11EA5EBB}" uniqueName="20" name="Obstructive Sleep Apnea" queryTableFieldId="20"/>
    <tableColumn id="21" xr3:uid="{301223EF-047D-4201-9679-B484488224E4}" uniqueName="21" name="Orthopnea" queryTableFieldId="21"/>
    <tableColumn id="22" xr3:uid="{005E6C39-5987-4A8A-BFCE-3C3C1017404B}" uniqueName="22" name="Hypertension" queryTableFieldId="22"/>
    <tableColumn id="23" xr3:uid="{FC3D62CA-64F7-4CD0-85D7-6D938E889202}" uniqueName="23" name="Diabetes" queryTableFieldId="23"/>
    <tableColumn id="24" xr3:uid="{43DC5C5D-9F8F-45CE-B1A3-B268A4336882}" uniqueName="24" name="Atrial Fibrillation" queryTableFieldId="24"/>
    <tableColumn id="25" xr3:uid="{7E574367-6911-4C07-A7EA-C41B99432BA3}" uniqueName="25" name="Lung Disease" queryTableFieldId="25"/>
    <tableColumn id="26" xr3:uid="{57A5437E-1EEE-4867-AA6D-2A891CC8D559}" uniqueName="26" name="Valve Disease" queryTableFieldId="26"/>
    <tableColumn id="27" xr3:uid="{88F1D773-D222-4A0F-AFF5-46CB3BFCE6BA}" uniqueName="27" name="Peripheral artery disease" queryTableFieldId="27"/>
    <tableColumn id="28" xr3:uid="{01A4803E-5AF5-486B-AE51-39F5FF964BB2}" uniqueName="28" name="Anaemia" queryTableFieldId="28"/>
    <tableColumn id="29" xr3:uid="{2550BAC6-F385-474A-AF88-EB2165963206}" uniqueName="29" name="Creatinine" queryTableFieldId="29"/>
    <tableColumn id="30" xr3:uid="{1D91CE97-A261-46E5-BDF6-6413E469416B}" uniqueName="30" name="eGFR" queryTableFieldId="30"/>
    <tableColumn id="31" xr3:uid="{6E3955C5-0A08-45CD-A44D-7B12462E334E}" uniqueName="31" name="Haemoglobin" queryTableFieldId="31"/>
    <tableColumn id="32" xr3:uid="{DB0A1BB1-6ABC-471B-B70D-155C869FBE6C}" uniqueName="32" name="Potassium" queryTableFieldId="32"/>
    <tableColumn id="33" xr3:uid="{70B14258-A10D-4EB5-8FC6-B10A8AF4A26C}" uniqueName="33" name="NT-proBNP" queryTableFieldId="33"/>
    <tableColumn id="34" xr3:uid="{4D7B7AD3-A1F6-48C7-A50A-3005FBE9AB0E}" uniqueName="34" name="BNP" queryTableFieldId="34"/>
    <tableColumn id="35" xr3:uid="{E708EFB1-54F6-4C3E-A35C-F5727867CA80}" uniqueName="35" name="Total cholesterol" queryTableFieldId="35"/>
    <tableColumn id="36" xr3:uid="{17876D6D-0036-4DA4-9330-33AB18E187AF}" uniqueName="36" name="LDL cholesterol" queryTableFieldId="36"/>
    <tableColumn id="37" xr3:uid="{C0FE5A1D-E82F-4E29-875C-70259F846B2C}" uniqueName="37" name="ACEI" queryTableFieldId="37"/>
    <tableColumn id="38" xr3:uid="{B8CEAC80-FED8-437B-965F-6C15088FBF4B}" uniqueName="38" name="ARBs" queryTableFieldId="38"/>
    <tableColumn id="39" xr3:uid="{0A722BDF-AAF0-47D2-97F4-E0CE83F6A166}" uniqueName="39" name="Sacubitril/valsartan" queryTableFieldId="39"/>
    <tableColumn id="40" xr3:uid="{F3AD06A1-1942-4A5C-BDB3-73DE74FAAA51}" uniqueName="40" name="Beta-blockers" queryTableFieldId="40"/>
    <tableColumn id="41" xr3:uid="{3EE762E1-E9C6-4D98-ACAF-1B3C54518805}" uniqueName="41" name="Diuretics" queryTableFieldId="41"/>
    <tableColumn id="42" xr3:uid="{C282B5D6-E9A7-4596-A811-279CEB9BDA62}" uniqueName="42" name="Aldosterone Antagonists" queryTableFieldId="42"/>
    <tableColumn id="43" xr3:uid="{6BC30189-6E63-4B4A-A300-3107EE77A0BF}" uniqueName="43" name="Digoxin" queryTableFieldId="43"/>
    <tableColumn id="44" xr3:uid="{D19E7036-93B9-4DA0-BC9F-FDB12CB4BAD2}" uniqueName="44" name="Statins" queryTableFieldId="44"/>
    <tableColumn id="45" xr3:uid="{15657044-FCF4-44F2-9622-91C825D5366B}" uniqueName="45" name="Nitrates" queryTableFieldId="45"/>
    <tableColumn id="46" xr3:uid="{CB40008E-A711-43A0-86B8-D48F8B1D3096}" uniqueName="46" name="DateOfAdmission" queryTableFieldId="46"/>
    <tableColumn id="47" xr3:uid="{674C1B8D-9194-468E-9917-FC69C1427200}" uniqueName="47" name="HospitalisationNumber" queryTableFieldId="47"/>
    <tableColumn id="48" xr3:uid="{E7F25558-3AE1-4327-8C53-47A1B9ACAC3D}" uniqueName="48" name="DateOfDischarge" queryTableFieldId="48"/>
    <tableColumn id="49" xr3:uid="{229C586D-7972-441E-BC78-6C57C1B39898}" uniqueName="49" name="VolumeOverload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C9455-8EA3-4525-8791-DA24373CAB1C}" name="Table2" displayName="Table2" ref="A1:AW508" totalsRowShown="0" headerRowDxfId="334" headerRowBorderDxfId="333" tableBorderDxfId="332" totalsRowBorderDxfId="331">
  <autoFilter ref="A1:AW508" xr:uid="{849E81D5-2B86-431F-9360-74B84D6AF912}"/>
  <tableColumns count="49">
    <tableColumn id="1" xr3:uid="{3164AA9A-6FBB-41B4-9692-3309AFF40FD0}" name="HT_PAT_ID" dataDxfId="330"/>
    <tableColumn id="2" xr3:uid="{3C639548-8484-4D31-9B01-E25ABCD14B24}" name="LVEF,LowestLVEF Combined" dataDxfId="329"/>
    <tableColumn id="3" xr3:uid="{1F9F49CC-5150-4162-AF23-BA7C03CDE53D}" name="LVEF" dataDxfId="328"/>
    <tableColumn id="4" xr3:uid="{91D1B4D8-234D-4F71-92D2-39EB7292909F}" name="LowestLVEF" dataDxfId="327"/>
    <tableColumn id="5" xr3:uid="{F60C4A88-901E-4639-97D4-ABCA5857F458}" name="Baseline" dataDxfId="326"/>
    <tableColumn id="6" xr3:uid="{4FCB3EE0-63FF-4058-A699-61E41B49B101}" name="VISIT_SIGNOFF_DATE" dataDxfId="325"/>
    <tableColumn id="7" xr3:uid="{C0BAC133-989A-480A-99EE-1199B3C4748B}" name="DOB" dataDxfId="324"/>
    <tableColumn id="8" xr3:uid="{A065D4E6-FC7A-40B6-8148-4E3D4235E426}" name="Age" dataDxfId="323"/>
    <tableColumn id="9" xr3:uid="{52CB592D-D589-4341-B346-52CF72529A2F}" name="Gender" dataDxfId="322"/>
    <tableColumn id="10" xr3:uid="{413E54B3-FF6E-4254-80C6-63CB296DA07E}" name="Smoking" dataDxfId="321"/>
    <tableColumn id="11" xr3:uid="{11E796BA-A652-4D26-8650-0C2BB5D6AFFC}" name="Alcohol" dataDxfId="320"/>
    <tableColumn id="12" xr3:uid="{83B433C8-6336-48AA-A049-EB9B2E364236}" name="BMI" dataDxfId="319"/>
    <tableColumn id="13" xr3:uid="{B34CB939-D52A-4D58-8860-91F3659DA414}" name="SystolicBP" dataDxfId="318"/>
    <tableColumn id="14" xr3:uid="{9338074A-8EBF-4ECE-B0AD-AC52B24E8AD1}" name="DiastolicBP" dataDxfId="317"/>
    <tableColumn id="15" xr3:uid="{29EE9513-2CD5-4362-B553-77E2F7687B5A}" name="Pulse Pressure" dataDxfId="316"/>
    <tableColumn id="16" xr3:uid="{C4E1DCB4-FB48-4344-A5C6-7D199E758546}" name="Mean Arterial Pressure" dataDxfId="315"/>
    <tableColumn id="17" xr3:uid="{3AF6B218-25D4-4748-AA4D-0505CCD1816B}" name="Heart Rate" dataDxfId="314"/>
    <tableColumn id="18" xr3:uid="{38ADDDAE-C062-43BE-B1A0-CDFA8B061B87}" name="NYHA Class" dataDxfId="313"/>
    <tableColumn id="19" xr3:uid="{96463DD7-670C-457C-B9E8-98F07B720671}" name="Chest X-Ray" dataDxfId="312"/>
    <tableColumn id="20" xr3:uid="{FB091FFD-D27D-414E-B6C5-2B29367C5A2A}" name="Obstructive Sleep Apnea" dataDxfId="311"/>
    <tableColumn id="21" xr3:uid="{50A3F40C-8A36-47F6-BA61-8192AF6F4077}" name="Orthopnea" dataDxfId="310"/>
    <tableColumn id="22" xr3:uid="{FFECCBC2-B22C-4E0E-9BB4-FCC932368EE3}" name="Hypertension" dataDxfId="309"/>
    <tableColumn id="23" xr3:uid="{08C423DC-6C02-4F35-A1D3-2C81C643489A}" name="Diabetes" dataDxfId="308"/>
    <tableColumn id="24" xr3:uid="{70814E64-FB96-4278-BB16-A77238B3FE5B}" name="Atrial Fibrillation" dataDxfId="307"/>
    <tableColumn id="25" xr3:uid="{684FBB8A-8935-4ED0-ADAA-5848EAE47E97}" name="Lung Disease" dataDxfId="306"/>
    <tableColumn id="26" xr3:uid="{53F359E1-9E10-477B-9423-1092F3F64F83}" name="Valve Disease" dataDxfId="305"/>
    <tableColumn id="27" xr3:uid="{EC3EAF0D-521C-4C28-B1F3-5C50A8691F71}" name="Peripheral artery disease" dataDxfId="304"/>
    <tableColumn id="28" xr3:uid="{C05EDF46-6E35-4E25-AB6C-BB426D4598BD}" name="Anaemia" dataDxfId="303"/>
    <tableColumn id="29" xr3:uid="{AFAE3DD7-1612-45B2-A71D-CDAFFEF2107C}" name="Creatinine" dataDxfId="302"/>
    <tableColumn id="30" xr3:uid="{D49D2E10-DD11-49B8-A471-E1CB5142AE09}" name="eGFR" dataDxfId="301"/>
    <tableColumn id="31" xr3:uid="{ADA2966A-2F68-4A86-82A2-25C11EAF3BFA}" name="Haemoglobin" dataDxfId="300"/>
    <tableColumn id="32" xr3:uid="{CDFEBA05-D038-4D63-9146-1FFCA643028D}" name="Potassium" dataDxfId="299"/>
    <tableColumn id="33" xr3:uid="{A422D3A4-9E43-4AA4-9302-B3EE468B876D}" name="NT-proBNP" dataDxfId="298"/>
    <tableColumn id="34" xr3:uid="{2FAECBD0-DFB4-4AD5-B14A-B8FC2DE13A00}" name="BNP" dataDxfId="297"/>
    <tableColumn id="35" xr3:uid="{EF23A2B5-9CDB-406D-A54F-E6E150216AF4}" name="Total cholesterol" dataDxfId="296"/>
    <tableColumn id="36" xr3:uid="{4FF2DB36-B30C-473E-857A-0634BCDCF99E}" name="LDL cholesterol" dataDxfId="295"/>
    <tableColumn id="37" xr3:uid="{C8423038-4CB7-428B-A916-33F1CE4149C6}" name="ACEI" dataDxfId="294"/>
    <tableColumn id="38" xr3:uid="{12804C70-9351-4517-BAE5-9CC4856C5260}" name="ARBs" dataDxfId="293"/>
    <tableColumn id="39" xr3:uid="{81527392-3D19-44E4-8DC4-24F24BA06DD2}" name="Sacubitril/valsartan" dataDxfId="292"/>
    <tableColumn id="40" xr3:uid="{B7201959-62AA-49CA-9D76-2E5C077A0897}" name="Beta-blockers" dataDxfId="291"/>
    <tableColumn id="41" xr3:uid="{A622FCD1-E8B1-486A-8820-F291A6347626}" name="Diuretics" dataDxfId="290"/>
    <tableColumn id="42" xr3:uid="{3608D11F-4BE2-4F4D-9E0F-E0C296BDCD46}" name="Aldosterone Antagonists" dataDxfId="289"/>
    <tableColumn id="43" xr3:uid="{7018E47B-B6EF-4833-A5FD-7DE2EE183B3F}" name="Digoxin" dataDxfId="288"/>
    <tableColumn id="44" xr3:uid="{43D7873A-A624-410A-88C8-31F2D061974C}" name="Statins" dataDxfId="287"/>
    <tableColumn id="45" xr3:uid="{12B767EF-E090-458A-AD07-F0BFD83D45B4}" name="Nitrates" dataDxfId="286"/>
    <tableColumn id="46" xr3:uid="{7B93EEA1-02D5-420A-9E3F-55D3D96045C5}" name="DateOfAdmission" dataDxfId="285"/>
    <tableColumn id="47" xr3:uid="{5982AACF-7D50-4931-8330-FDA8220251E2}" name="HospitalisationNumber" dataDxfId="284"/>
    <tableColumn id="48" xr3:uid="{48BA60F4-B139-49A4-8CC5-EF0EA4DD9BC2}" name="DateOfDischarge" dataDxfId="283"/>
    <tableColumn id="49" xr3:uid="{9391A512-7840-4099-BA16-DE2BDEB81F0C}" name="VolumeOverload" dataDxfId="28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1A073B-1FC5-4F34-8E95-2CF6C6662952}" name="Table3" displayName="Table3" ref="A509:AW515" totalsRowShown="0" headerRowDxfId="73" dataDxfId="74" headerRowBorderDxfId="125" tableBorderDxfId="126" totalsRowBorderDxfId="124">
  <autoFilter ref="A509:AW515" xr:uid="{D116F301-21FF-4F67-BD61-4666359853C0}"/>
  <tableColumns count="49">
    <tableColumn id="1" xr3:uid="{00B11047-B925-40AB-9B42-6E2A5D0D5EB8}" name="HT_PAT_ID" dataDxfId="123"/>
    <tableColumn id="2" xr3:uid="{2695CCCC-AC7A-45F9-B3DE-30DA3FF14A0C}" name="LVEF,LowestLVEF Combined" dataDxfId="122"/>
    <tableColumn id="3" xr3:uid="{7B6DF8B2-9EEF-4316-A2AF-F40BBFDC3E9E}" name="LVEF" dataDxfId="121"/>
    <tableColumn id="4" xr3:uid="{EC8850FF-2655-4813-862E-7839A5E2C6A9}" name="LowestLVEF" dataDxfId="120"/>
    <tableColumn id="5" xr3:uid="{29025282-95F7-45D1-BD59-7534A53595BE}" name="Baseline" dataDxfId="119"/>
    <tableColumn id="6" xr3:uid="{F56E8C68-DC52-49C6-99F0-C8FE761C64E2}" name="VISIT_SIGNOFF_DATE" dataDxfId="118"/>
    <tableColumn id="7" xr3:uid="{82DD7A12-B850-419E-A89E-1B721223D31D}" name="DOB" dataDxfId="117"/>
    <tableColumn id="8" xr3:uid="{56BC5FE9-C436-4332-AF0B-22462F620F77}" name="Age" dataDxfId="116"/>
    <tableColumn id="9" xr3:uid="{6C444776-CD1B-44AA-AE8A-38202481D47A}" name="Gender" dataDxfId="115"/>
    <tableColumn id="10" xr3:uid="{EA5FFB73-299A-4524-BBD6-751B74EE6439}" name="Smoking" dataDxfId="114"/>
    <tableColumn id="11" xr3:uid="{DF537B92-570B-4352-B3FF-5B3B3B2AFEC2}" name="Alcohol" dataDxfId="113"/>
    <tableColumn id="12" xr3:uid="{65E5A81C-A11F-4BCC-AB04-CD9EE28BF52F}" name="BMI" dataDxfId="112"/>
    <tableColumn id="13" xr3:uid="{190713D1-D5EF-47E1-8A69-69ADC62D8A6B}" name="SystolicBP" dataDxfId="111"/>
    <tableColumn id="14" xr3:uid="{EBC31742-FA9E-4743-B94D-A7D1C84215B0}" name="DiastolicBP" dataDxfId="110"/>
    <tableColumn id="15" xr3:uid="{2831786D-D32B-463D-BC77-12C209836390}" name="Pulse Pressure" dataDxfId="109"/>
    <tableColumn id="16" xr3:uid="{C4FEAEF0-BA9A-48ED-9D2A-26E22BB8C569}" name="Mean Arterial Pressure" dataDxfId="108"/>
    <tableColumn id="17" xr3:uid="{CC65CF46-DB2F-4F6F-A423-5D7A1272ED7F}" name="Heart Rate" dataDxfId="107"/>
    <tableColumn id="18" xr3:uid="{092BD66A-29BD-47D1-96B7-628B3D8F5C2B}" name="NYHA Class" dataDxfId="106"/>
    <tableColumn id="19" xr3:uid="{CDCDF4C8-B134-42EA-986A-FC6E9659F1FC}" name="Chest X-Ray" dataDxfId="105"/>
    <tableColumn id="20" xr3:uid="{42ACD033-453B-4C04-8E4B-6E3DFEE4A434}" name="Obstructive Sleep Apnea" dataDxfId="104"/>
    <tableColumn id="21" xr3:uid="{DBC47F10-B280-4DBA-887B-91A1C9BDBA85}" name="Orthopnea" dataDxfId="103"/>
    <tableColumn id="22" xr3:uid="{F60268F5-FE7F-4712-B1C8-E4FB3787FB94}" name="Hypertension" dataDxfId="102"/>
    <tableColumn id="23" xr3:uid="{55F6F1F8-6F15-4060-A033-33EC951221E9}" name="Diabetes" dataDxfId="101"/>
    <tableColumn id="24" xr3:uid="{10167198-6109-4AE5-8979-5B917E552053}" name="Atrial Fibrillation" dataDxfId="100"/>
    <tableColumn id="25" xr3:uid="{29EBF929-D36A-4969-BEEF-9AF6D67931FC}" name="Lung Disease" dataDxfId="99"/>
    <tableColumn id="26" xr3:uid="{5716C6B9-5F22-4610-9823-47EE32795302}" name="Valve Disease" dataDxfId="98"/>
    <tableColumn id="27" xr3:uid="{2BE2E5C0-E99F-4E44-BD6C-76415AC51CC3}" name="Peripheral artery disease" dataDxfId="97"/>
    <tableColumn id="28" xr3:uid="{8624B49A-DEB5-4BF6-8BF2-F119A644CC92}" name="Anaemia" dataDxfId="96"/>
    <tableColumn id="29" xr3:uid="{7D8D1738-A8CC-46B3-A4E9-F16F3A1E1C42}" name="Creatinine" dataDxfId="95"/>
    <tableColumn id="30" xr3:uid="{B1E831F4-7EBB-4595-8D66-7DEDEE83ABE8}" name="eGFR" dataDxfId="94"/>
    <tableColumn id="31" xr3:uid="{1C021FC3-D3E0-4865-AD06-6472AAF84C5D}" name="Haemoglobin" dataDxfId="93"/>
    <tableColumn id="32" xr3:uid="{7B5EC0B8-17CF-402F-A9A5-DF99C14D88A3}" name="Potassium" dataDxfId="92"/>
    <tableColumn id="33" xr3:uid="{FD52B9A1-9D31-4D95-A961-5F96330F8F2F}" name="NT-proBNP" dataDxfId="91"/>
    <tableColumn id="34" xr3:uid="{4C32168A-29E1-44FE-8C05-F3E2ACC2F0DA}" name="BNP" dataDxfId="90"/>
    <tableColumn id="35" xr3:uid="{A886EA59-3E3F-4F72-A3D8-08BE96B34A1F}" name="Total cholesterol" dataDxfId="89"/>
    <tableColumn id="36" xr3:uid="{A9C0086A-4281-47D8-8CD2-DD102051D49E}" name="LDL cholesterol" dataDxfId="88"/>
    <tableColumn id="37" xr3:uid="{B5CB188A-2F5B-4FF0-B125-D4EC4E6143D4}" name="ACEI" dataDxfId="87"/>
    <tableColumn id="38" xr3:uid="{48A87526-B727-46D4-8EE4-AD4CF0FE8EA7}" name="ARBs" dataDxfId="86"/>
    <tableColumn id="39" xr3:uid="{DC478BEE-CC31-4B3E-8440-3E2A7D4D128C}" name="Sacubitril/valsartan" dataDxfId="85"/>
    <tableColumn id="40" xr3:uid="{D41E1902-25F9-43FD-A73A-5FB97E24E745}" name="Beta-blockers" dataDxfId="84"/>
    <tableColumn id="41" xr3:uid="{6EC26A24-A98F-419D-85A0-3D8E8BE6C10D}" name="Diuretics" dataDxfId="83"/>
    <tableColumn id="42" xr3:uid="{BF16B1C9-0F18-4732-8262-58719B66F7D4}" name="Aldosterone Antagonists" dataDxfId="82"/>
    <tableColumn id="43" xr3:uid="{854E7712-7B45-4BD4-A4DD-CC659F04B8D9}" name="Digoxin" dataDxfId="81"/>
    <tableColumn id="44" xr3:uid="{8DB01E36-9ECB-4BA4-9055-3E1E1C210858}" name="Statins" dataDxfId="80"/>
    <tableColumn id="45" xr3:uid="{D72030B3-3285-4E44-80EA-32D9978EB1C1}" name="Nitrates" dataDxfId="79"/>
    <tableColumn id="46" xr3:uid="{0D280F4E-38F7-4D4C-9DA9-858B2D314288}" name="DateOfAdmission" dataDxfId="78"/>
    <tableColumn id="47" xr3:uid="{2AB5C5AF-6E85-4AD0-89A9-565D81353CE2}" name="HospitalisationNumber" dataDxfId="77"/>
    <tableColumn id="48" xr3:uid="{58ADE2C3-3F29-4738-A42E-5DE9DDDDCF72}" name="DateOfDischarge" dataDxfId="76"/>
    <tableColumn id="49" xr3:uid="{588BFFA1-36FB-4285-A203-853CE4A6FF71}" name="VolumeOverload" dataDxfId="7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24.xml"/><Relationship Id="rId18" Type="http://schemas.openxmlformats.org/officeDocument/2006/relationships/pivotTable" Target="../pivotTables/pivotTable29.xml"/><Relationship Id="rId26" Type="http://schemas.openxmlformats.org/officeDocument/2006/relationships/pivotTable" Target="../pivotTables/pivotTable37.xml"/><Relationship Id="rId39" Type="http://schemas.openxmlformats.org/officeDocument/2006/relationships/pivotTable" Target="../pivotTables/pivotTable50.xml"/><Relationship Id="rId21" Type="http://schemas.openxmlformats.org/officeDocument/2006/relationships/pivotTable" Target="../pivotTables/pivotTable32.xml"/><Relationship Id="rId34" Type="http://schemas.openxmlformats.org/officeDocument/2006/relationships/pivotTable" Target="../pivotTables/pivotTable45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17" Type="http://schemas.openxmlformats.org/officeDocument/2006/relationships/pivotTable" Target="../pivotTables/pivotTable28.xml"/><Relationship Id="rId25" Type="http://schemas.openxmlformats.org/officeDocument/2006/relationships/pivotTable" Target="../pivotTables/pivotTable36.xml"/><Relationship Id="rId33" Type="http://schemas.openxmlformats.org/officeDocument/2006/relationships/pivotTable" Target="../pivotTables/pivotTable44.xml"/><Relationship Id="rId38" Type="http://schemas.openxmlformats.org/officeDocument/2006/relationships/pivotTable" Target="../pivotTables/pivotTable49.xml"/><Relationship Id="rId2" Type="http://schemas.openxmlformats.org/officeDocument/2006/relationships/pivotTable" Target="../pivotTables/pivotTable13.xml"/><Relationship Id="rId16" Type="http://schemas.openxmlformats.org/officeDocument/2006/relationships/pivotTable" Target="../pivotTables/pivotTable27.xml"/><Relationship Id="rId20" Type="http://schemas.openxmlformats.org/officeDocument/2006/relationships/pivotTable" Target="../pivotTables/pivotTable31.xml"/><Relationship Id="rId29" Type="http://schemas.openxmlformats.org/officeDocument/2006/relationships/pivotTable" Target="../pivotTables/pivotTable40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24" Type="http://schemas.openxmlformats.org/officeDocument/2006/relationships/pivotTable" Target="../pivotTables/pivotTable35.xml"/><Relationship Id="rId32" Type="http://schemas.openxmlformats.org/officeDocument/2006/relationships/pivotTable" Target="../pivotTables/pivotTable43.xml"/><Relationship Id="rId37" Type="http://schemas.openxmlformats.org/officeDocument/2006/relationships/pivotTable" Target="../pivotTables/pivotTable48.xml"/><Relationship Id="rId5" Type="http://schemas.openxmlformats.org/officeDocument/2006/relationships/pivotTable" Target="../pivotTables/pivotTable16.xml"/><Relationship Id="rId15" Type="http://schemas.openxmlformats.org/officeDocument/2006/relationships/pivotTable" Target="../pivotTables/pivotTable26.xml"/><Relationship Id="rId23" Type="http://schemas.openxmlformats.org/officeDocument/2006/relationships/pivotTable" Target="../pivotTables/pivotTable34.xml"/><Relationship Id="rId28" Type="http://schemas.openxmlformats.org/officeDocument/2006/relationships/pivotTable" Target="../pivotTables/pivotTable39.xml"/><Relationship Id="rId36" Type="http://schemas.openxmlformats.org/officeDocument/2006/relationships/pivotTable" Target="../pivotTables/pivotTable47.xml"/><Relationship Id="rId10" Type="http://schemas.openxmlformats.org/officeDocument/2006/relationships/pivotTable" Target="../pivotTables/pivotTable21.xml"/><Relationship Id="rId19" Type="http://schemas.openxmlformats.org/officeDocument/2006/relationships/pivotTable" Target="../pivotTables/pivotTable30.xml"/><Relationship Id="rId31" Type="http://schemas.openxmlformats.org/officeDocument/2006/relationships/pivotTable" Target="../pivotTables/pivotTable42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pivotTable" Target="../pivotTables/pivotTable25.xml"/><Relationship Id="rId22" Type="http://schemas.openxmlformats.org/officeDocument/2006/relationships/pivotTable" Target="../pivotTables/pivotTable33.xml"/><Relationship Id="rId27" Type="http://schemas.openxmlformats.org/officeDocument/2006/relationships/pivotTable" Target="../pivotTables/pivotTable38.xml"/><Relationship Id="rId30" Type="http://schemas.openxmlformats.org/officeDocument/2006/relationships/pivotTable" Target="../pivotTables/pivotTable41.xml"/><Relationship Id="rId35" Type="http://schemas.openxmlformats.org/officeDocument/2006/relationships/pivotTable" Target="../pivotTables/pivotTable46.xml"/><Relationship Id="rId8" Type="http://schemas.openxmlformats.org/officeDocument/2006/relationships/pivotTable" Target="../pivotTables/pivotTable19.xml"/><Relationship Id="rId3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63.xml"/><Relationship Id="rId18" Type="http://schemas.openxmlformats.org/officeDocument/2006/relationships/pivotTable" Target="../pivotTables/pivotTable68.xml"/><Relationship Id="rId26" Type="http://schemas.openxmlformats.org/officeDocument/2006/relationships/pivotTable" Target="../pivotTables/pivotTable76.xml"/><Relationship Id="rId39" Type="http://schemas.openxmlformats.org/officeDocument/2006/relationships/pivotTable" Target="../pivotTables/pivotTable89.xml"/><Relationship Id="rId21" Type="http://schemas.openxmlformats.org/officeDocument/2006/relationships/pivotTable" Target="../pivotTables/pivotTable71.xml"/><Relationship Id="rId34" Type="http://schemas.openxmlformats.org/officeDocument/2006/relationships/pivotTable" Target="../pivotTables/pivotTable84.xml"/><Relationship Id="rId7" Type="http://schemas.openxmlformats.org/officeDocument/2006/relationships/pivotTable" Target="../pivotTables/pivotTable57.xml"/><Relationship Id="rId12" Type="http://schemas.openxmlformats.org/officeDocument/2006/relationships/pivotTable" Target="../pivotTables/pivotTable62.xml"/><Relationship Id="rId17" Type="http://schemas.openxmlformats.org/officeDocument/2006/relationships/pivotTable" Target="../pivotTables/pivotTable67.xml"/><Relationship Id="rId25" Type="http://schemas.openxmlformats.org/officeDocument/2006/relationships/pivotTable" Target="../pivotTables/pivotTable75.xml"/><Relationship Id="rId33" Type="http://schemas.openxmlformats.org/officeDocument/2006/relationships/pivotTable" Target="../pivotTables/pivotTable83.xml"/><Relationship Id="rId38" Type="http://schemas.openxmlformats.org/officeDocument/2006/relationships/pivotTable" Target="../pivotTables/pivotTable88.xml"/><Relationship Id="rId2" Type="http://schemas.openxmlformats.org/officeDocument/2006/relationships/pivotTable" Target="../pivotTables/pivotTable52.xml"/><Relationship Id="rId16" Type="http://schemas.openxmlformats.org/officeDocument/2006/relationships/pivotTable" Target="../pivotTables/pivotTable66.xml"/><Relationship Id="rId20" Type="http://schemas.openxmlformats.org/officeDocument/2006/relationships/pivotTable" Target="../pivotTables/pivotTable70.xml"/><Relationship Id="rId29" Type="http://schemas.openxmlformats.org/officeDocument/2006/relationships/pivotTable" Target="../pivotTables/pivotTable79.xml"/><Relationship Id="rId1" Type="http://schemas.openxmlformats.org/officeDocument/2006/relationships/pivotTable" Target="../pivotTables/pivotTable51.xml"/><Relationship Id="rId6" Type="http://schemas.openxmlformats.org/officeDocument/2006/relationships/pivotTable" Target="../pivotTables/pivotTable56.xml"/><Relationship Id="rId11" Type="http://schemas.openxmlformats.org/officeDocument/2006/relationships/pivotTable" Target="../pivotTables/pivotTable61.xml"/><Relationship Id="rId24" Type="http://schemas.openxmlformats.org/officeDocument/2006/relationships/pivotTable" Target="../pivotTables/pivotTable74.xml"/><Relationship Id="rId32" Type="http://schemas.openxmlformats.org/officeDocument/2006/relationships/pivotTable" Target="../pivotTables/pivotTable82.xml"/><Relationship Id="rId37" Type="http://schemas.openxmlformats.org/officeDocument/2006/relationships/pivotTable" Target="../pivotTables/pivotTable87.xml"/><Relationship Id="rId40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5.xml"/><Relationship Id="rId15" Type="http://schemas.openxmlformats.org/officeDocument/2006/relationships/pivotTable" Target="../pivotTables/pivotTable65.xml"/><Relationship Id="rId23" Type="http://schemas.openxmlformats.org/officeDocument/2006/relationships/pivotTable" Target="../pivotTables/pivotTable73.xml"/><Relationship Id="rId28" Type="http://schemas.openxmlformats.org/officeDocument/2006/relationships/pivotTable" Target="../pivotTables/pivotTable78.xml"/><Relationship Id="rId36" Type="http://schemas.openxmlformats.org/officeDocument/2006/relationships/pivotTable" Target="../pivotTables/pivotTable86.xml"/><Relationship Id="rId10" Type="http://schemas.openxmlformats.org/officeDocument/2006/relationships/pivotTable" Target="../pivotTables/pivotTable60.xml"/><Relationship Id="rId19" Type="http://schemas.openxmlformats.org/officeDocument/2006/relationships/pivotTable" Target="../pivotTables/pivotTable69.xml"/><Relationship Id="rId31" Type="http://schemas.openxmlformats.org/officeDocument/2006/relationships/pivotTable" Target="../pivotTables/pivotTable81.xml"/><Relationship Id="rId4" Type="http://schemas.openxmlformats.org/officeDocument/2006/relationships/pivotTable" Target="../pivotTables/pivotTable54.xml"/><Relationship Id="rId9" Type="http://schemas.openxmlformats.org/officeDocument/2006/relationships/pivotTable" Target="../pivotTables/pivotTable59.xml"/><Relationship Id="rId14" Type="http://schemas.openxmlformats.org/officeDocument/2006/relationships/pivotTable" Target="../pivotTables/pivotTable64.xml"/><Relationship Id="rId22" Type="http://schemas.openxmlformats.org/officeDocument/2006/relationships/pivotTable" Target="../pivotTables/pivotTable72.xml"/><Relationship Id="rId27" Type="http://schemas.openxmlformats.org/officeDocument/2006/relationships/pivotTable" Target="../pivotTables/pivotTable77.xml"/><Relationship Id="rId30" Type="http://schemas.openxmlformats.org/officeDocument/2006/relationships/pivotTable" Target="../pivotTables/pivotTable80.xml"/><Relationship Id="rId35" Type="http://schemas.openxmlformats.org/officeDocument/2006/relationships/pivotTable" Target="../pivotTables/pivotTable85.xml"/><Relationship Id="rId8" Type="http://schemas.openxmlformats.org/officeDocument/2006/relationships/pivotTable" Target="../pivotTables/pivotTable58.xml"/><Relationship Id="rId3" Type="http://schemas.openxmlformats.org/officeDocument/2006/relationships/pivotTable" Target="../pivotTables/pivotTable5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02.xml"/><Relationship Id="rId18" Type="http://schemas.openxmlformats.org/officeDocument/2006/relationships/pivotTable" Target="../pivotTables/pivotTable107.xml"/><Relationship Id="rId26" Type="http://schemas.openxmlformats.org/officeDocument/2006/relationships/pivotTable" Target="../pivotTables/pivotTable115.xml"/><Relationship Id="rId39" Type="http://schemas.openxmlformats.org/officeDocument/2006/relationships/pivotTable" Target="../pivotTables/pivotTable128.xml"/><Relationship Id="rId21" Type="http://schemas.openxmlformats.org/officeDocument/2006/relationships/pivotTable" Target="../pivotTables/pivotTable110.xml"/><Relationship Id="rId34" Type="http://schemas.openxmlformats.org/officeDocument/2006/relationships/pivotTable" Target="../pivotTables/pivotTable123.xml"/><Relationship Id="rId7" Type="http://schemas.openxmlformats.org/officeDocument/2006/relationships/pivotTable" Target="../pivotTables/pivotTable96.xml"/><Relationship Id="rId12" Type="http://schemas.openxmlformats.org/officeDocument/2006/relationships/pivotTable" Target="../pivotTables/pivotTable101.xml"/><Relationship Id="rId17" Type="http://schemas.openxmlformats.org/officeDocument/2006/relationships/pivotTable" Target="../pivotTables/pivotTable106.xml"/><Relationship Id="rId25" Type="http://schemas.openxmlformats.org/officeDocument/2006/relationships/pivotTable" Target="../pivotTables/pivotTable114.xml"/><Relationship Id="rId33" Type="http://schemas.openxmlformats.org/officeDocument/2006/relationships/pivotTable" Target="../pivotTables/pivotTable122.xml"/><Relationship Id="rId38" Type="http://schemas.openxmlformats.org/officeDocument/2006/relationships/pivotTable" Target="../pivotTables/pivotTable127.xml"/><Relationship Id="rId2" Type="http://schemas.openxmlformats.org/officeDocument/2006/relationships/pivotTable" Target="../pivotTables/pivotTable91.xml"/><Relationship Id="rId16" Type="http://schemas.openxmlformats.org/officeDocument/2006/relationships/pivotTable" Target="../pivotTables/pivotTable105.xml"/><Relationship Id="rId20" Type="http://schemas.openxmlformats.org/officeDocument/2006/relationships/pivotTable" Target="../pivotTables/pivotTable109.xml"/><Relationship Id="rId29" Type="http://schemas.openxmlformats.org/officeDocument/2006/relationships/pivotTable" Target="../pivotTables/pivotTable118.xml"/><Relationship Id="rId1" Type="http://schemas.openxmlformats.org/officeDocument/2006/relationships/pivotTable" Target="../pivotTables/pivotTable90.xml"/><Relationship Id="rId6" Type="http://schemas.openxmlformats.org/officeDocument/2006/relationships/pivotTable" Target="../pivotTables/pivotTable95.xml"/><Relationship Id="rId11" Type="http://schemas.openxmlformats.org/officeDocument/2006/relationships/pivotTable" Target="../pivotTables/pivotTable100.xml"/><Relationship Id="rId24" Type="http://schemas.openxmlformats.org/officeDocument/2006/relationships/pivotTable" Target="../pivotTables/pivotTable113.xml"/><Relationship Id="rId32" Type="http://schemas.openxmlformats.org/officeDocument/2006/relationships/pivotTable" Target="../pivotTables/pivotTable121.xml"/><Relationship Id="rId37" Type="http://schemas.openxmlformats.org/officeDocument/2006/relationships/pivotTable" Target="../pivotTables/pivotTable126.xml"/><Relationship Id="rId40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94.xml"/><Relationship Id="rId15" Type="http://schemas.openxmlformats.org/officeDocument/2006/relationships/pivotTable" Target="../pivotTables/pivotTable104.xml"/><Relationship Id="rId23" Type="http://schemas.openxmlformats.org/officeDocument/2006/relationships/pivotTable" Target="../pivotTables/pivotTable112.xml"/><Relationship Id="rId28" Type="http://schemas.openxmlformats.org/officeDocument/2006/relationships/pivotTable" Target="../pivotTables/pivotTable117.xml"/><Relationship Id="rId36" Type="http://schemas.openxmlformats.org/officeDocument/2006/relationships/pivotTable" Target="../pivotTables/pivotTable125.xml"/><Relationship Id="rId10" Type="http://schemas.openxmlformats.org/officeDocument/2006/relationships/pivotTable" Target="../pivotTables/pivotTable99.xml"/><Relationship Id="rId19" Type="http://schemas.openxmlformats.org/officeDocument/2006/relationships/pivotTable" Target="../pivotTables/pivotTable108.xml"/><Relationship Id="rId31" Type="http://schemas.openxmlformats.org/officeDocument/2006/relationships/pivotTable" Target="../pivotTables/pivotTable120.xml"/><Relationship Id="rId4" Type="http://schemas.openxmlformats.org/officeDocument/2006/relationships/pivotTable" Target="../pivotTables/pivotTable93.xml"/><Relationship Id="rId9" Type="http://schemas.openxmlformats.org/officeDocument/2006/relationships/pivotTable" Target="../pivotTables/pivotTable98.xml"/><Relationship Id="rId14" Type="http://schemas.openxmlformats.org/officeDocument/2006/relationships/pivotTable" Target="../pivotTables/pivotTable103.xml"/><Relationship Id="rId22" Type="http://schemas.openxmlformats.org/officeDocument/2006/relationships/pivotTable" Target="../pivotTables/pivotTable111.xml"/><Relationship Id="rId27" Type="http://schemas.openxmlformats.org/officeDocument/2006/relationships/pivotTable" Target="../pivotTables/pivotTable116.xml"/><Relationship Id="rId30" Type="http://schemas.openxmlformats.org/officeDocument/2006/relationships/pivotTable" Target="../pivotTables/pivotTable119.xml"/><Relationship Id="rId35" Type="http://schemas.openxmlformats.org/officeDocument/2006/relationships/pivotTable" Target="../pivotTables/pivotTable124.xml"/><Relationship Id="rId8" Type="http://schemas.openxmlformats.org/officeDocument/2006/relationships/pivotTable" Target="../pivotTables/pivotTable97.xml"/><Relationship Id="rId3" Type="http://schemas.openxmlformats.org/officeDocument/2006/relationships/pivotTable" Target="../pivotTables/pivotTable92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41.xml"/><Relationship Id="rId18" Type="http://schemas.openxmlformats.org/officeDocument/2006/relationships/pivotTable" Target="../pivotTables/pivotTable146.xml"/><Relationship Id="rId26" Type="http://schemas.openxmlformats.org/officeDocument/2006/relationships/pivotTable" Target="../pivotTables/pivotTable154.xml"/><Relationship Id="rId39" Type="http://schemas.openxmlformats.org/officeDocument/2006/relationships/pivotTable" Target="../pivotTables/pivotTable167.xml"/><Relationship Id="rId21" Type="http://schemas.openxmlformats.org/officeDocument/2006/relationships/pivotTable" Target="../pivotTables/pivotTable149.xml"/><Relationship Id="rId34" Type="http://schemas.openxmlformats.org/officeDocument/2006/relationships/pivotTable" Target="../pivotTables/pivotTable162.xml"/><Relationship Id="rId7" Type="http://schemas.openxmlformats.org/officeDocument/2006/relationships/pivotTable" Target="../pivotTables/pivotTable135.xml"/><Relationship Id="rId12" Type="http://schemas.openxmlformats.org/officeDocument/2006/relationships/pivotTable" Target="../pivotTables/pivotTable140.xml"/><Relationship Id="rId17" Type="http://schemas.openxmlformats.org/officeDocument/2006/relationships/pivotTable" Target="../pivotTables/pivotTable145.xml"/><Relationship Id="rId25" Type="http://schemas.openxmlformats.org/officeDocument/2006/relationships/pivotTable" Target="../pivotTables/pivotTable153.xml"/><Relationship Id="rId33" Type="http://schemas.openxmlformats.org/officeDocument/2006/relationships/pivotTable" Target="../pivotTables/pivotTable161.xml"/><Relationship Id="rId38" Type="http://schemas.openxmlformats.org/officeDocument/2006/relationships/pivotTable" Target="../pivotTables/pivotTable166.xml"/><Relationship Id="rId2" Type="http://schemas.openxmlformats.org/officeDocument/2006/relationships/pivotTable" Target="../pivotTables/pivotTable130.xml"/><Relationship Id="rId16" Type="http://schemas.openxmlformats.org/officeDocument/2006/relationships/pivotTable" Target="../pivotTables/pivotTable144.xml"/><Relationship Id="rId20" Type="http://schemas.openxmlformats.org/officeDocument/2006/relationships/pivotTable" Target="../pivotTables/pivotTable148.xml"/><Relationship Id="rId29" Type="http://schemas.openxmlformats.org/officeDocument/2006/relationships/pivotTable" Target="../pivotTables/pivotTable157.xml"/><Relationship Id="rId1" Type="http://schemas.openxmlformats.org/officeDocument/2006/relationships/pivotTable" Target="../pivotTables/pivotTable129.xml"/><Relationship Id="rId6" Type="http://schemas.openxmlformats.org/officeDocument/2006/relationships/pivotTable" Target="../pivotTables/pivotTable134.xml"/><Relationship Id="rId11" Type="http://schemas.openxmlformats.org/officeDocument/2006/relationships/pivotTable" Target="../pivotTables/pivotTable139.xml"/><Relationship Id="rId24" Type="http://schemas.openxmlformats.org/officeDocument/2006/relationships/pivotTable" Target="../pivotTables/pivotTable152.xml"/><Relationship Id="rId32" Type="http://schemas.openxmlformats.org/officeDocument/2006/relationships/pivotTable" Target="../pivotTables/pivotTable160.xml"/><Relationship Id="rId37" Type="http://schemas.openxmlformats.org/officeDocument/2006/relationships/pivotTable" Target="../pivotTables/pivotTable165.xml"/><Relationship Id="rId5" Type="http://schemas.openxmlformats.org/officeDocument/2006/relationships/pivotTable" Target="../pivotTables/pivotTable133.xml"/><Relationship Id="rId15" Type="http://schemas.openxmlformats.org/officeDocument/2006/relationships/pivotTable" Target="../pivotTables/pivotTable143.xml"/><Relationship Id="rId23" Type="http://schemas.openxmlformats.org/officeDocument/2006/relationships/pivotTable" Target="../pivotTables/pivotTable151.xml"/><Relationship Id="rId28" Type="http://schemas.openxmlformats.org/officeDocument/2006/relationships/pivotTable" Target="../pivotTables/pivotTable156.xml"/><Relationship Id="rId36" Type="http://schemas.openxmlformats.org/officeDocument/2006/relationships/pivotTable" Target="../pivotTables/pivotTable164.xml"/><Relationship Id="rId10" Type="http://schemas.openxmlformats.org/officeDocument/2006/relationships/pivotTable" Target="../pivotTables/pivotTable138.xml"/><Relationship Id="rId19" Type="http://schemas.openxmlformats.org/officeDocument/2006/relationships/pivotTable" Target="../pivotTables/pivotTable147.xml"/><Relationship Id="rId31" Type="http://schemas.openxmlformats.org/officeDocument/2006/relationships/pivotTable" Target="../pivotTables/pivotTable159.xml"/><Relationship Id="rId4" Type="http://schemas.openxmlformats.org/officeDocument/2006/relationships/pivotTable" Target="../pivotTables/pivotTable132.xml"/><Relationship Id="rId9" Type="http://schemas.openxmlformats.org/officeDocument/2006/relationships/pivotTable" Target="../pivotTables/pivotTable137.xml"/><Relationship Id="rId14" Type="http://schemas.openxmlformats.org/officeDocument/2006/relationships/pivotTable" Target="../pivotTables/pivotTable142.xml"/><Relationship Id="rId22" Type="http://schemas.openxmlformats.org/officeDocument/2006/relationships/pivotTable" Target="../pivotTables/pivotTable150.xml"/><Relationship Id="rId27" Type="http://schemas.openxmlformats.org/officeDocument/2006/relationships/pivotTable" Target="../pivotTables/pivotTable155.xml"/><Relationship Id="rId30" Type="http://schemas.openxmlformats.org/officeDocument/2006/relationships/pivotTable" Target="../pivotTables/pivotTable158.xml"/><Relationship Id="rId35" Type="http://schemas.openxmlformats.org/officeDocument/2006/relationships/pivotTable" Target="../pivotTables/pivotTable163.xml"/><Relationship Id="rId8" Type="http://schemas.openxmlformats.org/officeDocument/2006/relationships/pivotTable" Target="../pivotTables/pivotTable136.xml"/><Relationship Id="rId3" Type="http://schemas.openxmlformats.org/officeDocument/2006/relationships/pivotTable" Target="../pivotTables/pivotTable1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D52B-AC9D-43A7-A941-E7C5968BD8AD}">
  <dimension ref="A1:AX470"/>
  <sheetViews>
    <sheetView topLeftCell="A431" workbookViewId="0">
      <selection activeCell="K443" sqref="K443"/>
    </sheetView>
  </sheetViews>
  <sheetFormatPr defaultColWidth="9.140625" defaultRowHeight="15" x14ac:dyDescent="0.25"/>
  <cols>
    <col min="1" max="2" width="13.28515625" style="1" bestFit="1" customWidth="1"/>
    <col min="3" max="3" width="28.5703125" style="1" bestFit="1" customWidth="1"/>
    <col min="4" max="4" width="12" style="1" bestFit="1" customWidth="1"/>
    <col min="5" max="5" width="13.7109375" style="1" bestFit="1" customWidth="1"/>
    <col min="6" max="6" width="10.85546875" style="1" bestFit="1" customWidth="1"/>
    <col min="7" max="7" width="30.85546875" style="1" bestFit="1" customWidth="1"/>
    <col min="8" max="8" width="14.85546875" style="1" bestFit="1" customWidth="1"/>
    <col min="9" max="9" width="12" style="1" bestFit="1" customWidth="1"/>
    <col min="10" max="10" width="10" style="1" bestFit="1" customWidth="1"/>
    <col min="11" max="11" width="10.85546875" style="1" bestFit="1" customWidth="1"/>
    <col min="12" max="12" width="28" style="1" bestFit="1" customWidth="1"/>
    <col min="13" max="13" width="12" style="1" bestFit="1" customWidth="1"/>
    <col min="14" max="14" width="12.28515625" style="1" bestFit="1" customWidth="1"/>
    <col min="15" max="15" width="13.140625" style="1" bestFit="1" customWidth="1"/>
    <col min="16" max="16" width="16.42578125" style="1" bestFit="1" customWidth="1"/>
    <col min="17" max="17" width="24.140625" style="1" bestFit="1" customWidth="1"/>
    <col min="18" max="18" width="12.5703125" style="1" bestFit="1" customWidth="1"/>
    <col min="19" max="19" width="15.7109375" style="1" bestFit="1" customWidth="1"/>
    <col min="20" max="20" width="13.7109375" style="1" bestFit="1" customWidth="1"/>
    <col min="21" max="21" width="25.5703125" style="1" bestFit="1" customWidth="1"/>
    <col min="22" max="22" width="12.85546875" style="1" bestFit="1" customWidth="1"/>
    <col min="23" max="23" width="15.42578125" style="1" bestFit="1" customWidth="1"/>
    <col min="24" max="24" width="11.140625" style="1" bestFit="1" customWidth="1"/>
    <col min="25" max="25" width="18.42578125" style="1" bestFit="1" customWidth="1"/>
    <col min="26" max="26" width="14.7109375" style="1" bestFit="1" customWidth="1"/>
    <col min="27" max="27" width="15.7109375" style="1" bestFit="1" customWidth="1"/>
    <col min="28" max="28" width="25.85546875" style="1" bestFit="1" customWidth="1"/>
    <col min="29" max="29" width="11.140625" style="1" bestFit="1" customWidth="1"/>
    <col min="30" max="30" width="12.5703125" style="1" bestFit="1" customWidth="1"/>
    <col min="31" max="31" width="12" style="1" bestFit="1" customWidth="1"/>
    <col min="32" max="32" width="15.140625" style="1" bestFit="1" customWidth="1"/>
    <col min="33" max="33" width="12.42578125" style="1" bestFit="1" customWidth="1"/>
    <col min="34" max="34" width="13.140625" style="1" bestFit="1" customWidth="1"/>
    <col min="35" max="35" width="12" style="1" bestFit="1" customWidth="1"/>
    <col min="36" max="36" width="18.28515625" style="1" bestFit="1" customWidth="1"/>
    <col min="37" max="37" width="16.85546875" style="1" bestFit="1" customWidth="1"/>
    <col min="38" max="38" width="7.28515625" style="1" bestFit="1" customWidth="1"/>
    <col min="39" max="39" width="7.7109375" style="1" bestFit="1" customWidth="1"/>
    <col min="40" max="40" width="20.7109375" style="1" bestFit="1" customWidth="1"/>
    <col min="41" max="41" width="15.5703125" style="1" bestFit="1" customWidth="1"/>
    <col min="42" max="42" width="11.140625" style="1" bestFit="1" customWidth="1"/>
    <col min="43" max="43" width="25.5703125" style="1" bestFit="1" customWidth="1"/>
    <col min="44" max="44" width="10" style="1" bestFit="1" customWidth="1"/>
    <col min="45" max="45" width="9.28515625" style="1" bestFit="1" customWidth="1"/>
    <col min="46" max="46" width="10.42578125" style="1" bestFit="1" customWidth="1"/>
    <col min="47" max="47" width="19" style="1" bestFit="1" customWidth="1"/>
    <col min="48" max="48" width="24.28515625" style="1" bestFit="1" customWidth="1"/>
    <col min="49" max="49" width="18.28515625" style="1" bestFit="1" customWidth="1"/>
    <col min="50" max="50" width="18.5703125" style="1" bestFit="1" customWidth="1"/>
    <col min="51" max="16384" width="9.140625" style="1"/>
  </cols>
  <sheetData>
    <row r="1" spans="1:50" s="16" customFormat="1" x14ac:dyDescent="0.25">
      <c r="A1" s="12"/>
      <c r="B1" s="12" t="s">
        <v>0</v>
      </c>
      <c r="C1" s="13" t="s">
        <v>569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571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16</v>
      </c>
      <c r="U1" s="14" t="s">
        <v>570</v>
      </c>
      <c r="V1" s="14" t="s">
        <v>17</v>
      </c>
      <c r="W1" s="14" t="s">
        <v>18</v>
      </c>
      <c r="X1" s="14" t="s">
        <v>19</v>
      </c>
      <c r="Y1" s="14" t="s">
        <v>20</v>
      </c>
      <c r="Z1" s="14" t="s">
        <v>21</v>
      </c>
      <c r="AA1" s="14" t="s">
        <v>572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26</v>
      </c>
      <c r="AG1" s="14" t="s">
        <v>27</v>
      </c>
      <c r="AH1" s="14" t="s">
        <v>28</v>
      </c>
      <c r="AI1" s="14" t="s">
        <v>29</v>
      </c>
      <c r="AJ1" s="14" t="s">
        <v>30</v>
      </c>
      <c r="AK1" s="14" t="s">
        <v>31</v>
      </c>
      <c r="AL1" s="14" t="s">
        <v>32</v>
      </c>
      <c r="AM1" s="14" t="s">
        <v>33</v>
      </c>
      <c r="AN1" s="14" t="s">
        <v>34</v>
      </c>
      <c r="AO1" s="14" t="s">
        <v>35</v>
      </c>
      <c r="AP1" s="14" t="s">
        <v>36</v>
      </c>
      <c r="AQ1" s="14" t="s">
        <v>37</v>
      </c>
      <c r="AR1" s="14" t="s">
        <v>38</v>
      </c>
      <c r="AS1" s="14" t="s">
        <v>39</v>
      </c>
      <c r="AT1" s="14" t="s">
        <v>40</v>
      </c>
      <c r="AU1" s="14" t="s">
        <v>41</v>
      </c>
      <c r="AV1" s="14" t="s">
        <v>42</v>
      </c>
      <c r="AW1" s="14" t="s">
        <v>43</v>
      </c>
      <c r="AX1" s="15" t="s">
        <v>44</v>
      </c>
    </row>
    <row r="2" spans="1:50" x14ac:dyDescent="0.25">
      <c r="A2" s="4"/>
      <c r="B2" s="4">
        <v>133191</v>
      </c>
      <c r="C2" s="1">
        <v>65</v>
      </c>
      <c r="D2" s="1">
        <v>65</v>
      </c>
      <c r="E2" s="1">
        <v>65</v>
      </c>
      <c r="F2" s="1">
        <v>1</v>
      </c>
      <c r="G2" s="1" t="s">
        <v>45</v>
      </c>
      <c r="H2" s="3">
        <v>15825</v>
      </c>
      <c r="I2" s="1">
        <v>75</v>
      </c>
      <c r="J2" s="1" t="s">
        <v>46</v>
      </c>
      <c r="K2" s="1" t="s">
        <v>47</v>
      </c>
      <c r="L2" s="1" t="s">
        <v>48</v>
      </c>
      <c r="M2" s="1">
        <v>28.5</v>
      </c>
      <c r="N2" s="1">
        <v>140</v>
      </c>
      <c r="O2" s="1">
        <v>70</v>
      </c>
      <c r="P2" s="1">
        <v>70</v>
      </c>
      <c r="Q2" s="1">
        <v>105</v>
      </c>
      <c r="R2" s="1">
        <v>62</v>
      </c>
      <c r="S2" s="1" t="s">
        <v>49</v>
      </c>
      <c r="T2" s="1" t="s">
        <v>50</v>
      </c>
      <c r="U2" s="1" t="s">
        <v>50</v>
      </c>
      <c r="V2" s="1" t="s">
        <v>50</v>
      </c>
      <c r="W2" s="1" t="s">
        <v>51</v>
      </c>
      <c r="X2" s="1" t="s">
        <v>50</v>
      </c>
      <c r="Y2" s="1" t="s">
        <v>50</v>
      </c>
      <c r="Z2" s="1" t="s">
        <v>51</v>
      </c>
      <c r="AA2" s="1" t="s">
        <v>52</v>
      </c>
      <c r="AB2" s="1" t="s">
        <v>50</v>
      </c>
      <c r="AC2" s="1" t="s">
        <v>50</v>
      </c>
      <c r="AD2" s="1">
        <v>75</v>
      </c>
      <c r="AE2" s="1">
        <v>68</v>
      </c>
      <c r="AF2" s="1">
        <v>130</v>
      </c>
      <c r="AG2" s="1">
        <v>4.3</v>
      </c>
      <c r="AJ2" s="1">
        <v>6.4</v>
      </c>
      <c r="AK2" s="1">
        <v>3.3</v>
      </c>
      <c r="AL2" s="1" t="s">
        <v>50</v>
      </c>
      <c r="AM2" s="1" t="s">
        <v>51</v>
      </c>
      <c r="AN2" s="1" t="s">
        <v>50</v>
      </c>
      <c r="AO2" s="1" t="s">
        <v>50</v>
      </c>
      <c r="AP2" s="1" t="s">
        <v>51</v>
      </c>
      <c r="AQ2" s="1" t="s">
        <v>50</v>
      </c>
      <c r="AR2" s="1" t="s">
        <v>50</v>
      </c>
      <c r="AS2" s="1" t="s">
        <v>50</v>
      </c>
      <c r="AT2" s="1" t="s">
        <v>50</v>
      </c>
      <c r="AU2" s="1" t="s">
        <v>52</v>
      </c>
      <c r="AV2" s="1" t="s">
        <v>52</v>
      </c>
      <c r="AW2" s="1" t="s">
        <v>52</v>
      </c>
      <c r="AX2" s="6" t="s">
        <v>51</v>
      </c>
    </row>
    <row r="3" spans="1:50" x14ac:dyDescent="0.25">
      <c r="A3" s="4"/>
      <c r="B3" s="4">
        <v>133669</v>
      </c>
      <c r="C3" s="1">
        <v>60</v>
      </c>
      <c r="D3" s="1">
        <v>60</v>
      </c>
      <c r="E3" s="1">
        <v>60</v>
      </c>
      <c r="F3" s="1">
        <v>1</v>
      </c>
      <c r="G3" s="1" t="s">
        <v>53</v>
      </c>
      <c r="H3" s="3">
        <v>12352</v>
      </c>
      <c r="I3" s="1">
        <v>85</v>
      </c>
      <c r="J3" s="1" t="s">
        <v>46</v>
      </c>
      <c r="K3" s="1" t="s">
        <v>47</v>
      </c>
      <c r="L3" s="1" t="s">
        <v>48</v>
      </c>
      <c r="M3" s="1">
        <v>28.1</v>
      </c>
      <c r="N3" s="1">
        <v>120</v>
      </c>
      <c r="O3" s="1">
        <v>70</v>
      </c>
      <c r="P3" s="1">
        <v>50</v>
      </c>
      <c r="Q3" s="1">
        <v>95</v>
      </c>
      <c r="R3" s="1">
        <v>94</v>
      </c>
      <c r="S3" s="1" t="s">
        <v>54</v>
      </c>
      <c r="T3" s="1" t="s">
        <v>50</v>
      </c>
      <c r="U3" s="1" t="s">
        <v>50</v>
      </c>
      <c r="V3" s="1" t="s">
        <v>50</v>
      </c>
      <c r="W3" s="1" t="s">
        <v>51</v>
      </c>
      <c r="X3" s="1" t="s">
        <v>51</v>
      </c>
      <c r="Y3" s="1" t="s">
        <v>50</v>
      </c>
      <c r="Z3" s="1" t="s">
        <v>50</v>
      </c>
      <c r="AA3" s="1" t="s">
        <v>52</v>
      </c>
      <c r="AB3" s="1" t="s">
        <v>50</v>
      </c>
      <c r="AC3" s="1" t="s">
        <v>50</v>
      </c>
      <c r="AD3" s="1">
        <v>72</v>
      </c>
      <c r="AE3" s="1">
        <v>67</v>
      </c>
      <c r="AF3" s="1">
        <v>119</v>
      </c>
      <c r="AG3" s="1">
        <v>5.7</v>
      </c>
      <c r="AL3" s="1" t="s">
        <v>50</v>
      </c>
      <c r="AM3" s="1" t="s">
        <v>51</v>
      </c>
      <c r="AN3" s="1" t="s">
        <v>50</v>
      </c>
      <c r="AO3" s="1" t="s">
        <v>50</v>
      </c>
      <c r="AP3" s="1" t="s">
        <v>51</v>
      </c>
      <c r="AQ3" s="1" t="s">
        <v>51</v>
      </c>
      <c r="AR3" s="1" t="s">
        <v>50</v>
      </c>
      <c r="AS3" s="1" t="s">
        <v>50</v>
      </c>
      <c r="AT3" s="1" t="s">
        <v>50</v>
      </c>
      <c r="AU3" s="1" t="s">
        <v>52</v>
      </c>
      <c r="AV3" s="1" t="s">
        <v>52</v>
      </c>
      <c r="AW3" s="1" t="s">
        <v>52</v>
      </c>
      <c r="AX3" s="6" t="s">
        <v>51</v>
      </c>
    </row>
    <row r="4" spans="1:50" x14ac:dyDescent="0.25">
      <c r="A4" s="4"/>
      <c r="B4" s="4">
        <v>133817</v>
      </c>
      <c r="C4" s="1">
        <v>52</v>
      </c>
      <c r="D4" s="1">
        <v>52</v>
      </c>
      <c r="E4" s="1">
        <v>50</v>
      </c>
      <c r="F4" s="1">
        <v>1</v>
      </c>
      <c r="G4" s="1" t="s">
        <v>55</v>
      </c>
      <c r="H4" s="3">
        <v>9513</v>
      </c>
      <c r="I4" s="1">
        <v>92</v>
      </c>
      <c r="J4" s="1" t="s">
        <v>56</v>
      </c>
      <c r="K4" s="1" t="s">
        <v>57</v>
      </c>
      <c r="L4" s="1" t="s">
        <v>58</v>
      </c>
      <c r="M4" s="1">
        <v>26.7</v>
      </c>
      <c r="N4" s="1">
        <v>120</v>
      </c>
      <c r="O4" s="1">
        <v>60</v>
      </c>
      <c r="P4" s="1">
        <v>60</v>
      </c>
      <c r="Q4" s="1">
        <v>90</v>
      </c>
      <c r="R4" s="1">
        <v>77</v>
      </c>
      <c r="S4" s="1" t="s">
        <v>59</v>
      </c>
      <c r="T4" s="1" t="s">
        <v>50</v>
      </c>
      <c r="U4" s="1" t="s">
        <v>50</v>
      </c>
      <c r="V4" s="1" t="s">
        <v>50</v>
      </c>
      <c r="W4" s="1" t="s">
        <v>51</v>
      </c>
      <c r="X4" s="1" t="s">
        <v>51</v>
      </c>
      <c r="Y4" s="1" t="s">
        <v>51</v>
      </c>
      <c r="Z4" s="1" t="s">
        <v>51</v>
      </c>
      <c r="AA4" s="1" t="s">
        <v>52</v>
      </c>
      <c r="AB4" s="1" t="s">
        <v>50</v>
      </c>
      <c r="AC4" s="1" t="s">
        <v>51</v>
      </c>
      <c r="AD4" s="1">
        <v>102</v>
      </c>
      <c r="AE4" s="1">
        <v>55</v>
      </c>
      <c r="AF4" s="1">
        <v>124</v>
      </c>
      <c r="AG4" s="1">
        <v>4.8</v>
      </c>
      <c r="AL4" s="1" t="s">
        <v>50</v>
      </c>
      <c r="AM4" s="1" t="s">
        <v>50</v>
      </c>
      <c r="AN4" s="1" t="s">
        <v>50</v>
      </c>
      <c r="AO4" s="1" t="s">
        <v>51</v>
      </c>
      <c r="AP4" s="1" t="s">
        <v>51</v>
      </c>
      <c r="AQ4" s="1" t="s">
        <v>50</v>
      </c>
      <c r="AR4" s="1" t="s">
        <v>51</v>
      </c>
      <c r="AS4" s="1" t="s">
        <v>51</v>
      </c>
      <c r="AT4" s="1" t="s">
        <v>50</v>
      </c>
      <c r="AU4" s="1" t="s">
        <v>52</v>
      </c>
      <c r="AV4" s="1" t="s">
        <v>52</v>
      </c>
      <c r="AW4" s="1" t="s">
        <v>52</v>
      </c>
      <c r="AX4" s="6" t="s">
        <v>51</v>
      </c>
    </row>
    <row r="5" spans="1:50" x14ac:dyDescent="0.25">
      <c r="A5" s="4"/>
      <c r="B5" s="4">
        <v>134846</v>
      </c>
      <c r="C5" s="1">
        <v>56</v>
      </c>
      <c r="E5" s="1">
        <v>56</v>
      </c>
      <c r="F5" s="1">
        <v>1</v>
      </c>
      <c r="G5" s="1" t="s">
        <v>60</v>
      </c>
      <c r="H5" s="3">
        <v>13322</v>
      </c>
      <c r="I5" s="1">
        <v>82</v>
      </c>
      <c r="J5" s="1" t="s">
        <v>56</v>
      </c>
      <c r="K5" s="1" t="s">
        <v>57</v>
      </c>
      <c r="L5" s="1" t="s">
        <v>58</v>
      </c>
      <c r="M5" s="1">
        <v>34.479999999999997</v>
      </c>
      <c r="N5" s="1">
        <v>155</v>
      </c>
      <c r="O5" s="1">
        <v>80</v>
      </c>
      <c r="P5" s="1">
        <v>75</v>
      </c>
      <c r="Q5" s="1">
        <v>117.5</v>
      </c>
      <c r="R5" s="1">
        <v>105</v>
      </c>
      <c r="S5" s="1" t="s">
        <v>54</v>
      </c>
      <c r="T5" s="1" t="s">
        <v>50</v>
      </c>
      <c r="U5" s="1" t="s">
        <v>50</v>
      </c>
      <c r="V5" s="1" t="s">
        <v>50</v>
      </c>
      <c r="W5" s="1" t="s">
        <v>51</v>
      </c>
      <c r="X5" s="1" t="s">
        <v>51</v>
      </c>
      <c r="Y5" s="1" t="s">
        <v>51</v>
      </c>
      <c r="Z5" s="1" t="s">
        <v>51</v>
      </c>
      <c r="AA5" s="1" t="s">
        <v>52</v>
      </c>
      <c r="AB5" s="1" t="s">
        <v>50</v>
      </c>
      <c r="AC5" s="1" t="s">
        <v>51</v>
      </c>
      <c r="AJ5" s="1" t="s">
        <v>52</v>
      </c>
      <c r="AK5" s="1" t="s">
        <v>52</v>
      </c>
      <c r="AL5" s="1" t="s">
        <v>50</v>
      </c>
      <c r="AM5" s="1" t="s">
        <v>50</v>
      </c>
      <c r="AN5" s="1" t="s">
        <v>52</v>
      </c>
      <c r="AO5" s="1" t="s">
        <v>50</v>
      </c>
      <c r="AP5" s="1" t="s">
        <v>51</v>
      </c>
      <c r="AQ5" s="1" t="s">
        <v>51</v>
      </c>
      <c r="AR5" s="1" t="s">
        <v>50</v>
      </c>
      <c r="AS5" s="1" t="s">
        <v>51</v>
      </c>
      <c r="AT5" s="1" t="s">
        <v>50</v>
      </c>
      <c r="AU5" s="1" t="s">
        <v>52</v>
      </c>
      <c r="AV5" s="1" t="s">
        <v>52</v>
      </c>
      <c r="AW5" s="1" t="s">
        <v>52</v>
      </c>
      <c r="AX5" s="6" t="s">
        <v>51</v>
      </c>
    </row>
    <row r="6" spans="1:50" x14ac:dyDescent="0.25">
      <c r="A6" s="4"/>
      <c r="B6" s="4">
        <v>135759</v>
      </c>
      <c r="C6" s="1">
        <v>52</v>
      </c>
      <c r="D6" s="1">
        <v>52</v>
      </c>
      <c r="F6" s="1">
        <v>1</v>
      </c>
      <c r="G6" s="1" t="s">
        <v>61</v>
      </c>
      <c r="H6" s="3">
        <v>11249</v>
      </c>
      <c r="I6" s="1">
        <v>88</v>
      </c>
      <c r="J6" s="1" t="s">
        <v>56</v>
      </c>
      <c r="K6" s="1" t="s">
        <v>47</v>
      </c>
      <c r="L6" s="1" t="s">
        <v>58</v>
      </c>
      <c r="M6" s="1">
        <v>26.1</v>
      </c>
      <c r="N6" s="1">
        <v>170</v>
      </c>
      <c r="O6" s="1">
        <v>70</v>
      </c>
      <c r="P6" s="1">
        <v>100</v>
      </c>
      <c r="Q6" s="1">
        <v>120</v>
      </c>
      <c r="R6" s="1">
        <v>56</v>
      </c>
      <c r="S6" s="1" t="s">
        <v>59</v>
      </c>
      <c r="T6" s="1" t="s">
        <v>50</v>
      </c>
      <c r="U6" s="1" t="s">
        <v>50</v>
      </c>
      <c r="V6" s="1" t="s">
        <v>50</v>
      </c>
      <c r="W6" s="1" t="s">
        <v>51</v>
      </c>
      <c r="X6" s="1" t="s">
        <v>51</v>
      </c>
      <c r="Y6" s="1" t="s">
        <v>50</v>
      </c>
      <c r="Z6" s="1" t="s">
        <v>51</v>
      </c>
      <c r="AA6" s="1" t="s">
        <v>52</v>
      </c>
      <c r="AB6" s="1" t="s">
        <v>50</v>
      </c>
      <c r="AC6" s="1" t="s">
        <v>50</v>
      </c>
      <c r="AD6" s="1">
        <v>147</v>
      </c>
      <c r="AE6" s="1">
        <v>37</v>
      </c>
      <c r="AG6" s="1">
        <v>4</v>
      </c>
      <c r="AL6" s="1" t="s">
        <v>50</v>
      </c>
      <c r="AM6" s="1" t="s">
        <v>51</v>
      </c>
      <c r="AN6" s="1" t="s">
        <v>50</v>
      </c>
      <c r="AO6" s="1" t="s">
        <v>51</v>
      </c>
      <c r="AP6" s="1" t="s">
        <v>51</v>
      </c>
      <c r="AQ6" s="1" t="s">
        <v>50</v>
      </c>
      <c r="AR6" s="1" t="s">
        <v>50</v>
      </c>
      <c r="AS6" s="1" t="s">
        <v>51</v>
      </c>
      <c r="AT6" s="1" t="s">
        <v>51</v>
      </c>
      <c r="AU6" s="1" t="s">
        <v>52</v>
      </c>
      <c r="AV6" s="1" t="s">
        <v>52</v>
      </c>
      <c r="AW6" s="1" t="s">
        <v>52</v>
      </c>
      <c r="AX6" s="6" t="s">
        <v>51</v>
      </c>
    </row>
    <row r="7" spans="1:50" x14ac:dyDescent="0.25">
      <c r="A7" s="4"/>
      <c r="B7" s="4">
        <v>136799</v>
      </c>
      <c r="C7" s="1">
        <v>52</v>
      </c>
      <c r="E7" s="1">
        <v>52</v>
      </c>
      <c r="F7" s="1">
        <v>1</v>
      </c>
      <c r="G7" s="1" t="s">
        <v>62</v>
      </c>
      <c r="H7" s="3">
        <v>17001</v>
      </c>
      <c r="I7" s="1">
        <v>72</v>
      </c>
      <c r="J7" s="1" t="s">
        <v>56</v>
      </c>
      <c r="K7" s="1" t="s">
        <v>47</v>
      </c>
      <c r="L7" s="1" t="s">
        <v>58</v>
      </c>
      <c r="M7" s="1">
        <v>25.95</v>
      </c>
      <c r="N7" s="1">
        <v>160</v>
      </c>
      <c r="O7" s="1">
        <v>80</v>
      </c>
      <c r="P7" s="1">
        <v>80</v>
      </c>
      <c r="Q7" s="1">
        <v>120</v>
      </c>
      <c r="R7" s="1">
        <v>48</v>
      </c>
      <c r="S7" s="1" t="s">
        <v>49</v>
      </c>
      <c r="T7" s="1" t="s">
        <v>50</v>
      </c>
      <c r="U7" s="1" t="s">
        <v>50</v>
      </c>
      <c r="V7" s="1" t="s">
        <v>50</v>
      </c>
      <c r="W7" s="1" t="s">
        <v>51</v>
      </c>
      <c r="X7" s="1" t="s">
        <v>50</v>
      </c>
      <c r="Y7" s="1" t="s">
        <v>50</v>
      </c>
      <c r="Z7" s="1" t="s">
        <v>50</v>
      </c>
      <c r="AA7" s="1" t="s">
        <v>52</v>
      </c>
      <c r="AB7" s="1" t="s">
        <v>50</v>
      </c>
      <c r="AC7" s="1" t="s">
        <v>50</v>
      </c>
      <c r="AD7" s="1">
        <v>88</v>
      </c>
      <c r="AE7" s="1">
        <v>77</v>
      </c>
      <c r="AF7" s="1">
        <v>164</v>
      </c>
      <c r="AG7" s="1">
        <v>4.5</v>
      </c>
      <c r="AJ7" s="1" t="s">
        <v>52</v>
      </c>
      <c r="AK7" s="1" t="s">
        <v>52</v>
      </c>
      <c r="AL7" s="1" t="s">
        <v>51</v>
      </c>
      <c r="AM7" s="1" t="s">
        <v>50</v>
      </c>
      <c r="AN7" s="1" t="s">
        <v>52</v>
      </c>
      <c r="AO7" s="1" t="s">
        <v>51</v>
      </c>
      <c r="AP7" s="1" t="s">
        <v>51</v>
      </c>
      <c r="AR7" s="1" t="s">
        <v>50</v>
      </c>
      <c r="AS7" s="1" t="s">
        <v>51</v>
      </c>
      <c r="AT7" s="1" t="s">
        <v>50</v>
      </c>
      <c r="AU7" s="1" t="s">
        <v>52</v>
      </c>
      <c r="AV7" s="1" t="s">
        <v>52</v>
      </c>
      <c r="AW7" s="1" t="s">
        <v>52</v>
      </c>
      <c r="AX7" s="6" t="s">
        <v>51</v>
      </c>
    </row>
    <row r="8" spans="1:50" x14ac:dyDescent="0.25">
      <c r="A8" s="4"/>
      <c r="B8" s="4">
        <v>136903</v>
      </c>
      <c r="C8" s="1">
        <v>56</v>
      </c>
      <c r="D8" s="1">
        <v>56</v>
      </c>
      <c r="E8" s="1">
        <v>42</v>
      </c>
      <c r="F8" s="1">
        <v>1</v>
      </c>
      <c r="G8" s="1" t="s">
        <v>63</v>
      </c>
      <c r="H8" s="3">
        <v>12787</v>
      </c>
      <c r="I8" s="1">
        <v>83</v>
      </c>
      <c r="J8" s="1" t="s">
        <v>56</v>
      </c>
      <c r="K8" s="1" t="s">
        <v>47</v>
      </c>
      <c r="L8" s="1" t="s">
        <v>58</v>
      </c>
      <c r="M8" s="1">
        <v>23.67</v>
      </c>
      <c r="N8" s="1">
        <v>115</v>
      </c>
      <c r="O8" s="1">
        <v>70</v>
      </c>
      <c r="P8" s="1">
        <v>45</v>
      </c>
      <c r="Q8" s="1">
        <v>92.5</v>
      </c>
      <c r="R8" s="1">
        <v>60</v>
      </c>
      <c r="S8" s="1" t="s">
        <v>54</v>
      </c>
      <c r="T8" s="1" t="s">
        <v>50</v>
      </c>
      <c r="U8" s="1" t="s">
        <v>50</v>
      </c>
      <c r="V8" s="1" t="s">
        <v>50</v>
      </c>
      <c r="W8" s="1" t="s">
        <v>51</v>
      </c>
      <c r="X8" s="1" t="s">
        <v>50</v>
      </c>
      <c r="Y8" s="1" t="s">
        <v>51</v>
      </c>
      <c r="Z8" s="1" t="s">
        <v>50</v>
      </c>
      <c r="AA8" s="1" t="b">
        <v>1</v>
      </c>
      <c r="AB8" s="1" t="s">
        <v>50</v>
      </c>
      <c r="AC8" s="1" t="s">
        <v>51</v>
      </c>
      <c r="AJ8" s="1" t="s">
        <v>52</v>
      </c>
      <c r="AK8" s="1" t="s">
        <v>52</v>
      </c>
      <c r="AL8" s="1" t="s">
        <v>50</v>
      </c>
      <c r="AM8" s="1" t="s">
        <v>50</v>
      </c>
      <c r="AN8" s="1" t="s">
        <v>52</v>
      </c>
      <c r="AO8" s="1" t="s">
        <v>51</v>
      </c>
      <c r="AP8" s="1" t="s">
        <v>51</v>
      </c>
      <c r="AR8" s="1" t="s">
        <v>50</v>
      </c>
      <c r="AS8" s="1" t="s">
        <v>50</v>
      </c>
      <c r="AT8" s="1" t="s">
        <v>50</v>
      </c>
      <c r="AU8" s="1" t="s">
        <v>52</v>
      </c>
      <c r="AV8" s="1" t="s">
        <v>52</v>
      </c>
      <c r="AW8" s="1" t="s">
        <v>52</v>
      </c>
      <c r="AX8" s="6" t="s">
        <v>51</v>
      </c>
    </row>
    <row r="9" spans="1:50" x14ac:dyDescent="0.25">
      <c r="A9" s="4"/>
      <c r="B9" s="4">
        <v>136959</v>
      </c>
      <c r="C9" s="1">
        <v>55</v>
      </c>
      <c r="E9" s="1">
        <v>55</v>
      </c>
      <c r="F9" s="1">
        <v>1</v>
      </c>
      <c r="G9" s="1" t="s">
        <v>64</v>
      </c>
      <c r="H9" s="3">
        <v>12798</v>
      </c>
      <c r="I9" s="1">
        <v>83</v>
      </c>
      <c r="J9" s="1" t="s">
        <v>56</v>
      </c>
      <c r="K9" s="1" t="s">
        <v>57</v>
      </c>
      <c r="L9" s="1" t="s">
        <v>48</v>
      </c>
      <c r="M9" s="1">
        <v>30.07</v>
      </c>
      <c r="N9" s="1">
        <v>118</v>
      </c>
      <c r="O9" s="1">
        <v>60</v>
      </c>
      <c r="P9" s="1">
        <v>58</v>
      </c>
      <c r="Q9" s="1">
        <v>89</v>
      </c>
      <c r="R9" s="1">
        <v>63</v>
      </c>
      <c r="S9" s="1" t="s">
        <v>54</v>
      </c>
      <c r="T9" s="1" t="s">
        <v>50</v>
      </c>
      <c r="U9" s="1" t="s">
        <v>51</v>
      </c>
      <c r="V9" s="1" t="s">
        <v>50</v>
      </c>
      <c r="W9" s="1" t="s">
        <v>50</v>
      </c>
      <c r="X9" s="1" t="s">
        <v>50</v>
      </c>
      <c r="Y9" s="1" t="s">
        <v>51</v>
      </c>
      <c r="Z9" s="1" t="s">
        <v>51</v>
      </c>
      <c r="AA9" s="1" t="s">
        <v>52</v>
      </c>
      <c r="AB9" s="1" t="s">
        <v>50</v>
      </c>
      <c r="AC9" s="1" t="s">
        <v>50</v>
      </c>
      <c r="AD9" s="1">
        <v>62</v>
      </c>
      <c r="AE9" s="1">
        <v>89</v>
      </c>
      <c r="AF9" s="1">
        <v>145</v>
      </c>
      <c r="AG9" s="1">
        <v>4.8</v>
      </c>
      <c r="AJ9" s="1" t="s">
        <v>52</v>
      </c>
      <c r="AK9" s="1" t="s">
        <v>52</v>
      </c>
      <c r="AL9" s="1" t="s">
        <v>50</v>
      </c>
      <c r="AM9" s="1" t="s">
        <v>50</v>
      </c>
      <c r="AN9" s="1" t="s">
        <v>52</v>
      </c>
      <c r="AO9" s="1" t="s">
        <v>50</v>
      </c>
      <c r="AP9" s="1" t="s">
        <v>51</v>
      </c>
      <c r="AQ9" s="1" t="s">
        <v>51</v>
      </c>
      <c r="AR9" s="1" t="s">
        <v>50</v>
      </c>
      <c r="AS9" s="1" t="s">
        <v>51</v>
      </c>
      <c r="AT9" s="1" t="s">
        <v>50</v>
      </c>
      <c r="AU9" s="1" t="s">
        <v>52</v>
      </c>
      <c r="AV9" s="1" t="s">
        <v>52</v>
      </c>
      <c r="AW9" s="1" t="s">
        <v>52</v>
      </c>
      <c r="AX9" s="6" t="s">
        <v>51</v>
      </c>
    </row>
    <row r="10" spans="1:50" x14ac:dyDescent="0.25">
      <c r="A10" s="4"/>
      <c r="B10" s="4">
        <v>137349</v>
      </c>
      <c r="C10" s="1">
        <v>58</v>
      </c>
      <c r="E10" s="1">
        <v>58</v>
      </c>
      <c r="F10" s="1">
        <v>1</v>
      </c>
      <c r="G10" s="1" t="s">
        <v>65</v>
      </c>
      <c r="H10" s="3">
        <v>15279</v>
      </c>
      <c r="I10" s="1">
        <v>77</v>
      </c>
      <c r="J10" s="1" t="s">
        <v>46</v>
      </c>
      <c r="K10" s="1" t="s">
        <v>57</v>
      </c>
      <c r="L10" s="1" t="s">
        <v>58</v>
      </c>
      <c r="M10" s="1">
        <v>40.82</v>
      </c>
      <c r="N10" s="1">
        <v>128</v>
      </c>
      <c r="O10" s="1">
        <v>80</v>
      </c>
      <c r="P10" s="1">
        <v>48</v>
      </c>
      <c r="Q10" s="1">
        <v>104</v>
      </c>
      <c r="R10" s="1">
        <v>80</v>
      </c>
      <c r="S10" s="1" t="s">
        <v>54</v>
      </c>
      <c r="T10" s="1" t="s">
        <v>50</v>
      </c>
      <c r="U10" s="1" t="s">
        <v>50</v>
      </c>
      <c r="V10" s="1" t="s">
        <v>50</v>
      </c>
      <c r="W10" s="1" t="s">
        <v>51</v>
      </c>
      <c r="X10" s="1" t="s">
        <v>50</v>
      </c>
      <c r="Y10" s="1" t="s">
        <v>50</v>
      </c>
      <c r="Z10" s="1" t="s">
        <v>50</v>
      </c>
      <c r="AA10" s="1" t="s">
        <v>52</v>
      </c>
      <c r="AB10" s="1" t="s">
        <v>50</v>
      </c>
      <c r="AC10" s="1" t="s">
        <v>50</v>
      </c>
      <c r="AJ10" s="1" t="s">
        <v>52</v>
      </c>
      <c r="AK10" s="1" t="s">
        <v>52</v>
      </c>
      <c r="AL10" s="1" t="s">
        <v>50</v>
      </c>
      <c r="AM10" s="1" t="s">
        <v>50</v>
      </c>
      <c r="AN10" s="1" t="s">
        <v>52</v>
      </c>
      <c r="AO10" s="1" t="s">
        <v>50</v>
      </c>
      <c r="AP10" s="1" t="s">
        <v>50</v>
      </c>
      <c r="AR10" s="1" t="s">
        <v>50</v>
      </c>
      <c r="AS10" s="1" t="s">
        <v>51</v>
      </c>
      <c r="AT10" s="1" t="s">
        <v>50</v>
      </c>
      <c r="AU10" s="1" t="s">
        <v>52</v>
      </c>
      <c r="AV10" s="1" t="s">
        <v>52</v>
      </c>
      <c r="AW10" s="1" t="s">
        <v>52</v>
      </c>
      <c r="AX10" s="6" t="s">
        <v>51</v>
      </c>
    </row>
    <row r="11" spans="1:50" x14ac:dyDescent="0.25">
      <c r="A11" s="4"/>
      <c r="B11" s="4">
        <v>138698</v>
      </c>
      <c r="C11" s="1">
        <v>54</v>
      </c>
      <c r="D11" s="1">
        <v>54</v>
      </c>
      <c r="E11" s="1">
        <v>54</v>
      </c>
      <c r="F11" s="1">
        <v>1</v>
      </c>
      <c r="G11" s="1" t="s">
        <v>66</v>
      </c>
      <c r="H11" s="3">
        <v>10275</v>
      </c>
      <c r="I11" s="1">
        <v>90</v>
      </c>
      <c r="J11" s="1" t="s">
        <v>46</v>
      </c>
      <c r="K11" s="1" t="s">
        <v>57</v>
      </c>
      <c r="L11" s="1" t="s">
        <v>58</v>
      </c>
      <c r="M11" s="1">
        <v>35.700000000000003</v>
      </c>
      <c r="N11" s="1">
        <v>140</v>
      </c>
      <c r="O11" s="1">
        <v>70</v>
      </c>
      <c r="P11" s="1">
        <v>70</v>
      </c>
      <c r="Q11" s="1">
        <v>105</v>
      </c>
      <c r="R11" s="1">
        <v>80</v>
      </c>
      <c r="S11" s="1" t="s">
        <v>59</v>
      </c>
      <c r="T11" s="1" t="s">
        <v>51</v>
      </c>
      <c r="U11" s="1" t="s">
        <v>50</v>
      </c>
      <c r="V11" s="1" t="s">
        <v>51</v>
      </c>
      <c r="W11" s="1" t="s">
        <v>51</v>
      </c>
      <c r="X11" s="1" t="s">
        <v>50</v>
      </c>
      <c r="Y11" s="1" t="s">
        <v>51</v>
      </c>
      <c r="Z11" s="1" t="s">
        <v>51</v>
      </c>
      <c r="AA11" s="1" t="s">
        <v>52</v>
      </c>
      <c r="AB11" s="1" t="s">
        <v>50</v>
      </c>
      <c r="AC11" s="1" t="s">
        <v>50</v>
      </c>
      <c r="AD11" s="1">
        <v>132</v>
      </c>
      <c r="AE11" s="1">
        <v>31</v>
      </c>
      <c r="AF11" s="1">
        <v>135</v>
      </c>
      <c r="AG11" s="1">
        <v>5</v>
      </c>
      <c r="AH11" s="1">
        <v>225</v>
      </c>
      <c r="AJ11" s="1">
        <v>3.4</v>
      </c>
      <c r="AK11" s="1">
        <v>1.7</v>
      </c>
      <c r="AL11" s="1" t="s">
        <v>51</v>
      </c>
      <c r="AM11" s="1" t="s">
        <v>50</v>
      </c>
      <c r="AN11" s="1" t="s">
        <v>50</v>
      </c>
      <c r="AO11" s="1" t="s">
        <v>50</v>
      </c>
      <c r="AP11" s="1" t="s">
        <v>51</v>
      </c>
      <c r="AQ11" s="1" t="s">
        <v>51</v>
      </c>
      <c r="AR11" s="1" t="s">
        <v>50</v>
      </c>
      <c r="AS11" s="1" t="s">
        <v>51</v>
      </c>
      <c r="AT11" s="1" t="s">
        <v>50</v>
      </c>
      <c r="AU11" s="1" t="s">
        <v>52</v>
      </c>
      <c r="AV11" s="1" t="s">
        <v>52</v>
      </c>
      <c r="AW11" s="1" t="s">
        <v>52</v>
      </c>
      <c r="AX11" s="6" t="s">
        <v>51</v>
      </c>
    </row>
    <row r="12" spans="1:50" x14ac:dyDescent="0.25">
      <c r="A12" s="4"/>
      <c r="B12" s="4">
        <v>138909</v>
      </c>
      <c r="C12" s="1">
        <v>59</v>
      </c>
      <c r="D12" s="1">
        <v>59</v>
      </c>
      <c r="E12" s="1">
        <v>53</v>
      </c>
      <c r="F12" s="1">
        <v>1</v>
      </c>
      <c r="G12" s="1" t="s">
        <v>67</v>
      </c>
      <c r="H12" s="3">
        <v>13964</v>
      </c>
      <c r="I12" s="1">
        <v>80</v>
      </c>
      <c r="J12" s="1" t="s">
        <v>46</v>
      </c>
      <c r="K12" s="1" t="s">
        <v>57</v>
      </c>
      <c r="L12" s="1" t="s">
        <v>58</v>
      </c>
      <c r="M12" s="1">
        <v>33.799999999999997</v>
      </c>
      <c r="N12" s="1">
        <v>130</v>
      </c>
      <c r="O12" s="1">
        <v>70</v>
      </c>
      <c r="P12" s="1">
        <v>60</v>
      </c>
      <c r="Q12" s="1">
        <v>100</v>
      </c>
      <c r="R12" s="1">
        <v>86</v>
      </c>
      <c r="S12" s="1" t="s">
        <v>59</v>
      </c>
      <c r="T12" s="1" t="s">
        <v>50</v>
      </c>
      <c r="U12" s="1" t="s">
        <v>50</v>
      </c>
      <c r="V12" s="1" t="s">
        <v>51</v>
      </c>
      <c r="W12" s="1" t="s">
        <v>51</v>
      </c>
      <c r="X12" s="1" t="s">
        <v>50</v>
      </c>
      <c r="Y12" s="1" t="s">
        <v>51</v>
      </c>
      <c r="Z12" s="1" t="s">
        <v>51</v>
      </c>
      <c r="AA12" s="1" t="s">
        <v>52</v>
      </c>
      <c r="AB12" s="1" t="s">
        <v>50</v>
      </c>
      <c r="AC12" s="1" t="s">
        <v>50</v>
      </c>
      <c r="AD12" s="1">
        <v>71</v>
      </c>
      <c r="AE12" s="1">
        <v>70</v>
      </c>
      <c r="AF12" s="1">
        <v>119</v>
      </c>
      <c r="AG12" s="1">
        <v>3.8</v>
      </c>
      <c r="AJ12" s="1">
        <v>4.5</v>
      </c>
      <c r="AK12" s="1">
        <v>2.2999999999999998</v>
      </c>
      <c r="AL12" s="1" t="s">
        <v>50</v>
      </c>
      <c r="AM12" s="1" t="s">
        <v>50</v>
      </c>
      <c r="AN12" s="1" t="s">
        <v>50</v>
      </c>
      <c r="AO12" s="1" t="s">
        <v>50</v>
      </c>
      <c r="AP12" s="1" t="s">
        <v>51</v>
      </c>
      <c r="AQ12" s="1" t="s">
        <v>50</v>
      </c>
      <c r="AR12" s="1" t="s">
        <v>50</v>
      </c>
      <c r="AS12" s="1" t="s">
        <v>50</v>
      </c>
      <c r="AT12" s="1" t="s">
        <v>50</v>
      </c>
      <c r="AU12" s="1" t="s">
        <v>52</v>
      </c>
      <c r="AV12" s="1" t="s">
        <v>52</v>
      </c>
      <c r="AW12" s="1" t="s">
        <v>52</v>
      </c>
      <c r="AX12" s="6" t="s">
        <v>51</v>
      </c>
    </row>
    <row r="13" spans="1:50" x14ac:dyDescent="0.25">
      <c r="A13" s="4"/>
      <c r="B13" s="4">
        <v>139435</v>
      </c>
      <c r="C13" s="1">
        <v>70</v>
      </c>
      <c r="D13" s="1">
        <v>70</v>
      </c>
      <c r="E13" s="1">
        <v>70</v>
      </c>
      <c r="F13" s="1">
        <v>1</v>
      </c>
      <c r="G13" s="1" t="s">
        <v>68</v>
      </c>
      <c r="H13" s="3">
        <v>17174</v>
      </c>
      <c r="I13" s="1">
        <v>71</v>
      </c>
      <c r="J13" s="1" t="s">
        <v>46</v>
      </c>
      <c r="K13" s="1" t="s">
        <v>57</v>
      </c>
      <c r="L13" s="1" t="s">
        <v>58</v>
      </c>
      <c r="M13" s="1">
        <v>15.7</v>
      </c>
      <c r="N13" s="1">
        <v>119</v>
      </c>
      <c r="O13" s="1">
        <v>65</v>
      </c>
      <c r="P13" s="1">
        <v>54</v>
      </c>
      <c r="Q13" s="1">
        <v>92</v>
      </c>
      <c r="R13" s="1">
        <v>139</v>
      </c>
      <c r="S13" s="1" t="s">
        <v>59</v>
      </c>
      <c r="T13" s="1" t="s">
        <v>50</v>
      </c>
      <c r="U13" s="1" t="s">
        <v>50</v>
      </c>
      <c r="V13" s="1" t="s">
        <v>51</v>
      </c>
      <c r="W13" s="1" t="s">
        <v>50</v>
      </c>
      <c r="X13" s="1" t="s">
        <v>50</v>
      </c>
      <c r="Y13" s="1" t="s">
        <v>51</v>
      </c>
      <c r="Z13" s="1" t="s">
        <v>51</v>
      </c>
      <c r="AA13" s="1" t="s">
        <v>52</v>
      </c>
      <c r="AB13" s="1" t="s">
        <v>50</v>
      </c>
      <c r="AC13" s="1" t="s">
        <v>51</v>
      </c>
      <c r="AD13" s="1">
        <v>105</v>
      </c>
      <c r="AE13" s="1">
        <v>50</v>
      </c>
      <c r="AF13" s="1">
        <v>117</v>
      </c>
      <c r="AG13" s="1">
        <v>4.2</v>
      </c>
      <c r="AI13" s="1">
        <v>78</v>
      </c>
      <c r="AJ13" s="1">
        <v>6.3</v>
      </c>
      <c r="AK13" s="1">
        <v>3.6</v>
      </c>
      <c r="AL13" s="1" t="s">
        <v>50</v>
      </c>
      <c r="AM13" s="1" t="s">
        <v>50</v>
      </c>
      <c r="AN13" s="1" t="s">
        <v>50</v>
      </c>
      <c r="AO13" s="1" t="s">
        <v>50</v>
      </c>
      <c r="AP13" s="1" t="s">
        <v>51</v>
      </c>
      <c r="AQ13" s="1" t="s">
        <v>51</v>
      </c>
      <c r="AR13" s="1" t="s">
        <v>50</v>
      </c>
      <c r="AS13" s="1" t="s">
        <v>50</v>
      </c>
      <c r="AT13" s="1" t="s">
        <v>50</v>
      </c>
      <c r="AU13" s="1" t="s">
        <v>52</v>
      </c>
      <c r="AV13" s="1" t="s">
        <v>52</v>
      </c>
      <c r="AW13" s="1" t="s">
        <v>52</v>
      </c>
      <c r="AX13" s="6" t="s">
        <v>51</v>
      </c>
    </row>
    <row r="14" spans="1:50" x14ac:dyDescent="0.25">
      <c r="A14" s="4"/>
      <c r="B14" s="4">
        <v>140680</v>
      </c>
      <c r="C14" s="1">
        <v>55</v>
      </c>
      <c r="D14" s="1">
        <v>55</v>
      </c>
      <c r="E14" s="1">
        <v>55</v>
      </c>
      <c r="F14" s="1">
        <v>1</v>
      </c>
      <c r="G14" s="1" t="s">
        <v>69</v>
      </c>
      <c r="H14" s="3">
        <v>14202</v>
      </c>
      <c r="I14" s="1">
        <v>80</v>
      </c>
      <c r="J14" s="1" t="s">
        <v>56</v>
      </c>
      <c r="K14" s="1" t="s">
        <v>70</v>
      </c>
      <c r="L14" s="1" t="s">
        <v>58</v>
      </c>
      <c r="M14" s="1">
        <v>37.200000000000003</v>
      </c>
      <c r="N14" s="1">
        <v>135</v>
      </c>
      <c r="O14" s="1">
        <v>80</v>
      </c>
      <c r="P14" s="1">
        <v>55</v>
      </c>
      <c r="Q14" s="1">
        <v>107.5</v>
      </c>
      <c r="R14" s="1">
        <v>79</v>
      </c>
      <c r="S14" s="1" t="s">
        <v>59</v>
      </c>
      <c r="T14" s="1" t="s">
        <v>50</v>
      </c>
      <c r="U14" s="1" t="s">
        <v>51</v>
      </c>
      <c r="V14" s="1" t="s">
        <v>50</v>
      </c>
      <c r="W14" s="1" t="s">
        <v>51</v>
      </c>
      <c r="X14" s="1" t="s">
        <v>51</v>
      </c>
      <c r="Y14" s="1" t="s">
        <v>51</v>
      </c>
      <c r="Z14" s="1" t="s">
        <v>51</v>
      </c>
      <c r="AA14" s="1" t="s">
        <v>52</v>
      </c>
      <c r="AB14" s="1" t="s">
        <v>51</v>
      </c>
      <c r="AC14" s="1" t="s">
        <v>51</v>
      </c>
      <c r="AD14" s="1">
        <v>118</v>
      </c>
      <c r="AE14" s="1">
        <v>51</v>
      </c>
      <c r="AF14" s="1">
        <v>149</v>
      </c>
      <c r="AG14" s="1">
        <v>4.7</v>
      </c>
      <c r="AJ14" s="1">
        <v>3.4</v>
      </c>
      <c r="AK14" s="1">
        <v>1.3</v>
      </c>
      <c r="AL14" s="1" t="s">
        <v>50</v>
      </c>
      <c r="AM14" s="1" t="s">
        <v>50</v>
      </c>
      <c r="AN14" s="1" t="s">
        <v>50</v>
      </c>
      <c r="AO14" s="1" t="s">
        <v>51</v>
      </c>
      <c r="AP14" s="1" t="s">
        <v>51</v>
      </c>
      <c r="AQ14" s="1" t="s">
        <v>51</v>
      </c>
      <c r="AR14" s="1" t="s">
        <v>50</v>
      </c>
      <c r="AS14" s="1" t="s">
        <v>51</v>
      </c>
      <c r="AT14" s="1" t="s">
        <v>51</v>
      </c>
      <c r="AU14" s="1" t="s">
        <v>52</v>
      </c>
      <c r="AV14" s="1" t="s">
        <v>52</v>
      </c>
      <c r="AW14" s="1" t="s">
        <v>52</v>
      </c>
      <c r="AX14" s="6" t="s">
        <v>51</v>
      </c>
    </row>
    <row r="15" spans="1:50" x14ac:dyDescent="0.25">
      <c r="A15" s="4"/>
      <c r="B15" s="4">
        <v>141672</v>
      </c>
      <c r="C15" s="1">
        <v>56</v>
      </c>
      <c r="D15" s="1">
        <v>56</v>
      </c>
      <c r="E15" s="1">
        <v>40</v>
      </c>
      <c r="F15" s="1">
        <v>1</v>
      </c>
      <c r="G15" s="1" t="s">
        <v>71</v>
      </c>
      <c r="H15" s="3">
        <v>13043</v>
      </c>
      <c r="I15" s="1">
        <v>83</v>
      </c>
      <c r="J15" s="1" t="s">
        <v>56</v>
      </c>
      <c r="K15" s="1" t="s">
        <v>57</v>
      </c>
      <c r="L15" s="1" t="s">
        <v>48</v>
      </c>
      <c r="M15" s="1">
        <v>25.7</v>
      </c>
      <c r="N15" s="1">
        <v>135</v>
      </c>
      <c r="O15" s="1">
        <v>80</v>
      </c>
      <c r="P15" s="1">
        <v>55</v>
      </c>
      <c r="Q15" s="1">
        <v>107.5</v>
      </c>
      <c r="R15" s="1">
        <v>69</v>
      </c>
      <c r="S15" s="1" t="s">
        <v>54</v>
      </c>
      <c r="T15" s="1" t="s">
        <v>50</v>
      </c>
      <c r="U15" s="1" t="s">
        <v>51</v>
      </c>
      <c r="V15" s="1" t="s">
        <v>51</v>
      </c>
      <c r="W15" s="1" t="s">
        <v>51</v>
      </c>
      <c r="X15" s="1" t="s">
        <v>51</v>
      </c>
      <c r="Y15" s="1" t="s">
        <v>51</v>
      </c>
      <c r="Z15" s="1" t="s">
        <v>50</v>
      </c>
      <c r="AA15" s="1" t="s">
        <v>52</v>
      </c>
      <c r="AB15" s="1" t="s">
        <v>50</v>
      </c>
      <c r="AC15" s="1" t="s">
        <v>50</v>
      </c>
      <c r="AL15" s="1" t="s">
        <v>50</v>
      </c>
      <c r="AM15" s="1" t="s">
        <v>51</v>
      </c>
      <c r="AO15" s="1" t="s">
        <v>51</v>
      </c>
      <c r="AP15" s="1" t="s">
        <v>50</v>
      </c>
      <c r="AQ15" s="1" t="s">
        <v>50</v>
      </c>
      <c r="AR15" s="1" t="s">
        <v>50</v>
      </c>
      <c r="AS15" s="1" t="s">
        <v>50</v>
      </c>
      <c r="AT15" s="1" t="s">
        <v>50</v>
      </c>
      <c r="AU15" s="1" t="s">
        <v>52</v>
      </c>
      <c r="AV15" s="1" t="s">
        <v>52</v>
      </c>
      <c r="AW15" s="1" t="s">
        <v>52</v>
      </c>
      <c r="AX15" s="6" t="s">
        <v>51</v>
      </c>
    </row>
    <row r="16" spans="1:50" x14ac:dyDescent="0.25">
      <c r="A16" s="4"/>
      <c r="B16" s="4">
        <v>142410</v>
      </c>
      <c r="C16" s="1">
        <v>61</v>
      </c>
      <c r="E16" s="1">
        <v>61</v>
      </c>
      <c r="F16" s="1">
        <v>1</v>
      </c>
      <c r="G16" s="1" t="s">
        <v>72</v>
      </c>
      <c r="H16" s="3">
        <v>12282</v>
      </c>
      <c r="I16" s="1">
        <v>85</v>
      </c>
      <c r="J16" s="1" t="s">
        <v>46</v>
      </c>
      <c r="K16" s="1" t="s">
        <v>47</v>
      </c>
      <c r="L16" s="1" t="s">
        <v>58</v>
      </c>
      <c r="M16" s="1">
        <v>36.33</v>
      </c>
      <c r="N16" s="1">
        <v>145</v>
      </c>
      <c r="O16" s="1">
        <v>80</v>
      </c>
      <c r="P16" s="1">
        <v>65</v>
      </c>
      <c r="Q16" s="1">
        <v>112.5</v>
      </c>
      <c r="R16" s="1">
        <v>95</v>
      </c>
      <c r="S16" s="1" t="s">
        <v>59</v>
      </c>
      <c r="T16" s="1" t="s">
        <v>51</v>
      </c>
      <c r="U16" s="1" t="s">
        <v>51</v>
      </c>
      <c r="V16" s="1" t="s">
        <v>50</v>
      </c>
      <c r="W16" s="1" t="s">
        <v>51</v>
      </c>
      <c r="X16" s="1" t="s">
        <v>51</v>
      </c>
      <c r="Y16" s="1" t="s">
        <v>51</v>
      </c>
      <c r="Z16" s="1" t="s">
        <v>51</v>
      </c>
      <c r="AA16" s="1" t="s">
        <v>52</v>
      </c>
      <c r="AB16" s="1" t="s">
        <v>50</v>
      </c>
      <c r="AC16" s="1" t="s">
        <v>51</v>
      </c>
      <c r="AD16" s="1">
        <v>158</v>
      </c>
      <c r="AE16" s="1">
        <v>26</v>
      </c>
      <c r="AF16" s="1">
        <v>100</v>
      </c>
      <c r="AG16" s="1">
        <v>4</v>
      </c>
      <c r="AJ16" s="1" t="s">
        <v>52</v>
      </c>
      <c r="AK16" s="1" t="s">
        <v>52</v>
      </c>
      <c r="AL16" s="1" t="s">
        <v>50</v>
      </c>
      <c r="AM16" s="1" t="s">
        <v>50</v>
      </c>
      <c r="AN16" s="1" t="s">
        <v>52</v>
      </c>
      <c r="AO16" s="1" t="s">
        <v>50</v>
      </c>
      <c r="AP16" s="1" t="s">
        <v>51</v>
      </c>
      <c r="AQ16" s="1" t="s">
        <v>51</v>
      </c>
      <c r="AR16" s="1" t="s">
        <v>50</v>
      </c>
      <c r="AS16" s="1" t="s">
        <v>50</v>
      </c>
      <c r="AT16" s="1" t="s">
        <v>50</v>
      </c>
      <c r="AU16" s="1" t="s">
        <v>52</v>
      </c>
      <c r="AV16" s="1" t="s">
        <v>52</v>
      </c>
      <c r="AW16" s="1" t="s">
        <v>52</v>
      </c>
      <c r="AX16" s="6" t="s">
        <v>51</v>
      </c>
    </row>
    <row r="17" spans="1:50" x14ac:dyDescent="0.25">
      <c r="A17" s="4"/>
      <c r="B17" s="4">
        <v>142561</v>
      </c>
      <c r="C17" s="1">
        <v>59</v>
      </c>
      <c r="D17" s="1">
        <v>59</v>
      </c>
      <c r="E17" s="1">
        <v>35</v>
      </c>
      <c r="F17" s="1">
        <v>1</v>
      </c>
      <c r="G17" s="1" t="s">
        <v>73</v>
      </c>
      <c r="H17" s="3">
        <v>12231</v>
      </c>
      <c r="I17" s="1">
        <v>85</v>
      </c>
      <c r="J17" s="1" t="s">
        <v>46</v>
      </c>
      <c r="K17" s="1" t="s">
        <v>47</v>
      </c>
      <c r="L17" s="1" t="s">
        <v>58</v>
      </c>
      <c r="M17" s="1">
        <v>30.3</v>
      </c>
      <c r="N17" s="1">
        <v>105</v>
      </c>
      <c r="O17" s="1">
        <v>70</v>
      </c>
      <c r="P17" s="1">
        <v>35</v>
      </c>
      <c r="Q17" s="1">
        <v>87.5</v>
      </c>
      <c r="R17" s="1">
        <v>82</v>
      </c>
      <c r="S17" s="1" t="s">
        <v>54</v>
      </c>
      <c r="T17" s="1" t="s">
        <v>50</v>
      </c>
      <c r="U17" s="1" t="s">
        <v>50</v>
      </c>
      <c r="V17" s="1" t="s">
        <v>51</v>
      </c>
      <c r="W17" s="1" t="s">
        <v>51</v>
      </c>
      <c r="X17" s="1" t="s">
        <v>50</v>
      </c>
      <c r="Y17" s="1" t="s">
        <v>51</v>
      </c>
      <c r="Z17" s="1" t="s">
        <v>50</v>
      </c>
      <c r="AA17" s="1" t="b">
        <v>1</v>
      </c>
      <c r="AB17" s="1" t="s">
        <v>50</v>
      </c>
      <c r="AC17" s="1" t="s">
        <v>51</v>
      </c>
      <c r="AD17" s="1">
        <v>106</v>
      </c>
      <c r="AE17" s="1">
        <v>42</v>
      </c>
      <c r="AF17" s="1">
        <v>102</v>
      </c>
      <c r="AG17" s="1">
        <v>4.0999999999999996</v>
      </c>
      <c r="AH17" s="1">
        <v>6096</v>
      </c>
      <c r="AL17" s="1" t="s">
        <v>50</v>
      </c>
      <c r="AM17" s="1" t="s">
        <v>51</v>
      </c>
      <c r="AO17" s="1" t="s">
        <v>51</v>
      </c>
      <c r="AP17" s="1" t="s">
        <v>51</v>
      </c>
      <c r="AQ17" s="1" t="s">
        <v>50</v>
      </c>
      <c r="AR17" s="1" t="s">
        <v>51</v>
      </c>
      <c r="AS17" s="1" t="s">
        <v>50</v>
      </c>
      <c r="AT17" s="1" t="s">
        <v>50</v>
      </c>
      <c r="AU17" s="1" t="s">
        <v>52</v>
      </c>
      <c r="AV17" s="1" t="s">
        <v>52</v>
      </c>
      <c r="AW17" s="1" t="s">
        <v>52</v>
      </c>
      <c r="AX17" s="6" t="s">
        <v>51</v>
      </c>
    </row>
    <row r="18" spans="1:50" x14ac:dyDescent="0.25">
      <c r="A18" s="4"/>
      <c r="B18" s="4">
        <v>142929</v>
      </c>
      <c r="C18" s="1">
        <v>58</v>
      </c>
      <c r="E18" s="1">
        <v>58</v>
      </c>
      <c r="F18" s="1">
        <v>1</v>
      </c>
      <c r="G18" s="1" t="s">
        <v>74</v>
      </c>
      <c r="H18" s="3">
        <v>17227</v>
      </c>
      <c r="I18" s="1">
        <v>71</v>
      </c>
      <c r="J18" s="1" t="s">
        <v>46</v>
      </c>
      <c r="K18" s="1" t="s">
        <v>47</v>
      </c>
      <c r="L18" s="1" t="s">
        <v>58</v>
      </c>
      <c r="M18" s="1">
        <v>31</v>
      </c>
      <c r="N18" s="1">
        <v>115</v>
      </c>
      <c r="O18" s="1">
        <v>60</v>
      </c>
      <c r="P18" s="1">
        <v>55</v>
      </c>
      <c r="Q18" s="1">
        <v>87.5</v>
      </c>
      <c r="R18" s="1">
        <v>66</v>
      </c>
      <c r="S18" s="1" t="s">
        <v>54</v>
      </c>
      <c r="T18" s="1" t="s">
        <v>51</v>
      </c>
      <c r="U18" s="1" t="s">
        <v>51</v>
      </c>
      <c r="V18" s="1" t="s">
        <v>51</v>
      </c>
      <c r="W18" s="1" t="s">
        <v>51</v>
      </c>
      <c r="X18" s="1" t="s">
        <v>50</v>
      </c>
      <c r="Y18" s="1" t="s">
        <v>51</v>
      </c>
      <c r="Z18" s="1" t="s">
        <v>50</v>
      </c>
      <c r="AA18" s="1" t="s">
        <v>52</v>
      </c>
      <c r="AB18" s="1" t="s">
        <v>50</v>
      </c>
      <c r="AC18" s="1" t="s">
        <v>51</v>
      </c>
      <c r="AJ18" s="1" t="s">
        <v>52</v>
      </c>
      <c r="AK18" s="1" t="s">
        <v>52</v>
      </c>
      <c r="AL18" s="1" t="s">
        <v>50</v>
      </c>
      <c r="AM18" s="1" t="s">
        <v>51</v>
      </c>
      <c r="AN18" s="1" t="s">
        <v>52</v>
      </c>
      <c r="AO18" s="1" t="s">
        <v>51</v>
      </c>
      <c r="AP18" s="1" t="s">
        <v>51</v>
      </c>
      <c r="AQ18" s="1" t="s">
        <v>50</v>
      </c>
      <c r="AR18" s="1" t="s">
        <v>50</v>
      </c>
      <c r="AS18" s="1" t="s">
        <v>51</v>
      </c>
      <c r="AT18" s="1" t="s">
        <v>51</v>
      </c>
      <c r="AU18" s="1" t="s">
        <v>52</v>
      </c>
      <c r="AV18" s="1" t="s">
        <v>52</v>
      </c>
      <c r="AW18" s="1" t="s">
        <v>52</v>
      </c>
      <c r="AX18" s="6" t="s">
        <v>51</v>
      </c>
    </row>
    <row r="19" spans="1:50" x14ac:dyDescent="0.25">
      <c r="A19" s="4"/>
      <c r="B19" s="4">
        <v>143984</v>
      </c>
      <c r="C19" s="1">
        <v>57</v>
      </c>
      <c r="D19" s="1">
        <v>57</v>
      </c>
      <c r="E19" s="1">
        <v>42</v>
      </c>
      <c r="F19" s="1">
        <v>1</v>
      </c>
      <c r="G19" s="1" t="s">
        <v>75</v>
      </c>
      <c r="H19" s="3">
        <v>13302</v>
      </c>
      <c r="I19" s="1">
        <v>82</v>
      </c>
      <c r="J19" s="1" t="s">
        <v>46</v>
      </c>
      <c r="K19" s="1" t="s">
        <v>47</v>
      </c>
      <c r="L19" s="1" t="s">
        <v>58</v>
      </c>
      <c r="M19" s="1">
        <v>33.299999999999997</v>
      </c>
      <c r="N19" s="1">
        <v>120</v>
      </c>
      <c r="O19" s="1">
        <v>70</v>
      </c>
      <c r="P19" s="1">
        <v>50</v>
      </c>
      <c r="Q19" s="1">
        <v>95</v>
      </c>
      <c r="R19" s="1">
        <v>80</v>
      </c>
      <c r="S19" s="1" t="s">
        <v>59</v>
      </c>
      <c r="T19" s="1" t="s">
        <v>50</v>
      </c>
      <c r="U19" s="1" t="s">
        <v>51</v>
      </c>
      <c r="V19" s="1" t="s">
        <v>51</v>
      </c>
      <c r="W19" s="1" t="s">
        <v>51</v>
      </c>
      <c r="X19" s="1" t="s">
        <v>51</v>
      </c>
      <c r="Y19" s="1" t="s">
        <v>51</v>
      </c>
      <c r="Z19" s="1" t="s">
        <v>51</v>
      </c>
      <c r="AA19" s="1" t="s">
        <v>52</v>
      </c>
      <c r="AB19" s="1" t="s">
        <v>50</v>
      </c>
      <c r="AC19" s="1" t="s">
        <v>50</v>
      </c>
      <c r="AD19" s="1">
        <v>44</v>
      </c>
      <c r="AF19" s="1">
        <v>129</v>
      </c>
      <c r="AG19" s="1">
        <v>4.3</v>
      </c>
      <c r="AJ19" s="1">
        <v>4.3</v>
      </c>
      <c r="AK19" s="1">
        <v>2.2000000000000002</v>
      </c>
      <c r="AL19" s="1" t="s">
        <v>50</v>
      </c>
      <c r="AM19" s="1" t="s">
        <v>50</v>
      </c>
      <c r="AO19" s="1" t="s">
        <v>50</v>
      </c>
      <c r="AP19" s="1" t="s">
        <v>51</v>
      </c>
      <c r="AQ19" s="1" t="s">
        <v>50</v>
      </c>
      <c r="AR19" s="1" t="s">
        <v>50</v>
      </c>
      <c r="AS19" s="1" t="s">
        <v>50</v>
      </c>
      <c r="AT19" s="1" t="s">
        <v>50</v>
      </c>
      <c r="AU19" s="1" t="s">
        <v>52</v>
      </c>
      <c r="AV19" s="1" t="s">
        <v>52</v>
      </c>
      <c r="AW19" s="1" t="s">
        <v>52</v>
      </c>
      <c r="AX19" s="6" t="s">
        <v>51</v>
      </c>
    </row>
    <row r="20" spans="1:50" x14ac:dyDescent="0.25">
      <c r="A20" s="4"/>
      <c r="B20" s="4">
        <v>144087</v>
      </c>
      <c r="C20" s="1">
        <v>65</v>
      </c>
      <c r="E20" s="1">
        <v>65</v>
      </c>
      <c r="F20" s="1">
        <v>1</v>
      </c>
      <c r="G20" s="1" t="s">
        <v>76</v>
      </c>
      <c r="H20" s="3">
        <v>13430</v>
      </c>
      <c r="I20" s="1">
        <v>82</v>
      </c>
      <c r="J20" s="1" t="s">
        <v>46</v>
      </c>
      <c r="K20" s="1" t="s">
        <v>47</v>
      </c>
      <c r="L20" s="1" t="s">
        <v>58</v>
      </c>
      <c r="M20" s="1">
        <v>25.71</v>
      </c>
      <c r="N20" s="1">
        <v>160</v>
      </c>
      <c r="O20" s="1">
        <v>100</v>
      </c>
      <c r="P20" s="1">
        <v>60</v>
      </c>
      <c r="Q20" s="1">
        <v>130</v>
      </c>
      <c r="R20" s="1">
        <v>64</v>
      </c>
      <c r="S20" s="1" t="s">
        <v>49</v>
      </c>
      <c r="T20" s="1" t="s">
        <v>51</v>
      </c>
      <c r="U20" s="1" t="s">
        <v>50</v>
      </c>
      <c r="V20" s="1" t="s">
        <v>50</v>
      </c>
      <c r="W20" s="1" t="s">
        <v>51</v>
      </c>
      <c r="X20" s="1" t="s">
        <v>50</v>
      </c>
      <c r="Y20" s="1" t="s">
        <v>50</v>
      </c>
      <c r="Z20" s="1" t="s">
        <v>51</v>
      </c>
      <c r="AA20" s="1" t="s">
        <v>52</v>
      </c>
      <c r="AB20" s="1" t="s">
        <v>51</v>
      </c>
      <c r="AC20" s="1" t="s">
        <v>50</v>
      </c>
      <c r="AD20" s="1">
        <v>66</v>
      </c>
      <c r="AE20" s="1">
        <v>77</v>
      </c>
      <c r="AF20" s="1">
        <v>135</v>
      </c>
      <c r="AG20" s="1">
        <v>4.4000000000000004</v>
      </c>
      <c r="AJ20" s="1" t="s">
        <v>52</v>
      </c>
      <c r="AK20" s="1" t="s">
        <v>52</v>
      </c>
      <c r="AL20" s="1" t="s">
        <v>50</v>
      </c>
      <c r="AM20" s="1" t="s">
        <v>51</v>
      </c>
      <c r="AN20" s="1" t="s">
        <v>52</v>
      </c>
      <c r="AO20" s="1" t="s">
        <v>51</v>
      </c>
      <c r="AP20" s="1" t="s">
        <v>51</v>
      </c>
      <c r="AQ20" s="1" t="s">
        <v>50</v>
      </c>
      <c r="AR20" s="1" t="s">
        <v>50</v>
      </c>
      <c r="AS20" s="1" t="s">
        <v>50</v>
      </c>
      <c r="AT20" s="1" t="s">
        <v>50</v>
      </c>
      <c r="AU20" s="1" t="s">
        <v>52</v>
      </c>
      <c r="AV20" s="1" t="s">
        <v>52</v>
      </c>
      <c r="AW20" s="1" t="s">
        <v>52</v>
      </c>
      <c r="AX20" s="6" t="s">
        <v>51</v>
      </c>
    </row>
    <row r="21" spans="1:50" x14ac:dyDescent="0.25">
      <c r="A21" s="4"/>
      <c r="B21" s="4">
        <v>144267</v>
      </c>
      <c r="C21" s="1">
        <v>60</v>
      </c>
      <c r="D21" s="1">
        <v>60</v>
      </c>
      <c r="E21" s="1">
        <v>35</v>
      </c>
      <c r="F21" s="1">
        <v>1</v>
      </c>
      <c r="G21" s="1" t="s">
        <v>77</v>
      </c>
      <c r="H21" s="3">
        <v>10714</v>
      </c>
      <c r="I21" s="1">
        <v>89</v>
      </c>
      <c r="J21" s="1" t="s">
        <v>56</v>
      </c>
      <c r="K21" s="1" t="s">
        <v>57</v>
      </c>
      <c r="L21" s="1" t="s">
        <v>58</v>
      </c>
      <c r="M21" s="1">
        <v>28</v>
      </c>
      <c r="N21" s="1">
        <v>130</v>
      </c>
      <c r="O21" s="1">
        <v>60</v>
      </c>
      <c r="P21" s="1">
        <v>70</v>
      </c>
      <c r="Q21" s="1">
        <v>95</v>
      </c>
      <c r="R21" s="1">
        <v>65</v>
      </c>
      <c r="S21" s="1" t="s">
        <v>54</v>
      </c>
      <c r="T21" s="1" t="s">
        <v>50</v>
      </c>
      <c r="U21" s="1" t="s">
        <v>50</v>
      </c>
      <c r="V21" s="1" t="s">
        <v>50</v>
      </c>
      <c r="W21" s="1" t="s">
        <v>51</v>
      </c>
      <c r="X21" s="1" t="s">
        <v>50</v>
      </c>
      <c r="Y21" s="1" t="s">
        <v>50</v>
      </c>
      <c r="Z21" s="1" t="s">
        <v>50</v>
      </c>
      <c r="AA21" s="1" t="s">
        <v>52</v>
      </c>
      <c r="AB21" s="1" t="s">
        <v>50</v>
      </c>
      <c r="AC21" s="1" t="s">
        <v>50</v>
      </c>
      <c r="AD21" s="1">
        <v>111</v>
      </c>
      <c r="AE21" s="1">
        <v>51</v>
      </c>
      <c r="AF21" s="1">
        <v>118</v>
      </c>
      <c r="AG21" s="1">
        <v>4</v>
      </c>
      <c r="AJ21" s="1">
        <v>4.5</v>
      </c>
      <c r="AK21" s="1">
        <v>2</v>
      </c>
      <c r="AL21" s="1" t="s">
        <v>51</v>
      </c>
      <c r="AM21" s="1" t="s">
        <v>50</v>
      </c>
      <c r="AN21" s="1" t="s">
        <v>50</v>
      </c>
      <c r="AO21" s="1" t="s">
        <v>51</v>
      </c>
      <c r="AP21" s="1" t="s">
        <v>51</v>
      </c>
      <c r="AQ21" s="1" t="s">
        <v>50</v>
      </c>
      <c r="AR21" s="1" t="s">
        <v>50</v>
      </c>
      <c r="AS21" s="1" t="s">
        <v>51</v>
      </c>
      <c r="AT21" s="1" t="s">
        <v>50</v>
      </c>
      <c r="AU21" s="1" t="s">
        <v>52</v>
      </c>
      <c r="AV21" s="1" t="s">
        <v>52</v>
      </c>
      <c r="AW21" s="1" t="s">
        <v>52</v>
      </c>
      <c r="AX21" s="6" t="s">
        <v>51</v>
      </c>
    </row>
    <row r="22" spans="1:50" x14ac:dyDescent="0.25">
      <c r="A22" s="4"/>
      <c r="B22" s="4">
        <v>144371</v>
      </c>
      <c r="C22" s="1">
        <v>57</v>
      </c>
      <c r="E22" s="1">
        <v>57</v>
      </c>
      <c r="F22" s="1">
        <v>1</v>
      </c>
      <c r="G22" s="1" t="s">
        <v>78</v>
      </c>
      <c r="H22" s="3">
        <v>20418</v>
      </c>
      <c r="I22" s="1">
        <v>63</v>
      </c>
      <c r="J22" s="1" t="s">
        <v>56</v>
      </c>
      <c r="K22" s="1" t="s">
        <v>57</v>
      </c>
      <c r="L22" s="1" t="s">
        <v>58</v>
      </c>
      <c r="M22" s="1">
        <v>39.5</v>
      </c>
      <c r="N22" s="1">
        <v>120</v>
      </c>
      <c r="O22" s="1">
        <v>80</v>
      </c>
      <c r="P22" s="1">
        <v>40</v>
      </c>
      <c r="Q22" s="1">
        <v>100</v>
      </c>
      <c r="R22" s="1">
        <v>60</v>
      </c>
      <c r="S22" s="1" t="s">
        <v>49</v>
      </c>
      <c r="T22" s="1" t="s">
        <v>51</v>
      </c>
      <c r="U22" s="1" t="s">
        <v>51</v>
      </c>
      <c r="V22" s="1" t="s">
        <v>50</v>
      </c>
      <c r="W22" s="1" t="s">
        <v>51</v>
      </c>
      <c r="X22" s="1" t="s">
        <v>50</v>
      </c>
      <c r="Y22" s="1" t="s">
        <v>50</v>
      </c>
      <c r="Z22" s="1" t="s">
        <v>50</v>
      </c>
      <c r="AA22" s="1" t="s">
        <v>52</v>
      </c>
      <c r="AB22" s="1" t="s">
        <v>50</v>
      </c>
      <c r="AC22" s="1" t="s">
        <v>50</v>
      </c>
      <c r="AD22" s="1">
        <v>103</v>
      </c>
      <c r="AE22" s="1">
        <v>68</v>
      </c>
      <c r="AF22" s="1">
        <v>165</v>
      </c>
      <c r="AG22" s="1">
        <v>4</v>
      </c>
      <c r="AJ22" s="1">
        <v>3.1</v>
      </c>
      <c r="AK22" s="1">
        <v>1.8</v>
      </c>
      <c r="AL22" s="1" t="s">
        <v>51</v>
      </c>
      <c r="AM22" s="1" t="s">
        <v>50</v>
      </c>
      <c r="AO22" s="1" t="s">
        <v>51</v>
      </c>
      <c r="AP22" s="1" t="s">
        <v>51</v>
      </c>
      <c r="AQ22" s="1" t="s">
        <v>50</v>
      </c>
      <c r="AR22" s="1" t="s">
        <v>50</v>
      </c>
      <c r="AS22" s="1" t="s">
        <v>51</v>
      </c>
      <c r="AT22" s="1" t="s">
        <v>51</v>
      </c>
      <c r="AU22" s="1" t="s">
        <v>52</v>
      </c>
      <c r="AV22" s="1" t="s">
        <v>52</v>
      </c>
      <c r="AW22" s="1" t="s">
        <v>52</v>
      </c>
      <c r="AX22" s="6" t="s">
        <v>51</v>
      </c>
    </row>
    <row r="23" spans="1:50" x14ac:dyDescent="0.25">
      <c r="A23" s="4"/>
      <c r="B23" s="4">
        <v>146802</v>
      </c>
      <c r="C23" s="1">
        <v>61</v>
      </c>
      <c r="D23" s="1">
        <v>61</v>
      </c>
      <c r="E23" s="1">
        <v>61</v>
      </c>
      <c r="F23" s="1">
        <v>1</v>
      </c>
      <c r="G23" s="1" t="s">
        <v>79</v>
      </c>
      <c r="H23" s="3">
        <v>12593</v>
      </c>
      <c r="I23" s="1">
        <v>84</v>
      </c>
      <c r="J23" s="1" t="s">
        <v>46</v>
      </c>
      <c r="K23" s="1" t="s">
        <v>47</v>
      </c>
      <c r="L23" s="1" t="s">
        <v>58</v>
      </c>
      <c r="M23" s="1">
        <v>23.4</v>
      </c>
      <c r="N23" s="1">
        <v>115</v>
      </c>
      <c r="O23" s="1">
        <v>70</v>
      </c>
      <c r="P23" s="1">
        <v>45</v>
      </c>
      <c r="Q23" s="1">
        <v>92.5</v>
      </c>
      <c r="R23" s="1">
        <v>80</v>
      </c>
      <c r="S23" s="1" t="s">
        <v>59</v>
      </c>
      <c r="T23" s="1" t="s">
        <v>50</v>
      </c>
      <c r="U23" s="1" t="s">
        <v>50</v>
      </c>
      <c r="V23" s="1" t="s">
        <v>50</v>
      </c>
      <c r="W23" s="1" t="s">
        <v>51</v>
      </c>
      <c r="X23" s="1" t="s">
        <v>51</v>
      </c>
      <c r="Y23" s="1" t="s">
        <v>51</v>
      </c>
      <c r="Z23" s="1" t="s">
        <v>51</v>
      </c>
      <c r="AA23" s="1" t="s">
        <v>52</v>
      </c>
      <c r="AB23" s="1" t="s">
        <v>50</v>
      </c>
      <c r="AC23" s="1" t="s">
        <v>51</v>
      </c>
      <c r="AD23" s="1">
        <v>116</v>
      </c>
      <c r="AE23" s="1">
        <v>38</v>
      </c>
      <c r="AF23" s="1">
        <v>112</v>
      </c>
      <c r="AG23" s="1">
        <v>5.0999999999999996</v>
      </c>
      <c r="AJ23" s="1">
        <v>5.2</v>
      </c>
      <c r="AK23" s="1">
        <v>3.2</v>
      </c>
      <c r="AL23" s="1" t="s">
        <v>50</v>
      </c>
      <c r="AM23" s="1" t="s">
        <v>51</v>
      </c>
      <c r="AN23" s="1" t="s">
        <v>50</v>
      </c>
      <c r="AO23" s="1" t="s">
        <v>50</v>
      </c>
      <c r="AP23" s="1" t="s">
        <v>51</v>
      </c>
      <c r="AQ23" s="1" t="s">
        <v>51</v>
      </c>
      <c r="AR23" s="1" t="s">
        <v>51</v>
      </c>
      <c r="AS23" s="1" t="s">
        <v>50</v>
      </c>
      <c r="AT23" s="1" t="s">
        <v>50</v>
      </c>
      <c r="AU23" s="1" t="s">
        <v>52</v>
      </c>
      <c r="AV23" s="1" t="s">
        <v>52</v>
      </c>
      <c r="AW23" s="1" t="s">
        <v>52</v>
      </c>
      <c r="AX23" s="6" t="s">
        <v>51</v>
      </c>
    </row>
    <row r="24" spans="1:50" x14ac:dyDescent="0.25">
      <c r="A24" s="4"/>
      <c r="B24" s="4">
        <v>147319</v>
      </c>
      <c r="C24" s="1">
        <v>63</v>
      </c>
      <c r="E24" s="1">
        <v>63</v>
      </c>
      <c r="F24" s="1">
        <v>1</v>
      </c>
      <c r="G24" s="1" t="s">
        <v>80</v>
      </c>
      <c r="H24" s="3">
        <v>9170</v>
      </c>
      <c r="I24" s="1">
        <v>93</v>
      </c>
      <c r="J24" s="1" t="s">
        <v>46</v>
      </c>
      <c r="K24" s="1" t="s">
        <v>57</v>
      </c>
      <c r="L24" s="1" t="s">
        <v>48</v>
      </c>
      <c r="M24" s="1">
        <v>19.649999999999999</v>
      </c>
      <c r="N24" s="1">
        <v>130</v>
      </c>
      <c r="O24" s="1">
        <v>70</v>
      </c>
      <c r="P24" s="1">
        <v>60</v>
      </c>
      <c r="Q24" s="1">
        <v>100</v>
      </c>
      <c r="R24" s="1">
        <v>75</v>
      </c>
      <c r="S24" s="1" t="s">
        <v>54</v>
      </c>
      <c r="T24" s="1" t="s">
        <v>50</v>
      </c>
      <c r="U24" s="1" t="s">
        <v>50</v>
      </c>
      <c r="V24" s="1" t="s">
        <v>50</v>
      </c>
      <c r="W24" s="1" t="s">
        <v>51</v>
      </c>
      <c r="X24" s="1" t="s">
        <v>51</v>
      </c>
      <c r="Y24" s="1" t="s">
        <v>50</v>
      </c>
      <c r="Z24" s="1" t="s">
        <v>50</v>
      </c>
      <c r="AA24" s="1" t="s">
        <v>52</v>
      </c>
      <c r="AB24" s="1" t="s">
        <v>50</v>
      </c>
      <c r="AC24" s="1" t="s">
        <v>50</v>
      </c>
      <c r="AJ24" s="1" t="s">
        <v>52</v>
      </c>
      <c r="AK24" s="1" t="s">
        <v>52</v>
      </c>
      <c r="AL24" s="1" t="s">
        <v>50</v>
      </c>
      <c r="AM24" s="1" t="s">
        <v>50</v>
      </c>
      <c r="AN24" s="1" t="s">
        <v>52</v>
      </c>
      <c r="AO24" s="1" t="s">
        <v>51</v>
      </c>
      <c r="AP24" s="1" t="s">
        <v>51</v>
      </c>
      <c r="AQ24" s="1" t="s">
        <v>51</v>
      </c>
      <c r="AR24" s="1" t="s">
        <v>50</v>
      </c>
      <c r="AS24" s="1" t="s">
        <v>50</v>
      </c>
      <c r="AT24" s="1" t="s">
        <v>50</v>
      </c>
      <c r="AU24" s="1" t="s">
        <v>52</v>
      </c>
      <c r="AV24" s="1" t="s">
        <v>52</v>
      </c>
      <c r="AW24" s="1" t="s">
        <v>52</v>
      </c>
      <c r="AX24" s="6" t="s">
        <v>51</v>
      </c>
    </row>
    <row r="25" spans="1:50" x14ac:dyDescent="0.25">
      <c r="A25" s="4"/>
      <c r="B25" s="4">
        <v>147878</v>
      </c>
      <c r="C25" s="1">
        <v>53</v>
      </c>
      <c r="D25" s="1">
        <v>53</v>
      </c>
      <c r="E25" s="1">
        <v>53</v>
      </c>
      <c r="F25" s="1">
        <v>1</v>
      </c>
      <c r="G25" s="1" t="s">
        <v>81</v>
      </c>
      <c r="H25" s="3">
        <v>11143</v>
      </c>
      <c r="I25" s="1">
        <v>88</v>
      </c>
      <c r="J25" s="1" t="s">
        <v>56</v>
      </c>
      <c r="K25" s="1" t="s">
        <v>57</v>
      </c>
      <c r="L25" s="1" t="s">
        <v>58</v>
      </c>
      <c r="M25" s="1">
        <v>36.9</v>
      </c>
      <c r="N25" s="1">
        <v>130</v>
      </c>
      <c r="O25" s="1">
        <v>60</v>
      </c>
      <c r="P25" s="1">
        <v>70</v>
      </c>
      <c r="Q25" s="1">
        <v>95</v>
      </c>
      <c r="R25" s="1">
        <v>66</v>
      </c>
      <c r="S25" s="1" t="s">
        <v>54</v>
      </c>
      <c r="T25" s="1" t="s">
        <v>50</v>
      </c>
      <c r="U25" s="1" t="s">
        <v>51</v>
      </c>
      <c r="V25" s="1" t="s">
        <v>50</v>
      </c>
      <c r="W25" s="1" t="s">
        <v>51</v>
      </c>
      <c r="X25" s="1" t="s">
        <v>51</v>
      </c>
      <c r="Y25" s="1" t="s">
        <v>51</v>
      </c>
      <c r="Z25" s="1" t="s">
        <v>50</v>
      </c>
      <c r="AA25" s="1" t="s">
        <v>52</v>
      </c>
      <c r="AB25" s="1" t="s">
        <v>50</v>
      </c>
      <c r="AC25" s="1" t="s">
        <v>50</v>
      </c>
      <c r="AD25" s="1">
        <v>133</v>
      </c>
      <c r="AE25" s="1">
        <v>41</v>
      </c>
      <c r="AF25" s="1">
        <v>115</v>
      </c>
      <c r="AG25" s="1">
        <v>4.5999999999999996</v>
      </c>
      <c r="AJ25" s="1">
        <v>5.0999999999999996</v>
      </c>
      <c r="AK25" s="1">
        <v>3.5</v>
      </c>
      <c r="AL25" s="1" t="s">
        <v>50</v>
      </c>
      <c r="AM25" s="1" t="s">
        <v>51</v>
      </c>
      <c r="AN25" s="1" t="s">
        <v>50</v>
      </c>
      <c r="AO25" s="1" t="s">
        <v>51</v>
      </c>
      <c r="AP25" s="1" t="s">
        <v>51</v>
      </c>
      <c r="AQ25" s="1" t="s">
        <v>51</v>
      </c>
      <c r="AR25" s="1" t="s">
        <v>50</v>
      </c>
      <c r="AS25" s="1" t="s">
        <v>50</v>
      </c>
      <c r="AT25" s="1" t="s">
        <v>50</v>
      </c>
      <c r="AU25" s="1" t="s">
        <v>52</v>
      </c>
      <c r="AV25" s="1" t="s">
        <v>52</v>
      </c>
      <c r="AW25" s="1" t="s">
        <v>52</v>
      </c>
      <c r="AX25" s="6" t="s">
        <v>51</v>
      </c>
    </row>
    <row r="26" spans="1:50" x14ac:dyDescent="0.25">
      <c r="A26" s="4"/>
      <c r="B26" s="4">
        <v>148341</v>
      </c>
      <c r="C26" s="1">
        <v>58</v>
      </c>
      <c r="E26" s="1">
        <v>58</v>
      </c>
      <c r="F26" s="1">
        <v>1</v>
      </c>
      <c r="G26" s="1" t="s">
        <v>82</v>
      </c>
      <c r="H26" s="3">
        <v>7826</v>
      </c>
      <c r="I26" s="1">
        <v>97</v>
      </c>
      <c r="J26" s="1" t="s">
        <v>56</v>
      </c>
      <c r="K26" s="1" t="s">
        <v>47</v>
      </c>
      <c r="L26" s="1" t="s">
        <v>58</v>
      </c>
      <c r="M26" s="1">
        <v>26.59</v>
      </c>
      <c r="N26" s="1">
        <v>140</v>
      </c>
      <c r="O26" s="1">
        <v>70</v>
      </c>
      <c r="P26" s="1">
        <v>70</v>
      </c>
      <c r="Q26" s="1">
        <v>105</v>
      </c>
      <c r="R26" s="1">
        <v>80</v>
      </c>
      <c r="S26" s="1" t="s">
        <v>59</v>
      </c>
      <c r="T26" s="1" t="s">
        <v>50</v>
      </c>
      <c r="U26" s="1" t="s">
        <v>50</v>
      </c>
      <c r="V26" s="1" t="s">
        <v>50</v>
      </c>
      <c r="W26" s="1" t="s">
        <v>50</v>
      </c>
      <c r="X26" s="1" t="s">
        <v>50</v>
      </c>
      <c r="Y26" s="1" t="s">
        <v>51</v>
      </c>
      <c r="Z26" s="1" t="s">
        <v>50</v>
      </c>
      <c r="AA26" s="1" t="b">
        <v>1</v>
      </c>
      <c r="AB26" s="1" t="s">
        <v>50</v>
      </c>
      <c r="AC26" s="1" t="s">
        <v>50</v>
      </c>
      <c r="AD26" s="1">
        <v>109</v>
      </c>
      <c r="AE26" s="1">
        <v>50</v>
      </c>
      <c r="AF26" s="1">
        <v>13.6</v>
      </c>
      <c r="AG26" s="1">
        <v>3.9</v>
      </c>
      <c r="AJ26" s="1" t="s">
        <v>52</v>
      </c>
      <c r="AK26" s="1" t="s">
        <v>52</v>
      </c>
      <c r="AL26" s="1" t="s">
        <v>50</v>
      </c>
      <c r="AM26" s="1" t="s">
        <v>50</v>
      </c>
      <c r="AN26" s="1" t="s">
        <v>52</v>
      </c>
      <c r="AO26" s="1" t="s">
        <v>50</v>
      </c>
      <c r="AP26" s="1" t="s">
        <v>51</v>
      </c>
      <c r="AQ26" s="1" t="s">
        <v>50</v>
      </c>
      <c r="AR26" s="1" t="s">
        <v>50</v>
      </c>
      <c r="AS26" s="1" t="s">
        <v>50</v>
      </c>
      <c r="AT26" s="1" t="s">
        <v>50</v>
      </c>
      <c r="AU26" s="1" t="s">
        <v>52</v>
      </c>
      <c r="AV26" s="1" t="s">
        <v>52</v>
      </c>
      <c r="AW26" s="1" t="s">
        <v>52</v>
      </c>
      <c r="AX26" s="6" t="s">
        <v>51</v>
      </c>
    </row>
    <row r="27" spans="1:50" x14ac:dyDescent="0.25">
      <c r="A27" s="4"/>
      <c r="B27" s="4">
        <v>148643</v>
      </c>
      <c r="C27" s="1">
        <v>60</v>
      </c>
      <c r="E27" s="1">
        <v>60</v>
      </c>
      <c r="F27" s="1">
        <v>1</v>
      </c>
      <c r="G27" s="1" t="s">
        <v>83</v>
      </c>
      <c r="H27" s="3">
        <v>9887</v>
      </c>
      <c r="I27" s="1">
        <v>91</v>
      </c>
      <c r="J27" s="1" t="s">
        <v>56</v>
      </c>
      <c r="K27" s="1" t="s">
        <v>47</v>
      </c>
      <c r="L27" s="1" t="s">
        <v>58</v>
      </c>
      <c r="M27" s="1">
        <v>32.24</v>
      </c>
      <c r="P27" s="1">
        <v>0</v>
      </c>
      <c r="Q27" s="1">
        <v>0</v>
      </c>
      <c r="T27" s="1" t="s">
        <v>50</v>
      </c>
      <c r="U27" s="1" t="s">
        <v>50</v>
      </c>
      <c r="W27" s="1" t="s">
        <v>51</v>
      </c>
      <c r="X27" s="1" t="s">
        <v>51</v>
      </c>
      <c r="Y27" s="1" t="s">
        <v>50</v>
      </c>
      <c r="Z27" s="1" t="s">
        <v>51</v>
      </c>
      <c r="AA27" s="1" t="s">
        <v>52</v>
      </c>
      <c r="AB27" s="1" t="s">
        <v>50</v>
      </c>
      <c r="AC27" s="1" t="s">
        <v>51</v>
      </c>
      <c r="AL27" s="1" t="s">
        <v>51</v>
      </c>
      <c r="AM27" s="1" t="s">
        <v>50</v>
      </c>
      <c r="AO27" s="1" t="s">
        <v>51</v>
      </c>
      <c r="AP27" s="1" t="s">
        <v>51</v>
      </c>
      <c r="AQ27" s="1" t="s">
        <v>50</v>
      </c>
      <c r="AR27" s="1" t="s">
        <v>50</v>
      </c>
      <c r="AS27" s="1" t="s">
        <v>51</v>
      </c>
      <c r="AT27" s="1" t="s">
        <v>50</v>
      </c>
      <c r="AU27" s="1" t="s">
        <v>52</v>
      </c>
      <c r="AV27" s="1" t="s">
        <v>52</v>
      </c>
      <c r="AW27" s="1" t="s">
        <v>52</v>
      </c>
      <c r="AX27" s="6" t="s">
        <v>51</v>
      </c>
    </row>
    <row r="28" spans="1:50" x14ac:dyDescent="0.25">
      <c r="A28" s="4"/>
      <c r="B28" s="4">
        <v>148770</v>
      </c>
      <c r="C28" s="1">
        <v>61</v>
      </c>
      <c r="E28" s="1">
        <v>61</v>
      </c>
      <c r="F28" s="1">
        <v>1</v>
      </c>
      <c r="G28" s="1" t="s">
        <v>84</v>
      </c>
      <c r="H28" s="3">
        <v>13039</v>
      </c>
      <c r="I28" s="1">
        <v>83</v>
      </c>
      <c r="J28" s="1" t="s">
        <v>46</v>
      </c>
      <c r="K28" s="1" t="s">
        <v>47</v>
      </c>
      <c r="L28" s="1" t="s">
        <v>58</v>
      </c>
      <c r="P28" s="1">
        <v>0</v>
      </c>
      <c r="Q28" s="1">
        <v>0</v>
      </c>
      <c r="T28" s="1" t="s">
        <v>50</v>
      </c>
      <c r="U28" s="1" t="s">
        <v>50</v>
      </c>
      <c r="W28" s="1" t="s">
        <v>50</v>
      </c>
      <c r="X28" s="1" t="s">
        <v>51</v>
      </c>
      <c r="Y28" s="1" t="s">
        <v>51</v>
      </c>
      <c r="Z28" s="1" t="s">
        <v>51</v>
      </c>
      <c r="AA28" s="1" t="s">
        <v>52</v>
      </c>
      <c r="AB28" s="1" t="s">
        <v>50</v>
      </c>
      <c r="AC28" s="1" t="s">
        <v>50</v>
      </c>
      <c r="AD28" s="1">
        <v>67</v>
      </c>
      <c r="AE28" s="1">
        <v>75</v>
      </c>
      <c r="AF28" s="1">
        <v>143</v>
      </c>
      <c r="AG28" s="1">
        <v>4.7</v>
      </c>
      <c r="AJ28" s="1" t="s">
        <v>52</v>
      </c>
      <c r="AK28" s="1" t="s">
        <v>52</v>
      </c>
      <c r="AL28" s="1" t="s">
        <v>50</v>
      </c>
      <c r="AM28" s="1" t="s">
        <v>50</v>
      </c>
      <c r="AN28" s="1" t="s">
        <v>52</v>
      </c>
      <c r="AO28" s="1" t="s">
        <v>50</v>
      </c>
      <c r="AP28" s="1" t="s">
        <v>50</v>
      </c>
      <c r="AR28" s="1" t="s">
        <v>50</v>
      </c>
      <c r="AS28" s="1" t="s">
        <v>50</v>
      </c>
      <c r="AT28" s="1" t="s">
        <v>50</v>
      </c>
      <c r="AU28" s="1" t="s">
        <v>52</v>
      </c>
      <c r="AV28" s="1" t="s">
        <v>52</v>
      </c>
      <c r="AW28" s="1" t="s">
        <v>52</v>
      </c>
      <c r="AX28" s="6" t="s">
        <v>51</v>
      </c>
    </row>
    <row r="29" spans="1:50" x14ac:dyDescent="0.25">
      <c r="A29" s="4"/>
      <c r="B29" s="4">
        <v>149043</v>
      </c>
      <c r="C29" s="1">
        <v>55</v>
      </c>
      <c r="D29" s="1">
        <v>55</v>
      </c>
      <c r="E29" s="1">
        <v>25</v>
      </c>
      <c r="F29" s="1">
        <v>1</v>
      </c>
      <c r="G29" s="1" t="s">
        <v>85</v>
      </c>
      <c r="H29" s="3">
        <v>10377</v>
      </c>
      <c r="I29" s="1">
        <v>90</v>
      </c>
      <c r="J29" s="1" t="s">
        <v>56</v>
      </c>
      <c r="K29" s="1" t="s">
        <v>57</v>
      </c>
      <c r="L29" s="1" t="s">
        <v>58</v>
      </c>
      <c r="M29" s="1">
        <v>30.1</v>
      </c>
      <c r="N29" s="1">
        <v>110</v>
      </c>
      <c r="O29" s="1">
        <v>60</v>
      </c>
      <c r="P29" s="1">
        <v>50</v>
      </c>
      <c r="Q29" s="1">
        <v>85</v>
      </c>
      <c r="R29" s="1">
        <v>80</v>
      </c>
      <c r="S29" s="1" t="s">
        <v>59</v>
      </c>
      <c r="T29" s="1" t="s">
        <v>51</v>
      </c>
      <c r="U29" s="1" t="s">
        <v>51</v>
      </c>
      <c r="V29" s="1" t="s">
        <v>50</v>
      </c>
      <c r="W29" s="1" t="s">
        <v>50</v>
      </c>
      <c r="X29" s="1" t="s">
        <v>51</v>
      </c>
      <c r="Y29" s="1" t="s">
        <v>51</v>
      </c>
      <c r="AA29" s="1" t="b">
        <v>1</v>
      </c>
      <c r="AB29" s="1" t="s">
        <v>50</v>
      </c>
      <c r="AC29" s="1" t="s">
        <v>51</v>
      </c>
      <c r="AD29" s="1">
        <v>138</v>
      </c>
      <c r="AE29" s="1">
        <v>39</v>
      </c>
      <c r="AF29" s="1">
        <v>109</v>
      </c>
      <c r="AG29" s="1">
        <v>4.4000000000000004</v>
      </c>
      <c r="AL29" s="1" t="s">
        <v>50</v>
      </c>
      <c r="AM29" s="1" t="s">
        <v>51</v>
      </c>
      <c r="AO29" s="1" t="s">
        <v>51</v>
      </c>
      <c r="AP29" s="1" t="s">
        <v>51</v>
      </c>
      <c r="AQ29" s="1" t="s">
        <v>50</v>
      </c>
      <c r="AR29" s="1" t="s">
        <v>50</v>
      </c>
      <c r="AS29" s="1" t="s">
        <v>50</v>
      </c>
      <c r="AT29" s="1" t="s">
        <v>50</v>
      </c>
      <c r="AU29" s="1" t="s">
        <v>52</v>
      </c>
      <c r="AV29" s="1" t="s">
        <v>52</v>
      </c>
      <c r="AW29" s="1" t="s">
        <v>52</v>
      </c>
      <c r="AX29" s="6" t="s">
        <v>51</v>
      </c>
    </row>
    <row r="30" spans="1:50" x14ac:dyDescent="0.25">
      <c r="A30" s="4"/>
      <c r="B30" s="4">
        <v>150138</v>
      </c>
      <c r="C30" s="1">
        <v>63</v>
      </c>
      <c r="E30" s="1">
        <v>63</v>
      </c>
      <c r="F30" s="1">
        <v>1</v>
      </c>
      <c r="G30" s="1" t="s">
        <v>87</v>
      </c>
      <c r="H30" s="3">
        <v>15601</v>
      </c>
      <c r="I30" s="1">
        <v>76</v>
      </c>
      <c r="J30" s="1" t="s">
        <v>56</v>
      </c>
      <c r="K30" s="1" t="s">
        <v>47</v>
      </c>
      <c r="L30" s="1" t="s">
        <v>58</v>
      </c>
      <c r="M30" s="1">
        <v>26.62</v>
      </c>
      <c r="N30" s="1">
        <v>118</v>
      </c>
      <c r="O30" s="1">
        <v>60</v>
      </c>
      <c r="P30" s="1">
        <v>58</v>
      </c>
      <c r="Q30" s="1">
        <v>89</v>
      </c>
      <c r="R30" s="1">
        <v>86</v>
      </c>
      <c r="S30" s="1" t="s">
        <v>59</v>
      </c>
      <c r="T30" s="1" t="s">
        <v>51</v>
      </c>
      <c r="U30" s="1" t="s">
        <v>50</v>
      </c>
      <c r="V30" s="1" t="s">
        <v>51</v>
      </c>
      <c r="W30" s="1" t="s">
        <v>51</v>
      </c>
      <c r="X30" s="1" t="s">
        <v>50</v>
      </c>
      <c r="Y30" s="1" t="s">
        <v>51</v>
      </c>
      <c r="Z30" s="1" t="s">
        <v>50</v>
      </c>
      <c r="AA30" s="1" t="b">
        <v>1</v>
      </c>
      <c r="AB30" s="1" t="s">
        <v>50</v>
      </c>
      <c r="AC30" s="1" t="s">
        <v>50</v>
      </c>
      <c r="AD30" s="1">
        <v>96</v>
      </c>
      <c r="AE30" s="1">
        <v>67</v>
      </c>
      <c r="AG30" s="1">
        <v>3.3</v>
      </c>
      <c r="AJ30" s="1" t="s">
        <v>52</v>
      </c>
      <c r="AK30" s="1" t="s">
        <v>52</v>
      </c>
      <c r="AL30" s="1" t="s">
        <v>50</v>
      </c>
      <c r="AM30" s="1" t="s">
        <v>51</v>
      </c>
      <c r="AN30" s="1" t="s">
        <v>52</v>
      </c>
      <c r="AO30" s="1" t="s">
        <v>50</v>
      </c>
      <c r="AP30" s="1" t="s">
        <v>51</v>
      </c>
      <c r="AQ30" s="1" t="s">
        <v>50</v>
      </c>
      <c r="AR30" s="1" t="s">
        <v>50</v>
      </c>
      <c r="AS30" s="1" t="s">
        <v>51</v>
      </c>
      <c r="AT30" s="1" t="s">
        <v>50</v>
      </c>
      <c r="AU30" s="1" t="s">
        <v>52</v>
      </c>
      <c r="AV30" s="1" t="s">
        <v>52</v>
      </c>
      <c r="AW30" s="1" t="s">
        <v>52</v>
      </c>
      <c r="AX30" s="6" t="s">
        <v>51</v>
      </c>
    </row>
    <row r="31" spans="1:50" x14ac:dyDescent="0.25">
      <c r="A31" s="4"/>
      <c r="B31" s="4">
        <v>150284</v>
      </c>
      <c r="C31" s="1">
        <v>64</v>
      </c>
      <c r="E31" s="1">
        <v>64</v>
      </c>
      <c r="F31" s="1">
        <v>1</v>
      </c>
      <c r="G31" s="1" t="s">
        <v>88</v>
      </c>
      <c r="H31" s="3">
        <v>16212</v>
      </c>
      <c r="I31" s="1">
        <v>74</v>
      </c>
      <c r="J31" s="1" t="s">
        <v>56</v>
      </c>
      <c r="K31" s="1" t="s">
        <v>57</v>
      </c>
      <c r="L31" s="1" t="s">
        <v>58</v>
      </c>
      <c r="M31" s="1">
        <v>37.380000000000003</v>
      </c>
      <c r="N31" s="1">
        <v>120</v>
      </c>
      <c r="O31" s="1">
        <v>70</v>
      </c>
      <c r="P31" s="1">
        <v>50</v>
      </c>
      <c r="Q31" s="1">
        <v>95</v>
      </c>
      <c r="R31" s="1">
        <v>82</v>
      </c>
      <c r="S31" s="1" t="s">
        <v>54</v>
      </c>
      <c r="T31" s="1" t="s">
        <v>50</v>
      </c>
      <c r="U31" s="1" t="s">
        <v>50</v>
      </c>
      <c r="V31" s="1" t="s">
        <v>51</v>
      </c>
      <c r="W31" s="1" t="s">
        <v>51</v>
      </c>
      <c r="X31" s="1" t="s">
        <v>51</v>
      </c>
      <c r="Y31" s="1" t="s">
        <v>51</v>
      </c>
      <c r="Z31" s="1" t="s">
        <v>51</v>
      </c>
      <c r="AA31" s="1" t="s">
        <v>52</v>
      </c>
      <c r="AB31" s="1" t="s">
        <v>50</v>
      </c>
      <c r="AC31" s="1" t="s">
        <v>51</v>
      </c>
      <c r="AJ31" s="1" t="s">
        <v>52</v>
      </c>
      <c r="AK31" s="1" t="s">
        <v>52</v>
      </c>
      <c r="AL31" s="1" t="s">
        <v>50</v>
      </c>
      <c r="AM31" s="1" t="s">
        <v>51</v>
      </c>
      <c r="AN31" s="1" t="s">
        <v>52</v>
      </c>
      <c r="AO31" s="1" t="s">
        <v>51</v>
      </c>
      <c r="AP31" s="1" t="s">
        <v>51</v>
      </c>
      <c r="AQ31" s="1" t="s">
        <v>51</v>
      </c>
      <c r="AR31" s="1" t="s">
        <v>50</v>
      </c>
      <c r="AS31" s="1" t="s">
        <v>51</v>
      </c>
      <c r="AT31" s="1" t="s">
        <v>50</v>
      </c>
      <c r="AU31" s="1" t="s">
        <v>52</v>
      </c>
      <c r="AV31" s="1" t="s">
        <v>52</v>
      </c>
      <c r="AW31" s="1" t="s">
        <v>52</v>
      </c>
      <c r="AX31" s="6" t="s">
        <v>51</v>
      </c>
    </row>
    <row r="32" spans="1:50" x14ac:dyDescent="0.25">
      <c r="A32" s="4"/>
      <c r="B32" s="4">
        <v>150637</v>
      </c>
      <c r="C32" s="1">
        <v>54</v>
      </c>
      <c r="E32" s="1">
        <v>54</v>
      </c>
      <c r="F32" s="1">
        <v>1</v>
      </c>
      <c r="G32" s="1" t="s">
        <v>89</v>
      </c>
      <c r="H32" s="3">
        <v>13399</v>
      </c>
      <c r="I32" s="1">
        <v>82</v>
      </c>
      <c r="J32" s="1" t="s">
        <v>56</v>
      </c>
      <c r="K32" s="1" t="s">
        <v>47</v>
      </c>
      <c r="L32" s="1" t="s">
        <v>58</v>
      </c>
      <c r="M32" s="1">
        <v>28.72</v>
      </c>
      <c r="N32" s="1">
        <v>130</v>
      </c>
      <c r="O32" s="1">
        <v>70</v>
      </c>
      <c r="P32" s="1">
        <v>60</v>
      </c>
      <c r="Q32" s="1">
        <v>100</v>
      </c>
      <c r="R32" s="1">
        <v>89</v>
      </c>
      <c r="S32" s="1" t="s">
        <v>59</v>
      </c>
      <c r="T32" s="1" t="s">
        <v>50</v>
      </c>
      <c r="U32" s="1" t="s">
        <v>50</v>
      </c>
      <c r="V32" s="1" t="s">
        <v>51</v>
      </c>
      <c r="W32" s="1" t="s">
        <v>51</v>
      </c>
      <c r="X32" s="1" t="s">
        <v>51</v>
      </c>
      <c r="Y32" s="1" t="s">
        <v>51</v>
      </c>
      <c r="Z32" s="1" t="s">
        <v>51</v>
      </c>
      <c r="AA32" s="1" t="s">
        <v>52</v>
      </c>
      <c r="AB32" s="1" t="s">
        <v>51</v>
      </c>
      <c r="AC32" s="1" t="s">
        <v>51</v>
      </c>
      <c r="AJ32" s="1" t="s">
        <v>52</v>
      </c>
      <c r="AK32" s="1" t="s">
        <v>52</v>
      </c>
      <c r="AL32" s="1" t="s">
        <v>50</v>
      </c>
      <c r="AM32" s="1" t="s">
        <v>51</v>
      </c>
      <c r="AN32" s="1" t="s">
        <v>52</v>
      </c>
      <c r="AO32" s="1" t="s">
        <v>51</v>
      </c>
      <c r="AP32" s="1" t="s">
        <v>51</v>
      </c>
      <c r="AQ32" s="1" t="s">
        <v>50</v>
      </c>
      <c r="AR32" s="1" t="s">
        <v>50</v>
      </c>
      <c r="AS32" s="1" t="s">
        <v>51</v>
      </c>
      <c r="AT32" s="1" t="s">
        <v>51</v>
      </c>
      <c r="AU32" s="1" t="s">
        <v>52</v>
      </c>
      <c r="AV32" s="1" t="s">
        <v>52</v>
      </c>
      <c r="AW32" s="1" t="s">
        <v>52</v>
      </c>
      <c r="AX32" s="6" t="s">
        <v>51</v>
      </c>
    </row>
    <row r="33" spans="1:50" x14ac:dyDescent="0.25">
      <c r="A33" s="4"/>
      <c r="B33" s="4">
        <v>152302</v>
      </c>
      <c r="C33" s="1">
        <v>65</v>
      </c>
      <c r="E33" s="1">
        <v>65</v>
      </c>
      <c r="F33" s="1">
        <v>1</v>
      </c>
      <c r="G33" s="1" t="s">
        <v>90</v>
      </c>
      <c r="H33" s="3">
        <v>14042</v>
      </c>
      <c r="I33" s="1">
        <v>80</v>
      </c>
      <c r="J33" s="1" t="s">
        <v>46</v>
      </c>
      <c r="K33" s="1" t="s">
        <v>57</v>
      </c>
      <c r="L33" s="1" t="s">
        <v>58</v>
      </c>
      <c r="M33" s="1">
        <v>27.06</v>
      </c>
      <c r="N33" s="1">
        <v>115</v>
      </c>
      <c r="O33" s="1">
        <v>60</v>
      </c>
      <c r="P33" s="1">
        <v>55</v>
      </c>
      <c r="Q33" s="1">
        <v>87.5</v>
      </c>
      <c r="R33" s="1">
        <v>75</v>
      </c>
      <c r="S33" s="1" t="s">
        <v>59</v>
      </c>
      <c r="T33" s="1" t="s">
        <v>50</v>
      </c>
      <c r="U33" s="1" t="s">
        <v>51</v>
      </c>
      <c r="V33" s="1" t="s">
        <v>50</v>
      </c>
      <c r="W33" s="1" t="s">
        <v>51</v>
      </c>
      <c r="X33" s="1" t="s">
        <v>50</v>
      </c>
      <c r="Y33" s="1" t="s">
        <v>51</v>
      </c>
      <c r="Z33" s="1" t="s">
        <v>50</v>
      </c>
      <c r="AA33" s="1" t="b">
        <v>1</v>
      </c>
      <c r="AB33" s="1" t="s">
        <v>51</v>
      </c>
      <c r="AC33" s="1" t="s">
        <v>51</v>
      </c>
      <c r="AD33" s="1">
        <v>135</v>
      </c>
      <c r="AE33" s="1">
        <v>33</v>
      </c>
      <c r="AF33" s="1">
        <v>11.9</v>
      </c>
      <c r="AG33" s="1">
        <v>4.5999999999999996</v>
      </c>
      <c r="AJ33" s="1" t="s">
        <v>52</v>
      </c>
      <c r="AK33" s="1" t="s">
        <v>52</v>
      </c>
      <c r="AL33" s="1" t="s">
        <v>50</v>
      </c>
      <c r="AM33" s="1" t="s">
        <v>50</v>
      </c>
      <c r="AN33" s="1" t="s">
        <v>52</v>
      </c>
      <c r="AO33" s="1" t="s">
        <v>51</v>
      </c>
      <c r="AP33" s="1" t="s">
        <v>51</v>
      </c>
      <c r="AQ33" s="1" t="s">
        <v>50</v>
      </c>
      <c r="AR33" s="1" t="s">
        <v>51</v>
      </c>
      <c r="AS33" s="1" t="s">
        <v>50</v>
      </c>
      <c r="AT33" s="1" t="s">
        <v>50</v>
      </c>
      <c r="AU33" s="1" t="s">
        <v>52</v>
      </c>
      <c r="AV33" s="1" t="s">
        <v>52</v>
      </c>
      <c r="AW33" s="1" t="s">
        <v>52</v>
      </c>
      <c r="AX33" s="6" t="s">
        <v>51</v>
      </c>
    </row>
    <row r="34" spans="1:50" x14ac:dyDescent="0.25">
      <c r="A34" s="4"/>
      <c r="B34" s="4">
        <v>154486</v>
      </c>
      <c r="C34" s="1">
        <v>65</v>
      </c>
      <c r="D34" s="1">
        <v>65</v>
      </c>
      <c r="E34" s="1">
        <v>15</v>
      </c>
      <c r="F34" s="1">
        <v>1</v>
      </c>
      <c r="G34" s="1" t="s">
        <v>93</v>
      </c>
      <c r="H34" s="3">
        <v>13137</v>
      </c>
      <c r="I34" s="1">
        <v>83</v>
      </c>
      <c r="J34" s="1" t="s">
        <v>56</v>
      </c>
      <c r="K34" s="1" t="s">
        <v>57</v>
      </c>
      <c r="L34" s="1" t="s">
        <v>48</v>
      </c>
      <c r="P34" s="1">
        <v>0</v>
      </c>
      <c r="Q34" s="1">
        <v>0</v>
      </c>
      <c r="T34" s="1" t="s">
        <v>50</v>
      </c>
      <c r="U34" s="1" t="s">
        <v>51</v>
      </c>
      <c r="W34" s="1" t="s">
        <v>50</v>
      </c>
      <c r="X34" s="1" t="s">
        <v>50</v>
      </c>
      <c r="Y34" s="1" t="s">
        <v>51</v>
      </c>
      <c r="Z34" s="1" t="s">
        <v>51</v>
      </c>
      <c r="AA34" s="1" t="s">
        <v>52</v>
      </c>
      <c r="AB34" s="1" t="s">
        <v>50</v>
      </c>
      <c r="AC34" s="1" t="s">
        <v>50</v>
      </c>
      <c r="AL34" s="1" t="s">
        <v>50</v>
      </c>
      <c r="AM34" s="1" t="s">
        <v>50</v>
      </c>
      <c r="AO34" s="1" t="s">
        <v>51</v>
      </c>
      <c r="AP34" s="1" t="s">
        <v>51</v>
      </c>
      <c r="AQ34" s="1" t="s">
        <v>51</v>
      </c>
      <c r="AR34" s="1" t="s">
        <v>50</v>
      </c>
      <c r="AS34" s="1" t="s">
        <v>50</v>
      </c>
      <c r="AT34" s="1" t="s">
        <v>50</v>
      </c>
      <c r="AU34" s="1" t="s">
        <v>52</v>
      </c>
      <c r="AV34" s="1" t="s">
        <v>52</v>
      </c>
      <c r="AW34" s="1" t="s">
        <v>52</v>
      </c>
      <c r="AX34" s="6" t="s">
        <v>51</v>
      </c>
    </row>
    <row r="35" spans="1:50" x14ac:dyDescent="0.25">
      <c r="A35" s="4"/>
      <c r="B35" s="4">
        <v>156027</v>
      </c>
      <c r="C35" s="1">
        <v>85</v>
      </c>
      <c r="E35" s="1">
        <v>85</v>
      </c>
      <c r="F35" s="1">
        <v>1</v>
      </c>
      <c r="G35" s="1" t="s">
        <v>94</v>
      </c>
      <c r="H35" s="3">
        <v>11651</v>
      </c>
      <c r="I35" s="1">
        <v>87</v>
      </c>
      <c r="J35" s="1" t="s">
        <v>46</v>
      </c>
      <c r="K35" s="1" t="s">
        <v>47</v>
      </c>
      <c r="L35" s="1" t="s">
        <v>58</v>
      </c>
      <c r="M35" s="1">
        <v>27.7</v>
      </c>
      <c r="N35" s="1">
        <v>130</v>
      </c>
      <c r="O35" s="1">
        <v>70</v>
      </c>
      <c r="P35" s="1">
        <v>60</v>
      </c>
      <c r="Q35" s="1">
        <v>100</v>
      </c>
      <c r="R35" s="1">
        <v>87</v>
      </c>
      <c r="S35" s="1" t="s">
        <v>54</v>
      </c>
      <c r="T35" s="1" t="s">
        <v>51</v>
      </c>
      <c r="U35" s="1" t="s">
        <v>50</v>
      </c>
      <c r="V35" s="1" t="s">
        <v>50</v>
      </c>
      <c r="W35" s="1" t="s">
        <v>51</v>
      </c>
      <c r="X35" s="1" t="s">
        <v>50</v>
      </c>
      <c r="Y35" s="1" t="s">
        <v>51</v>
      </c>
      <c r="Z35" s="1" t="s">
        <v>51</v>
      </c>
      <c r="AA35" s="1" t="s">
        <v>52</v>
      </c>
      <c r="AB35" s="1" t="s">
        <v>50</v>
      </c>
      <c r="AC35" s="1" t="s">
        <v>51</v>
      </c>
      <c r="AD35" s="1">
        <v>99</v>
      </c>
      <c r="AE35" s="1">
        <v>45</v>
      </c>
      <c r="AF35" s="1">
        <v>119</v>
      </c>
      <c r="AG35" s="1">
        <v>4.4000000000000004</v>
      </c>
      <c r="AL35" s="1" t="s">
        <v>50</v>
      </c>
      <c r="AM35" s="1" t="s">
        <v>51</v>
      </c>
      <c r="AN35" s="1" t="s">
        <v>50</v>
      </c>
      <c r="AO35" s="1" t="s">
        <v>50</v>
      </c>
      <c r="AP35" s="1" t="s">
        <v>50</v>
      </c>
      <c r="AQ35" s="1" t="s">
        <v>50</v>
      </c>
      <c r="AR35" s="1" t="s">
        <v>50</v>
      </c>
      <c r="AS35" s="1" t="s">
        <v>50</v>
      </c>
      <c r="AT35" s="1" t="s">
        <v>50</v>
      </c>
      <c r="AU35" s="1" t="s">
        <v>52</v>
      </c>
      <c r="AV35" s="1" t="s">
        <v>52</v>
      </c>
      <c r="AW35" s="1" t="s">
        <v>52</v>
      </c>
      <c r="AX35" s="6" t="s">
        <v>51</v>
      </c>
    </row>
    <row r="36" spans="1:50" x14ac:dyDescent="0.25">
      <c r="A36" s="4"/>
      <c r="B36" s="4">
        <v>158137</v>
      </c>
      <c r="C36" s="1">
        <v>67</v>
      </c>
      <c r="E36" s="1">
        <v>67</v>
      </c>
      <c r="F36" s="1">
        <v>1</v>
      </c>
      <c r="G36" s="1" t="s">
        <v>95</v>
      </c>
      <c r="H36" s="3">
        <v>9580</v>
      </c>
      <c r="I36" s="1">
        <v>92</v>
      </c>
      <c r="J36" s="1" t="s">
        <v>46</v>
      </c>
      <c r="K36" s="1" t="s">
        <v>47</v>
      </c>
      <c r="L36" s="1" t="s">
        <v>58</v>
      </c>
      <c r="M36" s="1">
        <v>0</v>
      </c>
      <c r="N36" s="1">
        <v>135</v>
      </c>
      <c r="O36" s="1">
        <v>80</v>
      </c>
      <c r="P36" s="1">
        <v>55</v>
      </c>
      <c r="Q36" s="1">
        <v>107.5</v>
      </c>
      <c r="R36" s="1">
        <v>61</v>
      </c>
      <c r="S36" s="1" t="s">
        <v>59</v>
      </c>
      <c r="T36" s="1" t="s">
        <v>51</v>
      </c>
      <c r="U36" s="1" t="s">
        <v>50</v>
      </c>
      <c r="V36" s="1" t="s">
        <v>51</v>
      </c>
      <c r="W36" s="1" t="s">
        <v>51</v>
      </c>
      <c r="X36" s="1" t="s">
        <v>50</v>
      </c>
      <c r="Y36" s="1" t="s">
        <v>51</v>
      </c>
      <c r="Z36" s="1" t="s">
        <v>50</v>
      </c>
      <c r="AA36" s="1" t="s">
        <v>52</v>
      </c>
      <c r="AB36" s="1" t="s">
        <v>50</v>
      </c>
      <c r="AC36" s="1" t="s">
        <v>50</v>
      </c>
      <c r="AD36" s="1">
        <v>100</v>
      </c>
      <c r="AE36" s="1">
        <v>43</v>
      </c>
      <c r="AF36" s="1">
        <v>133</v>
      </c>
      <c r="AG36" s="1">
        <v>3.4</v>
      </c>
      <c r="AJ36" s="1" t="s">
        <v>52</v>
      </c>
      <c r="AK36" s="1" t="s">
        <v>52</v>
      </c>
      <c r="AL36" s="1" t="s">
        <v>50</v>
      </c>
      <c r="AM36" s="1" t="s">
        <v>51</v>
      </c>
      <c r="AN36" s="1" t="s">
        <v>52</v>
      </c>
      <c r="AO36" s="1" t="s">
        <v>51</v>
      </c>
      <c r="AP36" s="1" t="s">
        <v>51</v>
      </c>
      <c r="AQ36" s="1" t="s">
        <v>50</v>
      </c>
      <c r="AR36" s="1" t="s">
        <v>50</v>
      </c>
      <c r="AS36" s="1" t="s">
        <v>51</v>
      </c>
      <c r="AT36" s="1" t="s">
        <v>50</v>
      </c>
      <c r="AU36" s="1" t="s">
        <v>52</v>
      </c>
      <c r="AV36" s="1" t="s">
        <v>52</v>
      </c>
      <c r="AW36" s="1" t="s">
        <v>52</v>
      </c>
      <c r="AX36" s="6" t="s">
        <v>51</v>
      </c>
    </row>
    <row r="37" spans="1:50" x14ac:dyDescent="0.25">
      <c r="A37" s="4"/>
      <c r="B37" s="4">
        <v>159579</v>
      </c>
      <c r="C37" s="1">
        <v>74</v>
      </c>
      <c r="D37" s="1">
        <v>74</v>
      </c>
      <c r="E37" s="1">
        <v>65</v>
      </c>
      <c r="F37" s="1">
        <v>1</v>
      </c>
      <c r="G37" s="1" t="s">
        <v>96</v>
      </c>
      <c r="H37" s="3">
        <v>10738</v>
      </c>
      <c r="I37" s="1">
        <v>89</v>
      </c>
      <c r="J37" s="1" t="s">
        <v>46</v>
      </c>
      <c r="K37" s="1" t="s">
        <v>57</v>
      </c>
      <c r="L37" s="1" t="s">
        <v>58</v>
      </c>
      <c r="M37" s="1">
        <v>26</v>
      </c>
      <c r="N37" s="1">
        <v>120</v>
      </c>
      <c r="O37" s="1">
        <v>80</v>
      </c>
      <c r="P37" s="1">
        <v>40</v>
      </c>
      <c r="Q37" s="1">
        <v>100</v>
      </c>
      <c r="R37" s="1">
        <v>51</v>
      </c>
      <c r="S37" s="1" t="s">
        <v>54</v>
      </c>
      <c r="T37" s="1" t="s">
        <v>50</v>
      </c>
      <c r="U37" s="1" t="s">
        <v>50</v>
      </c>
      <c r="V37" s="1" t="s">
        <v>50</v>
      </c>
      <c r="W37" s="1" t="s">
        <v>51</v>
      </c>
      <c r="X37" s="1" t="s">
        <v>50</v>
      </c>
      <c r="Y37" s="1" t="s">
        <v>51</v>
      </c>
      <c r="Z37" s="1" t="s">
        <v>50</v>
      </c>
      <c r="AA37" s="1" t="s">
        <v>52</v>
      </c>
      <c r="AB37" s="1" t="s">
        <v>50</v>
      </c>
      <c r="AC37" s="1" t="s">
        <v>50</v>
      </c>
      <c r="AD37" s="1">
        <v>62</v>
      </c>
      <c r="AE37" s="1">
        <v>78</v>
      </c>
      <c r="AF37" s="1">
        <v>130</v>
      </c>
      <c r="AG37" s="1">
        <v>4.2</v>
      </c>
      <c r="AJ37" s="1">
        <v>4</v>
      </c>
      <c r="AK37" s="1">
        <v>1.9</v>
      </c>
      <c r="AL37" s="1" t="s">
        <v>50</v>
      </c>
      <c r="AM37" s="1" t="s">
        <v>51</v>
      </c>
      <c r="AO37" s="1" t="s">
        <v>51</v>
      </c>
      <c r="AP37" s="1" t="s">
        <v>50</v>
      </c>
      <c r="AQ37" s="1" t="s">
        <v>50</v>
      </c>
      <c r="AR37" s="1" t="s">
        <v>50</v>
      </c>
      <c r="AS37" s="1" t="s">
        <v>51</v>
      </c>
      <c r="AT37" s="1" t="s">
        <v>50</v>
      </c>
      <c r="AU37" s="1" t="s">
        <v>52</v>
      </c>
      <c r="AV37" s="1" t="s">
        <v>52</v>
      </c>
      <c r="AW37" s="1" t="s">
        <v>52</v>
      </c>
      <c r="AX37" s="6" t="s">
        <v>51</v>
      </c>
    </row>
    <row r="38" spans="1:50" x14ac:dyDescent="0.25">
      <c r="A38" s="4"/>
      <c r="B38" s="4">
        <v>159653</v>
      </c>
      <c r="C38" s="1">
        <v>60</v>
      </c>
      <c r="D38" s="1">
        <v>60</v>
      </c>
      <c r="E38" s="1">
        <v>50</v>
      </c>
      <c r="F38" s="1">
        <v>1</v>
      </c>
      <c r="G38" s="1" t="s">
        <v>97</v>
      </c>
      <c r="H38" s="3">
        <v>20621</v>
      </c>
      <c r="I38" s="1">
        <v>62</v>
      </c>
      <c r="J38" s="1" t="s">
        <v>46</v>
      </c>
      <c r="K38" s="1" t="s">
        <v>57</v>
      </c>
      <c r="L38" s="1" t="s">
        <v>58</v>
      </c>
      <c r="M38" s="1">
        <v>32.5</v>
      </c>
      <c r="N38" s="1">
        <v>115</v>
      </c>
      <c r="O38" s="1">
        <v>70</v>
      </c>
      <c r="P38" s="1">
        <v>45</v>
      </c>
      <c r="Q38" s="1">
        <v>92.5</v>
      </c>
      <c r="R38" s="1">
        <v>62</v>
      </c>
      <c r="S38" s="1" t="s">
        <v>54</v>
      </c>
      <c r="T38" s="1" t="s">
        <v>50</v>
      </c>
      <c r="U38" s="1" t="s">
        <v>50</v>
      </c>
      <c r="V38" s="1" t="s">
        <v>50</v>
      </c>
      <c r="W38" s="1" t="s">
        <v>51</v>
      </c>
      <c r="X38" s="1" t="s">
        <v>50</v>
      </c>
      <c r="Y38" s="1" t="s">
        <v>50</v>
      </c>
      <c r="Z38" s="1" t="s">
        <v>51</v>
      </c>
      <c r="AA38" s="1" t="s">
        <v>52</v>
      </c>
      <c r="AB38" s="1" t="s">
        <v>50</v>
      </c>
      <c r="AC38" s="1" t="s">
        <v>50</v>
      </c>
      <c r="AD38" s="1">
        <v>66</v>
      </c>
      <c r="AE38" s="1">
        <v>87</v>
      </c>
      <c r="AF38" s="1">
        <v>129</v>
      </c>
      <c r="AG38" s="1">
        <v>4.2</v>
      </c>
      <c r="AJ38" s="1">
        <v>4.5999999999999996</v>
      </c>
      <c r="AK38" s="1">
        <v>2.2999999999999998</v>
      </c>
      <c r="AL38" s="1" t="s">
        <v>50</v>
      </c>
      <c r="AM38" s="1" t="s">
        <v>51</v>
      </c>
      <c r="AN38" s="1" t="s">
        <v>50</v>
      </c>
      <c r="AO38" s="1" t="s">
        <v>51</v>
      </c>
      <c r="AP38" s="1" t="s">
        <v>51</v>
      </c>
      <c r="AQ38" s="1" t="s">
        <v>50</v>
      </c>
      <c r="AR38" s="1" t="s">
        <v>50</v>
      </c>
      <c r="AS38" s="1" t="s">
        <v>51</v>
      </c>
      <c r="AT38" s="1" t="s">
        <v>50</v>
      </c>
      <c r="AU38" s="1" t="s">
        <v>52</v>
      </c>
      <c r="AV38" s="1" t="s">
        <v>52</v>
      </c>
      <c r="AW38" s="1" t="s">
        <v>52</v>
      </c>
      <c r="AX38" s="6" t="s">
        <v>51</v>
      </c>
    </row>
    <row r="39" spans="1:50" x14ac:dyDescent="0.25">
      <c r="A39" s="4"/>
      <c r="B39" s="4">
        <v>159683</v>
      </c>
      <c r="C39" s="1">
        <v>62</v>
      </c>
      <c r="D39" s="1">
        <v>62</v>
      </c>
      <c r="F39" s="1">
        <v>1</v>
      </c>
      <c r="G39" s="1" t="s">
        <v>98</v>
      </c>
      <c r="H39" s="3">
        <v>11717</v>
      </c>
      <c r="I39" s="1">
        <v>86</v>
      </c>
      <c r="J39" s="1" t="s">
        <v>56</v>
      </c>
      <c r="K39" s="1" t="s">
        <v>47</v>
      </c>
      <c r="L39" s="1" t="s">
        <v>58</v>
      </c>
      <c r="M39" s="1">
        <v>23.1</v>
      </c>
      <c r="N39" s="1">
        <v>130</v>
      </c>
      <c r="O39" s="1">
        <v>70</v>
      </c>
      <c r="P39" s="1">
        <v>60</v>
      </c>
      <c r="Q39" s="1">
        <v>100</v>
      </c>
      <c r="R39" s="1">
        <v>65</v>
      </c>
      <c r="S39" s="1" t="s">
        <v>54</v>
      </c>
      <c r="T39" s="1" t="s">
        <v>51</v>
      </c>
      <c r="U39" s="1" t="s">
        <v>50</v>
      </c>
      <c r="V39" s="1" t="s">
        <v>50</v>
      </c>
      <c r="W39" s="1" t="s">
        <v>51</v>
      </c>
      <c r="X39" s="1" t="s">
        <v>51</v>
      </c>
      <c r="Y39" s="1" t="s">
        <v>51</v>
      </c>
      <c r="Z39" s="1" t="s">
        <v>50</v>
      </c>
      <c r="AA39" s="1" t="s">
        <v>52</v>
      </c>
      <c r="AB39" s="1" t="s">
        <v>50</v>
      </c>
      <c r="AC39" s="1" t="s">
        <v>50</v>
      </c>
      <c r="AD39" s="1">
        <v>169</v>
      </c>
      <c r="AE39" s="1">
        <v>31</v>
      </c>
      <c r="AF39" s="1">
        <v>128</v>
      </c>
      <c r="AG39" s="1">
        <v>4.5999999999999996</v>
      </c>
      <c r="AL39" s="1" t="s">
        <v>50</v>
      </c>
      <c r="AM39" s="1" t="s">
        <v>50</v>
      </c>
      <c r="AN39" s="1" t="s">
        <v>50</v>
      </c>
      <c r="AO39" s="1" t="s">
        <v>51</v>
      </c>
      <c r="AP39" s="1" t="s">
        <v>51</v>
      </c>
      <c r="AQ39" s="1" t="s">
        <v>50</v>
      </c>
      <c r="AR39" s="1" t="s">
        <v>50</v>
      </c>
      <c r="AS39" s="1" t="s">
        <v>50</v>
      </c>
      <c r="AT39" s="1" t="s">
        <v>50</v>
      </c>
      <c r="AU39" s="1" t="s">
        <v>52</v>
      </c>
      <c r="AV39" s="1" t="s">
        <v>52</v>
      </c>
      <c r="AW39" s="1" t="s">
        <v>52</v>
      </c>
      <c r="AX39" s="6" t="s">
        <v>51</v>
      </c>
    </row>
    <row r="40" spans="1:50" x14ac:dyDescent="0.25">
      <c r="A40" s="4"/>
      <c r="B40" s="4">
        <v>159801</v>
      </c>
      <c r="C40" s="1">
        <v>65</v>
      </c>
      <c r="D40" s="1">
        <v>65</v>
      </c>
      <c r="E40" s="1">
        <v>30</v>
      </c>
      <c r="F40" s="1">
        <v>1</v>
      </c>
      <c r="G40" s="1" t="s">
        <v>99</v>
      </c>
      <c r="H40" s="3">
        <v>17161</v>
      </c>
      <c r="I40" s="1">
        <v>72</v>
      </c>
      <c r="J40" s="1" t="s">
        <v>46</v>
      </c>
      <c r="K40" s="1" t="s">
        <v>47</v>
      </c>
      <c r="L40" s="1" t="s">
        <v>58</v>
      </c>
      <c r="M40" s="1">
        <v>35.5</v>
      </c>
      <c r="N40" s="1">
        <v>160</v>
      </c>
      <c r="O40" s="1">
        <v>80</v>
      </c>
      <c r="P40" s="1">
        <v>80</v>
      </c>
      <c r="Q40" s="1">
        <v>120</v>
      </c>
      <c r="R40" s="1">
        <v>57</v>
      </c>
      <c r="S40" s="1" t="s">
        <v>54</v>
      </c>
      <c r="T40" s="1" t="s">
        <v>50</v>
      </c>
      <c r="U40" s="1" t="s">
        <v>50</v>
      </c>
      <c r="V40" s="1" t="s">
        <v>50</v>
      </c>
      <c r="W40" s="1" t="s">
        <v>51</v>
      </c>
      <c r="X40" s="1" t="s">
        <v>50</v>
      </c>
      <c r="Y40" s="1" t="s">
        <v>50</v>
      </c>
      <c r="Z40" s="1" t="s">
        <v>50</v>
      </c>
      <c r="AA40" s="1" t="s">
        <v>52</v>
      </c>
      <c r="AB40" s="1" t="s">
        <v>50</v>
      </c>
      <c r="AC40" s="1" t="s">
        <v>50</v>
      </c>
      <c r="AD40" s="1">
        <v>58</v>
      </c>
      <c r="AE40" s="1">
        <v>90</v>
      </c>
      <c r="AF40" s="1">
        <v>131</v>
      </c>
      <c r="AG40" s="1">
        <v>4</v>
      </c>
      <c r="AH40" s="1">
        <v>5</v>
      </c>
      <c r="AJ40" s="1">
        <v>5.4</v>
      </c>
      <c r="AK40" s="1">
        <v>3.4</v>
      </c>
      <c r="AL40" s="1" t="s">
        <v>50</v>
      </c>
      <c r="AM40" s="1" t="s">
        <v>50</v>
      </c>
      <c r="AN40" s="1" t="s">
        <v>50</v>
      </c>
      <c r="AO40" s="1" t="s">
        <v>51</v>
      </c>
      <c r="AP40" s="1" t="s">
        <v>50</v>
      </c>
      <c r="AQ40" s="1" t="s">
        <v>50</v>
      </c>
      <c r="AR40" s="1" t="s">
        <v>50</v>
      </c>
      <c r="AS40" s="1" t="s">
        <v>50</v>
      </c>
      <c r="AT40" s="1" t="s">
        <v>50</v>
      </c>
      <c r="AU40" s="1" t="s">
        <v>52</v>
      </c>
      <c r="AV40" s="1" t="s">
        <v>52</v>
      </c>
      <c r="AW40" s="1" t="s">
        <v>52</v>
      </c>
      <c r="AX40" s="6" t="s">
        <v>51</v>
      </c>
    </row>
    <row r="41" spans="1:50" x14ac:dyDescent="0.25">
      <c r="A41" s="4"/>
      <c r="B41" s="4">
        <v>161771</v>
      </c>
      <c r="C41" s="1">
        <v>55</v>
      </c>
      <c r="D41" s="1">
        <v>55</v>
      </c>
      <c r="E41" s="1">
        <v>46</v>
      </c>
      <c r="F41" s="1">
        <v>1</v>
      </c>
      <c r="G41" s="1" t="s">
        <v>100</v>
      </c>
      <c r="H41" s="3">
        <v>11859</v>
      </c>
      <c r="I41" s="1">
        <v>86</v>
      </c>
      <c r="J41" s="1" t="s">
        <v>56</v>
      </c>
      <c r="K41" s="1" t="s">
        <v>70</v>
      </c>
      <c r="L41" s="1" t="s">
        <v>58</v>
      </c>
      <c r="M41" s="1">
        <v>34.799999999999997</v>
      </c>
      <c r="N41" s="1">
        <v>130</v>
      </c>
      <c r="O41" s="1">
        <v>70</v>
      </c>
      <c r="P41" s="1">
        <v>60</v>
      </c>
      <c r="Q41" s="1">
        <v>100</v>
      </c>
      <c r="R41" s="1">
        <v>83</v>
      </c>
      <c r="S41" s="1" t="s">
        <v>54</v>
      </c>
      <c r="T41" s="1" t="s">
        <v>51</v>
      </c>
      <c r="U41" s="1" t="s">
        <v>50</v>
      </c>
      <c r="V41" s="1" t="s">
        <v>50</v>
      </c>
      <c r="W41" s="1" t="s">
        <v>50</v>
      </c>
      <c r="X41" s="1" t="s">
        <v>51</v>
      </c>
      <c r="Y41" s="1" t="s">
        <v>51</v>
      </c>
      <c r="Z41" s="1" t="s">
        <v>50</v>
      </c>
      <c r="AA41" s="1" t="b">
        <v>1</v>
      </c>
      <c r="AB41" s="1" t="s">
        <v>50</v>
      </c>
      <c r="AC41" s="1" t="s">
        <v>51</v>
      </c>
      <c r="AD41" s="1">
        <v>78</v>
      </c>
      <c r="AE41" s="1">
        <v>78</v>
      </c>
      <c r="AF41" s="1">
        <v>126</v>
      </c>
      <c r="AG41" s="1">
        <v>5</v>
      </c>
      <c r="AJ41" s="1">
        <v>4.4000000000000004</v>
      </c>
      <c r="AK41" s="1">
        <v>2.5</v>
      </c>
      <c r="AL41" s="1" t="s">
        <v>51</v>
      </c>
      <c r="AM41" s="1" t="s">
        <v>50</v>
      </c>
      <c r="AN41" s="1" t="s">
        <v>50</v>
      </c>
      <c r="AO41" s="1" t="s">
        <v>51</v>
      </c>
      <c r="AP41" s="1" t="s">
        <v>51</v>
      </c>
      <c r="AQ41" s="1" t="s">
        <v>50</v>
      </c>
      <c r="AR41" s="1" t="s">
        <v>50</v>
      </c>
      <c r="AS41" s="1" t="s">
        <v>50</v>
      </c>
      <c r="AT41" s="1" t="s">
        <v>50</v>
      </c>
      <c r="AU41" s="1" t="s">
        <v>52</v>
      </c>
      <c r="AV41" s="1" t="s">
        <v>52</v>
      </c>
      <c r="AW41" s="1" t="s">
        <v>52</v>
      </c>
      <c r="AX41" s="6" t="s">
        <v>51</v>
      </c>
    </row>
    <row r="42" spans="1:50" x14ac:dyDescent="0.25">
      <c r="A42" s="4"/>
      <c r="B42" s="4">
        <v>161835</v>
      </c>
      <c r="C42" s="1">
        <v>58</v>
      </c>
      <c r="E42" s="1">
        <v>58</v>
      </c>
      <c r="F42" s="1">
        <v>1</v>
      </c>
      <c r="G42" s="1" t="s">
        <v>101</v>
      </c>
      <c r="H42" s="3">
        <v>12072</v>
      </c>
      <c r="I42" s="1">
        <v>85</v>
      </c>
      <c r="J42" s="1" t="s">
        <v>46</v>
      </c>
      <c r="K42" s="1" t="s">
        <v>47</v>
      </c>
      <c r="L42" s="1" t="s">
        <v>58</v>
      </c>
      <c r="M42" s="1">
        <v>29.21</v>
      </c>
      <c r="N42" s="1">
        <v>145</v>
      </c>
      <c r="O42" s="1">
        <v>60</v>
      </c>
      <c r="P42" s="1">
        <v>85</v>
      </c>
      <c r="Q42" s="1">
        <v>102.5</v>
      </c>
      <c r="R42" s="1">
        <v>64</v>
      </c>
      <c r="S42" s="1" t="s">
        <v>59</v>
      </c>
      <c r="T42" s="1" t="s">
        <v>50</v>
      </c>
      <c r="U42" s="1" t="s">
        <v>50</v>
      </c>
      <c r="V42" s="1" t="s">
        <v>51</v>
      </c>
      <c r="W42" s="1" t="s">
        <v>51</v>
      </c>
      <c r="X42" s="1" t="s">
        <v>51</v>
      </c>
      <c r="Y42" s="1" t="s">
        <v>51</v>
      </c>
      <c r="Z42" s="1" t="s">
        <v>50</v>
      </c>
      <c r="AA42" s="1" t="s">
        <v>52</v>
      </c>
      <c r="AB42" s="1" t="s">
        <v>50</v>
      </c>
      <c r="AC42" s="1" t="s">
        <v>50</v>
      </c>
      <c r="AD42" s="1">
        <v>71</v>
      </c>
      <c r="AE42" s="1">
        <v>69</v>
      </c>
      <c r="AF42" s="1">
        <v>154</v>
      </c>
      <c r="AG42" s="1">
        <v>4.8</v>
      </c>
      <c r="AJ42" s="1" t="s">
        <v>52</v>
      </c>
      <c r="AK42" s="1" t="s">
        <v>52</v>
      </c>
      <c r="AL42" s="1" t="s">
        <v>50</v>
      </c>
      <c r="AM42" s="1" t="s">
        <v>50</v>
      </c>
      <c r="AN42" s="1" t="s">
        <v>52</v>
      </c>
      <c r="AO42" s="1" t="s">
        <v>51</v>
      </c>
      <c r="AP42" s="1" t="s">
        <v>51</v>
      </c>
      <c r="AQ42" s="1" t="s">
        <v>51</v>
      </c>
      <c r="AR42" s="1" t="s">
        <v>51</v>
      </c>
      <c r="AS42" s="1" t="s">
        <v>51</v>
      </c>
      <c r="AT42" s="1" t="s">
        <v>50</v>
      </c>
      <c r="AU42" s="1" t="s">
        <v>52</v>
      </c>
      <c r="AV42" s="1" t="s">
        <v>52</v>
      </c>
      <c r="AW42" s="1" t="s">
        <v>52</v>
      </c>
      <c r="AX42" s="6" t="s">
        <v>51</v>
      </c>
    </row>
    <row r="43" spans="1:50" x14ac:dyDescent="0.25">
      <c r="A43" s="4"/>
      <c r="B43" s="4">
        <v>162489</v>
      </c>
      <c r="C43" s="1">
        <v>55</v>
      </c>
      <c r="E43" s="1">
        <v>55</v>
      </c>
      <c r="F43" s="1">
        <v>1</v>
      </c>
      <c r="G43" s="1" t="s">
        <v>102</v>
      </c>
      <c r="H43" s="3">
        <v>7981</v>
      </c>
      <c r="I43" s="1">
        <v>97</v>
      </c>
      <c r="J43" s="1" t="s">
        <v>46</v>
      </c>
      <c r="K43" s="1" t="s">
        <v>57</v>
      </c>
      <c r="L43" s="1" t="s">
        <v>58</v>
      </c>
      <c r="M43" s="1">
        <v>27.11</v>
      </c>
      <c r="N43" s="1">
        <v>140</v>
      </c>
      <c r="O43" s="1">
        <v>80</v>
      </c>
      <c r="P43" s="1">
        <v>60</v>
      </c>
      <c r="Q43" s="1">
        <v>110</v>
      </c>
      <c r="R43" s="1">
        <v>74</v>
      </c>
      <c r="S43" s="1" t="s">
        <v>59</v>
      </c>
      <c r="T43" s="1" t="s">
        <v>50</v>
      </c>
      <c r="U43" s="1" t="s">
        <v>50</v>
      </c>
      <c r="V43" s="1" t="s">
        <v>50</v>
      </c>
      <c r="W43" s="1" t="s">
        <v>51</v>
      </c>
      <c r="X43" s="1" t="s">
        <v>51</v>
      </c>
      <c r="Y43" s="1" t="s">
        <v>50</v>
      </c>
      <c r="Z43" s="1" t="s">
        <v>50</v>
      </c>
      <c r="AA43" s="1" t="s">
        <v>52</v>
      </c>
      <c r="AB43" s="1" t="s">
        <v>50</v>
      </c>
      <c r="AC43" s="1" t="s">
        <v>50</v>
      </c>
      <c r="AD43" s="1">
        <v>52</v>
      </c>
      <c r="AE43" s="1">
        <v>80</v>
      </c>
      <c r="AF43" s="1">
        <v>144</v>
      </c>
      <c r="AG43" s="1">
        <v>3.4</v>
      </c>
      <c r="AJ43" s="1" t="s">
        <v>52</v>
      </c>
      <c r="AK43" s="1" t="s">
        <v>52</v>
      </c>
      <c r="AL43" s="1" t="s">
        <v>51</v>
      </c>
      <c r="AM43" s="1" t="s">
        <v>50</v>
      </c>
      <c r="AN43" s="1" t="s">
        <v>52</v>
      </c>
      <c r="AO43" s="1" t="s">
        <v>50</v>
      </c>
      <c r="AP43" s="1" t="s">
        <v>51</v>
      </c>
      <c r="AQ43" s="1" t="s">
        <v>50</v>
      </c>
      <c r="AR43" s="1" t="s">
        <v>50</v>
      </c>
      <c r="AS43" s="1" t="s">
        <v>50</v>
      </c>
      <c r="AT43" s="1" t="s">
        <v>50</v>
      </c>
      <c r="AU43" s="1" t="s">
        <v>52</v>
      </c>
      <c r="AV43" s="1" t="s">
        <v>52</v>
      </c>
      <c r="AW43" s="1" t="s">
        <v>52</v>
      </c>
      <c r="AX43" s="6" t="s">
        <v>51</v>
      </c>
    </row>
    <row r="44" spans="1:50" x14ac:dyDescent="0.25">
      <c r="A44" s="4"/>
      <c r="B44" s="4">
        <v>163444</v>
      </c>
      <c r="C44" s="1">
        <v>58</v>
      </c>
      <c r="D44" s="1">
        <v>58</v>
      </c>
      <c r="E44" s="1">
        <v>40</v>
      </c>
      <c r="F44" s="1">
        <v>1</v>
      </c>
      <c r="G44" s="1" t="s">
        <v>103</v>
      </c>
      <c r="H44" s="3">
        <v>17343</v>
      </c>
      <c r="I44" s="1">
        <v>71</v>
      </c>
      <c r="J44" s="1" t="s">
        <v>46</v>
      </c>
      <c r="K44" s="1" t="s">
        <v>47</v>
      </c>
      <c r="L44" s="1" t="s">
        <v>58</v>
      </c>
      <c r="M44" s="1">
        <v>31.7</v>
      </c>
      <c r="N44" s="1">
        <v>120</v>
      </c>
      <c r="O44" s="1">
        <v>80</v>
      </c>
      <c r="P44" s="1">
        <v>40</v>
      </c>
      <c r="Q44" s="1">
        <v>100</v>
      </c>
      <c r="R44" s="1">
        <v>96</v>
      </c>
      <c r="S44" s="1" t="s">
        <v>54</v>
      </c>
      <c r="T44" s="1" t="s">
        <v>50</v>
      </c>
      <c r="U44" s="1" t="s">
        <v>50</v>
      </c>
      <c r="V44" s="1" t="s">
        <v>50</v>
      </c>
      <c r="W44" s="1" t="s">
        <v>51</v>
      </c>
      <c r="X44" s="1" t="s">
        <v>50</v>
      </c>
      <c r="Y44" s="1" t="s">
        <v>51</v>
      </c>
      <c r="Z44" s="1" t="s">
        <v>51</v>
      </c>
      <c r="AA44" s="1" t="b">
        <v>1</v>
      </c>
      <c r="AB44" s="1" t="s">
        <v>50</v>
      </c>
      <c r="AC44" s="1" t="s">
        <v>50</v>
      </c>
      <c r="AF44" s="1">
        <v>134</v>
      </c>
      <c r="AH44" s="1">
        <v>58</v>
      </c>
      <c r="AL44" s="1" t="s">
        <v>50</v>
      </c>
      <c r="AM44" s="1" t="s">
        <v>51</v>
      </c>
      <c r="AN44" s="1" t="s">
        <v>50</v>
      </c>
      <c r="AO44" s="1" t="s">
        <v>51</v>
      </c>
      <c r="AP44" s="1" t="s">
        <v>51</v>
      </c>
      <c r="AQ44" s="1" t="s">
        <v>51</v>
      </c>
      <c r="AR44" s="1" t="s">
        <v>51</v>
      </c>
      <c r="AS44" s="1" t="s">
        <v>50</v>
      </c>
      <c r="AT44" s="1" t="s">
        <v>50</v>
      </c>
      <c r="AU44" s="1" t="s">
        <v>52</v>
      </c>
      <c r="AV44" s="1" t="s">
        <v>52</v>
      </c>
      <c r="AW44" s="1" t="s">
        <v>52</v>
      </c>
      <c r="AX44" s="6" t="s">
        <v>51</v>
      </c>
    </row>
    <row r="45" spans="1:50" x14ac:dyDescent="0.25">
      <c r="A45" s="4"/>
      <c r="B45" s="4">
        <v>163516</v>
      </c>
      <c r="C45" s="1">
        <v>65</v>
      </c>
      <c r="E45" s="1">
        <v>65</v>
      </c>
      <c r="F45" s="1">
        <v>1</v>
      </c>
      <c r="G45" s="1" t="s">
        <v>104</v>
      </c>
      <c r="H45" s="3">
        <v>8143</v>
      </c>
      <c r="I45" s="1">
        <v>96</v>
      </c>
      <c r="J45" s="1" t="s">
        <v>56</v>
      </c>
      <c r="K45" s="1" t="s">
        <v>47</v>
      </c>
      <c r="L45" s="1" t="s">
        <v>58</v>
      </c>
      <c r="M45" s="1">
        <v>21.97</v>
      </c>
      <c r="N45" s="1">
        <v>140</v>
      </c>
      <c r="O45" s="1">
        <v>65</v>
      </c>
      <c r="P45" s="1">
        <v>75</v>
      </c>
      <c r="Q45" s="1">
        <v>102.5</v>
      </c>
      <c r="R45" s="1">
        <v>92</v>
      </c>
      <c r="S45" s="1" t="s">
        <v>105</v>
      </c>
      <c r="T45" s="1" t="s">
        <v>50</v>
      </c>
      <c r="U45" s="1" t="s">
        <v>50</v>
      </c>
      <c r="V45" s="1" t="s">
        <v>51</v>
      </c>
      <c r="W45" s="1" t="s">
        <v>51</v>
      </c>
      <c r="X45" s="1" t="s">
        <v>50</v>
      </c>
      <c r="Y45" s="1" t="s">
        <v>51</v>
      </c>
      <c r="Z45" s="1" t="s">
        <v>50</v>
      </c>
      <c r="AA45" s="1" t="s">
        <v>52</v>
      </c>
      <c r="AB45" s="1" t="s">
        <v>51</v>
      </c>
      <c r="AC45" s="1" t="s">
        <v>50</v>
      </c>
      <c r="AD45" s="1">
        <v>311</v>
      </c>
      <c r="AE45" s="1">
        <v>14</v>
      </c>
      <c r="AG45" s="1">
        <v>4.5999999999999996</v>
      </c>
      <c r="AJ45" s="1" t="s">
        <v>52</v>
      </c>
      <c r="AK45" s="1" t="s">
        <v>52</v>
      </c>
      <c r="AL45" s="1" t="s">
        <v>50</v>
      </c>
      <c r="AM45" s="1" t="s">
        <v>50</v>
      </c>
      <c r="AN45" s="1" t="s">
        <v>52</v>
      </c>
      <c r="AO45" s="1" t="s">
        <v>50</v>
      </c>
      <c r="AP45" s="1" t="s">
        <v>51</v>
      </c>
      <c r="AQ45" s="1" t="s">
        <v>50</v>
      </c>
      <c r="AR45" s="1" t="s">
        <v>50</v>
      </c>
      <c r="AS45" s="1" t="s">
        <v>51</v>
      </c>
      <c r="AT45" s="1" t="s">
        <v>51</v>
      </c>
      <c r="AU45" s="1" t="s">
        <v>52</v>
      </c>
      <c r="AV45" s="1" t="s">
        <v>52</v>
      </c>
      <c r="AW45" s="1" t="s">
        <v>52</v>
      </c>
      <c r="AX45" s="6" t="s">
        <v>51</v>
      </c>
    </row>
    <row r="46" spans="1:50" x14ac:dyDescent="0.25">
      <c r="A46" s="4"/>
      <c r="B46" s="4">
        <v>164001</v>
      </c>
      <c r="C46" s="1">
        <v>55</v>
      </c>
      <c r="D46" s="1">
        <v>55</v>
      </c>
      <c r="E46" s="1">
        <v>50</v>
      </c>
      <c r="F46" s="1">
        <v>1</v>
      </c>
      <c r="G46" s="1" t="s">
        <v>106</v>
      </c>
      <c r="H46" s="3">
        <v>13801</v>
      </c>
      <c r="I46" s="1">
        <v>81</v>
      </c>
      <c r="J46" s="1" t="s">
        <v>46</v>
      </c>
      <c r="K46" s="1" t="s">
        <v>47</v>
      </c>
      <c r="L46" s="1" t="s">
        <v>58</v>
      </c>
      <c r="M46" s="1">
        <v>38</v>
      </c>
      <c r="N46" s="1">
        <v>120</v>
      </c>
      <c r="O46" s="1">
        <v>70</v>
      </c>
      <c r="P46" s="1">
        <v>50</v>
      </c>
      <c r="Q46" s="1">
        <v>95</v>
      </c>
      <c r="R46" s="1">
        <v>54</v>
      </c>
      <c r="S46" s="1" t="s">
        <v>59</v>
      </c>
      <c r="T46" s="1" t="s">
        <v>50</v>
      </c>
      <c r="U46" s="1" t="s">
        <v>50</v>
      </c>
      <c r="V46" s="1" t="s">
        <v>50</v>
      </c>
      <c r="W46" s="1" t="s">
        <v>51</v>
      </c>
      <c r="X46" s="1" t="s">
        <v>51</v>
      </c>
      <c r="Y46" s="1" t="s">
        <v>51</v>
      </c>
      <c r="Z46" s="1" t="s">
        <v>50</v>
      </c>
      <c r="AA46" s="1" t="s">
        <v>52</v>
      </c>
      <c r="AB46" s="1" t="s">
        <v>50</v>
      </c>
      <c r="AC46" s="1" t="s">
        <v>51</v>
      </c>
      <c r="AD46" s="1">
        <v>104</v>
      </c>
      <c r="AE46" s="1">
        <v>44</v>
      </c>
      <c r="AF46" s="1">
        <v>126</v>
      </c>
      <c r="AG46" s="1">
        <v>4.4000000000000004</v>
      </c>
      <c r="AL46" s="1" t="s">
        <v>50</v>
      </c>
      <c r="AM46" s="1" t="s">
        <v>51</v>
      </c>
      <c r="AN46" s="1" t="s">
        <v>50</v>
      </c>
      <c r="AO46" s="1" t="s">
        <v>51</v>
      </c>
      <c r="AP46" s="1" t="s">
        <v>51</v>
      </c>
      <c r="AQ46" s="1" t="s">
        <v>51</v>
      </c>
      <c r="AR46" s="1" t="s">
        <v>50</v>
      </c>
      <c r="AS46" s="1" t="s">
        <v>51</v>
      </c>
      <c r="AT46" s="1" t="s">
        <v>50</v>
      </c>
      <c r="AU46" s="1" t="s">
        <v>52</v>
      </c>
      <c r="AV46" s="1" t="s">
        <v>52</v>
      </c>
      <c r="AW46" s="1" t="s">
        <v>52</v>
      </c>
      <c r="AX46" s="6" t="s">
        <v>51</v>
      </c>
    </row>
    <row r="47" spans="1:50" x14ac:dyDescent="0.25">
      <c r="A47" s="4"/>
      <c r="B47" s="4">
        <v>164693</v>
      </c>
      <c r="C47" s="1">
        <v>54</v>
      </c>
      <c r="E47" s="1">
        <v>54</v>
      </c>
      <c r="F47" s="1">
        <v>1</v>
      </c>
      <c r="G47" s="1" t="s">
        <v>107</v>
      </c>
      <c r="H47" s="3">
        <v>17829</v>
      </c>
      <c r="I47" s="1">
        <v>70</v>
      </c>
      <c r="J47" s="1" t="s">
        <v>56</v>
      </c>
      <c r="K47" s="1" t="s">
        <v>57</v>
      </c>
      <c r="L47" s="1" t="s">
        <v>58</v>
      </c>
      <c r="M47" s="1">
        <v>30.1</v>
      </c>
      <c r="N47" s="1">
        <v>110</v>
      </c>
      <c r="O47" s="1">
        <v>70</v>
      </c>
      <c r="P47" s="1">
        <v>40</v>
      </c>
      <c r="Q47" s="1">
        <v>90</v>
      </c>
      <c r="R47" s="1">
        <v>69</v>
      </c>
      <c r="S47" s="1" t="s">
        <v>59</v>
      </c>
      <c r="T47" s="1" t="s">
        <v>50</v>
      </c>
      <c r="U47" s="1" t="s">
        <v>51</v>
      </c>
      <c r="V47" s="1" t="s">
        <v>51</v>
      </c>
      <c r="W47" s="1" t="s">
        <v>51</v>
      </c>
      <c r="X47" s="1" t="s">
        <v>51</v>
      </c>
      <c r="Y47" s="1" t="s">
        <v>51</v>
      </c>
      <c r="Z47" s="1" t="s">
        <v>51</v>
      </c>
      <c r="AA47" s="1" t="s">
        <v>52</v>
      </c>
      <c r="AB47" s="1" t="s">
        <v>50</v>
      </c>
      <c r="AC47" s="1" t="s">
        <v>50</v>
      </c>
      <c r="AD47" s="1">
        <v>66</v>
      </c>
      <c r="AE47" s="1" t="s">
        <v>92</v>
      </c>
      <c r="AF47" s="1">
        <v>143</v>
      </c>
      <c r="AG47" s="1">
        <v>4.0999999999999996</v>
      </c>
      <c r="AJ47" s="1">
        <v>2.2999999999999998</v>
      </c>
      <c r="AK47" s="1">
        <v>0.9</v>
      </c>
      <c r="AL47" s="1" t="s">
        <v>50</v>
      </c>
      <c r="AM47" s="1" t="s">
        <v>50</v>
      </c>
      <c r="AN47" s="1" t="s">
        <v>50</v>
      </c>
      <c r="AO47" s="1" t="s">
        <v>51</v>
      </c>
      <c r="AP47" s="1" t="s">
        <v>51</v>
      </c>
      <c r="AQ47" s="1" t="s">
        <v>50</v>
      </c>
      <c r="AR47" s="1" t="s">
        <v>50</v>
      </c>
      <c r="AS47" s="1" t="s">
        <v>51</v>
      </c>
      <c r="AT47" s="1" t="s">
        <v>50</v>
      </c>
      <c r="AU47" s="1" t="s">
        <v>52</v>
      </c>
      <c r="AV47" s="1" t="s">
        <v>52</v>
      </c>
      <c r="AW47" s="1" t="s">
        <v>52</v>
      </c>
      <c r="AX47" s="6" t="s">
        <v>51</v>
      </c>
    </row>
    <row r="48" spans="1:50" x14ac:dyDescent="0.25">
      <c r="A48" s="4"/>
      <c r="B48" s="4">
        <v>164830</v>
      </c>
      <c r="C48" s="1">
        <v>66</v>
      </c>
      <c r="E48" s="1">
        <v>66</v>
      </c>
      <c r="F48" s="1">
        <v>1</v>
      </c>
      <c r="G48" s="1" t="s">
        <v>108</v>
      </c>
      <c r="H48" s="3">
        <v>12844</v>
      </c>
      <c r="I48" s="1">
        <v>83</v>
      </c>
      <c r="J48" s="1" t="s">
        <v>46</v>
      </c>
      <c r="K48" s="1" t="s">
        <v>47</v>
      </c>
      <c r="L48" s="1" t="s">
        <v>58</v>
      </c>
      <c r="M48" s="1">
        <v>40.31</v>
      </c>
      <c r="N48" s="1">
        <v>145</v>
      </c>
      <c r="O48" s="1">
        <v>90</v>
      </c>
      <c r="P48" s="1">
        <v>55</v>
      </c>
      <c r="Q48" s="1">
        <v>117.5</v>
      </c>
      <c r="R48" s="1">
        <v>108</v>
      </c>
      <c r="S48" s="1" t="s">
        <v>59</v>
      </c>
      <c r="T48" s="1" t="s">
        <v>50</v>
      </c>
      <c r="U48" s="1" t="s">
        <v>50</v>
      </c>
      <c r="V48" s="1" t="s">
        <v>50</v>
      </c>
      <c r="W48" s="1" t="s">
        <v>51</v>
      </c>
      <c r="X48" s="1" t="s">
        <v>51</v>
      </c>
      <c r="Y48" s="1" t="s">
        <v>51</v>
      </c>
      <c r="Z48" s="1" t="s">
        <v>50</v>
      </c>
      <c r="AA48" s="1" t="s">
        <v>52</v>
      </c>
      <c r="AB48" s="1" t="s">
        <v>50</v>
      </c>
      <c r="AC48" s="1" t="s">
        <v>51</v>
      </c>
      <c r="AD48" s="1">
        <v>71</v>
      </c>
      <c r="AE48" s="1">
        <v>70</v>
      </c>
      <c r="AF48" s="1">
        <v>14.6</v>
      </c>
      <c r="AG48" s="1">
        <v>4.3</v>
      </c>
      <c r="AJ48" s="1" t="s">
        <v>52</v>
      </c>
      <c r="AK48" s="1" t="s">
        <v>52</v>
      </c>
      <c r="AL48" s="1" t="s">
        <v>51</v>
      </c>
      <c r="AM48" s="1" t="s">
        <v>50</v>
      </c>
      <c r="AN48" s="1" t="s">
        <v>52</v>
      </c>
      <c r="AP48" s="1" t="s">
        <v>51</v>
      </c>
      <c r="AQ48" s="1" t="s">
        <v>51</v>
      </c>
      <c r="AR48" s="1" t="s">
        <v>50</v>
      </c>
      <c r="AS48" s="1" t="s">
        <v>50</v>
      </c>
      <c r="AT48" s="1" t="s">
        <v>50</v>
      </c>
      <c r="AU48" s="1" t="s">
        <v>52</v>
      </c>
      <c r="AV48" s="1" t="s">
        <v>52</v>
      </c>
      <c r="AW48" s="1" t="s">
        <v>52</v>
      </c>
      <c r="AX48" s="6" t="s">
        <v>51</v>
      </c>
    </row>
    <row r="49" spans="1:50" x14ac:dyDescent="0.25">
      <c r="A49" s="4"/>
      <c r="B49" s="4">
        <v>164972</v>
      </c>
      <c r="C49" s="1">
        <v>63</v>
      </c>
      <c r="E49" s="1">
        <v>63</v>
      </c>
      <c r="F49" s="1">
        <v>1</v>
      </c>
      <c r="G49" s="1" t="s">
        <v>109</v>
      </c>
      <c r="H49" s="3">
        <v>7391</v>
      </c>
      <c r="I49" s="1">
        <v>98</v>
      </c>
      <c r="J49" s="1" t="s">
        <v>56</v>
      </c>
      <c r="K49" s="1" t="s">
        <v>47</v>
      </c>
      <c r="L49" s="1" t="s">
        <v>58</v>
      </c>
      <c r="M49" s="1">
        <v>18.399999999999999</v>
      </c>
      <c r="N49" s="1">
        <v>110</v>
      </c>
      <c r="O49" s="1">
        <v>70</v>
      </c>
      <c r="P49" s="1">
        <v>40</v>
      </c>
      <c r="Q49" s="1">
        <v>90</v>
      </c>
      <c r="R49" s="1">
        <v>94</v>
      </c>
      <c r="S49" s="1" t="s">
        <v>105</v>
      </c>
      <c r="T49" s="1" t="s">
        <v>51</v>
      </c>
      <c r="U49" s="1" t="s">
        <v>50</v>
      </c>
      <c r="V49" s="1" t="s">
        <v>50</v>
      </c>
      <c r="W49" s="1" t="s">
        <v>51</v>
      </c>
      <c r="X49" s="1" t="s">
        <v>50</v>
      </c>
      <c r="Y49" s="1" t="s">
        <v>51</v>
      </c>
      <c r="Z49" s="1" t="s">
        <v>50</v>
      </c>
      <c r="AA49" s="1" t="s">
        <v>52</v>
      </c>
      <c r="AB49" s="1" t="s">
        <v>51</v>
      </c>
      <c r="AC49" s="1" t="s">
        <v>50</v>
      </c>
      <c r="AD49" s="1">
        <v>145</v>
      </c>
      <c r="AE49" s="1">
        <v>35</v>
      </c>
      <c r="AF49" s="1">
        <v>136</v>
      </c>
      <c r="AG49" s="1">
        <v>4.8</v>
      </c>
      <c r="AJ49" s="1">
        <v>4.2</v>
      </c>
      <c r="AK49" s="1">
        <v>1.9</v>
      </c>
      <c r="AL49" s="1" t="s">
        <v>50</v>
      </c>
      <c r="AM49" s="1" t="s">
        <v>50</v>
      </c>
      <c r="AO49" s="1" t="s">
        <v>50</v>
      </c>
      <c r="AP49" s="1" t="s">
        <v>51</v>
      </c>
      <c r="AQ49" s="1" t="s">
        <v>50</v>
      </c>
      <c r="AR49" s="1" t="s">
        <v>50</v>
      </c>
      <c r="AS49" s="1" t="s">
        <v>50</v>
      </c>
      <c r="AT49" s="1" t="s">
        <v>50</v>
      </c>
      <c r="AU49" s="1" t="s">
        <v>52</v>
      </c>
      <c r="AV49" s="1" t="s">
        <v>52</v>
      </c>
      <c r="AW49" s="1" t="s">
        <v>52</v>
      </c>
      <c r="AX49" s="6" t="s">
        <v>51</v>
      </c>
    </row>
    <row r="50" spans="1:50" x14ac:dyDescent="0.25">
      <c r="A50" s="4"/>
      <c r="B50" s="4">
        <v>164996</v>
      </c>
      <c r="C50" s="1">
        <v>80</v>
      </c>
      <c r="D50" s="1">
        <v>80</v>
      </c>
      <c r="E50" s="1">
        <v>74</v>
      </c>
      <c r="F50" s="1">
        <v>1</v>
      </c>
      <c r="G50" s="1" t="s">
        <v>110</v>
      </c>
      <c r="H50" s="3">
        <v>13356</v>
      </c>
      <c r="I50" s="1">
        <v>82</v>
      </c>
      <c r="J50" s="1" t="s">
        <v>46</v>
      </c>
      <c r="K50" s="1" t="s">
        <v>47</v>
      </c>
      <c r="L50" s="1" t="s">
        <v>58</v>
      </c>
      <c r="M50" s="1">
        <v>27.7</v>
      </c>
      <c r="P50" s="1">
        <v>0</v>
      </c>
      <c r="Q50" s="1">
        <v>0</v>
      </c>
      <c r="T50" s="1" t="s">
        <v>50</v>
      </c>
      <c r="U50" s="1" t="s">
        <v>50</v>
      </c>
      <c r="W50" s="1" t="s">
        <v>51</v>
      </c>
      <c r="X50" s="1" t="s">
        <v>51</v>
      </c>
      <c r="Y50" s="1" t="s">
        <v>51</v>
      </c>
      <c r="Z50" s="1" t="s">
        <v>50</v>
      </c>
      <c r="AA50" s="1" t="s">
        <v>52</v>
      </c>
      <c r="AB50" s="1" t="s">
        <v>50</v>
      </c>
      <c r="AC50" s="1" t="s">
        <v>51</v>
      </c>
      <c r="AL50" s="1" t="s">
        <v>50</v>
      </c>
      <c r="AM50" s="1" t="s">
        <v>50</v>
      </c>
      <c r="AO50" s="1" t="s">
        <v>51</v>
      </c>
      <c r="AP50" s="1" t="s">
        <v>51</v>
      </c>
      <c r="AQ50" s="1" t="s">
        <v>51</v>
      </c>
      <c r="AR50" s="1" t="s">
        <v>50</v>
      </c>
      <c r="AS50" s="1" t="s">
        <v>50</v>
      </c>
      <c r="AT50" s="1" t="s">
        <v>50</v>
      </c>
      <c r="AU50" s="1" t="s">
        <v>52</v>
      </c>
      <c r="AV50" s="1" t="s">
        <v>52</v>
      </c>
      <c r="AW50" s="1" t="s">
        <v>52</v>
      </c>
      <c r="AX50" s="6" t="s">
        <v>51</v>
      </c>
    </row>
    <row r="51" spans="1:50" x14ac:dyDescent="0.25">
      <c r="A51" s="4"/>
      <c r="B51" s="4">
        <v>165028</v>
      </c>
      <c r="C51" s="1">
        <v>57</v>
      </c>
      <c r="E51" s="1">
        <v>57</v>
      </c>
      <c r="F51" s="1">
        <v>1</v>
      </c>
      <c r="G51" s="1" t="s">
        <v>111</v>
      </c>
      <c r="H51" s="3">
        <v>13181</v>
      </c>
      <c r="I51" s="1">
        <v>82</v>
      </c>
      <c r="J51" s="1" t="s">
        <v>56</v>
      </c>
      <c r="K51" s="1" t="s">
        <v>47</v>
      </c>
      <c r="L51" s="1" t="s">
        <v>58</v>
      </c>
      <c r="M51" s="1">
        <v>23.83</v>
      </c>
      <c r="N51" s="1">
        <v>130</v>
      </c>
      <c r="O51" s="1">
        <v>65</v>
      </c>
      <c r="P51" s="1">
        <v>65</v>
      </c>
      <c r="Q51" s="1">
        <v>97.5</v>
      </c>
      <c r="R51" s="1">
        <v>82</v>
      </c>
      <c r="S51" s="1" t="s">
        <v>54</v>
      </c>
      <c r="T51" s="1" t="s">
        <v>50</v>
      </c>
      <c r="U51" s="1" t="s">
        <v>50</v>
      </c>
      <c r="V51" s="1" t="s">
        <v>50</v>
      </c>
      <c r="W51" s="1" t="s">
        <v>51</v>
      </c>
      <c r="X51" s="1" t="s">
        <v>50</v>
      </c>
      <c r="Y51" s="1" t="s">
        <v>51</v>
      </c>
      <c r="AA51" s="1" t="s">
        <v>52</v>
      </c>
      <c r="AB51" s="1" t="s">
        <v>50</v>
      </c>
      <c r="AC51" s="1" t="s">
        <v>51</v>
      </c>
      <c r="AD51" s="1">
        <v>79</v>
      </c>
      <c r="AE51" s="1">
        <v>81</v>
      </c>
      <c r="AF51" s="1">
        <v>93</v>
      </c>
      <c r="AG51" s="1">
        <v>4.3</v>
      </c>
      <c r="AJ51" s="1" t="s">
        <v>52</v>
      </c>
      <c r="AK51" s="1" t="s">
        <v>52</v>
      </c>
      <c r="AL51" s="1" t="s">
        <v>50</v>
      </c>
      <c r="AM51" s="1" t="s">
        <v>50</v>
      </c>
      <c r="AN51" s="1" t="s">
        <v>52</v>
      </c>
      <c r="AO51" s="1" t="s">
        <v>50</v>
      </c>
      <c r="AP51" s="1" t="s">
        <v>51</v>
      </c>
      <c r="AQ51" s="1" t="s">
        <v>51</v>
      </c>
      <c r="AR51" s="1" t="s">
        <v>50</v>
      </c>
      <c r="AS51" s="1" t="s">
        <v>50</v>
      </c>
      <c r="AT51" s="1" t="s">
        <v>50</v>
      </c>
      <c r="AU51" s="1" t="s">
        <v>52</v>
      </c>
      <c r="AV51" s="1" t="s">
        <v>52</v>
      </c>
      <c r="AW51" s="1" t="s">
        <v>52</v>
      </c>
      <c r="AX51" s="6" t="s">
        <v>51</v>
      </c>
    </row>
    <row r="52" spans="1:50" x14ac:dyDescent="0.25">
      <c r="A52" s="4"/>
      <c r="B52" s="4">
        <v>165170</v>
      </c>
      <c r="C52" s="1">
        <v>50</v>
      </c>
      <c r="E52" s="1">
        <v>50</v>
      </c>
      <c r="F52" s="1">
        <v>1</v>
      </c>
      <c r="G52" s="1" t="s">
        <v>112</v>
      </c>
      <c r="H52" s="3">
        <v>16552</v>
      </c>
      <c r="I52" s="1">
        <v>73</v>
      </c>
      <c r="J52" s="1" t="s">
        <v>56</v>
      </c>
      <c r="K52" s="1" t="s">
        <v>57</v>
      </c>
      <c r="L52" s="1" t="s">
        <v>58</v>
      </c>
      <c r="M52" s="1">
        <v>31.41</v>
      </c>
      <c r="N52" s="1">
        <v>135</v>
      </c>
      <c r="O52" s="1">
        <v>80</v>
      </c>
      <c r="P52" s="1">
        <v>55</v>
      </c>
      <c r="Q52" s="1">
        <v>107.5</v>
      </c>
      <c r="R52" s="1">
        <v>70</v>
      </c>
      <c r="S52" s="1" t="s">
        <v>54</v>
      </c>
      <c r="T52" s="1" t="s">
        <v>50</v>
      </c>
      <c r="U52" s="1" t="s">
        <v>51</v>
      </c>
      <c r="V52" s="1" t="s">
        <v>50</v>
      </c>
      <c r="W52" s="1" t="s">
        <v>50</v>
      </c>
      <c r="X52" s="1" t="s">
        <v>50</v>
      </c>
      <c r="Y52" s="1" t="s">
        <v>51</v>
      </c>
      <c r="Z52" s="1" t="s">
        <v>51</v>
      </c>
      <c r="AA52" s="1" t="s">
        <v>52</v>
      </c>
      <c r="AB52" s="1" t="s">
        <v>50</v>
      </c>
      <c r="AC52" s="1" t="s">
        <v>50</v>
      </c>
      <c r="AD52" s="1">
        <v>63</v>
      </c>
      <c r="AE52" s="1">
        <v>90</v>
      </c>
      <c r="AF52" s="1">
        <v>15.2</v>
      </c>
      <c r="AG52" s="1">
        <v>4.4000000000000004</v>
      </c>
      <c r="AJ52" s="1" t="s">
        <v>52</v>
      </c>
      <c r="AK52" s="1" t="s">
        <v>52</v>
      </c>
      <c r="AL52" s="1" t="s">
        <v>50</v>
      </c>
      <c r="AM52" s="1" t="s">
        <v>50</v>
      </c>
      <c r="AN52" s="1" t="s">
        <v>52</v>
      </c>
      <c r="AO52" s="1" t="s">
        <v>50</v>
      </c>
      <c r="AP52" s="1" t="s">
        <v>50</v>
      </c>
      <c r="AR52" s="1" t="s">
        <v>50</v>
      </c>
      <c r="AS52" s="1" t="s">
        <v>50</v>
      </c>
      <c r="AT52" s="1" t="s">
        <v>50</v>
      </c>
      <c r="AU52" s="1" t="s">
        <v>52</v>
      </c>
      <c r="AV52" s="1" t="s">
        <v>52</v>
      </c>
      <c r="AW52" s="1" t="s">
        <v>52</v>
      </c>
      <c r="AX52" s="6" t="s">
        <v>51</v>
      </c>
    </row>
    <row r="53" spans="1:50" x14ac:dyDescent="0.25">
      <c r="A53" s="4"/>
      <c r="B53" s="4">
        <v>165289</v>
      </c>
      <c r="C53" s="1">
        <v>55</v>
      </c>
      <c r="D53" s="1">
        <v>55</v>
      </c>
      <c r="E53" s="1">
        <v>55</v>
      </c>
      <c r="F53" s="1">
        <v>1</v>
      </c>
      <c r="G53" s="1" t="s">
        <v>113</v>
      </c>
      <c r="H53" s="3">
        <v>15012</v>
      </c>
      <c r="I53" s="1">
        <v>77</v>
      </c>
      <c r="J53" s="1" t="s">
        <v>46</v>
      </c>
      <c r="K53" s="1" t="s">
        <v>47</v>
      </c>
      <c r="L53" s="1" t="s">
        <v>58</v>
      </c>
      <c r="M53" s="1">
        <v>39.200000000000003</v>
      </c>
      <c r="N53" s="1">
        <v>140</v>
      </c>
      <c r="O53" s="1">
        <v>80</v>
      </c>
      <c r="P53" s="1">
        <v>60</v>
      </c>
      <c r="Q53" s="1">
        <v>110</v>
      </c>
      <c r="R53" s="1">
        <v>63</v>
      </c>
      <c r="S53" s="1" t="s">
        <v>54</v>
      </c>
      <c r="T53" s="1" t="s">
        <v>51</v>
      </c>
      <c r="U53" s="1" t="s">
        <v>50</v>
      </c>
      <c r="V53" s="1" t="s">
        <v>51</v>
      </c>
      <c r="W53" s="1" t="s">
        <v>51</v>
      </c>
      <c r="X53" s="1" t="s">
        <v>50</v>
      </c>
      <c r="Y53" s="1" t="s">
        <v>51</v>
      </c>
      <c r="Z53" s="1" t="s">
        <v>50</v>
      </c>
      <c r="AA53" s="1" t="s">
        <v>52</v>
      </c>
      <c r="AB53" s="1" t="s">
        <v>50</v>
      </c>
      <c r="AC53" s="1" t="s">
        <v>50</v>
      </c>
      <c r="AD53" s="1">
        <v>38</v>
      </c>
      <c r="AE53" s="1">
        <v>90</v>
      </c>
      <c r="AF53" s="1">
        <v>145</v>
      </c>
      <c r="AG53" s="1">
        <v>4.0999999999999996</v>
      </c>
      <c r="AJ53" s="1">
        <v>5.8</v>
      </c>
      <c r="AK53" s="1">
        <v>3.7</v>
      </c>
      <c r="AL53" s="1" t="s">
        <v>51</v>
      </c>
      <c r="AM53" s="1" t="s">
        <v>50</v>
      </c>
      <c r="AN53" s="1" t="s">
        <v>50</v>
      </c>
      <c r="AO53" s="1" t="s">
        <v>51</v>
      </c>
      <c r="AP53" s="1" t="s">
        <v>50</v>
      </c>
      <c r="AQ53" s="1" t="s">
        <v>50</v>
      </c>
      <c r="AR53" s="1" t="s">
        <v>50</v>
      </c>
      <c r="AS53" s="1" t="s">
        <v>50</v>
      </c>
      <c r="AT53" s="1" t="s">
        <v>50</v>
      </c>
      <c r="AU53" s="1" t="s">
        <v>52</v>
      </c>
      <c r="AV53" s="1" t="s">
        <v>52</v>
      </c>
      <c r="AW53" s="1" t="s">
        <v>52</v>
      </c>
      <c r="AX53" s="6" t="s">
        <v>51</v>
      </c>
    </row>
    <row r="54" spans="1:50" x14ac:dyDescent="0.25">
      <c r="A54" s="4"/>
      <c r="B54" s="4">
        <v>165346</v>
      </c>
      <c r="C54" s="1">
        <v>64</v>
      </c>
      <c r="D54" s="1">
        <v>64</v>
      </c>
      <c r="F54" s="1">
        <v>1</v>
      </c>
      <c r="G54" s="1" t="s">
        <v>114</v>
      </c>
      <c r="H54" s="3">
        <v>10236</v>
      </c>
      <c r="I54" s="1">
        <v>90</v>
      </c>
      <c r="J54" s="1" t="s">
        <v>56</v>
      </c>
      <c r="K54" s="1" t="s">
        <v>57</v>
      </c>
      <c r="L54" s="1" t="s">
        <v>58</v>
      </c>
      <c r="M54" s="1">
        <v>20.03</v>
      </c>
      <c r="N54" s="1">
        <v>130</v>
      </c>
      <c r="O54" s="1">
        <v>70</v>
      </c>
      <c r="P54" s="1">
        <v>60</v>
      </c>
      <c r="Q54" s="1">
        <v>100</v>
      </c>
      <c r="R54" s="1">
        <v>64</v>
      </c>
      <c r="S54" s="1" t="s">
        <v>54</v>
      </c>
      <c r="T54" s="1" t="s">
        <v>50</v>
      </c>
      <c r="U54" s="1" t="s">
        <v>51</v>
      </c>
      <c r="V54" s="1" t="s">
        <v>50</v>
      </c>
      <c r="W54" s="1" t="s">
        <v>51</v>
      </c>
      <c r="X54" s="1" t="s">
        <v>50</v>
      </c>
      <c r="Y54" s="1" t="s">
        <v>51</v>
      </c>
      <c r="Z54" s="1" t="s">
        <v>50</v>
      </c>
      <c r="AA54" s="1" t="b">
        <v>1</v>
      </c>
      <c r="AB54" s="1" t="s">
        <v>50</v>
      </c>
      <c r="AC54" s="1" t="s">
        <v>50</v>
      </c>
      <c r="AD54" s="1">
        <v>56</v>
      </c>
      <c r="AE54" s="1">
        <v>89</v>
      </c>
      <c r="AF54" s="1">
        <v>129</v>
      </c>
      <c r="AG54" s="1">
        <v>4.8</v>
      </c>
      <c r="AI54" s="1">
        <v>55</v>
      </c>
      <c r="AJ54" s="1" t="s">
        <v>52</v>
      </c>
      <c r="AK54" s="1" t="s">
        <v>52</v>
      </c>
      <c r="AL54" s="1" t="s">
        <v>50</v>
      </c>
      <c r="AM54" s="1" t="s">
        <v>50</v>
      </c>
      <c r="AN54" s="1" t="s">
        <v>52</v>
      </c>
      <c r="AO54" s="1" t="s">
        <v>51</v>
      </c>
      <c r="AP54" s="1" t="s">
        <v>51</v>
      </c>
      <c r="AQ54" s="1" t="s">
        <v>50</v>
      </c>
      <c r="AR54" s="1" t="s">
        <v>50</v>
      </c>
      <c r="AS54" s="1" t="s">
        <v>51</v>
      </c>
      <c r="AT54" s="1" t="s">
        <v>50</v>
      </c>
      <c r="AU54" s="1" t="s">
        <v>52</v>
      </c>
      <c r="AV54" s="1" t="s">
        <v>52</v>
      </c>
      <c r="AW54" s="1" t="s">
        <v>52</v>
      </c>
      <c r="AX54" s="6" t="s">
        <v>51</v>
      </c>
    </row>
    <row r="55" spans="1:50" x14ac:dyDescent="0.25">
      <c r="A55" s="4"/>
      <c r="B55" s="4">
        <v>165730</v>
      </c>
      <c r="C55" s="1">
        <v>65</v>
      </c>
      <c r="D55" s="1">
        <v>65</v>
      </c>
      <c r="E55" s="1">
        <v>43</v>
      </c>
      <c r="F55" s="1">
        <v>1</v>
      </c>
      <c r="G55" s="1" t="s">
        <v>115</v>
      </c>
      <c r="H55" s="3">
        <v>10844</v>
      </c>
      <c r="I55" s="1">
        <v>89</v>
      </c>
      <c r="J55" s="1" t="s">
        <v>46</v>
      </c>
      <c r="K55" s="1" t="s">
        <v>47</v>
      </c>
      <c r="L55" s="1" t="s">
        <v>58</v>
      </c>
      <c r="M55" s="1">
        <v>41.9</v>
      </c>
      <c r="N55" s="1">
        <v>120</v>
      </c>
      <c r="O55" s="1">
        <v>60</v>
      </c>
      <c r="P55" s="1">
        <v>60</v>
      </c>
      <c r="Q55" s="1">
        <v>90</v>
      </c>
      <c r="R55" s="1">
        <v>60</v>
      </c>
      <c r="S55" s="1" t="s">
        <v>59</v>
      </c>
      <c r="T55" s="1" t="s">
        <v>50</v>
      </c>
      <c r="U55" s="1" t="s">
        <v>50</v>
      </c>
      <c r="V55" s="1" t="s">
        <v>50</v>
      </c>
      <c r="W55" s="1" t="s">
        <v>51</v>
      </c>
      <c r="X55" s="1" t="s">
        <v>51</v>
      </c>
      <c r="Y55" s="1" t="s">
        <v>50</v>
      </c>
      <c r="Z55" s="1" t="s">
        <v>50</v>
      </c>
      <c r="AA55" s="1" t="b">
        <v>1</v>
      </c>
      <c r="AB55" s="1" t="s">
        <v>50</v>
      </c>
      <c r="AC55" s="1" t="s">
        <v>50</v>
      </c>
      <c r="AD55" s="1">
        <v>165</v>
      </c>
      <c r="AE55" s="1">
        <v>24</v>
      </c>
      <c r="AG55" s="1">
        <v>4</v>
      </c>
      <c r="AL55" s="1" t="s">
        <v>50</v>
      </c>
      <c r="AM55" s="1" t="s">
        <v>50</v>
      </c>
      <c r="AN55" s="1" t="s">
        <v>50</v>
      </c>
      <c r="AO55" s="1" t="s">
        <v>51</v>
      </c>
      <c r="AP55" s="1" t="s">
        <v>51</v>
      </c>
      <c r="AQ55" s="1" t="s">
        <v>51</v>
      </c>
      <c r="AR55" s="1" t="s">
        <v>50</v>
      </c>
      <c r="AS55" s="1" t="s">
        <v>51</v>
      </c>
      <c r="AT55" s="1" t="s">
        <v>50</v>
      </c>
      <c r="AU55" s="1" t="s">
        <v>52</v>
      </c>
      <c r="AV55" s="1" t="s">
        <v>52</v>
      </c>
      <c r="AW55" s="1" t="s">
        <v>52</v>
      </c>
      <c r="AX55" s="6" t="s">
        <v>51</v>
      </c>
    </row>
    <row r="56" spans="1:50" x14ac:dyDescent="0.25">
      <c r="A56" s="4"/>
      <c r="B56" s="4">
        <v>165791</v>
      </c>
      <c r="C56" s="1">
        <v>66</v>
      </c>
      <c r="D56" s="1">
        <v>66</v>
      </c>
      <c r="E56" s="1">
        <v>63</v>
      </c>
      <c r="F56" s="1">
        <v>1</v>
      </c>
      <c r="G56" s="1" t="s">
        <v>116</v>
      </c>
      <c r="H56" s="3">
        <v>16647</v>
      </c>
      <c r="I56" s="1">
        <v>73</v>
      </c>
      <c r="J56" s="1" t="s">
        <v>56</v>
      </c>
      <c r="K56" s="1" t="s">
        <v>47</v>
      </c>
      <c r="L56" s="1" t="s">
        <v>58</v>
      </c>
      <c r="M56" s="1">
        <v>35.299999999999997</v>
      </c>
      <c r="N56" s="1">
        <v>140</v>
      </c>
      <c r="O56" s="1">
        <v>80</v>
      </c>
      <c r="P56" s="1">
        <v>60</v>
      </c>
      <c r="Q56" s="1">
        <v>110</v>
      </c>
      <c r="R56" s="1">
        <v>75</v>
      </c>
      <c r="S56" s="1" t="s">
        <v>54</v>
      </c>
      <c r="T56" s="1" t="s">
        <v>50</v>
      </c>
      <c r="U56" s="1" t="s">
        <v>51</v>
      </c>
      <c r="V56" s="1" t="s">
        <v>50</v>
      </c>
      <c r="W56" s="1" t="s">
        <v>51</v>
      </c>
      <c r="X56" s="1" t="s">
        <v>51</v>
      </c>
      <c r="Y56" s="1" t="s">
        <v>51</v>
      </c>
      <c r="Z56" s="1" t="s">
        <v>50</v>
      </c>
      <c r="AA56" s="1" t="s">
        <v>52</v>
      </c>
      <c r="AB56" s="1" t="s">
        <v>50</v>
      </c>
      <c r="AC56" s="1" t="s">
        <v>50</v>
      </c>
      <c r="AD56" s="1">
        <v>78</v>
      </c>
      <c r="AE56" s="1">
        <v>86</v>
      </c>
      <c r="AF56" s="1">
        <v>158</v>
      </c>
      <c r="AG56" s="1">
        <v>3.9</v>
      </c>
      <c r="AI56" s="1">
        <v>27.7</v>
      </c>
      <c r="AJ56" s="1">
        <v>2</v>
      </c>
      <c r="AK56" s="1">
        <v>0.5</v>
      </c>
      <c r="AL56" s="1" t="s">
        <v>50</v>
      </c>
      <c r="AM56" s="1" t="s">
        <v>51</v>
      </c>
      <c r="AO56" s="1" t="s">
        <v>51</v>
      </c>
      <c r="AP56" s="1" t="s">
        <v>51</v>
      </c>
      <c r="AQ56" s="1" t="s">
        <v>50</v>
      </c>
      <c r="AR56" s="1" t="s">
        <v>50</v>
      </c>
      <c r="AS56" s="1" t="s">
        <v>51</v>
      </c>
      <c r="AT56" s="1" t="s">
        <v>50</v>
      </c>
      <c r="AU56" s="1" t="s">
        <v>52</v>
      </c>
      <c r="AV56" s="1" t="s">
        <v>52</v>
      </c>
      <c r="AW56" s="1" t="s">
        <v>52</v>
      </c>
      <c r="AX56" s="6" t="s">
        <v>51</v>
      </c>
    </row>
    <row r="57" spans="1:50" x14ac:dyDescent="0.25">
      <c r="A57" s="4"/>
      <c r="B57" s="4">
        <v>165856</v>
      </c>
      <c r="C57" s="1">
        <v>63</v>
      </c>
      <c r="E57" s="1">
        <v>63</v>
      </c>
      <c r="F57" s="1">
        <v>1</v>
      </c>
      <c r="G57" s="1" t="s">
        <v>117</v>
      </c>
      <c r="H57" s="3">
        <v>9574</v>
      </c>
      <c r="I57" s="1">
        <v>92</v>
      </c>
      <c r="J57" s="1" t="s">
        <v>46</v>
      </c>
      <c r="K57" s="1" t="s">
        <v>47</v>
      </c>
      <c r="L57" s="1" t="s">
        <v>58</v>
      </c>
      <c r="M57" s="1">
        <v>31.69</v>
      </c>
      <c r="N57" s="1">
        <v>140</v>
      </c>
      <c r="O57" s="1">
        <v>80</v>
      </c>
      <c r="P57" s="1">
        <v>60</v>
      </c>
      <c r="Q57" s="1">
        <v>110</v>
      </c>
      <c r="R57" s="1">
        <v>74</v>
      </c>
      <c r="S57" s="1" t="s">
        <v>59</v>
      </c>
      <c r="T57" s="1" t="s">
        <v>50</v>
      </c>
      <c r="U57" s="1" t="s">
        <v>50</v>
      </c>
      <c r="V57" s="1" t="s">
        <v>51</v>
      </c>
      <c r="W57" s="1" t="s">
        <v>51</v>
      </c>
      <c r="X57" s="1" t="s">
        <v>50</v>
      </c>
      <c r="Y57" s="1" t="s">
        <v>51</v>
      </c>
      <c r="Z57" s="1" t="s">
        <v>50</v>
      </c>
      <c r="AA57" s="1" t="b">
        <v>1</v>
      </c>
      <c r="AB57" s="1" t="s">
        <v>50</v>
      </c>
      <c r="AC57" s="1" t="s">
        <v>50</v>
      </c>
      <c r="AD57" s="1">
        <v>103</v>
      </c>
      <c r="AE57" s="1">
        <v>41</v>
      </c>
      <c r="AG57" s="1">
        <v>3.7</v>
      </c>
      <c r="AJ57" s="1" t="s">
        <v>52</v>
      </c>
      <c r="AK57" s="1" t="s">
        <v>52</v>
      </c>
      <c r="AL57" s="1" t="s">
        <v>50</v>
      </c>
      <c r="AM57" s="1" t="s">
        <v>50</v>
      </c>
      <c r="AN57" s="1" t="s">
        <v>52</v>
      </c>
      <c r="AO57" s="1" t="s">
        <v>50</v>
      </c>
      <c r="AP57" s="1" t="s">
        <v>51</v>
      </c>
      <c r="AQ57" s="1" t="s">
        <v>50</v>
      </c>
      <c r="AR57" s="1" t="s">
        <v>50</v>
      </c>
      <c r="AS57" s="1" t="s">
        <v>50</v>
      </c>
      <c r="AT57" s="1" t="s">
        <v>50</v>
      </c>
      <c r="AU57" s="1" t="s">
        <v>52</v>
      </c>
      <c r="AV57" s="1" t="s">
        <v>52</v>
      </c>
      <c r="AW57" s="1" t="s">
        <v>52</v>
      </c>
      <c r="AX57" s="6" t="s">
        <v>51</v>
      </c>
    </row>
    <row r="58" spans="1:50" x14ac:dyDescent="0.25">
      <c r="A58" s="4"/>
      <c r="B58" s="4">
        <v>166080</v>
      </c>
      <c r="C58" s="1">
        <v>56</v>
      </c>
      <c r="E58" s="1">
        <v>56</v>
      </c>
      <c r="F58" s="1">
        <v>1</v>
      </c>
      <c r="G58" s="1" t="s">
        <v>118</v>
      </c>
      <c r="H58" s="3">
        <v>11073</v>
      </c>
      <c r="I58" s="1">
        <v>88</v>
      </c>
      <c r="J58" s="1" t="s">
        <v>46</v>
      </c>
      <c r="K58" s="1" t="s">
        <v>57</v>
      </c>
      <c r="L58" s="1" t="s">
        <v>58</v>
      </c>
      <c r="M58" s="1">
        <v>41.52</v>
      </c>
      <c r="N58" s="1">
        <v>112</v>
      </c>
      <c r="O58" s="1">
        <v>70</v>
      </c>
      <c r="P58" s="1">
        <v>42</v>
      </c>
      <c r="Q58" s="1">
        <v>91</v>
      </c>
      <c r="R58" s="1">
        <v>82</v>
      </c>
      <c r="S58" s="1" t="s">
        <v>59</v>
      </c>
      <c r="T58" s="1" t="s">
        <v>50</v>
      </c>
      <c r="U58" s="1" t="s">
        <v>51</v>
      </c>
      <c r="V58" s="1" t="s">
        <v>51</v>
      </c>
      <c r="W58" s="1" t="s">
        <v>51</v>
      </c>
      <c r="X58" s="1" t="s">
        <v>51</v>
      </c>
      <c r="Y58" s="1" t="s">
        <v>51</v>
      </c>
      <c r="Z58" s="1" t="s">
        <v>51</v>
      </c>
      <c r="AA58" s="1" t="s">
        <v>52</v>
      </c>
      <c r="AB58" s="1" t="s">
        <v>50</v>
      </c>
      <c r="AC58" s="1" t="s">
        <v>51</v>
      </c>
      <c r="AJ58" s="1" t="s">
        <v>52</v>
      </c>
      <c r="AK58" s="1" t="s">
        <v>52</v>
      </c>
      <c r="AL58" s="1" t="s">
        <v>50</v>
      </c>
      <c r="AM58" s="1" t="s">
        <v>50</v>
      </c>
      <c r="AN58" s="1" t="s">
        <v>52</v>
      </c>
      <c r="AO58" s="1" t="s">
        <v>51</v>
      </c>
      <c r="AP58" s="1" t="s">
        <v>51</v>
      </c>
      <c r="AQ58" s="1" t="s">
        <v>50</v>
      </c>
      <c r="AR58" s="1" t="s">
        <v>50</v>
      </c>
      <c r="AS58" s="1" t="s">
        <v>51</v>
      </c>
      <c r="AT58" s="1" t="s">
        <v>51</v>
      </c>
      <c r="AU58" s="1" t="s">
        <v>52</v>
      </c>
      <c r="AV58" s="1" t="s">
        <v>52</v>
      </c>
      <c r="AW58" s="1" t="s">
        <v>52</v>
      </c>
      <c r="AX58" s="6" t="s">
        <v>51</v>
      </c>
    </row>
    <row r="59" spans="1:50" x14ac:dyDescent="0.25">
      <c r="A59" s="4"/>
      <c r="B59" s="4">
        <v>166278</v>
      </c>
      <c r="C59" s="1">
        <v>54</v>
      </c>
      <c r="E59" s="1">
        <v>54</v>
      </c>
      <c r="F59" s="1">
        <v>1</v>
      </c>
      <c r="G59" s="1" t="s">
        <v>119</v>
      </c>
      <c r="H59" s="3">
        <v>11606</v>
      </c>
      <c r="I59" s="1">
        <v>87</v>
      </c>
      <c r="J59" s="1" t="s">
        <v>56</v>
      </c>
      <c r="K59" s="1" t="s">
        <v>57</v>
      </c>
      <c r="L59" s="1" t="s">
        <v>58</v>
      </c>
      <c r="M59" s="1">
        <v>24.22</v>
      </c>
      <c r="N59" s="1">
        <v>105</v>
      </c>
      <c r="O59" s="1">
        <v>60</v>
      </c>
      <c r="P59" s="1">
        <v>45</v>
      </c>
      <c r="Q59" s="1">
        <v>82.5</v>
      </c>
      <c r="R59" s="1">
        <v>78</v>
      </c>
      <c r="S59" s="1" t="s">
        <v>59</v>
      </c>
      <c r="T59" s="1" t="s">
        <v>50</v>
      </c>
      <c r="U59" s="1" t="s">
        <v>50</v>
      </c>
      <c r="V59" s="1" t="s">
        <v>50</v>
      </c>
      <c r="W59" s="1" t="s">
        <v>51</v>
      </c>
      <c r="X59" s="1" t="s">
        <v>50</v>
      </c>
      <c r="Y59" s="1" t="s">
        <v>51</v>
      </c>
      <c r="Z59" s="1" t="s">
        <v>51</v>
      </c>
      <c r="AA59" s="1" t="s">
        <v>52</v>
      </c>
      <c r="AB59" s="1" t="s">
        <v>50</v>
      </c>
      <c r="AC59" s="1" t="s">
        <v>50</v>
      </c>
      <c r="AD59" s="1">
        <v>76</v>
      </c>
      <c r="AE59" s="1">
        <v>80</v>
      </c>
      <c r="AF59" s="1">
        <v>13.2</v>
      </c>
      <c r="AG59" s="1">
        <v>5</v>
      </c>
      <c r="AJ59" s="1" t="s">
        <v>52</v>
      </c>
      <c r="AK59" s="1" t="s">
        <v>52</v>
      </c>
      <c r="AL59" s="1" t="s">
        <v>51</v>
      </c>
      <c r="AM59" s="1" t="s">
        <v>50</v>
      </c>
      <c r="AN59" s="1" t="s">
        <v>52</v>
      </c>
      <c r="AO59" s="1" t="s">
        <v>51</v>
      </c>
      <c r="AP59" s="1" t="s">
        <v>51</v>
      </c>
      <c r="AQ59" s="1" t="s">
        <v>51</v>
      </c>
      <c r="AR59" s="1" t="s">
        <v>50</v>
      </c>
      <c r="AS59" s="1" t="s">
        <v>51</v>
      </c>
      <c r="AT59" s="1" t="s">
        <v>50</v>
      </c>
      <c r="AU59" s="1" t="s">
        <v>52</v>
      </c>
      <c r="AV59" s="1" t="s">
        <v>52</v>
      </c>
      <c r="AW59" s="1" t="s">
        <v>52</v>
      </c>
      <c r="AX59" s="6" t="s">
        <v>51</v>
      </c>
    </row>
    <row r="60" spans="1:50" x14ac:dyDescent="0.25">
      <c r="A60" s="4"/>
      <c r="B60" s="4">
        <v>166634</v>
      </c>
      <c r="C60" s="1">
        <v>70</v>
      </c>
      <c r="E60" s="1">
        <v>70</v>
      </c>
      <c r="F60" s="1">
        <v>1</v>
      </c>
      <c r="G60" s="1" t="s">
        <v>121</v>
      </c>
      <c r="H60" s="3">
        <v>12414</v>
      </c>
      <c r="I60" s="1">
        <v>85</v>
      </c>
      <c r="J60" s="1" t="s">
        <v>46</v>
      </c>
      <c r="K60" s="1" t="s">
        <v>47</v>
      </c>
      <c r="L60" s="1" t="s">
        <v>58</v>
      </c>
      <c r="M60" s="1">
        <v>21.23</v>
      </c>
      <c r="N60" s="1">
        <v>110</v>
      </c>
      <c r="O60" s="1">
        <v>70</v>
      </c>
      <c r="P60" s="1">
        <v>40</v>
      </c>
      <c r="Q60" s="1">
        <v>90</v>
      </c>
      <c r="R60" s="1">
        <v>60</v>
      </c>
      <c r="S60" s="1" t="s">
        <v>54</v>
      </c>
      <c r="T60" s="1" t="s">
        <v>50</v>
      </c>
      <c r="U60" s="1" t="s">
        <v>50</v>
      </c>
      <c r="V60" s="1" t="s">
        <v>50</v>
      </c>
      <c r="W60" s="1" t="s">
        <v>51</v>
      </c>
      <c r="X60" s="1" t="s">
        <v>51</v>
      </c>
      <c r="Y60" s="1" t="s">
        <v>50</v>
      </c>
      <c r="Z60" s="1" t="s">
        <v>50</v>
      </c>
      <c r="AA60" s="1" t="s">
        <v>52</v>
      </c>
      <c r="AB60" s="1" t="s">
        <v>50</v>
      </c>
      <c r="AC60" s="1" t="s">
        <v>51</v>
      </c>
      <c r="AD60" s="1">
        <v>81</v>
      </c>
      <c r="AE60" s="1">
        <v>59</v>
      </c>
      <c r="AG60" s="1">
        <v>4.0999999999999996</v>
      </c>
      <c r="AH60" s="1">
        <v>28</v>
      </c>
      <c r="AJ60" s="1" t="s">
        <v>52</v>
      </c>
      <c r="AK60" s="1" t="s">
        <v>52</v>
      </c>
      <c r="AL60" s="1" t="s">
        <v>51</v>
      </c>
      <c r="AM60" s="1" t="s">
        <v>50</v>
      </c>
      <c r="AN60" s="1" t="s">
        <v>52</v>
      </c>
      <c r="AO60" s="1" t="s">
        <v>51</v>
      </c>
      <c r="AP60" s="1" t="s">
        <v>51</v>
      </c>
      <c r="AQ60" s="1" t="s">
        <v>50</v>
      </c>
      <c r="AR60" s="1" t="s">
        <v>50</v>
      </c>
      <c r="AS60" s="1" t="s">
        <v>50</v>
      </c>
      <c r="AT60" s="1" t="s">
        <v>50</v>
      </c>
      <c r="AU60" s="1" t="s">
        <v>52</v>
      </c>
      <c r="AV60" s="1" t="s">
        <v>52</v>
      </c>
      <c r="AW60" s="1" t="s">
        <v>52</v>
      </c>
      <c r="AX60" s="6" t="s">
        <v>51</v>
      </c>
    </row>
    <row r="61" spans="1:50" x14ac:dyDescent="0.25">
      <c r="A61" s="4"/>
      <c r="B61" s="4">
        <v>167297</v>
      </c>
      <c r="C61" s="1">
        <v>60</v>
      </c>
      <c r="D61" s="1">
        <v>60</v>
      </c>
      <c r="F61" s="1">
        <v>1</v>
      </c>
      <c r="G61" s="1" t="s">
        <v>122</v>
      </c>
      <c r="H61" s="3">
        <v>16135</v>
      </c>
      <c r="I61" s="1">
        <v>74</v>
      </c>
      <c r="J61" s="1" t="s">
        <v>56</v>
      </c>
      <c r="K61" s="1" t="s">
        <v>57</v>
      </c>
      <c r="L61" s="1" t="s">
        <v>58</v>
      </c>
      <c r="M61" s="1">
        <v>29.8</v>
      </c>
      <c r="N61" s="1">
        <v>126</v>
      </c>
      <c r="O61" s="1">
        <v>68</v>
      </c>
      <c r="P61" s="1">
        <v>58</v>
      </c>
      <c r="Q61" s="1">
        <v>97</v>
      </c>
      <c r="R61" s="1">
        <v>69</v>
      </c>
      <c r="S61" s="1" t="s">
        <v>59</v>
      </c>
      <c r="T61" s="1" t="s">
        <v>50</v>
      </c>
      <c r="U61" s="1" t="s">
        <v>50</v>
      </c>
      <c r="V61" s="1" t="s">
        <v>50</v>
      </c>
      <c r="W61" s="1" t="s">
        <v>51</v>
      </c>
      <c r="X61" s="1" t="s">
        <v>51</v>
      </c>
      <c r="Y61" s="1" t="s">
        <v>51</v>
      </c>
      <c r="AA61" s="1" t="s">
        <v>52</v>
      </c>
      <c r="AB61" s="1" t="s">
        <v>50</v>
      </c>
      <c r="AC61" s="1" t="s">
        <v>50</v>
      </c>
      <c r="AD61" s="1">
        <v>93</v>
      </c>
      <c r="AE61" s="1">
        <v>70</v>
      </c>
      <c r="AF61" s="1">
        <v>153</v>
      </c>
      <c r="AG61" s="1">
        <v>4.8</v>
      </c>
      <c r="AL61" s="1" t="s">
        <v>50</v>
      </c>
      <c r="AM61" s="1" t="s">
        <v>50</v>
      </c>
      <c r="AO61" s="1" t="s">
        <v>51</v>
      </c>
      <c r="AP61" s="1" t="s">
        <v>51</v>
      </c>
      <c r="AQ61" s="1" t="s">
        <v>51</v>
      </c>
      <c r="AR61" s="1" t="s">
        <v>50</v>
      </c>
      <c r="AS61" s="1" t="s">
        <v>50</v>
      </c>
      <c r="AT61" s="1" t="s">
        <v>50</v>
      </c>
      <c r="AU61" s="1" t="s">
        <v>52</v>
      </c>
      <c r="AV61" s="1" t="s">
        <v>52</v>
      </c>
      <c r="AW61" s="1" t="s">
        <v>52</v>
      </c>
      <c r="AX61" s="6" t="s">
        <v>51</v>
      </c>
    </row>
    <row r="62" spans="1:50" x14ac:dyDescent="0.25">
      <c r="A62" s="4"/>
      <c r="B62" s="4">
        <v>167520</v>
      </c>
      <c r="C62" s="1">
        <v>61</v>
      </c>
      <c r="E62" s="1">
        <v>61</v>
      </c>
      <c r="F62" s="1">
        <v>1</v>
      </c>
      <c r="G62" s="1" t="s">
        <v>123</v>
      </c>
      <c r="H62" s="3">
        <v>12164</v>
      </c>
      <c r="I62" s="1">
        <v>85</v>
      </c>
      <c r="J62" s="1" t="s">
        <v>46</v>
      </c>
      <c r="K62" s="1" t="s">
        <v>57</v>
      </c>
      <c r="L62" s="1" t="s">
        <v>58</v>
      </c>
      <c r="M62" s="1">
        <v>27.38</v>
      </c>
      <c r="N62" s="1">
        <v>135</v>
      </c>
      <c r="O62" s="1">
        <v>65</v>
      </c>
      <c r="P62" s="1">
        <v>70</v>
      </c>
      <c r="Q62" s="1">
        <v>100</v>
      </c>
      <c r="R62" s="1">
        <v>73</v>
      </c>
      <c r="S62" s="1" t="s">
        <v>54</v>
      </c>
      <c r="T62" s="1" t="s">
        <v>50</v>
      </c>
      <c r="U62" s="1" t="s">
        <v>50</v>
      </c>
      <c r="V62" s="1" t="s">
        <v>50</v>
      </c>
      <c r="W62" s="1" t="s">
        <v>51</v>
      </c>
      <c r="X62" s="1" t="s">
        <v>51</v>
      </c>
      <c r="Y62" s="1" t="s">
        <v>50</v>
      </c>
      <c r="Z62" s="1" t="s">
        <v>50</v>
      </c>
      <c r="AA62" s="1" t="s">
        <v>52</v>
      </c>
      <c r="AB62" s="1" t="s">
        <v>50</v>
      </c>
      <c r="AC62" s="1" t="s">
        <v>50</v>
      </c>
      <c r="AD62" s="1">
        <v>56</v>
      </c>
      <c r="AE62" s="1">
        <v>83</v>
      </c>
      <c r="AF62" s="1">
        <v>136</v>
      </c>
      <c r="AG62" s="1">
        <v>4.4000000000000004</v>
      </c>
      <c r="AJ62" s="1" t="s">
        <v>52</v>
      </c>
      <c r="AK62" s="1" t="s">
        <v>52</v>
      </c>
      <c r="AL62" s="1" t="s">
        <v>51</v>
      </c>
      <c r="AM62" s="1" t="s">
        <v>50</v>
      </c>
      <c r="AN62" s="1" t="s">
        <v>52</v>
      </c>
      <c r="AO62" s="1" t="s">
        <v>51</v>
      </c>
      <c r="AP62" s="1" t="s">
        <v>51</v>
      </c>
      <c r="AQ62" s="1" t="s">
        <v>50</v>
      </c>
      <c r="AR62" s="1" t="s">
        <v>50</v>
      </c>
      <c r="AS62" s="1" t="s">
        <v>50</v>
      </c>
      <c r="AT62" s="1" t="s">
        <v>50</v>
      </c>
      <c r="AU62" s="1" t="s">
        <v>52</v>
      </c>
      <c r="AV62" s="1" t="s">
        <v>52</v>
      </c>
      <c r="AW62" s="1" t="s">
        <v>52</v>
      </c>
      <c r="AX62" s="6" t="s">
        <v>51</v>
      </c>
    </row>
    <row r="63" spans="1:50" x14ac:dyDescent="0.25">
      <c r="A63" s="4"/>
      <c r="B63" s="4">
        <v>167553</v>
      </c>
      <c r="C63" s="1">
        <v>55</v>
      </c>
      <c r="D63" s="1">
        <v>55</v>
      </c>
      <c r="E63" s="1">
        <v>43</v>
      </c>
      <c r="F63" s="1">
        <v>1</v>
      </c>
      <c r="G63" s="1" t="s">
        <v>124</v>
      </c>
      <c r="H63" s="3">
        <v>18329</v>
      </c>
      <c r="I63" s="1">
        <v>68</v>
      </c>
      <c r="J63" s="1" t="s">
        <v>56</v>
      </c>
      <c r="K63" s="1" t="s">
        <v>57</v>
      </c>
      <c r="L63" s="1" t="s">
        <v>58</v>
      </c>
      <c r="M63" s="1">
        <v>43.6</v>
      </c>
      <c r="N63" s="1">
        <v>135</v>
      </c>
      <c r="O63" s="1">
        <v>80</v>
      </c>
      <c r="P63" s="1">
        <v>55</v>
      </c>
      <c r="Q63" s="1">
        <v>107.5</v>
      </c>
      <c r="R63" s="1">
        <v>61</v>
      </c>
      <c r="S63" s="1" t="s">
        <v>54</v>
      </c>
      <c r="T63" s="1" t="s">
        <v>50</v>
      </c>
      <c r="U63" s="1" t="s">
        <v>51</v>
      </c>
      <c r="V63" s="1" t="s">
        <v>50</v>
      </c>
      <c r="W63" s="1" t="s">
        <v>51</v>
      </c>
      <c r="X63" s="1" t="s">
        <v>51</v>
      </c>
      <c r="Y63" s="1" t="s">
        <v>50</v>
      </c>
      <c r="Z63" s="1" t="s">
        <v>50</v>
      </c>
      <c r="AA63" s="1" t="s">
        <v>52</v>
      </c>
      <c r="AB63" s="1" t="s">
        <v>50</v>
      </c>
      <c r="AC63" s="1" t="s">
        <v>50</v>
      </c>
      <c r="AD63" s="1">
        <v>93</v>
      </c>
      <c r="AE63" s="1">
        <v>73</v>
      </c>
      <c r="AG63" s="1">
        <v>4.7</v>
      </c>
      <c r="AL63" s="1" t="s">
        <v>51</v>
      </c>
      <c r="AM63" s="1" t="s">
        <v>50</v>
      </c>
      <c r="AN63" s="1" t="s">
        <v>50</v>
      </c>
      <c r="AO63" s="1" t="s">
        <v>51</v>
      </c>
      <c r="AP63" s="1" t="s">
        <v>51</v>
      </c>
      <c r="AQ63" s="1" t="s">
        <v>51</v>
      </c>
      <c r="AR63" s="1" t="s">
        <v>50</v>
      </c>
      <c r="AS63" s="1" t="s">
        <v>51</v>
      </c>
      <c r="AT63" s="1" t="s">
        <v>50</v>
      </c>
      <c r="AU63" s="1" t="s">
        <v>52</v>
      </c>
      <c r="AV63" s="1" t="s">
        <v>52</v>
      </c>
      <c r="AW63" s="1" t="s">
        <v>52</v>
      </c>
      <c r="AX63" s="6" t="s">
        <v>51</v>
      </c>
    </row>
    <row r="64" spans="1:50" x14ac:dyDescent="0.25">
      <c r="A64" s="4"/>
      <c r="B64" s="4">
        <v>168221</v>
      </c>
      <c r="C64" s="1">
        <v>60</v>
      </c>
      <c r="E64" s="1">
        <v>60</v>
      </c>
      <c r="F64" s="1">
        <v>1</v>
      </c>
      <c r="G64" s="1" t="s">
        <v>125</v>
      </c>
      <c r="H64" s="3">
        <v>11516</v>
      </c>
      <c r="I64" s="1">
        <v>87</v>
      </c>
      <c r="J64" s="1" t="s">
        <v>46</v>
      </c>
      <c r="K64" s="1" t="s">
        <v>47</v>
      </c>
      <c r="L64" s="1" t="s">
        <v>58</v>
      </c>
      <c r="M64" s="1">
        <v>24.97</v>
      </c>
      <c r="N64" s="1">
        <v>160</v>
      </c>
      <c r="O64" s="1">
        <v>80</v>
      </c>
      <c r="P64" s="1">
        <v>80</v>
      </c>
      <c r="Q64" s="1">
        <v>120</v>
      </c>
      <c r="R64" s="1">
        <v>82</v>
      </c>
      <c r="S64" s="1" t="s">
        <v>54</v>
      </c>
      <c r="T64" s="1" t="s">
        <v>50</v>
      </c>
      <c r="U64" s="1" t="s">
        <v>51</v>
      </c>
      <c r="V64" s="1" t="s">
        <v>50</v>
      </c>
      <c r="W64" s="1" t="s">
        <v>51</v>
      </c>
      <c r="X64" s="1" t="s">
        <v>50</v>
      </c>
      <c r="Y64" s="1" t="s">
        <v>51</v>
      </c>
      <c r="Z64" s="1" t="s">
        <v>50</v>
      </c>
      <c r="AA64" s="1" t="s">
        <v>52</v>
      </c>
      <c r="AB64" s="1" t="s">
        <v>50</v>
      </c>
      <c r="AC64" s="1" t="s">
        <v>51</v>
      </c>
      <c r="AJ64" s="1" t="s">
        <v>52</v>
      </c>
      <c r="AK64" s="1" t="s">
        <v>52</v>
      </c>
      <c r="AL64" s="1" t="s">
        <v>50</v>
      </c>
      <c r="AM64" s="1" t="s">
        <v>50</v>
      </c>
      <c r="AN64" s="1" t="s">
        <v>52</v>
      </c>
      <c r="AO64" s="1" t="s">
        <v>51</v>
      </c>
      <c r="AP64" s="1" t="s">
        <v>51</v>
      </c>
      <c r="AQ64" s="1" t="s">
        <v>50</v>
      </c>
      <c r="AR64" s="1" t="s">
        <v>50</v>
      </c>
      <c r="AS64" s="1" t="s">
        <v>50</v>
      </c>
      <c r="AT64" s="1" t="s">
        <v>51</v>
      </c>
      <c r="AU64" s="1" t="s">
        <v>52</v>
      </c>
      <c r="AV64" s="1" t="s">
        <v>52</v>
      </c>
      <c r="AW64" s="1" t="s">
        <v>52</v>
      </c>
      <c r="AX64" s="6" t="s">
        <v>51</v>
      </c>
    </row>
    <row r="65" spans="1:50" x14ac:dyDescent="0.25">
      <c r="A65" s="4"/>
      <c r="B65" s="4">
        <v>168385</v>
      </c>
      <c r="C65" s="1">
        <v>52</v>
      </c>
      <c r="D65" s="1">
        <v>52</v>
      </c>
      <c r="E65" s="1">
        <v>52</v>
      </c>
      <c r="F65" s="1">
        <v>1</v>
      </c>
      <c r="G65" s="1" t="s">
        <v>126</v>
      </c>
      <c r="H65" s="3">
        <v>16860</v>
      </c>
      <c r="I65" s="1">
        <v>72</v>
      </c>
      <c r="J65" s="1" t="s">
        <v>46</v>
      </c>
      <c r="K65" s="1" t="s">
        <v>57</v>
      </c>
      <c r="L65" s="1" t="s">
        <v>58</v>
      </c>
      <c r="M65" s="1">
        <v>26.8</v>
      </c>
      <c r="N65" s="1">
        <v>110</v>
      </c>
      <c r="O65" s="1">
        <v>60</v>
      </c>
      <c r="P65" s="1">
        <v>50</v>
      </c>
      <c r="Q65" s="1">
        <v>85</v>
      </c>
      <c r="R65" s="1">
        <v>115</v>
      </c>
      <c r="S65" s="1" t="s">
        <v>54</v>
      </c>
      <c r="T65" s="1" t="s">
        <v>50</v>
      </c>
      <c r="U65" s="1" t="s">
        <v>50</v>
      </c>
      <c r="V65" s="1" t="s">
        <v>50</v>
      </c>
      <c r="W65" s="1" t="s">
        <v>51</v>
      </c>
      <c r="X65" s="1" t="s">
        <v>50</v>
      </c>
      <c r="Y65" s="1" t="s">
        <v>51</v>
      </c>
      <c r="Z65" s="1" t="s">
        <v>50</v>
      </c>
      <c r="AA65" s="1" t="b">
        <v>1</v>
      </c>
      <c r="AB65" s="1" t="s">
        <v>50</v>
      </c>
      <c r="AC65" s="1" t="s">
        <v>50</v>
      </c>
      <c r="AD65" s="1">
        <v>92</v>
      </c>
      <c r="AE65" s="1">
        <v>54</v>
      </c>
      <c r="AG65" s="1">
        <v>4.2</v>
      </c>
      <c r="AL65" s="1" t="s">
        <v>50</v>
      </c>
      <c r="AM65" s="1" t="s">
        <v>50</v>
      </c>
      <c r="AO65" s="1" t="s">
        <v>51</v>
      </c>
      <c r="AP65" s="1" t="s">
        <v>51</v>
      </c>
      <c r="AQ65" s="1" t="s">
        <v>50</v>
      </c>
      <c r="AR65" s="1" t="s">
        <v>51</v>
      </c>
      <c r="AS65" s="1" t="s">
        <v>50</v>
      </c>
      <c r="AT65" s="1" t="s">
        <v>50</v>
      </c>
      <c r="AU65" s="1" t="s">
        <v>52</v>
      </c>
      <c r="AV65" s="1" t="s">
        <v>52</v>
      </c>
      <c r="AW65" s="1" t="s">
        <v>52</v>
      </c>
      <c r="AX65" s="6" t="s">
        <v>51</v>
      </c>
    </row>
    <row r="66" spans="1:50" x14ac:dyDescent="0.25">
      <c r="A66" s="4"/>
      <c r="B66" s="4">
        <v>169002</v>
      </c>
      <c r="C66" s="1">
        <v>60</v>
      </c>
      <c r="D66" s="1">
        <v>60</v>
      </c>
      <c r="E66" s="1">
        <v>60</v>
      </c>
      <c r="F66" s="1">
        <v>1</v>
      </c>
      <c r="G66" s="1" t="s">
        <v>127</v>
      </c>
      <c r="H66" s="3">
        <v>12491</v>
      </c>
      <c r="I66" s="1">
        <v>84</v>
      </c>
      <c r="J66" s="1" t="s">
        <v>46</v>
      </c>
      <c r="K66" s="1" t="s">
        <v>47</v>
      </c>
      <c r="L66" s="1" t="s">
        <v>58</v>
      </c>
      <c r="M66" s="1">
        <v>39.200000000000003</v>
      </c>
      <c r="N66" s="1">
        <v>110</v>
      </c>
      <c r="O66" s="1">
        <v>70</v>
      </c>
      <c r="P66" s="1">
        <v>40</v>
      </c>
      <c r="Q66" s="1">
        <v>90</v>
      </c>
      <c r="R66" s="1">
        <v>81</v>
      </c>
      <c r="S66" s="1" t="s">
        <v>54</v>
      </c>
      <c r="T66" s="1" t="s">
        <v>51</v>
      </c>
      <c r="U66" s="1" t="s">
        <v>51</v>
      </c>
      <c r="V66" s="1" t="s">
        <v>50</v>
      </c>
      <c r="W66" s="1" t="s">
        <v>50</v>
      </c>
      <c r="X66" s="1" t="s">
        <v>50</v>
      </c>
      <c r="Y66" s="1" t="s">
        <v>51</v>
      </c>
      <c r="Z66" s="1" t="s">
        <v>50</v>
      </c>
      <c r="AA66" s="1" t="s">
        <v>52</v>
      </c>
      <c r="AB66" s="1" t="s">
        <v>50</v>
      </c>
      <c r="AC66" s="1" t="s">
        <v>51</v>
      </c>
      <c r="AD66" s="1">
        <v>107</v>
      </c>
      <c r="AE66" s="1">
        <v>42</v>
      </c>
      <c r="AG66" s="1">
        <v>4.4000000000000004</v>
      </c>
      <c r="AH66" s="1">
        <v>665</v>
      </c>
      <c r="AL66" s="1" t="s">
        <v>50</v>
      </c>
      <c r="AM66" s="1" t="s">
        <v>50</v>
      </c>
      <c r="AN66" s="1" t="s">
        <v>50</v>
      </c>
      <c r="AO66" s="1" t="s">
        <v>51</v>
      </c>
      <c r="AP66" s="1" t="s">
        <v>51</v>
      </c>
      <c r="AQ66" s="1" t="s">
        <v>51</v>
      </c>
      <c r="AR66" s="1" t="s">
        <v>50</v>
      </c>
      <c r="AS66" s="1" t="s">
        <v>51</v>
      </c>
      <c r="AT66" s="1" t="s">
        <v>50</v>
      </c>
      <c r="AU66" s="1" t="s">
        <v>52</v>
      </c>
      <c r="AV66" s="1" t="s">
        <v>52</v>
      </c>
      <c r="AW66" s="1" t="s">
        <v>52</v>
      </c>
      <c r="AX66" s="6" t="s">
        <v>51</v>
      </c>
    </row>
    <row r="67" spans="1:50" x14ac:dyDescent="0.25">
      <c r="A67" s="4"/>
      <c r="B67" s="4">
        <v>170571</v>
      </c>
      <c r="C67" s="1">
        <v>50</v>
      </c>
      <c r="E67" s="1">
        <v>50</v>
      </c>
      <c r="F67" s="1">
        <v>1</v>
      </c>
      <c r="G67" s="1" t="s">
        <v>128</v>
      </c>
      <c r="H67" s="3">
        <v>13373</v>
      </c>
      <c r="I67" s="1">
        <v>82</v>
      </c>
      <c r="J67" s="1" t="s">
        <v>56</v>
      </c>
      <c r="K67" s="1" t="s">
        <v>57</v>
      </c>
      <c r="L67" s="1" t="s">
        <v>58</v>
      </c>
      <c r="M67" s="1">
        <v>26.85</v>
      </c>
      <c r="N67" s="1">
        <v>80</v>
      </c>
      <c r="O67" s="1">
        <v>60</v>
      </c>
      <c r="P67" s="1">
        <v>20</v>
      </c>
      <c r="Q67" s="1">
        <v>70</v>
      </c>
      <c r="R67" s="1">
        <v>57</v>
      </c>
      <c r="S67" s="1" t="s">
        <v>59</v>
      </c>
      <c r="T67" s="1" t="s">
        <v>51</v>
      </c>
      <c r="U67" s="1" t="s">
        <v>50</v>
      </c>
      <c r="V67" s="1" t="s">
        <v>50</v>
      </c>
      <c r="W67" s="1" t="s">
        <v>51</v>
      </c>
      <c r="X67" s="1" t="s">
        <v>51</v>
      </c>
      <c r="Y67" s="1" t="s">
        <v>51</v>
      </c>
      <c r="Z67" s="1" t="s">
        <v>51</v>
      </c>
      <c r="AA67" s="1" t="b">
        <v>1</v>
      </c>
      <c r="AB67" s="1" t="s">
        <v>50</v>
      </c>
      <c r="AC67" s="1" t="s">
        <v>51</v>
      </c>
      <c r="AD67" s="1">
        <v>172</v>
      </c>
      <c r="AE67" s="1">
        <v>32</v>
      </c>
      <c r="AF67" s="1">
        <v>97</v>
      </c>
      <c r="AG67" s="1">
        <v>4.8</v>
      </c>
      <c r="AJ67" s="1" t="s">
        <v>52</v>
      </c>
      <c r="AK67" s="1" t="s">
        <v>52</v>
      </c>
      <c r="AL67" s="1" t="s">
        <v>50</v>
      </c>
      <c r="AM67" s="1" t="s">
        <v>50</v>
      </c>
      <c r="AN67" s="1" t="s">
        <v>52</v>
      </c>
      <c r="AO67" s="1" t="s">
        <v>50</v>
      </c>
      <c r="AP67" s="1" t="s">
        <v>51</v>
      </c>
      <c r="AQ67" s="1" t="s">
        <v>51</v>
      </c>
      <c r="AR67" s="1" t="s">
        <v>50</v>
      </c>
      <c r="AS67" s="1" t="s">
        <v>50</v>
      </c>
      <c r="AT67" s="1" t="s">
        <v>50</v>
      </c>
      <c r="AU67" s="1" t="s">
        <v>52</v>
      </c>
      <c r="AV67" s="1" t="s">
        <v>52</v>
      </c>
      <c r="AW67" s="1" t="s">
        <v>52</v>
      </c>
      <c r="AX67" s="6" t="s">
        <v>51</v>
      </c>
    </row>
    <row r="68" spans="1:50" x14ac:dyDescent="0.25">
      <c r="A68" s="4"/>
      <c r="B68" s="4">
        <v>170686</v>
      </c>
      <c r="C68" s="1">
        <v>63</v>
      </c>
      <c r="E68" s="1">
        <v>63</v>
      </c>
      <c r="F68" s="1">
        <v>1</v>
      </c>
      <c r="G68" s="1" t="s">
        <v>129</v>
      </c>
      <c r="H68" s="3">
        <v>9341</v>
      </c>
      <c r="I68" s="1">
        <v>93</v>
      </c>
      <c r="J68" s="1" t="s">
        <v>56</v>
      </c>
      <c r="K68" s="1" t="s">
        <v>57</v>
      </c>
      <c r="L68" s="1" t="s">
        <v>58</v>
      </c>
      <c r="M68" s="1">
        <v>30.28</v>
      </c>
      <c r="N68" s="1">
        <v>158</v>
      </c>
      <c r="O68" s="1">
        <v>68</v>
      </c>
      <c r="P68" s="1">
        <v>90</v>
      </c>
      <c r="Q68" s="1">
        <v>113</v>
      </c>
      <c r="R68" s="1">
        <v>61</v>
      </c>
      <c r="S68" s="1" t="s">
        <v>54</v>
      </c>
      <c r="T68" s="1" t="s">
        <v>50</v>
      </c>
      <c r="U68" s="1" t="s">
        <v>50</v>
      </c>
      <c r="V68" s="1" t="s">
        <v>50</v>
      </c>
      <c r="W68" s="1" t="s">
        <v>50</v>
      </c>
      <c r="X68" s="1" t="s">
        <v>50</v>
      </c>
      <c r="Y68" s="1" t="s">
        <v>51</v>
      </c>
      <c r="Z68" s="1" t="s">
        <v>50</v>
      </c>
      <c r="AA68" s="1" t="s">
        <v>52</v>
      </c>
      <c r="AB68" s="1" t="s">
        <v>50</v>
      </c>
      <c r="AC68" s="1" t="s">
        <v>50</v>
      </c>
      <c r="AD68" s="1">
        <v>158</v>
      </c>
      <c r="AE68" s="1">
        <v>33</v>
      </c>
      <c r="AG68" s="1">
        <v>4.7</v>
      </c>
      <c r="AJ68" s="1" t="s">
        <v>52</v>
      </c>
      <c r="AK68" s="1" t="s">
        <v>52</v>
      </c>
      <c r="AL68" s="1" t="s">
        <v>50</v>
      </c>
      <c r="AM68" s="1" t="s">
        <v>50</v>
      </c>
      <c r="AN68" s="1" t="s">
        <v>52</v>
      </c>
      <c r="AO68" s="1" t="s">
        <v>51</v>
      </c>
      <c r="AP68" s="1" t="s">
        <v>51</v>
      </c>
      <c r="AQ68" s="1" t="s">
        <v>51</v>
      </c>
      <c r="AR68" s="1" t="s">
        <v>50</v>
      </c>
      <c r="AS68" s="1" t="s">
        <v>51</v>
      </c>
      <c r="AT68" s="1" t="s">
        <v>50</v>
      </c>
      <c r="AU68" s="1" t="s">
        <v>52</v>
      </c>
      <c r="AV68" s="1" t="s">
        <v>52</v>
      </c>
      <c r="AW68" s="1" t="s">
        <v>52</v>
      </c>
      <c r="AX68" s="6" t="s">
        <v>51</v>
      </c>
    </row>
    <row r="69" spans="1:50" x14ac:dyDescent="0.25">
      <c r="A69" s="4"/>
      <c r="B69" s="4">
        <v>171648</v>
      </c>
      <c r="C69" s="1">
        <v>55</v>
      </c>
      <c r="D69" s="1">
        <v>55</v>
      </c>
      <c r="F69" s="1">
        <v>1</v>
      </c>
      <c r="G69" s="1" t="s">
        <v>131</v>
      </c>
      <c r="H69" s="3">
        <v>11073</v>
      </c>
      <c r="I69" s="1">
        <v>88</v>
      </c>
      <c r="J69" s="1" t="s">
        <v>46</v>
      </c>
      <c r="K69" s="1" t="s">
        <v>47</v>
      </c>
      <c r="L69" s="1" t="s">
        <v>58</v>
      </c>
      <c r="M69" s="1">
        <v>32.5</v>
      </c>
      <c r="N69" s="1">
        <v>150</v>
      </c>
      <c r="O69" s="1">
        <v>90</v>
      </c>
      <c r="P69" s="1">
        <v>60</v>
      </c>
      <c r="Q69" s="1">
        <v>120</v>
      </c>
      <c r="R69" s="1">
        <v>59</v>
      </c>
      <c r="S69" s="1" t="s">
        <v>54</v>
      </c>
      <c r="T69" s="1" t="s">
        <v>50</v>
      </c>
      <c r="U69" s="1" t="s">
        <v>50</v>
      </c>
      <c r="V69" s="1" t="s">
        <v>50</v>
      </c>
      <c r="W69" s="1" t="s">
        <v>51</v>
      </c>
      <c r="X69" s="1" t="s">
        <v>51</v>
      </c>
      <c r="Y69" s="1" t="s">
        <v>51</v>
      </c>
      <c r="Z69" s="1" t="s">
        <v>50</v>
      </c>
      <c r="AA69" s="1" t="s">
        <v>52</v>
      </c>
      <c r="AB69" s="1" t="s">
        <v>50</v>
      </c>
      <c r="AC69" s="1" t="s">
        <v>50</v>
      </c>
      <c r="AD69" s="1">
        <v>100</v>
      </c>
      <c r="AE69" s="1">
        <v>44</v>
      </c>
      <c r="AF69" s="1">
        <v>121</v>
      </c>
      <c r="AG69" s="1">
        <v>4.2</v>
      </c>
      <c r="AJ69" s="1">
        <v>3.4</v>
      </c>
      <c r="AK69" s="1">
        <v>1.2</v>
      </c>
      <c r="AL69" s="1" t="s">
        <v>51</v>
      </c>
      <c r="AM69" s="1" t="s">
        <v>50</v>
      </c>
      <c r="AN69" s="1" t="s">
        <v>50</v>
      </c>
      <c r="AO69" s="1" t="s">
        <v>51</v>
      </c>
      <c r="AP69" s="1" t="s">
        <v>51</v>
      </c>
      <c r="AQ69" s="1" t="s">
        <v>51</v>
      </c>
      <c r="AR69" s="1" t="s">
        <v>50</v>
      </c>
      <c r="AS69" s="1" t="s">
        <v>51</v>
      </c>
      <c r="AT69" s="1" t="s">
        <v>50</v>
      </c>
      <c r="AU69" s="1" t="s">
        <v>52</v>
      </c>
      <c r="AV69" s="1" t="s">
        <v>52</v>
      </c>
      <c r="AW69" s="1" t="s">
        <v>52</v>
      </c>
      <c r="AX69" s="6" t="s">
        <v>51</v>
      </c>
    </row>
    <row r="70" spans="1:50" x14ac:dyDescent="0.25">
      <c r="A70" s="4"/>
      <c r="B70" s="4">
        <v>172274</v>
      </c>
      <c r="C70" s="1">
        <v>65</v>
      </c>
      <c r="D70" s="1">
        <v>65</v>
      </c>
      <c r="E70" s="1">
        <v>65</v>
      </c>
      <c r="F70" s="1">
        <v>1</v>
      </c>
      <c r="G70" s="1" t="s">
        <v>132</v>
      </c>
      <c r="H70" s="3">
        <v>15721</v>
      </c>
      <c r="I70" s="1">
        <v>75</v>
      </c>
      <c r="J70" s="1" t="s">
        <v>56</v>
      </c>
      <c r="K70" s="1" t="s">
        <v>47</v>
      </c>
      <c r="L70" s="1" t="s">
        <v>58</v>
      </c>
      <c r="M70" s="1">
        <v>37.700000000000003</v>
      </c>
      <c r="N70" s="1">
        <v>145</v>
      </c>
      <c r="O70" s="1">
        <v>60</v>
      </c>
      <c r="P70" s="1">
        <v>85</v>
      </c>
      <c r="Q70" s="1">
        <v>102.5</v>
      </c>
      <c r="R70" s="1">
        <v>86</v>
      </c>
      <c r="S70" s="1" t="s">
        <v>54</v>
      </c>
      <c r="T70" s="1" t="s">
        <v>50</v>
      </c>
      <c r="U70" s="1" t="s">
        <v>51</v>
      </c>
      <c r="V70" s="1" t="s">
        <v>51</v>
      </c>
      <c r="W70" s="1" t="s">
        <v>51</v>
      </c>
      <c r="X70" s="1" t="s">
        <v>51</v>
      </c>
      <c r="Y70" s="1" t="s">
        <v>51</v>
      </c>
      <c r="Z70" s="1" t="s">
        <v>50</v>
      </c>
      <c r="AA70" s="1" t="s">
        <v>52</v>
      </c>
      <c r="AB70" s="1" t="s">
        <v>50</v>
      </c>
      <c r="AC70" s="1" t="s">
        <v>51</v>
      </c>
      <c r="AD70" s="1">
        <v>246</v>
      </c>
      <c r="AE70" s="1">
        <v>21</v>
      </c>
      <c r="AF70" s="1">
        <v>146</v>
      </c>
      <c r="AG70" s="1">
        <v>3.4</v>
      </c>
      <c r="AJ70" s="1">
        <v>3.7</v>
      </c>
      <c r="AK70" s="1">
        <v>1.1000000000000001</v>
      </c>
      <c r="AL70" s="1" t="s">
        <v>50</v>
      </c>
      <c r="AM70" s="1" t="s">
        <v>51</v>
      </c>
      <c r="AN70" s="1" t="s">
        <v>50</v>
      </c>
      <c r="AO70" s="1" t="s">
        <v>51</v>
      </c>
      <c r="AP70" s="1" t="s">
        <v>51</v>
      </c>
      <c r="AQ70" s="1" t="s">
        <v>50</v>
      </c>
      <c r="AR70" s="1" t="s">
        <v>50</v>
      </c>
      <c r="AS70" s="1" t="s">
        <v>51</v>
      </c>
      <c r="AT70" s="1" t="s">
        <v>50</v>
      </c>
      <c r="AU70" s="1" t="s">
        <v>52</v>
      </c>
      <c r="AV70" s="1" t="s">
        <v>52</v>
      </c>
      <c r="AW70" s="1" t="s">
        <v>52</v>
      </c>
      <c r="AX70" s="6" t="s">
        <v>51</v>
      </c>
    </row>
    <row r="71" spans="1:50" x14ac:dyDescent="0.25">
      <c r="A71" s="4"/>
      <c r="B71" s="4">
        <v>172983</v>
      </c>
      <c r="C71" s="1">
        <v>59</v>
      </c>
      <c r="D71" s="1">
        <v>59</v>
      </c>
      <c r="F71" s="1">
        <v>1</v>
      </c>
      <c r="G71" s="1" t="s">
        <v>133</v>
      </c>
      <c r="H71" s="3">
        <v>8683</v>
      </c>
      <c r="I71" s="1">
        <v>95</v>
      </c>
      <c r="J71" s="1" t="s">
        <v>56</v>
      </c>
      <c r="K71" s="1" t="s">
        <v>47</v>
      </c>
      <c r="L71" s="1" t="s">
        <v>58</v>
      </c>
      <c r="M71" s="1">
        <v>28</v>
      </c>
      <c r="N71" s="1">
        <v>150</v>
      </c>
      <c r="O71" s="1">
        <v>70</v>
      </c>
      <c r="P71" s="1">
        <v>80</v>
      </c>
      <c r="Q71" s="1">
        <v>110</v>
      </c>
      <c r="R71" s="1">
        <v>73</v>
      </c>
      <c r="S71" s="1" t="s">
        <v>105</v>
      </c>
      <c r="T71" s="1" t="s">
        <v>50</v>
      </c>
      <c r="U71" s="1" t="s">
        <v>50</v>
      </c>
      <c r="V71" s="1" t="s">
        <v>51</v>
      </c>
      <c r="W71" s="1" t="s">
        <v>51</v>
      </c>
      <c r="X71" s="1" t="s">
        <v>51</v>
      </c>
      <c r="Y71" s="1" t="s">
        <v>51</v>
      </c>
      <c r="Z71" s="1" t="s">
        <v>50</v>
      </c>
      <c r="AA71" s="1" t="s">
        <v>52</v>
      </c>
      <c r="AB71" s="1" t="s">
        <v>50</v>
      </c>
      <c r="AC71" s="1" t="s">
        <v>51</v>
      </c>
      <c r="AD71" s="1">
        <v>89</v>
      </c>
      <c r="AE71" s="1">
        <v>64</v>
      </c>
      <c r="AF71" s="1">
        <v>112</v>
      </c>
      <c r="AG71" s="1">
        <v>4.5</v>
      </c>
      <c r="AJ71" s="1">
        <v>5.3</v>
      </c>
      <c r="AK71" s="1">
        <v>3.6</v>
      </c>
      <c r="AL71" s="1" t="s">
        <v>50</v>
      </c>
      <c r="AM71" s="1" t="s">
        <v>51</v>
      </c>
      <c r="AN71" s="1" t="s">
        <v>50</v>
      </c>
      <c r="AO71" s="1" t="s">
        <v>50</v>
      </c>
      <c r="AP71" s="1" t="s">
        <v>51</v>
      </c>
      <c r="AQ71" s="1" t="s">
        <v>50</v>
      </c>
      <c r="AR71" s="1" t="s">
        <v>50</v>
      </c>
      <c r="AS71" s="1" t="s">
        <v>50</v>
      </c>
      <c r="AT71" s="1" t="s">
        <v>50</v>
      </c>
      <c r="AU71" s="1" t="s">
        <v>52</v>
      </c>
      <c r="AV71" s="1" t="s">
        <v>52</v>
      </c>
      <c r="AW71" s="1" t="s">
        <v>52</v>
      </c>
      <c r="AX71" s="6" t="s">
        <v>51</v>
      </c>
    </row>
    <row r="72" spans="1:50" x14ac:dyDescent="0.25">
      <c r="A72" s="4"/>
      <c r="B72" s="4">
        <v>173038</v>
      </c>
      <c r="C72" s="1">
        <v>62</v>
      </c>
      <c r="D72" s="1">
        <v>62</v>
      </c>
      <c r="E72" s="1">
        <v>61</v>
      </c>
      <c r="F72" s="1">
        <v>1</v>
      </c>
      <c r="G72" s="1" t="s">
        <v>134</v>
      </c>
      <c r="H72" s="3">
        <v>15748</v>
      </c>
      <c r="I72" s="1">
        <v>75</v>
      </c>
      <c r="J72" s="1" t="s">
        <v>46</v>
      </c>
      <c r="K72" s="1" t="s">
        <v>47</v>
      </c>
      <c r="L72" s="1" t="s">
        <v>58</v>
      </c>
      <c r="M72" s="1">
        <v>22.7</v>
      </c>
      <c r="N72" s="1">
        <v>105</v>
      </c>
      <c r="O72" s="1">
        <v>60</v>
      </c>
      <c r="P72" s="1">
        <v>45</v>
      </c>
      <c r="Q72" s="1">
        <v>82.5</v>
      </c>
      <c r="R72" s="1">
        <v>71</v>
      </c>
      <c r="S72" s="1" t="s">
        <v>59</v>
      </c>
      <c r="T72" s="1" t="s">
        <v>51</v>
      </c>
      <c r="U72" s="1" t="s">
        <v>50</v>
      </c>
      <c r="V72" s="1" t="s">
        <v>50</v>
      </c>
      <c r="W72" s="1" t="s">
        <v>50</v>
      </c>
      <c r="X72" s="1" t="s">
        <v>50</v>
      </c>
      <c r="Y72" s="1" t="s">
        <v>51</v>
      </c>
      <c r="Z72" s="1" t="s">
        <v>51</v>
      </c>
      <c r="AA72" s="1" t="s">
        <v>52</v>
      </c>
      <c r="AB72" s="1" t="s">
        <v>50</v>
      </c>
      <c r="AC72" s="1" t="s">
        <v>51</v>
      </c>
      <c r="AD72" s="1">
        <v>46</v>
      </c>
      <c r="AE72" s="1">
        <v>95</v>
      </c>
      <c r="AF72" s="1">
        <v>108</v>
      </c>
      <c r="AH72" s="1">
        <v>204</v>
      </c>
      <c r="AL72" s="1" t="s">
        <v>50</v>
      </c>
      <c r="AM72" s="1" t="s">
        <v>50</v>
      </c>
      <c r="AO72" s="1" t="s">
        <v>50</v>
      </c>
      <c r="AP72" s="1" t="s">
        <v>51</v>
      </c>
      <c r="AQ72" s="1" t="s">
        <v>50</v>
      </c>
      <c r="AR72" s="1" t="s">
        <v>50</v>
      </c>
      <c r="AS72" s="1" t="s">
        <v>50</v>
      </c>
      <c r="AT72" s="1" t="s">
        <v>50</v>
      </c>
      <c r="AU72" s="1" t="s">
        <v>52</v>
      </c>
      <c r="AV72" s="1" t="s">
        <v>52</v>
      </c>
      <c r="AW72" s="1" t="s">
        <v>52</v>
      </c>
      <c r="AX72" s="6" t="s">
        <v>51</v>
      </c>
    </row>
    <row r="73" spans="1:50" x14ac:dyDescent="0.25">
      <c r="A73" s="4"/>
      <c r="B73" s="4">
        <v>173171</v>
      </c>
      <c r="C73" s="1">
        <v>55</v>
      </c>
      <c r="D73" s="1">
        <v>55</v>
      </c>
      <c r="E73" s="1">
        <v>55</v>
      </c>
      <c r="F73" s="1">
        <v>1</v>
      </c>
      <c r="G73" s="1" t="s">
        <v>135</v>
      </c>
      <c r="H73" s="3">
        <v>12685</v>
      </c>
      <c r="I73" s="1">
        <v>84</v>
      </c>
      <c r="J73" s="1" t="s">
        <v>46</v>
      </c>
      <c r="K73" s="1" t="s">
        <v>47</v>
      </c>
      <c r="L73" s="1" t="s">
        <v>58</v>
      </c>
      <c r="M73" s="1">
        <v>33.81</v>
      </c>
      <c r="N73" s="1">
        <v>140</v>
      </c>
      <c r="O73" s="1">
        <v>85</v>
      </c>
      <c r="P73" s="1">
        <v>55</v>
      </c>
      <c r="Q73" s="1">
        <v>112.5</v>
      </c>
      <c r="R73" s="1">
        <v>87</v>
      </c>
      <c r="S73" s="1" t="s">
        <v>59</v>
      </c>
      <c r="T73" s="1" t="s">
        <v>50</v>
      </c>
      <c r="U73" s="1" t="s">
        <v>51</v>
      </c>
      <c r="V73" s="1" t="s">
        <v>51</v>
      </c>
      <c r="W73" s="1" t="s">
        <v>51</v>
      </c>
      <c r="X73" s="1" t="s">
        <v>50</v>
      </c>
      <c r="Y73" s="1" t="s">
        <v>51</v>
      </c>
      <c r="Z73" s="1" t="s">
        <v>50</v>
      </c>
      <c r="AA73" s="1" t="s">
        <v>52</v>
      </c>
      <c r="AB73" s="1" t="s">
        <v>50</v>
      </c>
      <c r="AC73" s="1" t="s">
        <v>50</v>
      </c>
      <c r="AD73" s="1">
        <v>76</v>
      </c>
      <c r="AE73" s="1">
        <v>64</v>
      </c>
      <c r="AF73" s="1">
        <v>123</v>
      </c>
      <c r="AG73" s="1">
        <v>4.2</v>
      </c>
      <c r="AJ73" s="1" t="s">
        <v>52</v>
      </c>
      <c r="AK73" s="1" t="s">
        <v>52</v>
      </c>
      <c r="AL73" s="1" t="s">
        <v>50</v>
      </c>
      <c r="AM73" s="1" t="s">
        <v>50</v>
      </c>
      <c r="AN73" s="1" t="s">
        <v>52</v>
      </c>
      <c r="AO73" s="1" t="s">
        <v>51</v>
      </c>
      <c r="AP73" s="1" t="s">
        <v>51</v>
      </c>
      <c r="AQ73" s="1" t="s">
        <v>50</v>
      </c>
      <c r="AR73" s="1" t="s">
        <v>50</v>
      </c>
      <c r="AS73" s="1" t="s">
        <v>50</v>
      </c>
      <c r="AT73" s="1" t="s">
        <v>50</v>
      </c>
      <c r="AU73" s="1" t="s">
        <v>52</v>
      </c>
      <c r="AV73" s="1" t="s">
        <v>52</v>
      </c>
      <c r="AW73" s="1" t="s">
        <v>52</v>
      </c>
      <c r="AX73" s="6" t="s">
        <v>51</v>
      </c>
    </row>
    <row r="74" spans="1:50" x14ac:dyDescent="0.25">
      <c r="A74" s="4"/>
      <c r="B74" s="4">
        <v>173269</v>
      </c>
      <c r="C74" s="1">
        <v>57</v>
      </c>
      <c r="D74" s="1">
        <v>57</v>
      </c>
      <c r="F74" s="1">
        <v>1</v>
      </c>
      <c r="G74" s="1" t="s">
        <v>136</v>
      </c>
      <c r="H74" s="3">
        <v>16841</v>
      </c>
      <c r="I74" s="1">
        <v>72</v>
      </c>
      <c r="J74" s="1" t="s">
        <v>46</v>
      </c>
      <c r="K74" s="1" t="s">
        <v>47</v>
      </c>
      <c r="L74" s="1" t="s">
        <v>58</v>
      </c>
      <c r="M74" s="1">
        <v>33.9</v>
      </c>
      <c r="N74" s="1">
        <v>125</v>
      </c>
      <c r="O74" s="1">
        <v>80</v>
      </c>
      <c r="P74" s="1">
        <v>45</v>
      </c>
      <c r="Q74" s="1">
        <v>102.5</v>
      </c>
      <c r="R74" s="1">
        <v>65</v>
      </c>
      <c r="S74" s="1" t="s">
        <v>54</v>
      </c>
      <c r="T74" s="1" t="s">
        <v>50</v>
      </c>
      <c r="U74" s="1" t="s">
        <v>50</v>
      </c>
      <c r="V74" s="1" t="s">
        <v>50</v>
      </c>
      <c r="W74" s="1" t="s">
        <v>51</v>
      </c>
      <c r="X74" s="1" t="s">
        <v>51</v>
      </c>
      <c r="Y74" s="1" t="s">
        <v>50</v>
      </c>
      <c r="Z74" s="1" t="s">
        <v>51</v>
      </c>
      <c r="AA74" s="1" t="s">
        <v>52</v>
      </c>
      <c r="AB74" s="1" t="s">
        <v>50</v>
      </c>
      <c r="AC74" s="1" t="s">
        <v>50</v>
      </c>
      <c r="AD74" s="1">
        <v>77</v>
      </c>
      <c r="AE74" s="1">
        <v>67</v>
      </c>
      <c r="AF74" s="1">
        <v>124</v>
      </c>
      <c r="AG74" s="1">
        <v>4.2</v>
      </c>
      <c r="AL74" s="1" t="s">
        <v>51</v>
      </c>
      <c r="AM74" s="1" t="s">
        <v>50</v>
      </c>
      <c r="AO74" s="1" t="s">
        <v>51</v>
      </c>
      <c r="AP74" s="1" t="s">
        <v>51</v>
      </c>
      <c r="AQ74" s="1" t="s">
        <v>51</v>
      </c>
      <c r="AR74" s="1" t="s">
        <v>50</v>
      </c>
      <c r="AS74" s="1" t="s">
        <v>51</v>
      </c>
      <c r="AT74" s="1" t="s">
        <v>50</v>
      </c>
      <c r="AU74" s="1" t="s">
        <v>52</v>
      </c>
      <c r="AV74" s="1" t="s">
        <v>52</v>
      </c>
      <c r="AW74" s="1" t="s">
        <v>52</v>
      </c>
      <c r="AX74" s="6" t="s">
        <v>51</v>
      </c>
    </row>
    <row r="75" spans="1:50" x14ac:dyDescent="0.25">
      <c r="A75" s="4"/>
      <c r="B75" s="4">
        <v>173862</v>
      </c>
      <c r="C75" s="1">
        <v>75</v>
      </c>
      <c r="D75" s="1">
        <v>75</v>
      </c>
      <c r="E75" s="1">
        <v>70</v>
      </c>
      <c r="F75" s="1">
        <v>1</v>
      </c>
      <c r="G75" s="1" t="s">
        <v>137</v>
      </c>
      <c r="H75" s="3">
        <v>11694</v>
      </c>
      <c r="I75" s="1">
        <v>86</v>
      </c>
      <c r="J75" s="1" t="s">
        <v>56</v>
      </c>
      <c r="K75" s="1" t="s">
        <v>47</v>
      </c>
      <c r="L75" s="1" t="s">
        <v>58</v>
      </c>
      <c r="M75" s="1">
        <v>29.74</v>
      </c>
      <c r="N75" s="1">
        <v>90</v>
      </c>
      <c r="O75" s="1">
        <v>60</v>
      </c>
      <c r="P75" s="1">
        <v>30</v>
      </c>
      <c r="Q75" s="1">
        <v>75</v>
      </c>
      <c r="R75" s="1">
        <v>103</v>
      </c>
      <c r="S75" s="1" t="s">
        <v>59</v>
      </c>
      <c r="T75" s="1" t="s">
        <v>50</v>
      </c>
      <c r="U75" s="1" t="s">
        <v>50</v>
      </c>
      <c r="V75" s="1" t="s">
        <v>50</v>
      </c>
      <c r="W75" s="1" t="s">
        <v>51</v>
      </c>
      <c r="X75" s="1" t="s">
        <v>51</v>
      </c>
      <c r="Y75" s="1" t="s">
        <v>50</v>
      </c>
      <c r="Z75" s="1" t="s">
        <v>51</v>
      </c>
      <c r="AA75" s="1" t="s">
        <v>52</v>
      </c>
      <c r="AB75" s="1" t="s">
        <v>50</v>
      </c>
      <c r="AC75" s="1" t="s">
        <v>50</v>
      </c>
      <c r="AD75" s="1">
        <v>112</v>
      </c>
      <c r="AE75" s="1">
        <v>52</v>
      </c>
      <c r="AF75" s="1">
        <v>111</v>
      </c>
      <c r="AG75" s="1">
        <v>4.7</v>
      </c>
      <c r="AJ75" s="1" t="s">
        <v>52</v>
      </c>
      <c r="AK75" s="1" t="s">
        <v>52</v>
      </c>
      <c r="AM75" s="1" t="s">
        <v>50</v>
      </c>
      <c r="AN75" s="1" t="s">
        <v>52</v>
      </c>
      <c r="AO75" s="1" t="s">
        <v>50</v>
      </c>
      <c r="AP75" s="1" t="s">
        <v>51</v>
      </c>
      <c r="AQ75" s="1" t="s">
        <v>50</v>
      </c>
      <c r="AR75" s="1" t="s">
        <v>50</v>
      </c>
      <c r="AS75" s="1" t="s">
        <v>51</v>
      </c>
      <c r="AT75" s="1" t="s">
        <v>50</v>
      </c>
      <c r="AU75" s="1" t="s">
        <v>52</v>
      </c>
      <c r="AV75" s="1" t="s">
        <v>52</v>
      </c>
      <c r="AW75" s="1" t="s">
        <v>52</v>
      </c>
      <c r="AX75" s="6" t="s">
        <v>51</v>
      </c>
    </row>
    <row r="76" spans="1:50" x14ac:dyDescent="0.25">
      <c r="A76" s="4"/>
      <c r="B76" s="4">
        <v>174129</v>
      </c>
      <c r="C76" s="1">
        <v>62</v>
      </c>
      <c r="D76" s="1">
        <v>62</v>
      </c>
      <c r="E76" s="1">
        <v>30</v>
      </c>
      <c r="F76" s="1">
        <v>1</v>
      </c>
      <c r="G76" s="1" t="s">
        <v>138</v>
      </c>
      <c r="H76" s="3">
        <v>18045</v>
      </c>
      <c r="I76" s="1">
        <v>69</v>
      </c>
      <c r="J76" s="1" t="s">
        <v>46</v>
      </c>
      <c r="K76" s="1" t="s">
        <v>57</v>
      </c>
      <c r="L76" s="1" t="s">
        <v>58</v>
      </c>
      <c r="M76" s="1">
        <v>35.1</v>
      </c>
      <c r="N76" s="1">
        <v>160</v>
      </c>
      <c r="O76" s="1">
        <v>80</v>
      </c>
      <c r="P76" s="1">
        <v>80</v>
      </c>
      <c r="Q76" s="1">
        <v>120</v>
      </c>
      <c r="R76" s="1">
        <v>78</v>
      </c>
      <c r="S76" s="1" t="s">
        <v>59</v>
      </c>
      <c r="T76" s="1" t="s">
        <v>50</v>
      </c>
      <c r="U76" s="1" t="s">
        <v>50</v>
      </c>
      <c r="V76" s="1" t="s">
        <v>51</v>
      </c>
      <c r="W76" s="1" t="s">
        <v>50</v>
      </c>
      <c r="X76" s="1" t="s">
        <v>51</v>
      </c>
      <c r="Y76" s="1" t="s">
        <v>51</v>
      </c>
      <c r="Z76" s="1" t="s">
        <v>51</v>
      </c>
      <c r="AA76" s="1" t="s">
        <v>52</v>
      </c>
      <c r="AB76" s="1" t="s">
        <v>50</v>
      </c>
      <c r="AC76" s="1" t="s">
        <v>50</v>
      </c>
      <c r="AL76" s="1" t="s">
        <v>51</v>
      </c>
      <c r="AM76" s="1" t="s">
        <v>50</v>
      </c>
      <c r="AO76" s="1" t="s">
        <v>51</v>
      </c>
      <c r="AP76" s="1" t="s">
        <v>51</v>
      </c>
      <c r="AQ76" s="1" t="s">
        <v>51</v>
      </c>
      <c r="AR76" s="1" t="s">
        <v>50</v>
      </c>
      <c r="AS76" s="1" t="s">
        <v>50</v>
      </c>
      <c r="AT76" s="1" t="s">
        <v>50</v>
      </c>
      <c r="AU76" s="1" t="s">
        <v>52</v>
      </c>
      <c r="AV76" s="1" t="s">
        <v>52</v>
      </c>
      <c r="AW76" s="1" t="s">
        <v>52</v>
      </c>
      <c r="AX76" s="6" t="s">
        <v>51</v>
      </c>
    </row>
    <row r="77" spans="1:50" x14ac:dyDescent="0.25">
      <c r="A77" s="4"/>
      <c r="B77" s="4">
        <v>174400</v>
      </c>
      <c r="C77" s="1">
        <v>55</v>
      </c>
      <c r="E77" s="1">
        <v>55</v>
      </c>
      <c r="F77" s="1">
        <v>1</v>
      </c>
      <c r="G77" s="1" t="s">
        <v>139</v>
      </c>
      <c r="H77" s="3">
        <v>16166</v>
      </c>
      <c r="I77" s="1">
        <v>74</v>
      </c>
      <c r="J77" s="1" t="s">
        <v>46</v>
      </c>
      <c r="K77" s="1" t="s">
        <v>47</v>
      </c>
      <c r="L77" s="1" t="s">
        <v>58</v>
      </c>
      <c r="M77" s="1">
        <v>35.76</v>
      </c>
      <c r="N77" s="1">
        <v>140</v>
      </c>
      <c r="O77" s="1">
        <v>100</v>
      </c>
      <c r="P77" s="1">
        <v>40</v>
      </c>
      <c r="Q77" s="1">
        <v>120</v>
      </c>
      <c r="R77" s="1">
        <v>94</v>
      </c>
      <c r="S77" s="1" t="s">
        <v>49</v>
      </c>
      <c r="T77" s="1" t="s">
        <v>50</v>
      </c>
      <c r="U77" s="1" t="s">
        <v>50</v>
      </c>
      <c r="V77" s="1" t="s">
        <v>50</v>
      </c>
      <c r="W77" s="1" t="s">
        <v>51</v>
      </c>
      <c r="X77" s="1" t="s">
        <v>50</v>
      </c>
      <c r="Y77" s="1" t="s">
        <v>51</v>
      </c>
      <c r="Z77" s="1" t="s">
        <v>50</v>
      </c>
      <c r="AA77" s="1" t="s">
        <v>52</v>
      </c>
      <c r="AB77" s="1" t="s">
        <v>50</v>
      </c>
      <c r="AC77" s="1" t="s">
        <v>50</v>
      </c>
      <c r="AD77" s="1">
        <v>46</v>
      </c>
      <c r="AE77" s="1">
        <v>90</v>
      </c>
      <c r="AF77" s="1">
        <v>137</v>
      </c>
      <c r="AG77" s="1">
        <v>3.5</v>
      </c>
      <c r="AJ77" s="1" t="s">
        <v>52</v>
      </c>
      <c r="AK77" s="1" t="s">
        <v>52</v>
      </c>
      <c r="AL77" s="1" t="s">
        <v>50</v>
      </c>
      <c r="AM77" s="1" t="s">
        <v>51</v>
      </c>
      <c r="AN77" s="1" t="s">
        <v>52</v>
      </c>
      <c r="AO77" s="1" t="s">
        <v>51</v>
      </c>
      <c r="AP77" s="1" t="s">
        <v>51</v>
      </c>
      <c r="AQ77" s="1" t="s">
        <v>50</v>
      </c>
      <c r="AR77" s="1" t="s">
        <v>50</v>
      </c>
      <c r="AS77" s="1" t="s">
        <v>51</v>
      </c>
      <c r="AT77" s="1" t="s">
        <v>50</v>
      </c>
      <c r="AU77" s="1" t="s">
        <v>52</v>
      </c>
      <c r="AV77" s="1" t="s">
        <v>52</v>
      </c>
      <c r="AW77" s="1" t="s">
        <v>52</v>
      </c>
      <c r="AX77" s="6" t="s">
        <v>51</v>
      </c>
    </row>
    <row r="78" spans="1:50" x14ac:dyDescent="0.25">
      <c r="A78" s="4"/>
      <c r="B78" s="4">
        <v>174578</v>
      </c>
      <c r="C78" s="1">
        <v>53</v>
      </c>
      <c r="E78" s="1">
        <v>53</v>
      </c>
      <c r="F78" s="1">
        <v>1</v>
      </c>
      <c r="G78" s="1" t="s">
        <v>140</v>
      </c>
      <c r="H78" s="3">
        <v>12883</v>
      </c>
      <c r="I78" s="1">
        <v>83</v>
      </c>
      <c r="J78" s="1" t="s">
        <v>56</v>
      </c>
      <c r="K78" s="1" t="s">
        <v>57</v>
      </c>
      <c r="L78" s="1" t="s">
        <v>58</v>
      </c>
      <c r="M78" s="1">
        <v>24.78</v>
      </c>
      <c r="N78" s="1">
        <v>140</v>
      </c>
      <c r="O78" s="1">
        <v>60</v>
      </c>
      <c r="P78" s="1">
        <v>80</v>
      </c>
      <c r="Q78" s="1">
        <v>100</v>
      </c>
      <c r="R78" s="1">
        <v>57</v>
      </c>
      <c r="S78" s="1" t="s">
        <v>54</v>
      </c>
      <c r="T78" s="1" t="s">
        <v>50</v>
      </c>
      <c r="U78" s="1" t="s">
        <v>50</v>
      </c>
      <c r="V78" s="1" t="s">
        <v>50</v>
      </c>
      <c r="W78" s="1" t="s">
        <v>51</v>
      </c>
      <c r="X78" s="1" t="s">
        <v>51</v>
      </c>
      <c r="Y78" s="1" t="s">
        <v>51</v>
      </c>
      <c r="Z78" s="1" t="s">
        <v>51</v>
      </c>
      <c r="AA78" s="1" t="s">
        <v>52</v>
      </c>
      <c r="AB78" s="1" t="s">
        <v>51</v>
      </c>
      <c r="AC78" s="1" t="s">
        <v>51</v>
      </c>
      <c r="AD78" s="1">
        <v>111</v>
      </c>
      <c r="AE78" s="1">
        <v>54</v>
      </c>
      <c r="AF78" s="1">
        <v>124</v>
      </c>
      <c r="AG78" s="1">
        <v>4.5999999999999996</v>
      </c>
      <c r="AJ78" s="1" t="s">
        <v>52</v>
      </c>
      <c r="AK78" s="1" t="s">
        <v>52</v>
      </c>
      <c r="AL78" s="1" t="s">
        <v>50</v>
      </c>
      <c r="AM78" s="1" t="s">
        <v>51</v>
      </c>
      <c r="AN78" s="1" t="s">
        <v>52</v>
      </c>
      <c r="AO78" s="1" t="s">
        <v>51</v>
      </c>
      <c r="AP78" s="1" t="s">
        <v>51</v>
      </c>
      <c r="AQ78" s="1" t="s">
        <v>50</v>
      </c>
      <c r="AR78" s="1" t="s">
        <v>50</v>
      </c>
      <c r="AS78" s="1" t="s">
        <v>51</v>
      </c>
      <c r="AT78" s="1" t="s">
        <v>51</v>
      </c>
      <c r="AU78" s="1" t="s">
        <v>52</v>
      </c>
      <c r="AV78" s="1" t="s">
        <v>52</v>
      </c>
      <c r="AW78" s="1" t="s">
        <v>52</v>
      </c>
      <c r="AX78" s="6" t="s">
        <v>51</v>
      </c>
    </row>
    <row r="79" spans="1:50" x14ac:dyDescent="0.25">
      <c r="A79" s="4"/>
      <c r="B79" s="4">
        <v>175517</v>
      </c>
      <c r="C79" s="1">
        <v>75</v>
      </c>
      <c r="D79" s="1">
        <v>75</v>
      </c>
      <c r="E79" s="1">
        <v>75</v>
      </c>
      <c r="F79" s="1">
        <v>1</v>
      </c>
      <c r="G79" s="1" t="s">
        <v>141</v>
      </c>
      <c r="H79" s="3">
        <v>10531</v>
      </c>
      <c r="I79" s="1">
        <v>90</v>
      </c>
      <c r="J79" s="1" t="s">
        <v>46</v>
      </c>
      <c r="K79" s="1" t="s">
        <v>47</v>
      </c>
      <c r="L79" s="1" t="s">
        <v>58</v>
      </c>
      <c r="M79" s="1">
        <v>22.2</v>
      </c>
      <c r="N79" s="1">
        <v>110</v>
      </c>
      <c r="O79" s="1">
        <v>60</v>
      </c>
      <c r="P79" s="1">
        <v>50</v>
      </c>
      <c r="Q79" s="1">
        <v>85</v>
      </c>
      <c r="R79" s="1">
        <v>89</v>
      </c>
      <c r="S79" s="1" t="s">
        <v>59</v>
      </c>
      <c r="T79" s="1" t="s">
        <v>50</v>
      </c>
      <c r="U79" s="1" t="s">
        <v>50</v>
      </c>
      <c r="V79" s="1" t="s">
        <v>51</v>
      </c>
      <c r="W79" s="1" t="s">
        <v>51</v>
      </c>
      <c r="X79" s="1" t="s">
        <v>50</v>
      </c>
      <c r="Y79" s="1" t="s">
        <v>50</v>
      </c>
      <c r="Z79" s="1" t="s">
        <v>51</v>
      </c>
      <c r="AA79" s="1" t="s">
        <v>52</v>
      </c>
      <c r="AB79" s="1" t="s">
        <v>50</v>
      </c>
      <c r="AC79" s="1" t="s">
        <v>51</v>
      </c>
      <c r="AD79" s="1">
        <v>86</v>
      </c>
      <c r="AE79" s="1">
        <v>52</v>
      </c>
      <c r="AF79" s="1">
        <v>110</v>
      </c>
      <c r="AG79" s="1">
        <v>4</v>
      </c>
      <c r="AJ79" s="1">
        <v>4.7</v>
      </c>
      <c r="AK79" s="1">
        <v>2.2999999999999998</v>
      </c>
      <c r="AL79" s="1" t="s">
        <v>50</v>
      </c>
      <c r="AM79" s="1" t="s">
        <v>50</v>
      </c>
      <c r="AN79" s="1" t="s">
        <v>50</v>
      </c>
      <c r="AO79" s="1" t="s">
        <v>50</v>
      </c>
      <c r="AP79" s="1" t="s">
        <v>51</v>
      </c>
      <c r="AQ79" s="1" t="s">
        <v>50</v>
      </c>
      <c r="AR79" s="1" t="s">
        <v>50</v>
      </c>
      <c r="AS79" s="1" t="s">
        <v>50</v>
      </c>
      <c r="AT79" s="1" t="s">
        <v>50</v>
      </c>
      <c r="AU79" s="1" t="s">
        <v>52</v>
      </c>
      <c r="AV79" s="1" t="s">
        <v>52</v>
      </c>
      <c r="AW79" s="1" t="s">
        <v>52</v>
      </c>
      <c r="AX79" s="6" t="s">
        <v>51</v>
      </c>
    </row>
    <row r="80" spans="1:50" x14ac:dyDescent="0.25">
      <c r="A80" s="4"/>
      <c r="B80" s="4">
        <v>175893</v>
      </c>
      <c r="C80" s="1">
        <v>65</v>
      </c>
      <c r="E80" s="1">
        <v>65</v>
      </c>
      <c r="F80" s="1">
        <v>1</v>
      </c>
      <c r="G80" s="1" t="s">
        <v>142</v>
      </c>
      <c r="H80" s="3">
        <v>21698</v>
      </c>
      <c r="I80" s="1">
        <v>59</v>
      </c>
      <c r="J80" s="1" t="s">
        <v>46</v>
      </c>
      <c r="K80" s="1" t="s">
        <v>57</v>
      </c>
      <c r="L80" s="1" t="s">
        <v>58</v>
      </c>
      <c r="M80" s="1">
        <v>47.03</v>
      </c>
      <c r="N80" s="1">
        <v>140</v>
      </c>
      <c r="O80" s="1">
        <v>100</v>
      </c>
      <c r="P80" s="1">
        <v>40</v>
      </c>
      <c r="Q80" s="1">
        <v>120</v>
      </c>
      <c r="R80" s="1">
        <v>66</v>
      </c>
      <c r="S80" s="1" t="s">
        <v>54</v>
      </c>
      <c r="T80" s="1" t="s">
        <v>51</v>
      </c>
      <c r="U80" s="1" t="s">
        <v>50</v>
      </c>
      <c r="V80" s="1" t="s">
        <v>50</v>
      </c>
      <c r="W80" s="1" t="s">
        <v>51</v>
      </c>
      <c r="X80" s="1" t="s">
        <v>50</v>
      </c>
      <c r="Y80" s="1" t="s">
        <v>50</v>
      </c>
      <c r="AA80" s="1" t="s">
        <v>52</v>
      </c>
      <c r="AB80" s="1" t="s">
        <v>50</v>
      </c>
      <c r="AC80" s="1" t="s">
        <v>50</v>
      </c>
      <c r="AJ80" s="1" t="s">
        <v>52</v>
      </c>
      <c r="AK80" s="1" t="s">
        <v>52</v>
      </c>
      <c r="AL80" s="1" t="s">
        <v>50</v>
      </c>
      <c r="AM80" s="1" t="s">
        <v>51</v>
      </c>
      <c r="AN80" s="1" t="s">
        <v>52</v>
      </c>
      <c r="AO80" s="1" t="s">
        <v>51</v>
      </c>
      <c r="AP80" s="1" t="s">
        <v>51</v>
      </c>
      <c r="AQ80" s="1" t="s">
        <v>50</v>
      </c>
      <c r="AR80" s="1" t="s">
        <v>50</v>
      </c>
      <c r="AS80" s="1" t="s">
        <v>51</v>
      </c>
      <c r="AT80" s="1" t="s">
        <v>50</v>
      </c>
      <c r="AU80" s="1" t="s">
        <v>52</v>
      </c>
      <c r="AV80" s="1" t="s">
        <v>52</v>
      </c>
      <c r="AW80" s="1" t="s">
        <v>52</v>
      </c>
      <c r="AX80" s="6" t="s">
        <v>51</v>
      </c>
    </row>
    <row r="81" spans="1:50" x14ac:dyDescent="0.25">
      <c r="A81" s="4"/>
      <c r="B81" s="4">
        <v>177007</v>
      </c>
      <c r="C81" s="1">
        <v>61</v>
      </c>
      <c r="E81" s="1">
        <v>61</v>
      </c>
      <c r="F81" s="1">
        <v>1</v>
      </c>
      <c r="G81" s="1" t="s">
        <v>143</v>
      </c>
      <c r="H81" s="3">
        <v>14200</v>
      </c>
      <c r="I81" s="1">
        <v>80</v>
      </c>
      <c r="J81" s="1" t="s">
        <v>46</v>
      </c>
      <c r="K81" s="1" t="s">
        <v>47</v>
      </c>
      <c r="L81" s="1" t="s">
        <v>58</v>
      </c>
      <c r="M81" s="1">
        <v>27.26</v>
      </c>
      <c r="N81" s="1">
        <v>145</v>
      </c>
      <c r="O81" s="1">
        <v>80</v>
      </c>
      <c r="P81" s="1">
        <v>65</v>
      </c>
      <c r="Q81" s="1">
        <v>112.5</v>
      </c>
      <c r="R81" s="1">
        <v>81</v>
      </c>
      <c r="S81" s="1" t="s">
        <v>49</v>
      </c>
      <c r="T81" s="1" t="s">
        <v>50</v>
      </c>
      <c r="U81" s="1" t="s">
        <v>50</v>
      </c>
      <c r="V81" s="1" t="s">
        <v>50</v>
      </c>
      <c r="W81" s="1" t="s">
        <v>51</v>
      </c>
      <c r="X81" s="1" t="s">
        <v>50</v>
      </c>
      <c r="Y81" s="1" t="s">
        <v>51</v>
      </c>
      <c r="Z81" s="1" t="s">
        <v>50</v>
      </c>
      <c r="AA81" s="1" t="s">
        <v>52</v>
      </c>
      <c r="AB81" s="1" t="s">
        <v>50</v>
      </c>
      <c r="AC81" s="1" t="s">
        <v>50</v>
      </c>
      <c r="AD81" s="1">
        <v>156</v>
      </c>
      <c r="AE81" s="1">
        <v>28</v>
      </c>
      <c r="AF81" s="1">
        <v>11.8</v>
      </c>
      <c r="AG81" s="1">
        <v>4</v>
      </c>
      <c r="AJ81" s="1" t="s">
        <v>52</v>
      </c>
      <c r="AK81" s="1" t="s">
        <v>52</v>
      </c>
      <c r="AL81" s="1" t="s">
        <v>50</v>
      </c>
      <c r="AM81" s="1" t="s">
        <v>51</v>
      </c>
      <c r="AN81" s="1" t="s">
        <v>52</v>
      </c>
      <c r="AO81" s="1" t="s">
        <v>50</v>
      </c>
      <c r="AP81" s="1" t="s">
        <v>51</v>
      </c>
      <c r="AQ81" s="1" t="s">
        <v>50</v>
      </c>
      <c r="AR81" s="1" t="s">
        <v>50</v>
      </c>
      <c r="AS81" s="1" t="s">
        <v>50</v>
      </c>
      <c r="AT81" s="1" t="s">
        <v>50</v>
      </c>
      <c r="AU81" s="1" t="s">
        <v>52</v>
      </c>
      <c r="AV81" s="1" t="s">
        <v>52</v>
      </c>
      <c r="AW81" s="1" t="s">
        <v>52</v>
      </c>
      <c r="AX81" s="6" t="s">
        <v>51</v>
      </c>
    </row>
    <row r="82" spans="1:50" x14ac:dyDescent="0.25">
      <c r="A82" s="4"/>
      <c r="B82" s="4">
        <v>177042</v>
      </c>
      <c r="C82" s="1">
        <v>50</v>
      </c>
      <c r="E82" s="1">
        <v>50</v>
      </c>
      <c r="F82" s="1">
        <v>1</v>
      </c>
      <c r="G82" s="1" t="s">
        <v>144</v>
      </c>
      <c r="H82" s="3">
        <v>11379</v>
      </c>
      <c r="I82" s="1">
        <v>87</v>
      </c>
      <c r="J82" s="1" t="s">
        <v>46</v>
      </c>
      <c r="K82" s="1" t="s">
        <v>57</v>
      </c>
      <c r="L82" s="1" t="s">
        <v>58</v>
      </c>
      <c r="M82" s="1">
        <v>27.2</v>
      </c>
      <c r="N82" s="1">
        <v>120</v>
      </c>
      <c r="O82" s="1">
        <v>80</v>
      </c>
      <c r="P82" s="1">
        <v>40</v>
      </c>
      <c r="Q82" s="1">
        <v>100</v>
      </c>
      <c r="R82" s="1">
        <v>81</v>
      </c>
      <c r="S82" s="1" t="s">
        <v>54</v>
      </c>
      <c r="T82" s="1" t="s">
        <v>51</v>
      </c>
      <c r="U82" s="1" t="s">
        <v>50</v>
      </c>
      <c r="V82" s="1" t="s">
        <v>50</v>
      </c>
      <c r="W82" s="1" t="s">
        <v>50</v>
      </c>
      <c r="X82" s="1" t="s">
        <v>51</v>
      </c>
      <c r="Y82" s="1" t="s">
        <v>51</v>
      </c>
      <c r="Z82" s="1" t="s">
        <v>51</v>
      </c>
      <c r="AA82" s="1" t="b">
        <v>1</v>
      </c>
      <c r="AB82" s="1" t="s">
        <v>50</v>
      </c>
      <c r="AC82" s="1" t="s">
        <v>50</v>
      </c>
      <c r="AD82" s="1">
        <v>75</v>
      </c>
      <c r="AE82" s="1">
        <v>63</v>
      </c>
      <c r="AG82" s="1">
        <v>4.0999999999999996</v>
      </c>
      <c r="AJ82" s="1" t="s">
        <v>52</v>
      </c>
      <c r="AK82" s="1" t="s">
        <v>52</v>
      </c>
      <c r="AL82" s="1" t="s">
        <v>51</v>
      </c>
      <c r="AM82" s="1" t="s">
        <v>50</v>
      </c>
      <c r="AN82" s="1" t="s">
        <v>52</v>
      </c>
      <c r="AO82" s="1" t="s">
        <v>51</v>
      </c>
      <c r="AP82" s="1" t="s">
        <v>51</v>
      </c>
      <c r="AQ82" s="1" t="s">
        <v>50</v>
      </c>
      <c r="AR82" s="1" t="s">
        <v>50</v>
      </c>
      <c r="AS82" s="1" t="s">
        <v>51</v>
      </c>
      <c r="AT82" s="1" t="s">
        <v>50</v>
      </c>
      <c r="AU82" s="1" t="s">
        <v>52</v>
      </c>
      <c r="AV82" s="1" t="s">
        <v>52</v>
      </c>
      <c r="AW82" s="1" t="s">
        <v>52</v>
      </c>
      <c r="AX82" s="6" t="s">
        <v>51</v>
      </c>
    </row>
    <row r="83" spans="1:50" x14ac:dyDescent="0.25">
      <c r="A83" s="4"/>
      <c r="B83" s="4">
        <v>178259</v>
      </c>
      <c r="C83" s="1">
        <v>55</v>
      </c>
      <c r="D83" s="1">
        <v>55</v>
      </c>
      <c r="E83" s="1">
        <v>48</v>
      </c>
      <c r="F83" s="1">
        <v>1</v>
      </c>
      <c r="G83" s="1" t="s">
        <v>145</v>
      </c>
      <c r="H83" s="3">
        <v>8901</v>
      </c>
      <c r="I83" s="1">
        <v>94</v>
      </c>
      <c r="J83" s="1" t="s">
        <v>46</v>
      </c>
      <c r="K83" s="1" t="s">
        <v>57</v>
      </c>
      <c r="L83" s="1" t="s">
        <v>58</v>
      </c>
      <c r="M83" s="1">
        <v>25.6</v>
      </c>
      <c r="N83" s="1">
        <v>120</v>
      </c>
      <c r="O83" s="1">
        <v>60</v>
      </c>
      <c r="P83" s="1">
        <v>60</v>
      </c>
      <c r="Q83" s="1">
        <v>90</v>
      </c>
      <c r="R83" s="1">
        <v>68</v>
      </c>
      <c r="S83" s="1" t="s">
        <v>54</v>
      </c>
      <c r="T83" s="1" t="s">
        <v>50</v>
      </c>
      <c r="U83" s="1" t="s">
        <v>50</v>
      </c>
      <c r="V83" s="1" t="s">
        <v>50</v>
      </c>
      <c r="W83" s="1" t="s">
        <v>51</v>
      </c>
      <c r="X83" s="1" t="s">
        <v>50</v>
      </c>
      <c r="Y83" s="1" t="s">
        <v>51</v>
      </c>
      <c r="Z83" s="1" t="s">
        <v>50</v>
      </c>
      <c r="AA83" s="1" t="s">
        <v>52</v>
      </c>
      <c r="AB83" s="1" t="s">
        <v>50</v>
      </c>
      <c r="AC83" s="1" t="s">
        <v>50</v>
      </c>
      <c r="AD83" s="1">
        <v>88</v>
      </c>
      <c r="AE83" s="1">
        <v>49</v>
      </c>
      <c r="AF83" s="1">
        <v>140</v>
      </c>
      <c r="AG83" s="1">
        <v>4.9000000000000004</v>
      </c>
      <c r="AJ83" s="1">
        <v>4.7</v>
      </c>
      <c r="AL83" s="1" t="s">
        <v>50</v>
      </c>
      <c r="AM83" s="1" t="s">
        <v>50</v>
      </c>
      <c r="AO83" s="1" t="s">
        <v>51</v>
      </c>
      <c r="AP83" s="1" t="s">
        <v>51</v>
      </c>
      <c r="AQ83" s="1" t="s">
        <v>51</v>
      </c>
      <c r="AR83" s="1" t="s">
        <v>50</v>
      </c>
      <c r="AS83" s="1" t="s">
        <v>50</v>
      </c>
      <c r="AT83" s="1" t="s">
        <v>50</v>
      </c>
      <c r="AU83" s="1" t="s">
        <v>52</v>
      </c>
      <c r="AV83" s="1" t="s">
        <v>52</v>
      </c>
      <c r="AW83" s="1" t="s">
        <v>52</v>
      </c>
      <c r="AX83" s="6" t="s">
        <v>51</v>
      </c>
    </row>
    <row r="84" spans="1:50" x14ac:dyDescent="0.25">
      <c r="A84" s="4"/>
      <c r="B84" s="4">
        <v>178645</v>
      </c>
      <c r="C84" s="1">
        <v>67</v>
      </c>
      <c r="D84" s="1">
        <v>67</v>
      </c>
      <c r="E84" s="1">
        <v>27</v>
      </c>
      <c r="F84" s="1">
        <v>1</v>
      </c>
      <c r="G84" s="1" t="s">
        <v>146</v>
      </c>
      <c r="H84" s="3">
        <v>11713</v>
      </c>
      <c r="I84" s="1">
        <v>86</v>
      </c>
      <c r="J84" s="1" t="s">
        <v>46</v>
      </c>
      <c r="K84" s="1" t="s">
        <v>57</v>
      </c>
      <c r="L84" s="1" t="s">
        <v>58</v>
      </c>
      <c r="M84" s="1">
        <v>26.8</v>
      </c>
      <c r="N84" s="1">
        <v>120</v>
      </c>
      <c r="O84" s="1">
        <v>80</v>
      </c>
      <c r="P84" s="1">
        <v>40</v>
      </c>
      <c r="Q84" s="1">
        <v>100</v>
      </c>
      <c r="R84" s="1">
        <v>56</v>
      </c>
      <c r="S84" s="1" t="s">
        <v>54</v>
      </c>
      <c r="T84" s="1" t="s">
        <v>50</v>
      </c>
      <c r="U84" s="1" t="s">
        <v>50</v>
      </c>
      <c r="V84" s="1" t="s">
        <v>50</v>
      </c>
      <c r="W84" s="1" t="s">
        <v>51</v>
      </c>
      <c r="X84" s="1" t="s">
        <v>50</v>
      </c>
      <c r="Y84" s="1" t="s">
        <v>50</v>
      </c>
      <c r="Z84" s="1" t="s">
        <v>51</v>
      </c>
      <c r="AA84" s="1" t="s">
        <v>52</v>
      </c>
      <c r="AB84" s="1" t="s">
        <v>50</v>
      </c>
      <c r="AC84" s="1" t="s">
        <v>51</v>
      </c>
      <c r="AD84" s="1">
        <v>70</v>
      </c>
      <c r="AE84" s="1">
        <v>68</v>
      </c>
      <c r="AF84" s="1">
        <v>118</v>
      </c>
      <c r="AG84" s="1">
        <v>4.2</v>
      </c>
      <c r="AJ84" s="1">
        <v>3.7</v>
      </c>
      <c r="AK84" s="1">
        <v>1.6</v>
      </c>
      <c r="AL84" s="1" t="s">
        <v>51</v>
      </c>
      <c r="AM84" s="1" t="s">
        <v>50</v>
      </c>
      <c r="AN84" s="1" t="s">
        <v>50</v>
      </c>
      <c r="AO84" s="1" t="s">
        <v>51</v>
      </c>
      <c r="AP84" s="1" t="s">
        <v>51</v>
      </c>
      <c r="AQ84" s="1" t="s">
        <v>50</v>
      </c>
      <c r="AR84" s="1" t="s">
        <v>50</v>
      </c>
      <c r="AS84" s="1" t="s">
        <v>51</v>
      </c>
      <c r="AT84" s="1" t="s">
        <v>51</v>
      </c>
      <c r="AU84" s="1" t="s">
        <v>52</v>
      </c>
      <c r="AV84" s="1" t="s">
        <v>52</v>
      </c>
      <c r="AW84" s="1" t="s">
        <v>52</v>
      </c>
      <c r="AX84" s="6" t="s">
        <v>51</v>
      </c>
    </row>
    <row r="85" spans="1:50" x14ac:dyDescent="0.25">
      <c r="A85" s="4"/>
      <c r="B85" s="4">
        <v>178767</v>
      </c>
      <c r="C85" s="1">
        <v>57</v>
      </c>
      <c r="E85" s="1">
        <v>57</v>
      </c>
      <c r="F85" s="1">
        <v>1</v>
      </c>
      <c r="G85" s="1" t="s">
        <v>147</v>
      </c>
      <c r="H85" s="3">
        <v>13703</v>
      </c>
      <c r="I85" s="1">
        <v>81</v>
      </c>
      <c r="J85" s="1" t="s">
        <v>46</v>
      </c>
      <c r="K85" s="1" t="s">
        <v>47</v>
      </c>
      <c r="L85" s="1" t="s">
        <v>58</v>
      </c>
      <c r="M85" s="1">
        <v>44.12</v>
      </c>
      <c r="N85" s="1">
        <v>150</v>
      </c>
      <c r="O85" s="1">
        <v>70</v>
      </c>
      <c r="P85" s="1">
        <v>80</v>
      </c>
      <c r="Q85" s="1">
        <v>110</v>
      </c>
      <c r="R85" s="1">
        <v>68</v>
      </c>
      <c r="S85" s="1" t="s">
        <v>59</v>
      </c>
      <c r="T85" s="1" t="s">
        <v>50</v>
      </c>
      <c r="U85" s="1" t="s">
        <v>50</v>
      </c>
      <c r="V85" s="1" t="s">
        <v>50</v>
      </c>
      <c r="W85" s="1" t="s">
        <v>51</v>
      </c>
      <c r="X85" s="1" t="s">
        <v>51</v>
      </c>
      <c r="Y85" s="1" t="s">
        <v>51</v>
      </c>
      <c r="Z85" s="1" t="s">
        <v>50</v>
      </c>
      <c r="AA85" s="1" t="s">
        <v>52</v>
      </c>
      <c r="AB85" s="1" t="s">
        <v>50</v>
      </c>
      <c r="AC85" s="1" t="s">
        <v>50</v>
      </c>
      <c r="AD85" s="1">
        <v>174</v>
      </c>
      <c r="AE85" s="1">
        <v>24</v>
      </c>
      <c r="AF85" s="1">
        <v>12.2</v>
      </c>
      <c r="AG85" s="1">
        <v>4.5999999999999996</v>
      </c>
      <c r="AJ85" s="1" t="s">
        <v>52</v>
      </c>
      <c r="AK85" s="1" t="s">
        <v>52</v>
      </c>
      <c r="AL85" s="1" t="s">
        <v>50</v>
      </c>
      <c r="AM85" s="1" t="s">
        <v>51</v>
      </c>
      <c r="AN85" s="1" t="s">
        <v>52</v>
      </c>
      <c r="AO85" s="1" t="s">
        <v>50</v>
      </c>
      <c r="AP85" s="1" t="s">
        <v>51</v>
      </c>
      <c r="AQ85" s="1" t="s">
        <v>51</v>
      </c>
      <c r="AR85" s="1" t="s">
        <v>50</v>
      </c>
      <c r="AS85" s="1" t="s">
        <v>51</v>
      </c>
      <c r="AT85" s="1" t="s">
        <v>50</v>
      </c>
      <c r="AU85" s="1" t="s">
        <v>52</v>
      </c>
      <c r="AV85" s="1" t="s">
        <v>52</v>
      </c>
      <c r="AW85" s="1" t="s">
        <v>52</v>
      </c>
      <c r="AX85" s="6" t="s">
        <v>51</v>
      </c>
    </row>
    <row r="86" spans="1:50" x14ac:dyDescent="0.25">
      <c r="A86" s="4"/>
      <c r="B86" s="4">
        <v>179150</v>
      </c>
      <c r="C86" s="1">
        <v>70</v>
      </c>
      <c r="D86" s="1">
        <v>70</v>
      </c>
      <c r="E86" s="1">
        <v>60</v>
      </c>
      <c r="F86" s="1">
        <v>1</v>
      </c>
      <c r="G86" s="1" t="s">
        <v>148</v>
      </c>
      <c r="H86" s="3">
        <v>14268</v>
      </c>
      <c r="I86" s="1">
        <v>79</v>
      </c>
      <c r="J86" s="1" t="s">
        <v>46</v>
      </c>
      <c r="K86" s="1" t="s">
        <v>57</v>
      </c>
      <c r="L86" s="1" t="s">
        <v>58</v>
      </c>
      <c r="M86" s="1">
        <v>36.700000000000003</v>
      </c>
      <c r="N86" s="1">
        <v>130</v>
      </c>
      <c r="O86" s="1">
        <v>65</v>
      </c>
      <c r="P86" s="1">
        <v>65</v>
      </c>
      <c r="Q86" s="1">
        <v>97.5</v>
      </c>
      <c r="R86" s="1">
        <v>75</v>
      </c>
      <c r="S86" s="1" t="s">
        <v>54</v>
      </c>
      <c r="T86" s="1" t="s">
        <v>51</v>
      </c>
      <c r="U86" s="1" t="s">
        <v>50</v>
      </c>
      <c r="V86" s="1" t="s">
        <v>50</v>
      </c>
      <c r="W86" s="1" t="s">
        <v>51</v>
      </c>
      <c r="X86" s="1" t="s">
        <v>50</v>
      </c>
      <c r="Y86" s="1" t="s">
        <v>50</v>
      </c>
      <c r="Z86" s="1" t="s">
        <v>51</v>
      </c>
      <c r="AA86" s="1" t="s">
        <v>52</v>
      </c>
      <c r="AB86" s="1" t="s">
        <v>50</v>
      </c>
      <c r="AC86" s="1" t="s">
        <v>50</v>
      </c>
      <c r="AD86" s="1">
        <v>74</v>
      </c>
      <c r="AE86" s="1">
        <v>66</v>
      </c>
      <c r="AF86" s="1">
        <v>139</v>
      </c>
      <c r="AG86" s="1">
        <v>4.4000000000000004</v>
      </c>
      <c r="AJ86" s="1">
        <v>5.8</v>
      </c>
      <c r="AK86" s="1">
        <v>3.5</v>
      </c>
      <c r="AL86" s="1" t="s">
        <v>51</v>
      </c>
      <c r="AM86" s="1" t="s">
        <v>50</v>
      </c>
      <c r="AN86" s="1" t="s">
        <v>50</v>
      </c>
      <c r="AO86" s="1" t="s">
        <v>50</v>
      </c>
      <c r="AP86" s="1" t="s">
        <v>50</v>
      </c>
      <c r="AQ86" s="1" t="s">
        <v>50</v>
      </c>
      <c r="AR86" s="1" t="s">
        <v>50</v>
      </c>
      <c r="AS86" s="1" t="s">
        <v>50</v>
      </c>
      <c r="AT86" s="1" t="s">
        <v>50</v>
      </c>
      <c r="AU86" s="1" t="s">
        <v>52</v>
      </c>
      <c r="AV86" s="1" t="s">
        <v>52</v>
      </c>
      <c r="AW86" s="1" t="s">
        <v>52</v>
      </c>
      <c r="AX86" s="6" t="s">
        <v>51</v>
      </c>
    </row>
    <row r="87" spans="1:50" x14ac:dyDescent="0.25">
      <c r="A87" s="4"/>
      <c r="B87" s="4">
        <v>180598</v>
      </c>
      <c r="C87" s="1">
        <v>56</v>
      </c>
      <c r="E87" s="1">
        <v>56</v>
      </c>
      <c r="F87" s="1">
        <v>1</v>
      </c>
      <c r="G87" s="1" t="s">
        <v>150</v>
      </c>
      <c r="H87" s="3">
        <v>8767</v>
      </c>
      <c r="I87" s="1">
        <v>94</v>
      </c>
      <c r="J87" s="1" t="s">
        <v>46</v>
      </c>
      <c r="K87" s="1" t="s">
        <v>47</v>
      </c>
      <c r="L87" s="1" t="s">
        <v>58</v>
      </c>
      <c r="M87" s="1">
        <v>33.85</v>
      </c>
      <c r="N87" s="1">
        <v>140</v>
      </c>
      <c r="O87" s="1">
        <v>80</v>
      </c>
      <c r="P87" s="1">
        <v>60</v>
      </c>
      <c r="Q87" s="1">
        <v>110</v>
      </c>
      <c r="R87" s="1">
        <v>91</v>
      </c>
      <c r="S87" s="1" t="s">
        <v>105</v>
      </c>
      <c r="T87" s="1" t="s">
        <v>50</v>
      </c>
      <c r="U87" s="1" t="s">
        <v>50</v>
      </c>
      <c r="V87" s="1" t="s">
        <v>50</v>
      </c>
      <c r="W87" s="1" t="s">
        <v>51</v>
      </c>
      <c r="X87" s="1" t="s">
        <v>51</v>
      </c>
      <c r="Y87" s="1" t="s">
        <v>51</v>
      </c>
      <c r="Z87" s="1" t="s">
        <v>50</v>
      </c>
      <c r="AA87" s="1" t="b">
        <v>1</v>
      </c>
      <c r="AB87" s="1" t="s">
        <v>50</v>
      </c>
      <c r="AC87" s="1" t="s">
        <v>50</v>
      </c>
      <c r="AD87" s="1">
        <v>108</v>
      </c>
      <c r="AE87" s="1">
        <v>39</v>
      </c>
      <c r="AF87" s="1">
        <v>115</v>
      </c>
      <c r="AG87" s="1">
        <v>4.0999999999999996</v>
      </c>
      <c r="AJ87" s="1" t="s">
        <v>52</v>
      </c>
      <c r="AK87" s="1" t="s">
        <v>52</v>
      </c>
      <c r="AL87" s="1" t="s">
        <v>50</v>
      </c>
      <c r="AM87" s="1" t="s">
        <v>50</v>
      </c>
      <c r="AN87" s="1" t="s">
        <v>52</v>
      </c>
      <c r="AO87" s="1" t="s">
        <v>51</v>
      </c>
      <c r="AP87" s="1" t="s">
        <v>51</v>
      </c>
      <c r="AQ87" s="1" t="s">
        <v>51</v>
      </c>
      <c r="AR87" s="1" t="s">
        <v>50</v>
      </c>
      <c r="AS87" s="1" t="s">
        <v>50</v>
      </c>
      <c r="AT87" s="1" t="s">
        <v>50</v>
      </c>
      <c r="AU87" s="1" t="s">
        <v>52</v>
      </c>
      <c r="AV87" s="1" t="s">
        <v>52</v>
      </c>
      <c r="AW87" s="1" t="s">
        <v>52</v>
      </c>
      <c r="AX87" s="6" t="s">
        <v>51</v>
      </c>
    </row>
    <row r="88" spans="1:50" x14ac:dyDescent="0.25">
      <c r="A88" s="4"/>
      <c r="B88" s="4">
        <v>180761</v>
      </c>
      <c r="C88" s="1">
        <v>62</v>
      </c>
      <c r="D88" s="1">
        <v>62</v>
      </c>
      <c r="F88" s="1">
        <v>1</v>
      </c>
      <c r="G88" s="1" t="s">
        <v>151</v>
      </c>
      <c r="H88" s="3">
        <v>10281</v>
      </c>
      <c r="I88" s="1">
        <v>90</v>
      </c>
      <c r="J88" s="1" t="s">
        <v>56</v>
      </c>
      <c r="K88" s="1" t="s">
        <v>47</v>
      </c>
      <c r="L88" s="1" t="s">
        <v>58</v>
      </c>
      <c r="M88" s="1">
        <v>38.4</v>
      </c>
      <c r="N88" s="1">
        <v>100</v>
      </c>
      <c r="O88" s="1">
        <v>60</v>
      </c>
      <c r="P88" s="1">
        <v>40</v>
      </c>
      <c r="Q88" s="1">
        <v>80</v>
      </c>
      <c r="R88" s="1">
        <v>59</v>
      </c>
      <c r="S88" s="1" t="s">
        <v>59</v>
      </c>
      <c r="T88" s="1" t="s">
        <v>51</v>
      </c>
      <c r="U88" s="1" t="s">
        <v>50</v>
      </c>
      <c r="V88" s="1" t="s">
        <v>51</v>
      </c>
      <c r="W88" s="1" t="s">
        <v>51</v>
      </c>
      <c r="X88" s="1" t="s">
        <v>50</v>
      </c>
      <c r="Y88" s="1" t="s">
        <v>51</v>
      </c>
      <c r="Z88" s="1" t="s">
        <v>50</v>
      </c>
      <c r="AA88" s="1" t="b">
        <v>1</v>
      </c>
      <c r="AB88" s="1" t="s">
        <v>50</v>
      </c>
      <c r="AC88" s="1" t="s">
        <v>50</v>
      </c>
      <c r="AD88" s="1">
        <v>84</v>
      </c>
      <c r="AE88" s="1">
        <v>71</v>
      </c>
      <c r="AG88" s="1">
        <v>4.5</v>
      </c>
      <c r="AH88" s="1">
        <v>138</v>
      </c>
      <c r="AL88" s="1" t="s">
        <v>50</v>
      </c>
      <c r="AM88" s="1" t="s">
        <v>50</v>
      </c>
      <c r="AO88" s="1" t="s">
        <v>51</v>
      </c>
      <c r="AP88" s="1" t="s">
        <v>51</v>
      </c>
      <c r="AQ88" s="1" t="s">
        <v>50</v>
      </c>
      <c r="AR88" s="1" t="s">
        <v>50</v>
      </c>
      <c r="AS88" s="1" t="s">
        <v>51</v>
      </c>
      <c r="AT88" s="1" t="s">
        <v>50</v>
      </c>
      <c r="AU88" s="1" t="s">
        <v>52</v>
      </c>
      <c r="AV88" s="1" t="s">
        <v>52</v>
      </c>
      <c r="AW88" s="1" t="s">
        <v>52</v>
      </c>
      <c r="AX88" s="6" t="s">
        <v>51</v>
      </c>
    </row>
    <row r="89" spans="1:50" x14ac:dyDescent="0.25">
      <c r="A89" s="4"/>
      <c r="B89" s="4">
        <v>180874</v>
      </c>
      <c r="C89" s="1">
        <v>68</v>
      </c>
      <c r="E89" s="1">
        <v>68</v>
      </c>
      <c r="F89" s="1">
        <v>1</v>
      </c>
      <c r="G89" s="1" t="s">
        <v>152</v>
      </c>
      <c r="H89" s="3">
        <v>9138</v>
      </c>
      <c r="I89" s="1">
        <v>93</v>
      </c>
      <c r="J89" s="1" t="s">
        <v>46</v>
      </c>
      <c r="K89" s="1" t="s">
        <v>47</v>
      </c>
      <c r="L89" s="1" t="s">
        <v>58</v>
      </c>
      <c r="M89" s="1">
        <v>32.89</v>
      </c>
      <c r="N89" s="1">
        <v>140</v>
      </c>
      <c r="O89" s="1">
        <v>70</v>
      </c>
      <c r="P89" s="1">
        <v>70</v>
      </c>
      <c r="Q89" s="1">
        <v>105</v>
      </c>
      <c r="R89" s="1">
        <v>65</v>
      </c>
      <c r="S89" s="1" t="s">
        <v>54</v>
      </c>
      <c r="T89" s="1" t="s">
        <v>50</v>
      </c>
      <c r="U89" s="1" t="s">
        <v>50</v>
      </c>
      <c r="V89" s="1" t="s">
        <v>50</v>
      </c>
      <c r="W89" s="1" t="s">
        <v>51</v>
      </c>
      <c r="X89" s="1" t="s">
        <v>51</v>
      </c>
      <c r="Y89" s="1" t="s">
        <v>51</v>
      </c>
      <c r="Z89" s="1" t="s">
        <v>50</v>
      </c>
      <c r="AA89" s="1" t="s">
        <v>52</v>
      </c>
      <c r="AB89" s="1" t="s">
        <v>51</v>
      </c>
      <c r="AC89" s="1" t="s">
        <v>51</v>
      </c>
      <c r="AD89" s="1">
        <v>113</v>
      </c>
      <c r="AE89" s="1">
        <v>37</v>
      </c>
      <c r="AG89" s="1">
        <v>5.2</v>
      </c>
      <c r="AJ89" s="1" t="s">
        <v>52</v>
      </c>
      <c r="AK89" s="1" t="s">
        <v>52</v>
      </c>
      <c r="AL89" s="1" t="s">
        <v>50</v>
      </c>
      <c r="AM89" s="1" t="s">
        <v>51</v>
      </c>
      <c r="AN89" s="1" t="s">
        <v>52</v>
      </c>
      <c r="AO89" s="1" t="s">
        <v>51</v>
      </c>
      <c r="AP89" s="1" t="s">
        <v>51</v>
      </c>
      <c r="AQ89" s="1" t="s">
        <v>50</v>
      </c>
      <c r="AR89" s="1" t="s">
        <v>50</v>
      </c>
      <c r="AS89" s="1" t="s">
        <v>51</v>
      </c>
      <c r="AT89" s="1" t="s">
        <v>51</v>
      </c>
      <c r="AU89" s="1" t="s">
        <v>52</v>
      </c>
      <c r="AV89" s="1" t="s">
        <v>52</v>
      </c>
      <c r="AW89" s="1" t="s">
        <v>52</v>
      </c>
      <c r="AX89" s="6" t="s">
        <v>51</v>
      </c>
    </row>
    <row r="90" spans="1:50" x14ac:dyDescent="0.25">
      <c r="A90" s="4"/>
      <c r="B90" s="4">
        <v>182405</v>
      </c>
      <c r="C90" s="1">
        <v>50</v>
      </c>
      <c r="E90" s="1">
        <v>50</v>
      </c>
      <c r="F90" s="1">
        <v>1</v>
      </c>
      <c r="G90" s="1" t="s">
        <v>153</v>
      </c>
      <c r="H90" s="3">
        <v>14828</v>
      </c>
      <c r="I90" s="1">
        <v>78</v>
      </c>
      <c r="J90" s="1" t="s">
        <v>46</v>
      </c>
      <c r="K90" s="1" t="s">
        <v>70</v>
      </c>
      <c r="L90" s="1" t="s">
        <v>58</v>
      </c>
      <c r="M90" s="1">
        <v>28.98</v>
      </c>
      <c r="N90" s="1">
        <v>140</v>
      </c>
      <c r="O90" s="1">
        <v>80</v>
      </c>
      <c r="P90" s="1">
        <v>60</v>
      </c>
      <c r="Q90" s="1">
        <v>110</v>
      </c>
      <c r="R90" s="1">
        <v>84</v>
      </c>
      <c r="S90" s="1" t="s">
        <v>54</v>
      </c>
      <c r="T90" s="1" t="s">
        <v>50</v>
      </c>
      <c r="U90" s="1" t="s">
        <v>50</v>
      </c>
      <c r="V90" s="1" t="s">
        <v>50</v>
      </c>
      <c r="W90" s="1" t="s">
        <v>50</v>
      </c>
      <c r="X90" s="1" t="s">
        <v>50</v>
      </c>
      <c r="Y90" s="1" t="s">
        <v>50</v>
      </c>
      <c r="Z90" s="1" t="s">
        <v>51</v>
      </c>
      <c r="AA90" s="1" t="s">
        <v>52</v>
      </c>
      <c r="AB90" s="1" t="s">
        <v>50</v>
      </c>
      <c r="AC90" s="1" t="s">
        <v>50</v>
      </c>
      <c r="AD90" s="1">
        <v>67</v>
      </c>
      <c r="AE90" s="1">
        <v>77</v>
      </c>
      <c r="AF90" s="1">
        <v>13.8</v>
      </c>
      <c r="AG90" s="1">
        <v>4.2</v>
      </c>
      <c r="AJ90" s="1" t="s">
        <v>52</v>
      </c>
      <c r="AK90" s="1" t="s">
        <v>52</v>
      </c>
      <c r="AL90" s="1" t="s">
        <v>50</v>
      </c>
      <c r="AM90" s="1" t="s">
        <v>50</v>
      </c>
      <c r="AN90" s="1" t="s">
        <v>52</v>
      </c>
      <c r="AO90" s="1" t="s">
        <v>50</v>
      </c>
      <c r="AP90" s="1" t="s">
        <v>51</v>
      </c>
      <c r="AQ90" s="1" t="s">
        <v>51</v>
      </c>
      <c r="AR90" s="1" t="s">
        <v>50</v>
      </c>
      <c r="AS90" s="1" t="s">
        <v>51</v>
      </c>
      <c r="AT90" s="1" t="s">
        <v>51</v>
      </c>
      <c r="AU90" s="1" t="s">
        <v>52</v>
      </c>
      <c r="AV90" s="1" t="s">
        <v>52</v>
      </c>
      <c r="AW90" s="1" t="s">
        <v>52</v>
      </c>
      <c r="AX90" s="6" t="s">
        <v>51</v>
      </c>
    </row>
    <row r="91" spans="1:50" x14ac:dyDescent="0.25">
      <c r="A91" s="4"/>
      <c r="B91" s="4">
        <v>182593</v>
      </c>
      <c r="C91" s="1">
        <v>64</v>
      </c>
      <c r="D91" s="1">
        <v>64</v>
      </c>
      <c r="E91" s="1">
        <v>45</v>
      </c>
      <c r="F91" s="1">
        <v>1</v>
      </c>
      <c r="G91" s="1" t="s">
        <v>154</v>
      </c>
      <c r="H91" s="3">
        <v>11464</v>
      </c>
      <c r="I91" s="1">
        <v>87</v>
      </c>
      <c r="J91" s="1" t="s">
        <v>46</v>
      </c>
      <c r="K91" s="1" t="s">
        <v>47</v>
      </c>
      <c r="L91" s="1" t="s">
        <v>58</v>
      </c>
      <c r="M91" s="1">
        <v>30.2</v>
      </c>
      <c r="N91" s="1">
        <v>140</v>
      </c>
      <c r="O91" s="1">
        <v>80</v>
      </c>
      <c r="P91" s="1">
        <v>60</v>
      </c>
      <c r="Q91" s="1">
        <v>110</v>
      </c>
      <c r="R91" s="1">
        <v>59</v>
      </c>
      <c r="S91" s="1" t="s">
        <v>54</v>
      </c>
      <c r="T91" s="1" t="s">
        <v>50</v>
      </c>
      <c r="U91" s="1" t="s">
        <v>50</v>
      </c>
      <c r="V91" s="1" t="s">
        <v>50</v>
      </c>
      <c r="W91" s="1" t="s">
        <v>51</v>
      </c>
      <c r="X91" s="1" t="s">
        <v>51</v>
      </c>
      <c r="Y91" s="1" t="s">
        <v>51</v>
      </c>
      <c r="Z91" s="1" t="s">
        <v>50</v>
      </c>
      <c r="AA91" s="1" t="s">
        <v>52</v>
      </c>
      <c r="AB91" s="1" t="s">
        <v>50</v>
      </c>
      <c r="AC91" s="1" t="s">
        <v>50</v>
      </c>
      <c r="AD91" s="1">
        <v>71</v>
      </c>
      <c r="AE91" s="1">
        <v>67</v>
      </c>
      <c r="AF91" s="1">
        <v>128</v>
      </c>
      <c r="AG91" s="1">
        <v>4.0999999999999996</v>
      </c>
      <c r="AJ91" s="1">
        <v>4.0999999999999996</v>
      </c>
      <c r="AK91" s="1">
        <v>2.2000000000000002</v>
      </c>
      <c r="AL91" s="1" t="s">
        <v>50</v>
      </c>
      <c r="AM91" s="1" t="s">
        <v>51</v>
      </c>
      <c r="AO91" s="1" t="s">
        <v>51</v>
      </c>
      <c r="AP91" s="1" t="s">
        <v>51</v>
      </c>
      <c r="AQ91" s="1" t="s">
        <v>50</v>
      </c>
      <c r="AR91" s="1" t="s">
        <v>51</v>
      </c>
      <c r="AS91" s="1" t="s">
        <v>50</v>
      </c>
      <c r="AT91" s="1" t="s">
        <v>50</v>
      </c>
      <c r="AU91" s="1" t="s">
        <v>52</v>
      </c>
      <c r="AV91" s="1" t="s">
        <v>52</v>
      </c>
      <c r="AW91" s="1" t="s">
        <v>52</v>
      </c>
      <c r="AX91" s="6" t="s">
        <v>51</v>
      </c>
    </row>
    <row r="92" spans="1:50" x14ac:dyDescent="0.25">
      <c r="A92" s="4"/>
      <c r="B92" s="4">
        <v>182879</v>
      </c>
      <c r="C92" s="1">
        <v>70</v>
      </c>
      <c r="D92" s="1">
        <v>70</v>
      </c>
      <c r="E92" s="1">
        <v>65</v>
      </c>
      <c r="F92" s="1">
        <v>1</v>
      </c>
      <c r="G92" s="1" t="s">
        <v>155</v>
      </c>
      <c r="H92" s="3">
        <v>14879</v>
      </c>
      <c r="I92" s="1">
        <v>78</v>
      </c>
      <c r="J92" s="1" t="s">
        <v>56</v>
      </c>
      <c r="K92" s="1" t="s">
        <v>70</v>
      </c>
      <c r="L92" s="1" t="s">
        <v>48</v>
      </c>
      <c r="M92" s="1">
        <v>38.799999999999997</v>
      </c>
      <c r="N92" s="1">
        <v>80</v>
      </c>
      <c r="O92" s="1">
        <v>60</v>
      </c>
      <c r="P92" s="1">
        <v>20</v>
      </c>
      <c r="Q92" s="1">
        <v>70</v>
      </c>
      <c r="R92" s="1">
        <v>67</v>
      </c>
      <c r="S92" s="1" t="s">
        <v>59</v>
      </c>
      <c r="T92" s="1" t="s">
        <v>50</v>
      </c>
      <c r="U92" s="1" t="s">
        <v>51</v>
      </c>
      <c r="V92" s="1" t="s">
        <v>50</v>
      </c>
      <c r="W92" s="1" t="s">
        <v>50</v>
      </c>
      <c r="X92" s="1" t="s">
        <v>51</v>
      </c>
      <c r="Y92" s="1" t="s">
        <v>51</v>
      </c>
      <c r="Z92" s="1" t="s">
        <v>51</v>
      </c>
      <c r="AA92" s="1" t="s">
        <v>52</v>
      </c>
      <c r="AB92" s="1" t="s">
        <v>50</v>
      </c>
      <c r="AC92" s="1" t="s">
        <v>50</v>
      </c>
      <c r="AD92" s="1">
        <v>103</v>
      </c>
      <c r="AE92" s="1">
        <v>61</v>
      </c>
      <c r="AF92" s="1">
        <v>137</v>
      </c>
      <c r="AG92" s="1">
        <v>4.5</v>
      </c>
      <c r="AL92" s="1" t="s">
        <v>50</v>
      </c>
      <c r="AM92" s="1" t="s">
        <v>50</v>
      </c>
      <c r="AO92" s="1" t="s">
        <v>51</v>
      </c>
      <c r="AP92" s="1" t="s">
        <v>51</v>
      </c>
      <c r="AQ92" s="1" t="s">
        <v>51</v>
      </c>
      <c r="AR92" s="1" t="s">
        <v>50</v>
      </c>
      <c r="AS92" s="1" t="s">
        <v>50</v>
      </c>
      <c r="AT92" s="1" t="s">
        <v>50</v>
      </c>
      <c r="AU92" s="1" t="s">
        <v>52</v>
      </c>
      <c r="AV92" s="1" t="s">
        <v>52</v>
      </c>
      <c r="AW92" s="1" t="s">
        <v>52</v>
      </c>
      <c r="AX92" s="6" t="s">
        <v>51</v>
      </c>
    </row>
    <row r="93" spans="1:50" x14ac:dyDescent="0.25">
      <c r="A93" s="4"/>
      <c r="B93" s="4">
        <v>183088</v>
      </c>
      <c r="C93" s="1">
        <v>70</v>
      </c>
      <c r="E93" s="1">
        <v>70</v>
      </c>
      <c r="F93" s="1">
        <v>1</v>
      </c>
      <c r="G93" s="1" t="s">
        <v>156</v>
      </c>
      <c r="H93" s="3">
        <v>15721</v>
      </c>
      <c r="I93" s="1">
        <v>75</v>
      </c>
      <c r="J93" s="1" t="s">
        <v>56</v>
      </c>
      <c r="K93" s="1" t="s">
        <v>57</v>
      </c>
      <c r="L93" s="1" t="s">
        <v>58</v>
      </c>
      <c r="M93" s="1">
        <v>33.03</v>
      </c>
      <c r="N93" s="1">
        <v>150</v>
      </c>
      <c r="O93" s="1">
        <v>70</v>
      </c>
      <c r="P93" s="1">
        <v>80</v>
      </c>
      <c r="Q93" s="1">
        <v>110</v>
      </c>
      <c r="R93" s="1">
        <v>71</v>
      </c>
      <c r="S93" s="1" t="s">
        <v>54</v>
      </c>
      <c r="T93" s="1" t="s">
        <v>50</v>
      </c>
      <c r="U93" s="1" t="s">
        <v>50</v>
      </c>
      <c r="V93" s="1" t="s">
        <v>50</v>
      </c>
      <c r="W93" s="1" t="s">
        <v>51</v>
      </c>
      <c r="X93" s="1" t="s">
        <v>51</v>
      </c>
      <c r="Y93" s="1" t="s">
        <v>51</v>
      </c>
      <c r="Z93" s="1" t="s">
        <v>50</v>
      </c>
      <c r="AA93" s="1" t="s">
        <v>52</v>
      </c>
      <c r="AB93" s="1" t="s">
        <v>51</v>
      </c>
      <c r="AC93" s="1" t="s">
        <v>50</v>
      </c>
      <c r="AJ93" s="1" t="s">
        <v>52</v>
      </c>
      <c r="AK93" s="1" t="s">
        <v>52</v>
      </c>
      <c r="AL93" s="1" t="s">
        <v>50</v>
      </c>
      <c r="AM93" s="1" t="s">
        <v>51</v>
      </c>
      <c r="AN93" s="1" t="s">
        <v>52</v>
      </c>
      <c r="AO93" s="1" t="s">
        <v>51</v>
      </c>
      <c r="AP93" s="1" t="s">
        <v>51</v>
      </c>
      <c r="AQ93" s="1" t="s">
        <v>50</v>
      </c>
      <c r="AR93" s="1" t="s">
        <v>50</v>
      </c>
      <c r="AS93" s="1" t="s">
        <v>51</v>
      </c>
      <c r="AT93" s="1" t="s">
        <v>50</v>
      </c>
      <c r="AU93" s="1" t="s">
        <v>52</v>
      </c>
      <c r="AV93" s="1" t="s">
        <v>52</v>
      </c>
      <c r="AW93" s="1" t="s">
        <v>52</v>
      </c>
      <c r="AX93" s="6" t="s">
        <v>51</v>
      </c>
    </row>
    <row r="94" spans="1:50" x14ac:dyDescent="0.25">
      <c r="A94" s="4"/>
      <c r="B94" s="4">
        <v>185530</v>
      </c>
      <c r="C94" s="1">
        <v>67</v>
      </c>
      <c r="D94" s="1">
        <v>67</v>
      </c>
      <c r="E94" s="1">
        <v>67</v>
      </c>
      <c r="F94" s="1">
        <v>1</v>
      </c>
      <c r="G94" s="1" t="s">
        <v>157</v>
      </c>
      <c r="H94" s="3">
        <v>20480</v>
      </c>
      <c r="I94" s="1">
        <v>62</v>
      </c>
      <c r="J94" s="1" t="s">
        <v>56</v>
      </c>
      <c r="K94" s="1" t="s">
        <v>57</v>
      </c>
      <c r="L94" s="1" t="s">
        <v>58</v>
      </c>
      <c r="M94" s="1">
        <v>30.9</v>
      </c>
      <c r="N94" s="1">
        <v>120</v>
      </c>
      <c r="O94" s="1">
        <v>80</v>
      </c>
      <c r="P94" s="1">
        <v>40</v>
      </c>
      <c r="Q94" s="1">
        <v>100</v>
      </c>
      <c r="R94" s="1">
        <v>80</v>
      </c>
      <c r="S94" s="1" t="s">
        <v>54</v>
      </c>
      <c r="T94" s="1" t="s">
        <v>50</v>
      </c>
      <c r="U94" s="1" t="s">
        <v>50</v>
      </c>
      <c r="V94" s="1" t="s">
        <v>50</v>
      </c>
      <c r="W94" s="1" t="s">
        <v>51</v>
      </c>
      <c r="X94" s="1" t="s">
        <v>51</v>
      </c>
      <c r="Y94" s="1" t="s">
        <v>50</v>
      </c>
      <c r="Z94" s="1" t="s">
        <v>50</v>
      </c>
      <c r="AA94" s="1" t="s">
        <v>52</v>
      </c>
      <c r="AB94" s="1" t="s">
        <v>50</v>
      </c>
      <c r="AC94" s="1" t="s">
        <v>50</v>
      </c>
      <c r="AD94" s="1">
        <v>80</v>
      </c>
      <c r="AE94" s="1">
        <v>91</v>
      </c>
      <c r="AF94" s="1">
        <v>155</v>
      </c>
      <c r="AG94" s="1">
        <v>4</v>
      </c>
      <c r="AJ94" s="1">
        <v>5</v>
      </c>
      <c r="AK94" s="1">
        <v>2.4</v>
      </c>
      <c r="AL94" s="1" t="s">
        <v>51</v>
      </c>
      <c r="AM94" s="1" t="s">
        <v>50</v>
      </c>
      <c r="AN94" s="1" t="s">
        <v>50</v>
      </c>
      <c r="AO94" s="1" t="s">
        <v>51</v>
      </c>
      <c r="AP94" s="1" t="s">
        <v>51</v>
      </c>
      <c r="AQ94" s="1" t="s">
        <v>50</v>
      </c>
      <c r="AR94" s="1" t="s">
        <v>50</v>
      </c>
      <c r="AS94" s="1" t="s">
        <v>51</v>
      </c>
      <c r="AT94" s="1" t="s">
        <v>51</v>
      </c>
      <c r="AU94" s="1" t="s">
        <v>52</v>
      </c>
      <c r="AV94" s="1" t="s">
        <v>52</v>
      </c>
      <c r="AW94" s="1" t="s">
        <v>52</v>
      </c>
      <c r="AX94" s="6" t="s">
        <v>51</v>
      </c>
    </row>
    <row r="95" spans="1:50" x14ac:dyDescent="0.25">
      <c r="A95" s="4"/>
      <c r="B95" s="4">
        <v>185692</v>
      </c>
      <c r="C95" s="1">
        <v>60</v>
      </c>
      <c r="D95" s="1">
        <v>60</v>
      </c>
      <c r="E95" s="1">
        <v>55</v>
      </c>
      <c r="F95" s="1">
        <v>1</v>
      </c>
      <c r="G95" s="1" t="s">
        <v>158</v>
      </c>
      <c r="H95" s="3">
        <v>17109</v>
      </c>
      <c r="I95" s="1">
        <v>72</v>
      </c>
      <c r="J95" s="1" t="s">
        <v>56</v>
      </c>
      <c r="K95" s="1" t="s">
        <v>70</v>
      </c>
      <c r="L95" s="1" t="s">
        <v>58</v>
      </c>
      <c r="M95" s="1">
        <v>23.6</v>
      </c>
      <c r="N95" s="1">
        <v>140</v>
      </c>
      <c r="O95" s="1">
        <v>80</v>
      </c>
      <c r="P95" s="1">
        <v>60</v>
      </c>
      <c r="Q95" s="1">
        <v>110</v>
      </c>
      <c r="R95" s="1">
        <v>55</v>
      </c>
      <c r="S95" s="1" t="s">
        <v>54</v>
      </c>
      <c r="T95" s="1" t="s">
        <v>50</v>
      </c>
      <c r="U95" s="1" t="s">
        <v>50</v>
      </c>
      <c r="V95" s="1" t="s">
        <v>50</v>
      </c>
      <c r="W95" s="1" t="s">
        <v>51</v>
      </c>
      <c r="X95" s="1" t="s">
        <v>50</v>
      </c>
      <c r="Y95" s="1" t="s">
        <v>50</v>
      </c>
      <c r="Z95" s="1" t="s">
        <v>50</v>
      </c>
      <c r="AA95" s="1" t="s">
        <v>52</v>
      </c>
      <c r="AB95" s="1" t="s">
        <v>50</v>
      </c>
      <c r="AC95" s="1" t="s">
        <v>50</v>
      </c>
      <c r="AD95" s="1">
        <v>109</v>
      </c>
      <c r="AE95" s="1">
        <v>59</v>
      </c>
      <c r="AF95" s="1">
        <v>152</v>
      </c>
      <c r="AG95" s="1">
        <v>4.5999999999999996</v>
      </c>
      <c r="AJ95" s="1">
        <v>4</v>
      </c>
      <c r="AK95" s="1">
        <v>2.4</v>
      </c>
      <c r="AL95" s="1" t="s">
        <v>51</v>
      </c>
      <c r="AM95" s="1" t="s">
        <v>50</v>
      </c>
      <c r="AN95" s="1" t="s">
        <v>50</v>
      </c>
      <c r="AO95" s="1" t="s">
        <v>50</v>
      </c>
      <c r="AP95" s="1" t="s">
        <v>50</v>
      </c>
      <c r="AQ95" s="1" t="s">
        <v>50</v>
      </c>
      <c r="AR95" s="1" t="s">
        <v>50</v>
      </c>
      <c r="AS95" s="1" t="s">
        <v>51</v>
      </c>
      <c r="AT95" s="1" t="s">
        <v>50</v>
      </c>
      <c r="AU95" s="1" t="s">
        <v>52</v>
      </c>
      <c r="AV95" s="1" t="s">
        <v>52</v>
      </c>
      <c r="AW95" s="1" t="s">
        <v>52</v>
      </c>
      <c r="AX95" s="6" t="s">
        <v>51</v>
      </c>
    </row>
    <row r="96" spans="1:50" x14ac:dyDescent="0.25">
      <c r="A96" s="4"/>
      <c r="B96" s="4">
        <v>186969</v>
      </c>
      <c r="C96" s="1">
        <v>63</v>
      </c>
      <c r="E96" s="1">
        <v>63</v>
      </c>
      <c r="F96" s="1">
        <v>1</v>
      </c>
      <c r="G96" s="1" t="s">
        <v>159</v>
      </c>
      <c r="H96" s="3">
        <v>14781</v>
      </c>
      <c r="I96" s="1">
        <v>78</v>
      </c>
      <c r="J96" s="1" t="s">
        <v>56</v>
      </c>
      <c r="K96" s="1" t="s">
        <v>57</v>
      </c>
      <c r="L96" s="1" t="s">
        <v>58</v>
      </c>
      <c r="M96" s="1">
        <v>31.07</v>
      </c>
      <c r="N96" s="1">
        <v>110</v>
      </c>
      <c r="O96" s="1">
        <v>60</v>
      </c>
      <c r="P96" s="1">
        <v>50</v>
      </c>
      <c r="Q96" s="1">
        <v>85</v>
      </c>
      <c r="R96" s="1">
        <v>76</v>
      </c>
      <c r="S96" s="1" t="s">
        <v>54</v>
      </c>
      <c r="T96" s="1" t="s">
        <v>50</v>
      </c>
      <c r="U96" s="1" t="s">
        <v>51</v>
      </c>
      <c r="V96" s="1" t="s">
        <v>50</v>
      </c>
      <c r="W96" s="1" t="s">
        <v>50</v>
      </c>
      <c r="X96" s="1" t="s">
        <v>50</v>
      </c>
      <c r="Y96" s="1" t="s">
        <v>51</v>
      </c>
      <c r="Z96" s="1" t="s">
        <v>50</v>
      </c>
      <c r="AA96" s="1" t="s">
        <v>52</v>
      </c>
      <c r="AB96" s="1" t="s">
        <v>50</v>
      </c>
      <c r="AC96" s="1" t="s">
        <v>50</v>
      </c>
      <c r="AD96" s="1">
        <v>126</v>
      </c>
      <c r="AE96" s="1">
        <v>48</v>
      </c>
      <c r="AF96" s="1">
        <v>124</v>
      </c>
      <c r="AG96" s="1">
        <v>4.4000000000000004</v>
      </c>
      <c r="AJ96" s="1" t="s">
        <v>52</v>
      </c>
      <c r="AK96" s="1" t="s">
        <v>52</v>
      </c>
      <c r="AL96" s="1" t="s">
        <v>51</v>
      </c>
      <c r="AM96" s="1" t="s">
        <v>50</v>
      </c>
      <c r="AN96" s="1" t="s">
        <v>52</v>
      </c>
      <c r="AO96" s="1" t="s">
        <v>51</v>
      </c>
      <c r="AP96" s="1" t="s">
        <v>51</v>
      </c>
      <c r="AQ96" s="1" t="s">
        <v>51</v>
      </c>
      <c r="AR96" s="1" t="s">
        <v>50</v>
      </c>
      <c r="AS96" s="1" t="s">
        <v>50</v>
      </c>
      <c r="AT96" s="1" t="s">
        <v>50</v>
      </c>
      <c r="AU96" s="1" t="s">
        <v>52</v>
      </c>
      <c r="AV96" s="1" t="s">
        <v>52</v>
      </c>
      <c r="AW96" s="1" t="s">
        <v>52</v>
      </c>
      <c r="AX96" s="6" t="s">
        <v>51</v>
      </c>
    </row>
    <row r="97" spans="1:50" x14ac:dyDescent="0.25">
      <c r="A97" s="4"/>
      <c r="B97" s="4">
        <v>187019</v>
      </c>
      <c r="C97" s="1">
        <v>65</v>
      </c>
      <c r="E97" s="1">
        <v>65</v>
      </c>
      <c r="F97" s="1">
        <v>1</v>
      </c>
      <c r="G97" s="1" t="s">
        <v>160</v>
      </c>
      <c r="H97" s="3">
        <v>10998</v>
      </c>
      <c r="I97" s="1">
        <v>88</v>
      </c>
      <c r="J97" s="1" t="s">
        <v>46</v>
      </c>
      <c r="K97" s="1" t="s">
        <v>47</v>
      </c>
      <c r="L97" s="1" t="s">
        <v>58</v>
      </c>
      <c r="M97" s="1">
        <v>35.299999999999997</v>
      </c>
      <c r="N97" s="1">
        <v>130</v>
      </c>
      <c r="O97" s="1">
        <v>80</v>
      </c>
      <c r="P97" s="1">
        <v>50</v>
      </c>
      <c r="Q97" s="1">
        <v>105</v>
      </c>
      <c r="R97" s="1">
        <v>66</v>
      </c>
      <c r="S97" s="1" t="s">
        <v>59</v>
      </c>
      <c r="T97" s="1" t="s">
        <v>50</v>
      </c>
      <c r="U97" s="1" t="s">
        <v>50</v>
      </c>
      <c r="V97" s="1" t="s">
        <v>50</v>
      </c>
      <c r="W97" s="1" t="s">
        <v>51</v>
      </c>
      <c r="X97" s="1" t="s">
        <v>50</v>
      </c>
      <c r="Y97" s="1" t="s">
        <v>50</v>
      </c>
      <c r="Z97" s="1" t="s">
        <v>51</v>
      </c>
      <c r="AA97" s="1" t="b">
        <v>1</v>
      </c>
      <c r="AB97" s="1" t="s">
        <v>50</v>
      </c>
      <c r="AC97" s="1" t="s">
        <v>51</v>
      </c>
      <c r="AD97" s="1">
        <v>91</v>
      </c>
      <c r="AE97" s="1">
        <v>49</v>
      </c>
      <c r="AF97" s="1">
        <v>118</v>
      </c>
      <c r="AG97" s="1">
        <v>3.5</v>
      </c>
      <c r="AL97" s="1" t="s">
        <v>50</v>
      </c>
      <c r="AM97" s="1" t="s">
        <v>51</v>
      </c>
      <c r="AO97" s="1" t="s">
        <v>51</v>
      </c>
      <c r="AP97" s="1" t="s">
        <v>51</v>
      </c>
      <c r="AQ97" s="1" t="s">
        <v>50</v>
      </c>
      <c r="AR97" s="1" t="s">
        <v>50</v>
      </c>
      <c r="AS97" s="1" t="s">
        <v>51</v>
      </c>
      <c r="AT97" s="1" t="s">
        <v>50</v>
      </c>
      <c r="AU97" s="1" t="s">
        <v>52</v>
      </c>
      <c r="AV97" s="1" t="s">
        <v>52</v>
      </c>
      <c r="AW97" s="1" t="s">
        <v>52</v>
      </c>
      <c r="AX97" s="6" t="s">
        <v>51</v>
      </c>
    </row>
    <row r="98" spans="1:50" x14ac:dyDescent="0.25">
      <c r="A98" s="4"/>
      <c r="B98" s="4">
        <v>188472</v>
      </c>
      <c r="C98" s="1">
        <v>63</v>
      </c>
      <c r="D98" s="1">
        <v>63</v>
      </c>
      <c r="E98" s="1">
        <v>60</v>
      </c>
      <c r="F98" s="1">
        <v>1</v>
      </c>
      <c r="G98" s="1" t="s">
        <v>161</v>
      </c>
      <c r="H98" s="3">
        <v>11237</v>
      </c>
      <c r="I98" s="1">
        <v>88</v>
      </c>
      <c r="J98" s="1" t="s">
        <v>56</v>
      </c>
      <c r="K98" s="1" t="s">
        <v>57</v>
      </c>
      <c r="L98" s="1" t="s">
        <v>58</v>
      </c>
      <c r="M98" s="1">
        <v>27</v>
      </c>
      <c r="N98" s="1">
        <v>120</v>
      </c>
      <c r="O98" s="1">
        <v>70</v>
      </c>
      <c r="P98" s="1">
        <v>50</v>
      </c>
      <c r="Q98" s="1">
        <v>95</v>
      </c>
      <c r="R98" s="1">
        <v>75</v>
      </c>
      <c r="S98" s="1" t="s">
        <v>54</v>
      </c>
      <c r="T98" s="1" t="s">
        <v>51</v>
      </c>
      <c r="U98" s="1" t="s">
        <v>50</v>
      </c>
      <c r="V98" s="1" t="s">
        <v>50</v>
      </c>
      <c r="W98" s="1" t="s">
        <v>51</v>
      </c>
      <c r="X98" s="1" t="s">
        <v>51</v>
      </c>
      <c r="Y98" s="1" t="s">
        <v>50</v>
      </c>
      <c r="Z98" s="1" t="s">
        <v>50</v>
      </c>
      <c r="AA98" s="1" t="s">
        <v>52</v>
      </c>
      <c r="AB98" s="1" t="s">
        <v>50</v>
      </c>
      <c r="AC98" s="1" t="s">
        <v>50</v>
      </c>
      <c r="AL98" s="1" t="s">
        <v>50</v>
      </c>
      <c r="AM98" s="1" t="s">
        <v>50</v>
      </c>
      <c r="AN98" s="1" t="s">
        <v>50</v>
      </c>
      <c r="AO98" s="1" t="s">
        <v>51</v>
      </c>
      <c r="AP98" s="1" t="s">
        <v>51</v>
      </c>
      <c r="AQ98" s="1" t="s">
        <v>50</v>
      </c>
      <c r="AR98" s="1" t="s">
        <v>50</v>
      </c>
      <c r="AS98" s="1" t="s">
        <v>51</v>
      </c>
      <c r="AT98" s="1" t="s">
        <v>50</v>
      </c>
      <c r="AU98" s="1" t="s">
        <v>52</v>
      </c>
      <c r="AV98" s="1" t="s">
        <v>52</v>
      </c>
      <c r="AW98" s="1" t="s">
        <v>52</v>
      </c>
      <c r="AX98" s="6" t="s">
        <v>51</v>
      </c>
    </row>
    <row r="99" spans="1:50" x14ac:dyDescent="0.25">
      <c r="A99" s="4"/>
      <c r="B99" s="4">
        <v>188479</v>
      </c>
      <c r="C99" s="1">
        <v>69</v>
      </c>
      <c r="D99" s="1">
        <v>69</v>
      </c>
      <c r="E99" s="1">
        <v>69</v>
      </c>
      <c r="F99" s="1">
        <v>1</v>
      </c>
      <c r="G99" s="1" t="s">
        <v>162</v>
      </c>
      <c r="H99" s="3">
        <v>10943</v>
      </c>
      <c r="I99" s="1">
        <v>89</v>
      </c>
      <c r="J99" s="1" t="s">
        <v>46</v>
      </c>
      <c r="K99" s="1" t="s">
        <v>47</v>
      </c>
      <c r="L99" s="1" t="s">
        <v>58</v>
      </c>
      <c r="M99" s="1">
        <v>26.2</v>
      </c>
      <c r="N99" s="1">
        <v>140</v>
      </c>
      <c r="O99" s="1">
        <v>70</v>
      </c>
      <c r="P99" s="1">
        <v>70</v>
      </c>
      <c r="Q99" s="1">
        <v>105</v>
      </c>
      <c r="R99" s="1">
        <v>79</v>
      </c>
      <c r="S99" s="1" t="s">
        <v>54</v>
      </c>
      <c r="T99" s="1" t="s">
        <v>50</v>
      </c>
      <c r="U99" s="1" t="s">
        <v>50</v>
      </c>
      <c r="V99" s="1" t="s">
        <v>51</v>
      </c>
      <c r="W99" s="1" t="s">
        <v>51</v>
      </c>
      <c r="X99" s="1" t="s">
        <v>50</v>
      </c>
      <c r="Y99" s="1" t="s">
        <v>50</v>
      </c>
      <c r="Z99" s="1" t="s">
        <v>51</v>
      </c>
      <c r="AA99" s="1" t="s">
        <v>52</v>
      </c>
      <c r="AB99" s="1" t="s">
        <v>50</v>
      </c>
      <c r="AC99" s="1" t="s">
        <v>50</v>
      </c>
      <c r="AD99" s="1">
        <v>137</v>
      </c>
      <c r="AE99" s="1">
        <v>30</v>
      </c>
      <c r="AF99" s="1">
        <v>113</v>
      </c>
      <c r="AG99" s="1">
        <v>4.5999999999999996</v>
      </c>
      <c r="AJ99" s="1">
        <v>4.5</v>
      </c>
      <c r="AK99" s="1">
        <v>1.9</v>
      </c>
      <c r="AL99" s="1" t="s">
        <v>50</v>
      </c>
      <c r="AM99" s="1" t="s">
        <v>50</v>
      </c>
      <c r="AN99" s="1" t="s">
        <v>50</v>
      </c>
      <c r="AO99" s="1" t="s">
        <v>51</v>
      </c>
      <c r="AP99" s="1" t="s">
        <v>51</v>
      </c>
      <c r="AQ99" s="1" t="s">
        <v>50</v>
      </c>
      <c r="AR99" s="1" t="s">
        <v>50</v>
      </c>
      <c r="AS99" s="1" t="s">
        <v>51</v>
      </c>
      <c r="AT99" s="1" t="s">
        <v>50</v>
      </c>
      <c r="AU99" s="1" t="s">
        <v>52</v>
      </c>
      <c r="AV99" s="1" t="s">
        <v>52</v>
      </c>
      <c r="AW99" s="1" t="s">
        <v>52</v>
      </c>
      <c r="AX99" s="6" t="s">
        <v>51</v>
      </c>
    </row>
    <row r="100" spans="1:50" x14ac:dyDescent="0.25">
      <c r="A100" s="4"/>
      <c r="B100" s="4">
        <v>191506</v>
      </c>
      <c r="C100" s="1">
        <v>58</v>
      </c>
      <c r="E100" s="1">
        <v>58</v>
      </c>
      <c r="F100" s="1">
        <v>1</v>
      </c>
      <c r="G100" s="1" t="s">
        <v>163</v>
      </c>
      <c r="H100" s="3">
        <v>9822</v>
      </c>
      <c r="I100" s="1">
        <v>92</v>
      </c>
      <c r="J100" s="1" t="s">
        <v>56</v>
      </c>
      <c r="K100" s="1" t="s">
        <v>47</v>
      </c>
      <c r="L100" s="1" t="s">
        <v>58</v>
      </c>
      <c r="M100" s="1">
        <v>22.24</v>
      </c>
      <c r="N100" s="1">
        <v>130</v>
      </c>
      <c r="O100" s="1">
        <v>60</v>
      </c>
      <c r="P100" s="1">
        <v>70</v>
      </c>
      <c r="Q100" s="1">
        <v>95</v>
      </c>
      <c r="R100" s="1">
        <v>70</v>
      </c>
      <c r="S100" s="1" t="s">
        <v>54</v>
      </c>
      <c r="T100" s="1" t="s">
        <v>50</v>
      </c>
      <c r="U100" s="1" t="s">
        <v>50</v>
      </c>
      <c r="V100" s="1" t="s">
        <v>51</v>
      </c>
      <c r="W100" s="1" t="s">
        <v>50</v>
      </c>
      <c r="X100" s="1" t="s">
        <v>50</v>
      </c>
      <c r="Y100" s="1" t="s">
        <v>51</v>
      </c>
      <c r="Z100" s="1" t="s">
        <v>50</v>
      </c>
      <c r="AA100" s="1" t="b">
        <v>1</v>
      </c>
      <c r="AB100" s="1" t="s">
        <v>50</v>
      </c>
      <c r="AC100" s="1" t="s">
        <v>51</v>
      </c>
      <c r="AD100" s="1">
        <v>155</v>
      </c>
      <c r="AE100" s="1">
        <v>34</v>
      </c>
      <c r="AF100" s="1">
        <v>113</v>
      </c>
      <c r="AG100" s="1">
        <v>4.9000000000000004</v>
      </c>
      <c r="AJ100" s="1" t="s">
        <v>52</v>
      </c>
      <c r="AK100" s="1" t="s">
        <v>52</v>
      </c>
      <c r="AL100" s="1" t="s">
        <v>50</v>
      </c>
      <c r="AM100" s="1" t="s">
        <v>50</v>
      </c>
      <c r="AN100" s="1" t="s">
        <v>52</v>
      </c>
      <c r="AO100" s="1" t="s">
        <v>50</v>
      </c>
      <c r="AP100" s="1" t="s">
        <v>51</v>
      </c>
      <c r="AQ100" s="1" t="s">
        <v>50</v>
      </c>
      <c r="AR100" s="1" t="s">
        <v>50</v>
      </c>
      <c r="AS100" s="1" t="s">
        <v>50</v>
      </c>
      <c r="AT100" s="1" t="s">
        <v>51</v>
      </c>
      <c r="AU100" s="1" t="s">
        <v>52</v>
      </c>
      <c r="AV100" s="1" t="s">
        <v>52</v>
      </c>
      <c r="AW100" s="1" t="s">
        <v>52</v>
      </c>
      <c r="AX100" s="6" t="s">
        <v>51</v>
      </c>
    </row>
    <row r="101" spans="1:50" x14ac:dyDescent="0.25">
      <c r="A101" s="4"/>
      <c r="B101" s="4">
        <v>192339</v>
      </c>
      <c r="C101" s="1">
        <v>52</v>
      </c>
      <c r="D101" s="1">
        <v>52</v>
      </c>
      <c r="E101" s="1">
        <v>35</v>
      </c>
      <c r="F101" s="1">
        <v>1</v>
      </c>
      <c r="G101" s="1" t="s">
        <v>164</v>
      </c>
      <c r="H101" s="3">
        <v>15635</v>
      </c>
      <c r="I101" s="1">
        <v>76</v>
      </c>
      <c r="J101" s="1" t="s">
        <v>46</v>
      </c>
      <c r="K101" s="1" t="s">
        <v>57</v>
      </c>
      <c r="L101" s="1" t="s">
        <v>58</v>
      </c>
      <c r="M101" s="1">
        <v>21.1</v>
      </c>
      <c r="N101" s="1">
        <v>130</v>
      </c>
      <c r="O101" s="1">
        <v>70</v>
      </c>
      <c r="P101" s="1">
        <v>60</v>
      </c>
      <c r="Q101" s="1">
        <v>100</v>
      </c>
      <c r="R101" s="1">
        <v>82</v>
      </c>
      <c r="S101" s="1" t="s">
        <v>54</v>
      </c>
      <c r="T101" s="1" t="s">
        <v>50</v>
      </c>
      <c r="U101" s="1" t="s">
        <v>50</v>
      </c>
      <c r="V101" s="1" t="s">
        <v>50</v>
      </c>
      <c r="W101" s="1" t="s">
        <v>51</v>
      </c>
      <c r="X101" s="1" t="s">
        <v>51</v>
      </c>
      <c r="Y101" s="1" t="s">
        <v>51</v>
      </c>
      <c r="Z101" s="1" t="s">
        <v>50</v>
      </c>
      <c r="AA101" s="1" t="b">
        <v>1</v>
      </c>
      <c r="AB101" s="1" t="s">
        <v>50</v>
      </c>
      <c r="AC101" s="1" t="s">
        <v>50</v>
      </c>
      <c r="AD101" s="1">
        <v>70</v>
      </c>
      <c r="AE101" s="1">
        <v>74</v>
      </c>
      <c r="AF101" s="1">
        <v>133</v>
      </c>
      <c r="AG101" s="1">
        <v>4.4000000000000004</v>
      </c>
      <c r="AJ101" s="1">
        <v>5</v>
      </c>
      <c r="AK101" s="1">
        <v>3.2</v>
      </c>
      <c r="AL101" s="1" t="s">
        <v>51</v>
      </c>
      <c r="AM101" s="1" t="s">
        <v>50</v>
      </c>
      <c r="AN101" s="1" t="s">
        <v>50</v>
      </c>
      <c r="AO101" s="1" t="s">
        <v>51</v>
      </c>
      <c r="AP101" s="1" t="s">
        <v>51</v>
      </c>
      <c r="AQ101" s="1" t="s">
        <v>51</v>
      </c>
      <c r="AR101" s="1" t="s">
        <v>50</v>
      </c>
      <c r="AS101" s="1" t="s">
        <v>50</v>
      </c>
      <c r="AT101" s="1" t="s">
        <v>50</v>
      </c>
      <c r="AU101" s="1" t="s">
        <v>52</v>
      </c>
      <c r="AV101" s="1" t="s">
        <v>52</v>
      </c>
      <c r="AW101" s="1" t="s">
        <v>52</v>
      </c>
      <c r="AX101" s="6" t="s">
        <v>51</v>
      </c>
    </row>
    <row r="102" spans="1:50" x14ac:dyDescent="0.25">
      <c r="A102" s="4"/>
      <c r="B102" s="4">
        <v>197377</v>
      </c>
      <c r="C102" s="1">
        <v>55</v>
      </c>
      <c r="E102" s="1">
        <v>55</v>
      </c>
      <c r="F102" s="1">
        <v>1</v>
      </c>
      <c r="G102" s="1" t="s">
        <v>165</v>
      </c>
      <c r="H102" s="3">
        <v>12299</v>
      </c>
      <c r="I102" s="1">
        <v>85</v>
      </c>
      <c r="J102" s="1" t="s">
        <v>46</v>
      </c>
      <c r="K102" s="1" t="s">
        <v>57</v>
      </c>
      <c r="L102" s="1" t="s">
        <v>58</v>
      </c>
      <c r="M102" s="1">
        <v>30.37</v>
      </c>
      <c r="N102" s="1">
        <v>110</v>
      </c>
      <c r="O102" s="1">
        <v>60</v>
      </c>
      <c r="P102" s="1">
        <v>50</v>
      </c>
      <c r="Q102" s="1">
        <v>85</v>
      </c>
      <c r="R102" s="1">
        <v>68</v>
      </c>
      <c r="S102" s="1" t="s">
        <v>54</v>
      </c>
      <c r="T102" s="1" t="s">
        <v>50</v>
      </c>
      <c r="U102" s="1" t="s">
        <v>50</v>
      </c>
      <c r="V102" s="1" t="s">
        <v>50</v>
      </c>
      <c r="W102" s="1" t="s">
        <v>50</v>
      </c>
      <c r="X102" s="1" t="s">
        <v>51</v>
      </c>
      <c r="Y102" s="1" t="s">
        <v>51</v>
      </c>
      <c r="Z102" s="1" t="s">
        <v>50</v>
      </c>
      <c r="AA102" s="1" t="s">
        <v>52</v>
      </c>
      <c r="AB102" s="1" t="s">
        <v>50</v>
      </c>
      <c r="AC102" s="1" t="s">
        <v>50</v>
      </c>
      <c r="AD102" s="1">
        <v>119</v>
      </c>
      <c r="AE102" s="1">
        <v>37</v>
      </c>
      <c r="AG102" s="1">
        <v>4.4000000000000004</v>
      </c>
      <c r="AJ102" s="1" t="s">
        <v>52</v>
      </c>
      <c r="AK102" s="1" t="s">
        <v>52</v>
      </c>
      <c r="AL102" s="1" t="s">
        <v>50</v>
      </c>
      <c r="AM102" s="1" t="s">
        <v>51</v>
      </c>
      <c r="AN102" s="1" t="s">
        <v>52</v>
      </c>
      <c r="AO102" s="1" t="s">
        <v>51</v>
      </c>
      <c r="AP102" s="1" t="s">
        <v>51</v>
      </c>
      <c r="AQ102" s="1" t="s">
        <v>50</v>
      </c>
      <c r="AR102" s="1" t="s">
        <v>51</v>
      </c>
      <c r="AS102" s="1" t="s">
        <v>50</v>
      </c>
      <c r="AT102" s="1" t="s">
        <v>50</v>
      </c>
      <c r="AU102" s="1" t="s">
        <v>52</v>
      </c>
      <c r="AV102" s="1" t="s">
        <v>52</v>
      </c>
      <c r="AW102" s="1" t="s">
        <v>52</v>
      </c>
      <c r="AX102" s="6" t="s">
        <v>51</v>
      </c>
    </row>
    <row r="103" spans="1:50" x14ac:dyDescent="0.25">
      <c r="A103" s="4"/>
      <c r="B103" s="4">
        <v>199763</v>
      </c>
      <c r="C103" s="1">
        <v>55</v>
      </c>
      <c r="D103" s="1">
        <v>55</v>
      </c>
      <c r="E103" s="1">
        <v>53</v>
      </c>
      <c r="F103" s="1">
        <v>1</v>
      </c>
      <c r="G103" s="1" t="s">
        <v>167</v>
      </c>
      <c r="H103" s="3">
        <v>20185</v>
      </c>
      <c r="I103" s="1">
        <v>63</v>
      </c>
      <c r="J103" s="1" t="s">
        <v>56</v>
      </c>
      <c r="K103" s="1" t="s">
        <v>57</v>
      </c>
      <c r="L103" s="1" t="s">
        <v>58</v>
      </c>
      <c r="M103" s="1">
        <v>44.6</v>
      </c>
      <c r="N103" s="1">
        <v>120</v>
      </c>
      <c r="O103" s="1">
        <v>60</v>
      </c>
      <c r="P103" s="1">
        <v>60</v>
      </c>
      <c r="Q103" s="1">
        <v>90</v>
      </c>
      <c r="R103" s="1">
        <v>95</v>
      </c>
      <c r="S103" s="1" t="s">
        <v>59</v>
      </c>
      <c r="T103" s="1" t="s">
        <v>50</v>
      </c>
      <c r="U103" s="1" t="s">
        <v>51</v>
      </c>
      <c r="V103" s="1" t="s">
        <v>51</v>
      </c>
      <c r="W103" s="1" t="s">
        <v>51</v>
      </c>
      <c r="X103" s="1" t="s">
        <v>51</v>
      </c>
      <c r="Y103" s="1" t="s">
        <v>51</v>
      </c>
      <c r="Z103" s="1" t="s">
        <v>51</v>
      </c>
      <c r="AA103" s="1" t="s">
        <v>52</v>
      </c>
      <c r="AB103" s="1" t="s">
        <v>51</v>
      </c>
      <c r="AC103" s="1" t="s">
        <v>51</v>
      </c>
      <c r="AD103" s="1">
        <v>96</v>
      </c>
      <c r="AE103" s="1">
        <v>73</v>
      </c>
      <c r="AF103" s="1">
        <v>111</v>
      </c>
      <c r="AG103" s="1">
        <v>4.5999999999999996</v>
      </c>
      <c r="AL103" s="1" t="s">
        <v>50</v>
      </c>
      <c r="AM103" s="1" t="s">
        <v>51</v>
      </c>
      <c r="AN103" s="1" t="s">
        <v>50</v>
      </c>
      <c r="AO103" s="1" t="s">
        <v>51</v>
      </c>
      <c r="AP103" s="1" t="s">
        <v>51</v>
      </c>
      <c r="AQ103" s="1" t="s">
        <v>50</v>
      </c>
      <c r="AR103" s="1" t="s">
        <v>50</v>
      </c>
      <c r="AS103" s="1" t="s">
        <v>51</v>
      </c>
      <c r="AT103" s="1" t="s">
        <v>50</v>
      </c>
      <c r="AU103" s="1" t="s">
        <v>52</v>
      </c>
      <c r="AV103" s="1" t="s">
        <v>52</v>
      </c>
      <c r="AW103" s="1" t="s">
        <v>52</v>
      </c>
      <c r="AX103" s="6" t="s">
        <v>51</v>
      </c>
    </row>
    <row r="104" spans="1:50" x14ac:dyDescent="0.25">
      <c r="A104" s="4"/>
      <c r="B104" s="4">
        <v>2000007</v>
      </c>
      <c r="C104" s="1">
        <v>58</v>
      </c>
      <c r="D104" s="1">
        <v>58</v>
      </c>
      <c r="E104" s="1">
        <v>53</v>
      </c>
      <c r="F104" s="1">
        <v>1</v>
      </c>
      <c r="G104" s="1" t="s">
        <v>168</v>
      </c>
      <c r="H104" s="3">
        <v>13591</v>
      </c>
      <c r="I104" s="1">
        <v>81</v>
      </c>
      <c r="J104" s="1" t="s">
        <v>169</v>
      </c>
      <c r="K104" s="1" t="s">
        <v>47</v>
      </c>
      <c r="L104" s="1" t="s">
        <v>58</v>
      </c>
      <c r="M104" s="1">
        <v>36.299999999999997</v>
      </c>
      <c r="N104" s="1">
        <v>150</v>
      </c>
      <c r="O104" s="1">
        <v>60</v>
      </c>
      <c r="P104" s="1">
        <v>90</v>
      </c>
      <c r="Q104" s="1">
        <v>105</v>
      </c>
      <c r="R104" s="1">
        <v>60</v>
      </c>
      <c r="S104" s="1" t="s">
        <v>59</v>
      </c>
      <c r="T104" s="1" t="s">
        <v>50</v>
      </c>
      <c r="U104" s="1" t="s">
        <v>50</v>
      </c>
      <c r="V104" s="1" t="s">
        <v>50</v>
      </c>
      <c r="W104" s="1" t="s">
        <v>51</v>
      </c>
      <c r="X104" s="1" t="s">
        <v>50</v>
      </c>
      <c r="Y104" s="1" t="s">
        <v>51</v>
      </c>
      <c r="Z104" s="1" t="s">
        <v>50</v>
      </c>
      <c r="AA104" s="1" t="s">
        <v>52</v>
      </c>
      <c r="AB104" s="1" t="s">
        <v>50</v>
      </c>
      <c r="AC104" s="1" t="s">
        <v>51</v>
      </c>
      <c r="AD104" s="1">
        <v>79</v>
      </c>
      <c r="AE104" s="1">
        <v>62</v>
      </c>
      <c r="AG104" s="1">
        <v>3.9</v>
      </c>
      <c r="AH104" s="1">
        <v>1413</v>
      </c>
      <c r="AL104" s="1" t="s">
        <v>50</v>
      </c>
      <c r="AM104" s="1" t="s">
        <v>50</v>
      </c>
      <c r="AO104" s="1" t="s">
        <v>51</v>
      </c>
      <c r="AP104" s="1" t="s">
        <v>51</v>
      </c>
      <c r="AQ104" s="1" t="s">
        <v>51</v>
      </c>
      <c r="AR104" s="1" t="s">
        <v>50</v>
      </c>
      <c r="AS104" s="1" t="s">
        <v>50</v>
      </c>
      <c r="AT104" s="1" t="s">
        <v>50</v>
      </c>
      <c r="AU104" s="1" t="s">
        <v>52</v>
      </c>
      <c r="AV104" s="1" t="s">
        <v>52</v>
      </c>
      <c r="AW104" s="1" t="s">
        <v>52</v>
      </c>
      <c r="AX104" s="6" t="s">
        <v>51</v>
      </c>
    </row>
    <row r="105" spans="1:50" x14ac:dyDescent="0.25">
      <c r="A105" s="4"/>
      <c r="B105" s="4">
        <v>2000103</v>
      </c>
      <c r="C105" s="1">
        <v>60</v>
      </c>
      <c r="D105" s="1">
        <v>60</v>
      </c>
      <c r="E105" s="1">
        <v>60</v>
      </c>
      <c r="F105" s="1">
        <v>1</v>
      </c>
      <c r="G105" s="1" t="s">
        <v>170</v>
      </c>
      <c r="H105" s="3">
        <v>17660</v>
      </c>
      <c r="I105" s="1">
        <v>70</v>
      </c>
      <c r="J105" s="1" t="s">
        <v>169</v>
      </c>
      <c r="K105" s="1" t="s">
        <v>47</v>
      </c>
      <c r="L105" s="1" t="s">
        <v>58</v>
      </c>
      <c r="M105" s="1">
        <v>23.3</v>
      </c>
      <c r="N105" s="1">
        <v>140</v>
      </c>
      <c r="O105" s="1">
        <v>60</v>
      </c>
      <c r="P105" s="1">
        <v>80</v>
      </c>
      <c r="Q105" s="1">
        <v>100</v>
      </c>
      <c r="R105" s="1">
        <v>99</v>
      </c>
      <c r="S105" s="1" t="s">
        <v>54</v>
      </c>
      <c r="T105" s="1" t="s">
        <v>51</v>
      </c>
      <c r="U105" s="1" t="s">
        <v>50</v>
      </c>
      <c r="V105" s="1" t="s">
        <v>50</v>
      </c>
      <c r="W105" s="1" t="s">
        <v>51</v>
      </c>
      <c r="X105" s="1" t="s">
        <v>50</v>
      </c>
      <c r="Y105" s="1" t="s">
        <v>50</v>
      </c>
      <c r="Z105" s="1" t="s">
        <v>50</v>
      </c>
      <c r="AA105" s="1" t="s">
        <v>52</v>
      </c>
      <c r="AB105" s="1" t="s">
        <v>50</v>
      </c>
      <c r="AC105" s="1" t="s">
        <v>51</v>
      </c>
      <c r="AL105" s="1" t="s">
        <v>50</v>
      </c>
      <c r="AM105" s="1" t="s">
        <v>51</v>
      </c>
      <c r="AN105" s="1" t="s">
        <v>50</v>
      </c>
      <c r="AO105" s="1" t="s">
        <v>50</v>
      </c>
      <c r="AP105" s="1" t="s">
        <v>50</v>
      </c>
      <c r="AQ105" s="1" t="s">
        <v>50</v>
      </c>
      <c r="AR105" s="1" t="s">
        <v>50</v>
      </c>
      <c r="AS105" s="1" t="s">
        <v>50</v>
      </c>
      <c r="AT105" s="1" t="s">
        <v>50</v>
      </c>
      <c r="AU105" s="1" t="s">
        <v>52</v>
      </c>
      <c r="AV105" s="1" t="s">
        <v>52</v>
      </c>
      <c r="AW105" s="1" t="s">
        <v>52</v>
      </c>
      <c r="AX105" s="6" t="s">
        <v>51</v>
      </c>
    </row>
    <row r="106" spans="1:50" x14ac:dyDescent="0.25">
      <c r="A106" s="4"/>
      <c r="B106" s="4">
        <v>2000152</v>
      </c>
      <c r="C106" s="1">
        <v>70</v>
      </c>
      <c r="D106" s="1">
        <v>70</v>
      </c>
      <c r="F106" s="1">
        <v>1</v>
      </c>
      <c r="G106" s="1" t="s">
        <v>171</v>
      </c>
      <c r="H106" s="3">
        <v>17059</v>
      </c>
      <c r="I106" s="1">
        <v>72</v>
      </c>
      <c r="J106" s="1" t="s">
        <v>169</v>
      </c>
      <c r="K106" s="1" t="s">
        <v>47</v>
      </c>
      <c r="L106" s="1" t="s">
        <v>58</v>
      </c>
      <c r="M106" s="1">
        <v>42.3</v>
      </c>
      <c r="N106" s="1">
        <v>170</v>
      </c>
      <c r="O106" s="1">
        <v>100</v>
      </c>
      <c r="P106" s="1">
        <v>70</v>
      </c>
      <c r="Q106" s="1">
        <v>135</v>
      </c>
      <c r="R106" s="1">
        <v>90</v>
      </c>
      <c r="S106" s="1" t="s">
        <v>59</v>
      </c>
      <c r="T106" s="1" t="s">
        <v>50</v>
      </c>
      <c r="U106" s="1" t="s">
        <v>51</v>
      </c>
      <c r="V106" s="1" t="s">
        <v>51</v>
      </c>
      <c r="W106" s="1" t="s">
        <v>51</v>
      </c>
      <c r="X106" s="1" t="s">
        <v>50</v>
      </c>
      <c r="Y106" s="1" t="s">
        <v>51</v>
      </c>
      <c r="Z106" s="1" t="s">
        <v>50</v>
      </c>
      <c r="AA106" s="1" t="s">
        <v>52</v>
      </c>
      <c r="AB106" s="1" t="s">
        <v>50</v>
      </c>
      <c r="AC106" s="1" t="s">
        <v>51</v>
      </c>
      <c r="AD106" s="1">
        <v>86</v>
      </c>
      <c r="AE106" s="1">
        <v>59</v>
      </c>
      <c r="AF106" s="1">
        <v>103</v>
      </c>
      <c r="AG106" s="1">
        <v>4.2</v>
      </c>
      <c r="AL106" s="1" t="s">
        <v>51</v>
      </c>
      <c r="AM106" s="1" t="s">
        <v>50</v>
      </c>
      <c r="AN106" s="1" t="s">
        <v>50</v>
      </c>
      <c r="AO106" s="1" t="s">
        <v>51</v>
      </c>
      <c r="AP106" s="1" t="s">
        <v>51</v>
      </c>
      <c r="AQ106" s="1" t="s">
        <v>50</v>
      </c>
      <c r="AR106" s="1" t="s">
        <v>51</v>
      </c>
      <c r="AS106" s="1" t="s">
        <v>50</v>
      </c>
      <c r="AT106" s="1" t="s">
        <v>50</v>
      </c>
      <c r="AU106" s="1" t="s">
        <v>52</v>
      </c>
      <c r="AV106" s="1" t="s">
        <v>52</v>
      </c>
      <c r="AW106" s="1" t="s">
        <v>52</v>
      </c>
      <c r="AX106" s="6" t="s">
        <v>51</v>
      </c>
    </row>
    <row r="107" spans="1:50" x14ac:dyDescent="0.25">
      <c r="A107" s="4"/>
      <c r="B107" s="4">
        <v>2000423</v>
      </c>
      <c r="C107" s="1">
        <v>65</v>
      </c>
      <c r="E107" s="1">
        <v>65</v>
      </c>
      <c r="F107" s="1">
        <v>1</v>
      </c>
      <c r="G107" s="1" t="s">
        <v>172</v>
      </c>
      <c r="H107" s="3">
        <v>20508</v>
      </c>
      <c r="I107" s="1">
        <v>62</v>
      </c>
      <c r="J107" s="1" t="s">
        <v>169</v>
      </c>
      <c r="K107" s="1" t="s">
        <v>47</v>
      </c>
      <c r="L107" s="1" t="s">
        <v>58</v>
      </c>
      <c r="M107" s="1">
        <v>28.2</v>
      </c>
      <c r="N107" s="1">
        <v>130</v>
      </c>
      <c r="O107" s="1">
        <v>70</v>
      </c>
      <c r="P107" s="1">
        <v>60</v>
      </c>
      <c r="Q107" s="1">
        <v>100</v>
      </c>
      <c r="R107" s="1">
        <v>76</v>
      </c>
      <c r="S107" s="1" t="s">
        <v>54</v>
      </c>
      <c r="T107" s="1" t="s">
        <v>50</v>
      </c>
      <c r="U107" s="1" t="s">
        <v>50</v>
      </c>
      <c r="V107" s="1" t="s">
        <v>51</v>
      </c>
      <c r="W107" s="1" t="s">
        <v>51</v>
      </c>
      <c r="X107" s="1" t="s">
        <v>51</v>
      </c>
      <c r="Y107" s="1" t="s">
        <v>51</v>
      </c>
      <c r="Z107" s="1" t="s">
        <v>50</v>
      </c>
      <c r="AA107" s="1" t="s">
        <v>52</v>
      </c>
      <c r="AB107" s="1" t="s">
        <v>50</v>
      </c>
      <c r="AC107" s="1" t="s">
        <v>50</v>
      </c>
      <c r="AD107" s="1">
        <v>147</v>
      </c>
      <c r="AE107" s="1">
        <v>33</v>
      </c>
      <c r="AG107" s="1">
        <v>4.2</v>
      </c>
      <c r="AL107" s="1" t="s">
        <v>50</v>
      </c>
      <c r="AM107" s="1" t="s">
        <v>51</v>
      </c>
      <c r="AN107" s="1" t="s">
        <v>50</v>
      </c>
      <c r="AO107" s="1" t="s">
        <v>51</v>
      </c>
      <c r="AP107" s="1" t="s">
        <v>51</v>
      </c>
      <c r="AQ107" s="1" t="s">
        <v>50</v>
      </c>
      <c r="AR107" s="1" t="s">
        <v>50</v>
      </c>
      <c r="AS107" s="1" t="s">
        <v>51</v>
      </c>
      <c r="AT107" s="1" t="s">
        <v>50</v>
      </c>
      <c r="AU107" s="1" t="s">
        <v>52</v>
      </c>
      <c r="AV107" s="1" t="s">
        <v>52</v>
      </c>
      <c r="AW107" s="1" t="s">
        <v>52</v>
      </c>
      <c r="AX107" s="6" t="s">
        <v>51</v>
      </c>
    </row>
    <row r="108" spans="1:50" x14ac:dyDescent="0.25">
      <c r="A108" s="4"/>
      <c r="B108" s="4">
        <v>2000942</v>
      </c>
      <c r="C108" s="1">
        <v>65</v>
      </c>
      <c r="D108" s="1">
        <v>65</v>
      </c>
      <c r="F108" s="1">
        <v>1</v>
      </c>
      <c r="G108" s="1" t="s">
        <v>173</v>
      </c>
      <c r="H108" s="3">
        <v>12244</v>
      </c>
      <c r="I108" s="1">
        <v>85</v>
      </c>
      <c r="J108" s="1" t="s">
        <v>169</v>
      </c>
      <c r="K108" s="1" t="s">
        <v>57</v>
      </c>
      <c r="L108" s="1" t="s">
        <v>58</v>
      </c>
      <c r="P108" s="1">
        <v>0</v>
      </c>
      <c r="Q108" s="1">
        <v>0</v>
      </c>
      <c r="U108" s="1" t="s">
        <v>50</v>
      </c>
      <c r="W108" s="1" t="s">
        <v>51</v>
      </c>
      <c r="X108" s="1" t="s">
        <v>50</v>
      </c>
      <c r="Y108" s="1" t="s">
        <v>50</v>
      </c>
      <c r="Z108" s="1" t="s">
        <v>50</v>
      </c>
      <c r="AA108" s="1" t="s">
        <v>52</v>
      </c>
      <c r="AB108" s="1" t="s">
        <v>50</v>
      </c>
      <c r="AC108" s="1" t="s">
        <v>50</v>
      </c>
      <c r="AD108" s="1">
        <v>68</v>
      </c>
      <c r="AE108" s="1">
        <v>71</v>
      </c>
      <c r="AG108" s="1">
        <v>4.3</v>
      </c>
      <c r="AL108" s="1" t="s">
        <v>50</v>
      </c>
      <c r="AM108" s="1" t="s">
        <v>51</v>
      </c>
      <c r="AN108" s="1" t="s">
        <v>50</v>
      </c>
      <c r="AO108" s="1" t="s">
        <v>50</v>
      </c>
      <c r="AP108" s="1" t="s">
        <v>51</v>
      </c>
      <c r="AQ108" s="1" t="s">
        <v>50</v>
      </c>
      <c r="AR108" s="1" t="s">
        <v>50</v>
      </c>
      <c r="AS108" s="1" t="s">
        <v>50</v>
      </c>
      <c r="AT108" s="1" t="s">
        <v>50</v>
      </c>
      <c r="AU108" s="1" t="s">
        <v>52</v>
      </c>
      <c r="AV108" s="1" t="s">
        <v>52</v>
      </c>
      <c r="AW108" s="1" t="s">
        <v>52</v>
      </c>
      <c r="AX108" s="6" t="s">
        <v>51</v>
      </c>
    </row>
    <row r="109" spans="1:50" x14ac:dyDescent="0.25">
      <c r="A109" s="4"/>
      <c r="B109" s="4">
        <v>2001607</v>
      </c>
      <c r="C109" s="1">
        <v>56.7</v>
      </c>
      <c r="D109" s="1">
        <v>56.7</v>
      </c>
      <c r="E109" s="1">
        <v>57</v>
      </c>
      <c r="F109" s="1">
        <v>1</v>
      </c>
      <c r="G109" s="1" t="s">
        <v>174</v>
      </c>
      <c r="H109" s="3">
        <v>8675</v>
      </c>
      <c r="I109" s="1">
        <v>95</v>
      </c>
      <c r="J109" s="1" t="s">
        <v>175</v>
      </c>
      <c r="K109" s="1" t="s">
        <v>47</v>
      </c>
      <c r="L109" s="1" t="s">
        <v>58</v>
      </c>
      <c r="M109" s="1">
        <v>25</v>
      </c>
      <c r="N109" s="1">
        <v>125</v>
      </c>
      <c r="O109" s="1">
        <v>60</v>
      </c>
      <c r="P109" s="1">
        <v>65</v>
      </c>
      <c r="Q109" s="1">
        <v>92.5</v>
      </c>
      <c r="R109" s="1">
        <v>50</v>
      </c>
      <c r="S109" s="1" t="s">
        <v>59</v>
      </c>
      <c r="T109" s="1" t="s">
        <v>50</v>
      </c>
      <c r="U109" s="1" t="s">
        <v>50</v>
      </c>
      <c r="V109" s="1" t="s">
        <v>50</v>
      </c>
      <c r="W109" s="1" t="s">
        <v>51</v>
      </c>
      <c r="X109" s="1" t="s">
        <v>50</v>
      </c>
      <c r="Y109" s="1" t="s">
        <v>51</v>
      </c>
      <c r="Z109" s="1" t="s">
        <v>50</v>
      </c>
      <c r="AA109" s="1" t="b">
        <v>1</v>
      </c>
      <c r="AB109" s="1" t="s">
        <v>50</v>
      </c>
      <c r="AC109" s="1" t="s">
        <v>50</v>
      </c>
      <c r="AD109" s="1">
        <v>150</v>
      </c>
      <c r="AE109" s="1">
        <v>34</v>
      </c>
      <c r="AG109" s="1">
        <v>4.5999999999999996</v>
      </c>
      <c r="AL109" s="1" t="s">
        <v>50</v>
      </c>
      <c r="AM109" s="1" t="s">
        <v>51</v>
      </c>
      <c r="AN109" s="1" t="s">
        <v>50</v>
      </c>
      <c r="AO109" s="1" t="s">
        <v>50</v>
      </c>
      <c r="AP109" s="1" t="s">
        <v>51</v>
      </c>
      <c r="AQ109" s="1" t="s">
        <v>50</v>
      </c>
      <c r="AR109" s="1" t="s">
        <v>50</v>
      </c>
      <c r="AS109" s="1" t="s">
        <v>51</v>
      </c>
      <c r="AT109" s="1" t="s">
        <v>50</v>
      </c>
      <c r="AU109" s="1" t="s">
        <v>52</v>
      </c>
      <c r="AV109" s="1" t="s">
        <v>52</v>
      </c>
      <c r="AW109" s="1" t="s">
        <v>52</v>
      </c>
      <c r="AX109" s="6" t="s">
        <v>51</v>
      </c>
    </row>
    <row r="110" spans="1:50" x14ac:dyDescent="0.25">
      <c r="A110" s="4"/>
      <c r="B110" s="4">
        <v>2002044</v>
      </c>
      <c r="C110" s="1">
        <v>66</v>
      </c>
      <c r="D110" s="1">
        <v>66</v>
      </c>
      <c r="E110" s="1">
        <v>66</v>
      </c>
      <c r="F110" s="1">
        <v>1</v>
      </c>
      <c r="G110" s="1" t="s">
        <v>176</v>
      </c>
      <c r="H110" s="3">
        <v>12835</v>
      </c>
      <c r="I110" s="1">
        <v>83</v>
      </c>
      <c r="J110" s="1" t="s">
        <v>169</v>
      </c>
      <c r="K110" s="1" t="s">
        <v>47</v>
      </c>
      <c r="L110" s="1" t="s">
        <v>58</v>
      </c>
      <c r="M110" s="1">
        <v>35.5</v>
      </c>
      <c r="N110" s="1">
        <v>125</v>
      </c>
      <c r="O110" s="1">
        <v>70</v>
      </c>
      <c r="P110" s="1">
        <v>55</v>
      </c>
      <c r="Q110" s="1">
        <v>97.5</v>
      </c>
      <c r="R110" s="1">
        <v>84</v>
      </c>
      <c r="S110" s="1" t="s">
        <v>54</v>
      </c>
      <c r="T110" s="1" t="s">
        <v>50</v>
      </c>
      <c r="U110" s="1" t="s">
        <v>50</v>
      </c>
      <c r="V110" s="1" t="s">
        <v>51</v>
      </c>
      <c r="W110" s="1" t="s">
        <v>51</v>
      </c>
      <c r="X110" s="1" t="s">
        <v>50</v>
      </c>
      <c r="Y110" s="1" t="s">
        <v>51</v>
      </c>
      <c r="Z110" s="1" t="s">
        <v>50</v>
      </c>
      <c r="AA110" s="1" t="s">
        <v>52</v>
      </c>
      <c r="AB110" s="1" t="s">
        <v>50</v>
      </c>
      <c r="AC110" s="1" t="s">
        <v>50</v>
      </c>
      <c r="AD110" s="1">
        <v>93</v>
      </c>
      <c r="AE110" s="1">
        <v>49</v>
      </c>
      <c r="AF110" s="1">
        <v>151</v>
      </c>
      <c r="AG110" s="1">
        <v>3.6</v>
      </c>
      <c r="AJ110" s="1">
        <v>6.6</v>
      </c>
      <c r="AK110" s="1">
        <v>4.2</v>
      </c>
      <c r="AL110" s="1" t="s">
        <v>50</v>
      </c>
      <c r="AM110" s="1" t="s">
        <v>50</v>
      </c>
      <c r="AN110" s="1" t="s">
        <v>50</v>
      </c>
      <c r="AO110" s="1" t="s">
        <v>51</v>
      </c>
      <c r="AP110" s="1" t="s">
        <v>51</v>
      </c>
      <c r="AQ110" s="1" t="s">
        <v>50</v>
      </c>
      <c r="AR110" s="1" t="s">
        <v>50</v>
      </c>
      <c r="AS110" s="1" t="s">
        <v>50</v>
      </c>
      <c r="AT110" s="1" t="s">
        <v>50</v>
      </c>
      <c r="AU110" s="1" t="s">
        <v>52</v>
      </c>
      <c r="AV110" s="1" t="s">
        <v>52</v>
      </c>
      <c r="AW110" s="1" t="s">
        <v>52</v>
      </c>
      <c r="AX110" s="6" t="s">
        <v>51</v>
      </c>
    </row>
    <row r="111" spans="1:50" x14ac:dyDescent="0.25">
      <c r="A111" s="4"/>
      <c r="B111" s="4">
        <v>2002094</v>
      </c>
      <c r="C111" s="1">
        <v>61</v>
      </c>
      <c r="D111" s="1">
        <v>61</v>
      </c>
      <c r="E111" s="1">
        <v>61</v>
      </c>
      <c r="F111" s="1">
        <v>1</v>
      </c>
      <c r="G111" s="1" t="s">
        <v>177</v>
      </c>
      <c r="H111" s="3">
        <v>13504</v>
      </c>
      <c r="I111" s="1">
        <v>82</v>
      </c>
      <c r="J111" s="1" t="s">
        <v>169</v>
      </c>
      <c r="K111" s="1" t="s">
        <v>70</v>
      </c>
      <c r="L111" s="1" t="s">
        <v>58</v>
      </c>
      <c r="M111" s="1">
        <v>20.8</v>
      </c>
      <c r="N111" s="1">
        <v>145</v>
      </c>
      <c r="O111" s="1">
        <v>70</v>
      </c>
      <c r="P111" s="1">
        <v>75</v>
      </c>
      <c r="Q111" s="1">
        <v>107.5</v>
      </c>
      <c r="R111" s="1">
        <v>71</v>
      </c>
      <c r="S111" s="1" t="s">
        <v>54</v>
      </c>
      <c r="T111" s="1" t="s">
        <v>50</v>
      </c>
      <c r="U111" s="1" t="s">
        <v>50</v>
      </c>
      <c r="V111" s="1" t="s">
        <v>50</v>
      </c>
      <c r="W111" s="1" t="s">
        <v>50</v>
      </c>
      <c r="X111" s="1" t="s">
        <v>50</v>
      </c>
      <c r="Y111" s="1" t="s">
        <v>50</v>
      </c>
      <c r="Z111" s="1" t="s">
        <v>50</v>
      </c>
      <c r="AA111" s="1" t="s">
        <v>52</v>
      </c>
      <c r="AB111" s="1" t="s">
        <v>50</v>
      </c>
      <c r="AC111" s="1" t="s">
        <v>50</v>
      </c>
      <c r="AD111" s="1">
        <v>70</v>
      </c>
      <c r="AE111" s="1">
        <v>70</v>
      </c>
      <c r="AF111" s="1">
        <v>151</v>
      </c>
      <c r="AG111" s="1">
        <v>3.2</v>
      </c>
      <c r="AI111" s="1">
        <v>5.6</v>
      </c>
      <c r="AL111" s="1" t="s">
        <v>50</v>
      </c>
      <c r="AM111" s="1" t="s">
        <v>50</v>
      </c>
      <c r="AN111" s="1" t="s">
        <v>50</v>
      </c>
      <c r="AO111" s="1" t="s">
        <v>50</v>
      </c>
      <c r="AP111" s="1" t="s">
        <v>51</v>
      </c>
      <c r="AQ111" s="1" t="s">
        <v>50</v>
      </c>
      <c r="AR111" s="1" t="s">
        <v>50</v>
      </c>
      <c r="AS111" s="1" t="s">
        <v>51</v>
      </c>
      <c r="AT111" s="1" t="s">
        <v>50</v>
      </c>
      <c r="AU111" s="1" t="s">
        <v>52</v>
      </c>
      <c r="AV111" s="1" t="s">
        <v>52</v>
      </c>
      <c r="AW111" s="1" t="s">
        <v>52</v>
      </c>
      <c r="AX111" s="6" t="s">
        <v>51</v>
      </c>
    </row>
    <row r="112" spans="1:50" x14ac:dyDescent="0.25">
      <c r="A112" s="4"/>
      <c r="B112" s="4">
        <v>2002181</v>
      </c>
      <c r="C112" s="1">
        <v>58</v>
      </c>
      <c r="D112" s="1">
        <v>58</v>
      </c>
      <c r="E112" s="1">
        <v>58</v>
      </c>
      <c r="F112" s="1">
        <v>1</v>
      </c>
      <c r="G112" s="1" t="s">
        <v>178</v>
      </c>
      <c r="H112" s="3">
        <v>9708</v>
      </c>
      <c r="I112" s="1">
        <v>92</v>
      </c>
      <c r="J112" s="1" t="s">
        <v>169</v>
      </c>
      <c r="K112" s="1" t="s">
        <v>47</v>
      </c>
      <c r="L112" s="1" t="s">
        <v>58</v>
      </c>
      <c r="M112" s="1">
        <v>40</v>
      </c>
      <c r="N112" s="1">
        <v>125</v>
      </c>
      <c r="O112" s="1">
        <v>80</v>
      </c>
      <c r="P112" s="1">
        <v>45</v>
      </c>
      <c r="Q112" s="1">
        <v>102.5</v>
      </c>
      <c r="R112" s="1">
        <v>76</v>
      </c>
      <c r="S112" s="1" t="s">
        <v>59</v>
      </c>
      <c r="T112" s="1" t="s">
        <v>51</v>
      </c>
      <c r="U112" s="1" t="s">
        <v>50</v>
      </c>
      <c r="V112" s="1" t="s">
        <v>50</v>
      </c>
      <c r="W112" s="1" t="s">
        <v>51</v>
      </c>
      <c r="X112" s="1" t="s">
        <v>50</v>
      </c>
      <c r="Y112" s="1" t="s">
        <v>50</v>
      </c>
      <c r="Z112" s="1" t="s">
        <v>50</v>
      </c>
      <c r="AA112" s="1" t="s">
        <v>52</v>
      </c>
      <c r="AB112" s="1" t="s">
        <v>50</v>
      </c>
      <c r="AC112" s="1" t="s">
        <v>50</v>
      </c>
      <c r="AL112" s="1" t="s">
        <v>50</v>
      </c>
      <c r="AM112" s="1" t="s">
        <v>50</v>
      </c>
      <c r="AN112" s="1" t="s">
        <v>50</v>
      </c>
      <c r="AO112" s="1" t="s">
        <v>50</v>
      </c>
      <c r="AP112" s="1" t="s">
        <v>51</v>
      </c>
      <c r="AQ112" s="1" t="s">
        <v>50</v>
      </c>
      <c r="AR112" s="1" t="s">
        <v>50</v>
      </c>
      <c r="AS112" s="1" t="s">
        <v>50</v>
      </c>
      <c r="AT112" s="1" t="s">
        <v>50</v>
      </c>
      <c r="AU112" s="1" t="s">
        <v>52</v>
      </c>
      <c r="AV112" s="1" t="s">
        <v>52</v>
      </c>
      <c r="AW112" s="1" t="s">
        <v>52</v>
      </c>
      <c r="AX112" s="6" t="s">
        <v>51</v>
      </c>
    </row>
    <row r="113" spans="1:50" x14ac:dyDescent="0.25">
      <c r="A113" s="4"/>
      <c r="B113" s="4">
        <v>2002627</v>
      </c>
      <c r="C113" s="1">
        <v>57</v>
      </c>
      <c r="D113" s="1">
        <v>57</v>
      </c>
      <c r="E113" s="1">
        <v>37</v>
      </c>
      <c r="F113" s="1">
        <v>1</v>
      </c>
      <c r="G113" s="1" t="s">
        <v>179</v>
      </c>
      <c r="H113" s="3">
        <v>12556</v>
      </c>
      <c r="I113" s="1">
        <v>84</v>
      </c>
      <c r="J113" s="1" t="s">
        <v>169</v>
      </c>
      <c r="K113" s="1" t="s">
        <v>47</v>
      </c>
      <c r="L113" s="1" t="s">
        <v>58</v>
      </c>
      <c r="M113" s="1">
        <v>30.2</v>
      </c>
      <c r="N113" s="1">
        <v>140</v>
      </c>
      <c r="O113" s="1">
        <v>60</v>
      </c>
      <c r="P113" s="1">
        <v>80</v>
      </c>
      <c r="Q113" s="1">
        <v>100</v>
      </c>
      <c r="R113" s="1">
        <v>61</v>
      </c>
      <c r="S113" s="1" t="s">
        <v>54</v>
      </c>
      <c r="T113" s="1" t="s">
        <v>50</v>
      </c>
      <c r="U113" s="1" t="s">
        <v>50</v>
      </c>
      <c r="V113" s="1" t="s">
        <v>50</v>
      </c>
      <c r="W113" s="1" t="s">
        <v>51</v>
      </c>
      <c r="X113" s="1" t="s">
        <v>50</v>
      </c>
      <c r="Y113" s="1" t="s">
        <v>51</v>
      </c>
      <c r="Z113" s="1" t="s">
        <v>50</v>
      </c>
      <c r="AA113" s="1" t="b">
        <v>1</v>
      </c>
      <c r="AB113" s="1" t="s">
        <v>50</v>
      </c>
      <c r="AC113" s="1" t="s">
        <v>50</v>
      </c>
      <c r="AL113" s="1" t="s">
        <v>50</v>
      </c>
      <c r="AM113" s="1" t="s">
        <v>51</v>
      </c>
      <c r="AN113" s="1" t="s">
        <v>50</v>
      </c>
      <c r="AO113" s="1" t="s">
        <v>51</v>
      </c>
      <c r="AP113" s="1" t="s">
        <v>51</v>
      </c>
      <c r="AQ113" s="1" t="s">
        <v>51</v>
      </c>
      <c r="AR113" s="1" t="s">
        <v>50</v>
      </c>
      <c r="AS113" s="1" t="s">
        <v>51</v>
      </c>
      <c r="AT113" s="1" t="s">
        <v>50</v>
      </c>
      <c r="AU113" s="1" t="s">
        <v>52</v>
      </c>
      <c r="AV113" s="1" t="s">
        <v>52</v>
      </c>
      <c r="AW113" s="1" t="s">
        <v>52</v>
      </c>
      <c r="AX113" s="6" t="s">
        <v>51</v>
      </c>
    </row>
    <row r="114" spans="1:50" x14ac:dyDescent="0.25">
      <c r="A114" s="4"/>
      <c r="B114" s="4">
        <v>2004069</v>
      </c>
      <c r="C114" s="1">
        <v>55</v>
      </c>
      <c r="D114" s="1">
        <v>55</v>
      </c>
      <c r="E114" s="1">
        <v>55</v>
      </c>
      <c r="F114" s="1">
        <v>1</v>
      </c>
      <c r="G114" s="1" t="s">
        <v>181</v>
      </c>
      <c r="H114" s="3">
        <v>20377</v>
      </c>
      <c r="I114" s="1">
        <v>63</v>
      </c>
      <c r="J114" s="1" t="s">
        <v>169</v>
      </c>
      <c r="K114" s="1" t="s">
        <v>47</v>
      </c>
      <c r="L114" s="1" t="s">
        <v>58</v>
      </c>
      <c r="M114" s="1">
        <v>32</v>
      </c>
      <c r="N114" s="1">
        <v>115</v>
      </c>
      <c r="O114" s="1">
        <v>70</v>
      </c>
      <c r="P114" s="1">
        <v>45</v>
      </c>
      <c r="Q114" s="1">
        <v>92.5</v>
      </c>
      <c r="R114" s="1">
        <v>66</v>
      </c>
      <c r="S114" s="1" t="s">
        <v>54</v>
      </c>
      <c r="T114" s="1" t="s">
        <v>50</v>
      </c>
      <c r="U114" s="1" t="s">
        <v>50</v>
      </c>
      <c r="V114" s="1" t="s">
        <v>50</v>
      </c>
      <c r="W114" s="1" t="s">
        <v>50</v>
      </c>
      <c r="X114" s="1" t="s">
        <v>50</v>
      </c>
      <c r="Y114" s="1" t="s">
        <v>51</v>
      </c>
      <c r="Z114" s="1" t="s">
        <v>50</v>
      </c>
      <c r="AA114" s="1" t="s">
        <v>52</v>
      </c>
      <c r="AB114" s="1" t="s">
        <v>50</v>
      </c>
      <c r="AC114" s="1" t="s">
        <v>50</v>
      </c>
      <c r="AD114" s="1">
        <v>78</v>
      </c>
      <c r="AE114" s="1">
        <v>71</v>
      </c>
      <c r="AG114" s="1">
        <v>3.8</v>
      </c>
      <c r="AL114" s="1" t="s">
        <v>51</v>
      </c>
      <c r="AM114" s="1" t="s">
        <v>50</v>
      </c>
      <c r="AN114" s="1" t="s">
        <v>50</v>
      </c>
      <c r="AO114" s="1" t="s">
        <v>51</v>
      </c>
      <c r="AP114" s="1" t="s">
        <v>51</v>
      </c>
      <c r="AQ114" s="1" t="s">
        <v>50</v>
      </c>
      <c r="AR114" s="1" t="s">
        <v>51</v>
      </c>
      <c r="AS114" s="1" t="s">
        <v>50</v>
      </c>
      <c r="AT114" s="1" t="s">
        <v>50</v>
      </c>
      <c r="AU114" s="1" t="s">
        <v>52</v>
      </c>
      <c r="AV114" s="1" t="s">
        <v>52</v>
      </c>
      <c r="AW114" s="1" t="s">
        <v>52</v>
      </c>
      <c r="AX114" s="6" t="s">
        <v>51</v>
      </c>
    </row>
    <row r="115" spans="1:50" x14ac:dyDescent="0.25">
      <c r="A115" s="4"/>
      <c r="B115" s="4">
        <v>2005340</v>
      </c>
      <c r="C115" s="1">
        <v>52</v>
      </c>
      <c r="D115" s="1">
        <v>52</v>
      </c>
      <c r="E115" s="1">
        <v>52</v>
      </c>
      <c r="F115" s="1">
        <v>1</v>
      </c>
      <c r="G115" s="1" t="s">
        <v>183</v>
      </c>
      <c r="H115" s="3">
        <v>12027</v>
      </c>
      <c r="I115" s="1">
        <v>86</v>
      </c>
      <c r="J115" s="1" t="s">
        <v>169</v>
      </c>
      <c r="K115" s="1" t="s">
        <v>47</v>
      </c>
      <c r="L115" s="1" t="s">
        <v>58</v>
      </c>
      <c r="M115" s="1">
        <v>35.700000000000003</v>
      </c>
      <c r="N115" s="1">
        <v>122</v>
      </c>
      <c r="O115" s="1">
        <v>70</v>
      </c>
      <c r="P115" s="1">
        <v>52</v>
      </c>
      <c r="Q115" s="1">
        <v>96</v>
      </c>
      <c r="R115" s="1">
        <v>87</v>
      </c>
      <c r="S115" s="1" t="s">
        <v>54</v>
      </c>
      <c r="T115" s="1" t="s">
        <v>50</v>
      </c>
      <c r="U115" s="1" t="s">
        <v>50</v>
      </c>
      <c r="V115" s="1" t="s">
        <v>50</v>
      </c>
      <c r="W115" s="1" t="s">
        <v>51</v>
      </c>
      <c r="X115" s="1" t="s">
        <v>50</v>
      </c>
      <c r="Y115" s="1" t="s">
        <v>51</v>
      </c>
      <c r="Z115" s="1" t="s">
        <v>50</v>
      </c>
      <c r="AA115" s="1" t="b">
        <v>1</v>
      </c>
      <c r="AB115" s="1" t="s">
        <v>50</v>
      </c>
      <c r="AC115" s="1" t="s">
        <v>50</v>
      </c>
      <c r="AD115" s="1">
        <v>88</v>
      </c>
      <c r="AE115" s="1">
        <v>52</v>
      </c>
      <c r="AF115" s="1">
        <v>151</v>
      </c>
      <c r="AG115" s="1">
        <v>4.4000000000000004</v>
      </c>
      <c r="AL115" s="1" t="s">
        <v>50</v>
      </c>
      <c r="AM115" s="1" t="s">
        <v>51</v>
      </c>
      <c r="AN115" s="1" t="s">
        <v>50</v>
      </c>
      <c r="AO115" s="1" t="s">
        <v>51</v>
      </c>
      <c r="AP115" s="1" t="s">
        <v>51</v>
      </c>
      <c r="AQ115" s="1" t="s">
        <v>50</v>
      </c>
      <c r="AR115" s="1" t="s">
        <v>50</v>
      </c>
      <c r="AS115" s="1" t="s">
        <v>50</v>
      </c>
      <c r="AT115" s="1" t="s">
        <v>50</v>
      </c>
      <c r="AU115" s="1" t="s">
        <v>52</v>
      </c>
      <c r="AV115" s="1" t="s">
        <v>52</v>
      </c>
      <c r="AW115" s="1" t="s">
        <v>52</v>
      </c>
      <c r="AX115" s="6" t="s">
        <v>51</v>
      </c>
    </row>
    <row r="116" spans="1:50" x14ac:dyDescent="0.25">
      <c r="A116" s="4"/>
      <c r="B116" s="4">
        <v>2006904</v>
      </c>
      <c r="C116" s="1">
        <v>71</v>
      </c>
      <c r="D116" s="1">
        <v>71</v>
      </c>
      <c r="E116" s="1">
        <v>71</v>
      </c>
      <c r="F116" s="1">
        <v>1</v>
      </c>
      <c r="G116" s="1" t="s">
        <v>185</v>
      </c>
      <c r="H116" s="3">
        <v>11680</v>
      </c>
      <c r="I116" s="1">
        <v>87</v>
      </c>
      <c r="J116" s="1" t="s">
        <v>169</v>
      </c>
      <c r="K116" s="1" t="s">
        <v>47</v>
      </c>
      <c r="L116" s="1" t="s">
        <v>58</v>
      </c>
      <c r="M116" s="1">
        <v>24.9</v>
      </c>
      <c r="N116" s="1">
        <v>140</v>
      </c>
      <c r="O116" s="1">
        <v>60</v>
      </c>
      <c r="P116" s="1">
        <v>80</v>
      </c>
      <c r="Q116" s="1">
        <v>100</v>
      </c>
      <c r="R116" s="1">
        <v>73</v>
      </c>
      <c r="S116" s="1" t="s">
        <v>54</v>
      </c>
      <c r="T116" s="1" t="s">
        <v>50</v>
      </c>
      <c r="U116" s="1" t="s">
        <v>50</v>
      </c>
      <c r="V116" s="1" t="s">
        <v>50</v>
      </c>
      <c r="W116" s="1" t="s">
        <v>51</v>
      </c>
      <c r="X116" s="1" t="s">
        <v>50</v>
      </c>
      <c r="Y116" s="1" t="s">
        <v>51</v>
      </c>
      <c r="Z116" s="1" t="s">
        <v>51</v>
      </c>
      <c r="AA116" s="1" t="s">
        <v>52</v>
      </c>
      <c r="AB116" s="1" t="s">
        <v>50</v>
      </c>
      <c r="AC116" s="1" t="s">
        <v>50</v>
      </c>
      <c r="AL116" s="1" t="s">
        <v>51</v>
      </c>
      <c r="AM116" s="1" t="s">
        <v>50</v>
      </c>
      <c r="AN116" s="1" t="s">
        <v>50</v>
      </c>
      <c r="AO116" s="1" t="s">
        <v>51</v>
      </c>
      <c r="AP116" s="1" t="s">
        <v>51</v>
      </c>
      <c r="AQ116" s="1" t="s">
        <v>50</v>
      </c>
      <c r="AR116" s="1" t="s">
        <v>50</v>
      </c>
      <c r="AS116" s="1" t="s">
        <v>50</v>
      </c>
      <c r="AT116" s="1" t="s">
        <v>50</v>
      </c>
      <c r="AU116" s="1" t="s">
        <v>52</v>
      </c>
      <c r="AV116" s="1" t="s">
        <v>52</v>
      </c>
      <c r="AW116" s="1" t="s">
        <v>52</v>
      </c>
      <c r="AX116" s="6" t="s">
        <v>51</v>
      </c>
    </row>
    <row r="117" spans="1:50" x14ac:dyDescent="0.25">
      <c r="A117" s="4"/>
      <c r="B117" s="4">
        <v>2006993</v>
      </c>
      <c r="C117" s="1">
        <v>75</v>
      </c>
      <c r="E117" s="1">
        <v>75</v>
      </c>
      <c r="F117" s="1">
        <v>1</v>
      </c>
      <c r="G117" s="1" t="s">
        <v>186</v>
      </c>
      <c r="H117" s="3">
        <v>13713</v>
      </c>
      <c r="I117" s="1">
        <v>81</v>
      </c>
      <c r="J117" s="1" t="s">
        <v>169</v>
      </c>
      <c r="K117" s="1" t="s">
        <v>47</v>
      </c>
      <c r="L117" s="1" t="s">
        <v>58</v>
      </c>
      <c r="M117" s="1">
        <v>32.9</v>
      </c>
      <c r="N117" s="1">
        <v>140</v>
      </c>
      <c r="O117" s="1">
        <v>70</v>
      </c>
      <c r="P117" s="1">
        <v>70</v>
      </c>
      <c r="Q117" s="1">
        <v>105</v>
      </c>
      <c r="R117" s="1">
        <v>67</v>
      </c>
      <c r="S117" s="1" t="s">
        <v>54</v>
      </c>
      <c r="T117" s="1" t="s">
        <v>51</v>
      </c>
      <c r="U117" s="1" t="s">
        <v>50</v>
      </c>
      <c r="V117" s="1" t="s">
        <v>50</v>
      </c>
      <c r="W117" s="1" t="s">
        <v>51</v>
      </c>
      <c r="X117" s="1" t="s">
        <v>50</v>
      </c>
      <c r="Y117" s="1" t="s">
        <v>51</v>
      </c>
      <c r="Z117" s="1" t="s">
        <v>51</v>
      </c>
      <c r="AA117" s="1" t="s">
        <v>52</v>
      </c>
      <c r="AB117" s="1" t="s">
        <v>50</v>
      </c>
      <c r="AC117" s="1" t="s">
        <v>50</v>
      </c>
      <c r="AL117" s="1" t="s">
        <v>50</v>
      </c>
      <c r="AM117" s="1" t="s">
        <v>51</v>
      </c>
      <c r="AN117" s="1" t="s">
        <v>50</v>
      </c>
      <c r="AO117" s="1" t="s">
        <v>51</v>
      </c>
      <c r="AP117" s="1" t="s">
        <v>51</v>
      </c>
      <c r="AQ117" s="1" t="s">
        <v>50</v>
      </c>
      <c r="AR117" s="1" t="s">
        <v>50</v>
      </c>
      <c r="AS117" s="1" t="s">
        <v>51</v>
      </c>
      <c r="AT117" s="1" t="s">
        <v>51</v>
      </c>
      <c r="AU117" s="1" t="s">
        <v>52</v>
      </c>
      <c r="AV117" s="1" t="s">
        <v>52</v>
      </c>
      <c r="AW117" s="1" t="s">
        <v>52</v>
      </c>
      <c r="AX117" s="6" t="s">
        <v>51</v>
      </c>
    </row>
    <row r="118" spans="1:50" x14ac:dyDescent="0.25">
      <c r="A118" s="4"/>
      <c r="B118" s="4">
        <v>2007040</v>
      </c>
      <c r="C118" s="1">
        <v>68</v>
      </c>
      <c r="D118" s="1">
        <v>68</v>
      </c>
      <c r="E118" s="1">
        <v>65</v>
      </c>
      <c r="F118" s="1">
        <v>1</v>
      </c>
      <c r="G118" s="1" t="s">
        <v>187</v>
      </c>
      <c r="H118" s="3">
        <v>12330</v>
      </c>
      <c r="I118" s="1">
        <v>85</v>
      </c>
      <c r="J118" s="1" t="s">
        <v>169</v>
      </c>
      <c r="K118" s="1" t="s">
        <v>47</v>
      </c>
      <c r="L118" s="1" t="s">
        <v>58</v>
      </c>
      <c r="M118" s="1">
        <v>41.1</v>
      </c>
      <c r="N118" s="1">
        <v>130</v>
      </c>
      <c r="O118" s="1">
        <v>80</v>
      </c>
      <c r="P118" s="1">
        <v>50</v>
      </c>
      <c r="Q118" s="1">
        <v>105</v>
      </c>
      <c r="R118" s="1">
        <v>65</v>
      </c>
      <c r="S118" s="1" t="s">
        <v>49</v>
      </c>
      <c r="T118" s="1" t="s">
        <v>50</v>
      </c>
      <c r="U118" s="1" t="s">
        <v>51</v>
      </c>
      <c r="V118" s="1" t="s">
        <v>50</v>
      </c>
      <c r="W118" s="1" t="s">
        <v>51</v>
      </c>
      <c r="X118" s="1" t="s">
        <v>51</v>
      </c>
      <c r="Y118" s="1" t="s">
        <v>50</v>
      </c>
      <c r="Z118" s="1" t="s">
        <v>50</v>
      </c>
      <c r="AA118" s="1" t="s">
        <v>52</v>
      </c>
      <c r="AB118" s="1" t="s">
        <v>50</v>
      </c>
      <c r="AC118" s="1" t="s">
        <v>50</v>
      </c>
      <c r="AD118" s="1">
        <v>147</v>
      </c>
      <c r="AE118" s="1">
        <v>28</v>
      </c>
      <c r="AF118" s="1">
        <v>120</v>
      </c>
      <c r="AG118" s="1">
        <v>4.7</v>
      </c>
      <c r="AL118" s="1" t="s">
        <v>50</v>
      </c>
      <c r="AM118" s="1" t="s">
        <v>50</v>
      </c>
      <c r="AN118" s="1" t="s">
        <v>50</v>
      </c>
      <c r="AO118" s="1" t="s">
        <v>51</v>
      </c>
      <c r="AP118" s="1" t="s">
        <v>51</v>
      </c>
      <c r="AQ118" s="1" t="s">
        <v>51</v>
      </c>
      <c r="AR118" s="1" t="s">
        <v>50</v>
      </c>
      <c r="AS118" s="1" t="s">
        <v>51</v>
      </c>
      <c r="AT118" s="1" t="s">
        <v>50</v>
      </c>
      <c r="AU118" s="1" t="s">
        <v>52</v>
      </c>
      <c r="AV118" s="1" t="s">
        <v>52</v>
      </c>
      <c r="AW118" s="1" t="s">
        <v>52</v>
      </c>
      <c r="AX118" s="6" t="s">
        <v>51</v>
      </c>
    </row>
    <row r="119" spans="1:50" x14ac:dyDescent="0.25">
      <c r="A119" s="4"/>
      <c r="B119" s="4">
        <v>2007179</v>
      </c>
      <c r="C119" s="1">
        <v>66</v>
      </c>
      <c r="D119" s="1">
        <v>66</v>
      </c>
      <c r="F119" s="1">
        <v>1</v>
      </c>
      <c r="G119" s="1" t="s">
        <v>188</v>
      </c>
      <c r="H119" s="3">
        <v>13566</v>
      </c>
      <c r="I119" s="1">
        <v>81</v>
      </c>
      <c r="J119" s="1" t="s">
        <v>169</v>
      </c>
      <c r="K119" s="1" t="s">
        <v>47</v>
      </c>
      <c r="L119" s="1" t="s">
        <v>58</v>
      </c>
      <c r="M119" s="1">
        <v>31.6</v>
      </c>
      <c r="N119" s="1">
        <v>146</v>
      </c>
      <c r="O119" s="1">
        <v>90</v>
      </c>
      <c r="P119" s="1">
        <v>56</v>
      </c>
      <c r="Q119" s="1">
        <v>118</v>
      </c>
      <c r="R119" s="1">
        <v>91</v>
      </c>
      <c r="S119" s="1" t="s">
        <v>54</v>
      </c>
      <c r="T119" s="1" t="s">
        <v>50</v>
      </c>
      <c r="U119" s="1" t="s">
        <v>50</v>
      </c>
      <c r="V119" s="1" t="s">
        <v>50</v>
      </c>
      <c r="W119" s="1" t="s">
        <v>51</v>
      </c>
      <c r="X119" s="1" t="s">
        <v>50</v>
      </c>
      <c r="Y119" s="1" t="s">
        <v>51</v>
      </c>
      <c r="Z119" s="1" t="s">
        <v>50</v>
      </c>
      <c r="AA119" s="1" t="s">
        <v>52</v>
      </c>
      <c r="AB119" s="1" t="s">
        <v>50</v>
      </c>
      <c r="AC119" s="1" t="s">
        <v>50</v>
      </c>
      <c r="AD119" s="1">
        <v>82</v>
      </c>
      <c r="AE119" s="1">
        <v>58</v>
      </c>
      <c r="AF119" s="1">
        <v>124</v>
      </c>
      <c r="AG119" s="1">
        <v>4.5</v>
      </c>
      <c r="AJ119" s="1">
        <v>4</v>
      </c>
      <c r="AK119" s="1">
        <v>1.7</v>
      </c>
      <c r="AL119" s="1" t="s">
        <v>50</v>
      </c>
      <c r="AM119" s="1" t="s">
        <v>50</v>
      </c>
      <c r="AN119" s="1" t="s">
        <v>50</v>
      </c>
      <c r="AO119" s="1" t="s">
        <v>50</v>
      </c>
      <c r="AP119" s="1" t="s">
        <v>51</v>
      </c>
      <c r="AQ119" s="1" t="s">
        <v>50</v>
      </c>
      <c r="AR119" s="1" t="s">
        <v>51</v>
      </c>
      <c r="AS119" s="1" t="s">
        <v>51</v>
      </c>
      <c r="AT119" s="1" t="s">
        <v>50</v>
      </c>
      <c r="AU119" s="1" t="s">
        <v>52</v>
      </c>
      <c r="AV119" s="1" t="s">
        <v>52</v>
      </c>
      <c r="AW119" s="1" t="s">
        <v>52</v>
      </c>
      <c r="AX119" s="6" t="s">
        <v>51</v>
      </c>
    </row>
    <row r="120" spans="1:50" x14ac:dyDescent="0.25">
      <c r="A120" s="4"/>
      <c r="B120" s="4">
        <v>201104</v>
      </c>
      <c r="C120" s="1">
        <v>51</v>
      </c>
      <c r="D120" s="1">
        <v>51</v>
      </c>
      <c r="E120" s="1">
        <v>25</v>
      </c>
      <c r="F120" s="1">
        <v>1</v>
      </c>
      <c r="G120" s="1" t="s">
        <v>189</v>
      </c>
      <c r="H120" s="3">
        <v>13032</v>
      </c>
      <c r="I120" s="1">
        <v>83</v>
      </c>
      <c r="J120" s="1" t="s">
        <v>46</v>
      </c>
      <c r="K120" s="1" t="s">
        <v>47</v>
      </c>
      <c r="L120" s="1" t="s">
        <v>58</v>
      </c>
      <c r="M120" s="1">
        <v>29.3</v>
      </c>
      <c r="N120" s="1">
        <v>155</v>
      </c>
      <c r="O120" s="1">
        <v>90</v>
      </c>
      <c r="P120" s="1">
        <v>65</v>
      </c>
      <c r="Q120" s="1">
        <v>122.5</v>
      </c>
      <c r="R120" s="1">
        <v>65</v>
      </c>
      <c r="S120" s="1" t="s">
        <v>49</v>
      </c>
      <c r="T120" s="1" t="s">
        <v>50</v>
      </c>
      <c r="U120" s="1" t="s">
        <v>50</v>
      </c>
      <c r="V120" s="1" t="s">
        <v>50</v>
      </c>
      <c r="W120" s="1" t="s">
        <v>51</v>
      </c>
      <c r="X120" s="1" t="s">
        <v>50</v>
      </c>
      <c r="Y120" s="1" t="s">
        <v>51</v>
      </c>
      <c r="Z120" s="1" t="s">
        <v>50</v>
      </c>
      <c r="AA120" s="1" t="s">
        <v>52</v>
      </c>
      <c r="AB120" s="1" t="s">
        <v>50</v>
      </c>
      <c r="AC120" s="1" t="s">
        <v>50</v>
      </c>
      <c r="AD120" s="1">
        <v>114</v>
      </c>
      <c r="AE120" s="1">
        <v>39</v>
      </c>
      <c r="AF120" s="1">
        <v>133</v>
      </c>
      <c r="AG120" s="1">
        <v>5.0999999999999996</v>
      </c>
      <c r="AL120" s="1" t="s">
        <v>50</v>
      </c>
      <c r="AM120" s="1" t="s">
        <v>51</v>
      </c>
      <c r="AN120" s="1" t="s">
        <v>50</v>
      </c>
      <c r="AO120" s="1" t="s">
        <v>51</v>
      </c>
      <c r="AP120" s="1" t="s">
        <v>51</v>
      </c>
      <c r="AQ120" s="1" t="s">
        <v>51</v>
      </c>
      <c r="AR120" s="1" t="s">
        <v>50</v>
      </c>
      <c r="AS120" s="1" t="s">
        <v>51</v>
      </c>
      <c r="AT120" s="1" t="s">
        <v>50</v>
      </c>
      <c r="AU120" s="1" t="s">
        <v>52</v>
      </c>
      <c r="AV120" s="1" t="s">
        <v>52</v>
      </c>
      <c r="AW120" s="1" t="s">
        <v>52</v>
      </c>
      <c r="AX120" s="6" t="s">
        <v>51</v>
      </c>
    </row>
    <row r="121" spans="1:50" x14ac:dyDescent="0.25">
      <c r="A121" s="4"/>
      <c r="B121" s="4">
        <v>204458</v>
      </c>
      <c r="C121" s="1">
        <v>62</v>
      </c>
      <c r="D121" s="1">
        <v>62</v>
      </c>
      <c r="E121" s="1">
        <v>62</v>
      </c>
      <c r="F121" s="1">
        <v>1</v>
      </c>
      <c r="G121" s="1" t="s">
        <v>190</v>
      </c>
      <c r="H121" s="3">
        <v>17184</v>
      </c>
      <c r="I121" s="1">
        <v>71</v>
      </c>
      <c r="J121" s="1" t="s">
        <v>56</v>
      </c>
      <c r="K121" s="1" t="s">
        <v>57</v>
      </c>
      <c r="L121" s="1" t="s">
        <v>58</v>
      </c>
      <c r="M121" s="1">
        <v>40.200000000000003</v>
      </c>
      <c r="N121" s="1">
        <v>100</v>
      </c>
      <c r="O121" s="1">
        <v>60</v>
      </c>
      <c r="P121" s="1">
        <v>40</v>
      </c>
      <c r="Q121" s="1">
        <v>80</v>
      </c>
      <c r="R121" s="1">
        <v>52</v>
      </c>
      <c r="S121" s="1" t="s">
        <v>54</v>
      </c>
      <c r="T121" s="1" t="s">
        <v>50</v>
      </c>
      <c r="U121" s="1" t="s">
        <v>51</v>
      </c>
      <c r="V121" s="1" t="s">
        <v>50</v>
      </c>
      <c r="W121" s="1" t="s">
        <v>51</v>
      </c>
      <c r="X121" s="1" t="s">
        <v>50</v>
      </c>
      <c r="Y121" s="1" t="s">
        <v>50</v>
      </c>
      <c r="Z121" s="1" t="s">
        <v>51</v>
      </c>
      <c r="AA121" s="1" t="s">
        <v>52</v>
      </c>
      <c r="AB121" s="1" t="s">
        <v>50</v>
      </c>
      <c r="AC121" s="1" t="s">
        <v>50</v>
      </c>
      <c r="AL121" s="1" t="s">
        <v>50</v>
      </c>
      <c r="AM121" s="1" t="s">
        <v>50</v>
      </c>
      <c r="AN121" s="1" t="s">
        <v>50</v>
      </c>
      <c r="AO121" s="1" t="s">
        <v>51</v>
      </c>
      <c r="AP121" s="1" t="s">
        <v>51</v>
      </c>
      <c r="AQ121" s="1" t="s">
        <v>50</v>
      </c>
      <c r="AR121" s="1" t="s">
        <v>50</v>
      </c>
      <c r="AS121" s="1" t="s">
        <v>51</v>
      </c>
      <c r="AT121" s="1" t="s">
        <v>50</v>
      </c>
      <c r="AU121" s="1" t="s">
        <v>52</v>
      </c>
      <c r="AV121" s="1" t="s">
        <v>52</v>
      </c>
      <c r="AW121" s="1" t="s">
        <v>52</v>
      </c>
      <c r="AX121" s="6" t="s">
        <v>51</v>
      </c>
    </row>
    <row r="122" spans="1:50" x14ac:dyDescent="0.25">
      <c r="A122" s="4"/>
      <c r="B122" s="4">
        <v>204938</v>
      </c>
      <c r="C122" s="1">
        <v>61</v>
      </c>
      <c r="D122" s="1">
        <v>61</v>
      </c>
      <c r="E122" s="1">
        <v>62</v>
      </c>
      <c r="F122" s="1">
        <v>1</v>
      </c>
      <c r="G122" s="1" t="s">
        <v>191</v>
      </c>
      <c r="H122" s="3">
        <v>10488</v>
      </c>
      <c r="I122" s="1">
        <v>90</v>
      </c>
      <c r="J122" s="1" t="s">
        <v>56</v>
      </c>
      <c r="K122" s="1" t="s">
        <v>57</v>
      </c>
      <c r="L122" s="1" t="s">
        <v>58</v>
      </c>
      <c r="M122" s="1">
        <v>26.2</v>
      </c>
      <c r="N122" s="1">
        <v>100</v>
      </c>
      <c r="O122" s="1">
        <v>60</v>
      </c>
      <c r="P122" s="1">
        <v>40</v>
      </c>
      <c r="Q122" s="1">
        <v>80</v>
      </c>
      <c r="R122" s="1">
        <v>74</v>
      </c>
      <c r="S122" s="1" t="s">
        <v>59</v>
      </c>
      <c r="T122" s="1" t="s">
        <v>50</v>
      </c>
      <c r="U122" s="1" t="s">
        <v>50</v>
      </c>
      <c r="V122" s="1" t="s">
        <v>50</v>
      </c>
      <c r="W122" s="1" t="s">
        <v>51</v>
      </c>
      <c r="X122" s="1" t="s">
        <v>51</v>
      </c>
      <c r="Y122" s="1" t="s">
        <v>51</v>
      </c>
      <c r="Z122" s="1" t="s">
        <v>50</v>
      </c>
      <c r="AA122" s="1" t="s">
        <v>52</v>
      </c>
      <c r="AB122" s="1" t="s">
        <v>51</v>
      </c>
      <c r="AC122" s="1" t="s">
        <v>50</v>
      </c>
      <c r="AD122" s="1">
        <v>107</v>
      </c>
      <c r="AF122" s="1">
        <v>149</v>
      </c>
      <c r="AG122" s="1">
        <v>4.0999999999999996</v>
      </c>
      <c r="AL122" s="1" t="s">
        <v>50</v>
      </c>
      <c r="AM122" s="1" t="s">
        <v>51</v>
      </c>
      <c r="AO122" s="1" t="s">
        <v>51</v>
      </c>
      <c r="AP122" s="1" t="s">
        <v>51</v>
      </c>
      <c r="AQ122" s="1" t="s">
        <v>51</v>
      </c>
      <c r="AR122" s="1" t="s">
        <v>50</v>
      </c>
      <c r="AS122" s="1" t="s">
        <v>51</v>
      </c>
      <c r="AT122" s="1" t="s">
        <v>50</v>
      </c>
      <c r="AU122" s="1" t="s">
        <v>52</v>
      </c>
      <c r="AV122" s="1" t="s">
        <v>52</v>
      </c>
      <c r="AW122" s="1" t="s">
        <v>52</v>
      </c>
      <c r="AX122" s="6" t="s">
        <v>51</v>
      </c>
    </row>
    <row r="123" spans="1:50" x14ac:dyDescent="0.25">
      <c r="A123" s="4"/>
      <c r="B123" s="4">
        <v>206528</v>
      </c>
      <c r="C123" s="1">
        <v>60</v>
      </c>
      <c r="E123" s="1">
        <v>60</v>
      </c>
      <c r="F123" s="1">
        <v>1</v>
      </c>
      <c r="G123" s="1" t="s">
        <v>193</v>
      </c>
      <c r="H123" s="3">
        <v>14196</v>
      </c>
      <c r="I123" s="1">
        <v>80</v>
      </c>
      <c r="J123" s="1" t="s">
        <v>56</v>
      </c>
      <c r="K123" s="1" t="s">
        <v>57</v>
      </c>
      <c r="L123" s="1" t="s">
        <v>58</v>
      </c>
      <c r="M123" s="1">
        <v>37.35</v>
      </c>
      <c r="N123" s="1">
        <v>125</v>
      </c>
      <c r="O123" s="1">
        <v>60</v>
      </c>
      <c r="P123" s="1">
        <v>65</v>
      </c>
      <c r="Q123" s="1">
        <v>92.5</v>
      </c>
      <c r="R123" s="1">
        <v>63</v>
      </c>
      <c r="S123" s="1" t="s">
        <v>54</v>
      </c>
      <c r="T123" s="1" t="s">
        <v>51</v>
      </c>
      <c r="U123" s="1" t="s">
        <v>50</v>
      </c>
      <c r="V123" s="1" t="s">
        <v>50</v>
      </c>
      <c r="W123" s="1" t="s">
        <v>51</v>
      </c>
      <c r="X123" s="1" t="s">
        <v>50</v>
      </c>
      <c r="Y123" s="1" t="s">
        <v>50</v>
      </c>
      <c r="Z123" s="1" t="s">
        <v>50</v>
      </c>
      <c r="AA123" s="1" t="s">
        <v>52</v>
      </c>
      <c r="AB123" s="1" t="s">
        <v>51</v>
      </c>
      <c r="AC123" s="1" t="s">
        <v>50</v>
      </c>
      <c r="AD123" s="1">
        <v>91</v>
      </c>
      <c r="AE123" s="1">
        <v>70</v>
      </c>
      <c r="AF123" s="1">
        <v>145</v>
      </c>
      <c r="AG123" s="1">
        <v>4.7</v>
      </c>
      <c r="AJ123" s="1" t="s">
        <v>52</v>
      </c>
      <c r="AK123" s="1" t="s">
        <v>52</v>
      </c>
      <c r="AL123" s="1" t="s">
        <v>51</v>
      </c>
      <c r="AM123" s="1" t="s">
        <v>50</v>
      </c>
      <c r="AN123" s="1" t="s">
        <v>52</v>
      </c>
      <c r="AO123" s="1" t="s">
        <v>51</v>
      </c>
      <c r="AP123" s="1" t="s">
        <v>51</v>
      </c>
      <c r="AQ123" s="1" t="s">
        <v>50</v>
      </c>
      <c r="AR123" s="1" t="s">
        <v>50</v>
      </c>
      <c r="AS123" s="1" t="s">
        <v>51</v>
      </c>
      <c r="AT123" s="1" t="s">
        <v>50</v>
      </c>
      <c r="AU123" s="1" t="s">
        <v>52</v>
      </c>
      <c r="AV123" s="1" t="s">
        <v>52</v>
      </c>
      <c r="AW123" s="1" t="s">
        <v>52</v>
      </c>
      <c r="AX123" s="6" t="s">
        <v>51</v>
      </c>
    </row>
    <row r="124" spans="1:50" x14ac:dyDescent="0.25">
      <c r="A124" s="4"/>
      <c r="B124" s="4">
        <v>207650</v>
      </c>
      <c r="C124" s="1">
        <v>65</v>
      </c>
      <c r="E124" s="1">
        <v>65</v>
      </c>
      <c r="F124" s="1">
        <v>1</v>
      </c>
      <c r="G124" s="1" t="s">
        <v>194</v>
      </c>
      <c r="H124" s="3">
        <v>12785</v>
      </c>
      <c r="I124" s="1">
        <v>83</v>
      </c>
      <c r="J124" s="1" t="s">
        <v>56</v>
      </c>
      <c r="K124" s="1" t="s">
        <v>57</v>
      </c>
      <c r="L124" s="1" t="s">
        <v>58</v>
      </c>
      <c r="M124" s="1">
        <v>28.4</v>
      </c>
      <c r="N124" s="1">
        <v>105</v>
      </c>
      <c r="O124" s="1">
        <v>70</v>
      </c>
      <c r="P124" s="1">
        <v>35</v>
      </c>
      <c r="Q124" s="1">
        <v>87.5</v>
      </c>
      <c r="R124" s="1">
        <v>76</v>
      </c>
      <c r="S124" s="1" t="s">
        <v>54</v>
      </c>
      <c r="T124" s="1" t="s">
        <v>51</v>
      </c>
      <c r="U124" s="1" t="s">
        <v>50</v>
      </c>
      <c r="V124" s="1" t="s">
        <v>50</v>
      </c>
      <c r="W124" s="1" t="s">
        <v>51</v>
      </c>
      <c r="X124" s="1" t="s">
        <v>50</v>
      </c>
      <c r="Y124" s="1" t="s">
        <v>51</v>
      </c>
      <c r="Z124" s="1" t="s">
        <v>51</v>
      </c>
      <c r="AA124" s="1" t="s">
        <v>52</v>
      </c>
      <c r="AB124" s="1" t="s">
        <v>51</v>
      </c>
      <c r="AC124" s="1" t="s">
        <v>50</v>
      </c>
      <c r="AD124" s="1">
        <v>80</v>
      </c>
      <c r="AE124" s="1">
        <v>80</v>
      </c>
      <c r="AF124" s="1">
        <v>127</v>
      </c>
      <c r="AG124" s="1">
        <v>4.0999999999999996</v>
      </c>
      <c r="AH124" s="1">
        <v>57</v>
      </c>
      <c r="AJ124" s="1" t="s">
        <v>52</v>
      </c>
      <c r="AK124" s="1" t="s">
        <v>52</v>
      </c>
      <c r="AL124" s="1" t="s">
        <v>50</v>
      </c>
      <c r="AM124" s="1" t="s">
        <v>51</v>
      </c>
      <c r="AN124" s="1" t="s">
        <v>52</v>
      </c>
      <c r="AO124" s="1" t="s">
        <v>50</v>
      </c>
      <c r="AP124" s="1" t="s">
        <v>51</v>
      </c>
      <c r="AQ124" s="1" t="s">
        <v>50</v>
      </c>
      <c r="AR124" s="1" t="s">
        <v>50</v>
      </c>
      <c r="AS124" s="1" t="s">
        <v>50</v>
      </c>
      <c r="AT124" s="1" t="s">
        <v>50</v>
      </c>
      <c r="AU124" s="1" t="s">
        <v>52</v>
      </c>
      <c r="AV124" s="1" t="s">
        <v>52</v>
      </c>
      <c r="AW124" s="1" t="s">
        <v>52</v>
      </c>
      <c r="AX124" s="6" t="s">
        <v>51</v>
      </c>
    </row>
    <row r="125" spans="1:50" x14ac:dyDescent="0.25">
      <c r="A125" s="4"/>
      <c r="B125" s="4">
        <v>208923</v>
      </c>
      <c r="C125" s="1">
        <v>60</v>
      </c>
      <c r="D125" s="1">
        <v>60</v>
      </c>
      <c r="E125" s="1">
        <v>60</v>
      </c>
      <c r="F125" s="1">
        <v>1</v>
      </c>
      <c r="G125" s="1" t="s">
        <v>195</v>
      </c>
      <c r="H125" s="3">
        <v>13975</v>
      </c>
      <c r="I125" s="1">
        <v>80</v>
      </c>
      <c r="J125" s="1" t="s">
        <v>46</v>
      </c>
      <c r="K125" s="1" t="s">
        <v>57</v>
      </c>
      <c r="L125" s="1" t="s">
        <v>58</v>
      </c>
      <c r="M125" s="1">
        <v>22.7</v>
      </c>
      <c r="N125" s="1">
        <v>130</v>
      </c>
      <c r="O125" s="1">
        <v>60</v>
      </c>
      <c r="P125" s="1">
        <v>70</v>
      </c>
      <c r="Q125" s="1">
        <v>95</v>
      </c>
      <c r="R125" s="1">
        <v>64</v>
      </c>
      <c r="S125" s="1" t="s">
        <v>54</v>
      </c>
      <c r="T125" s="1" t="s">
        <v>50</v>
      </c>
      <c r="U125" s="1" t="s">
        <v>50</v>
      </c>
      <c r="V125" s="1" t="s">
        <v>50</v>
      </c>
      <c r="W125" s="1" t="s">
        <v>51</v>
      </c>
      <c r="X125" s="1" t="s">
        <v>50</v>
      </c>
      <c r="Y125" s="1" t="s">
        <v>51</v>
      </c>
      <c r="Z125" s="1" t="s">
        <v>51</v>
      </c>
      <c r="AA125" s="1" t="s">
        <v>52</v>
      </c>
      <c r="AB125" s="1" t="s">
        <v>50</v>
      </c>
      <c r="AC125" s="1" t="s">
        <v>50</v>
      </c>
      <c r="AD125" s="1">
        <v>99</v>
      </c>
      <c r="AE125" s="1">
        <v>46</v>
      </c>
      <c r="AG125" s="1">
        <v>4.2</v>
      </c>
      <c r="AL125" s="1" t="s">
        <v>50</v>
      </c>
      <c r="AM125" s="1" t="s">
        <v>50</v>
      </c>
      <c r="AN125" s="1" t="s">
        <v>50</v>
      </c>
      <c r="AO125" s="1" t="s">
        <v>50</v>
      </c>
      <c r="AP125" s="1" t="s">
        <v>51</v>
      </c>
      <c r="AQ125" s="1" t="s">
        <v>51</v>
      </c>
      <c r="AR125" s="1" t="s">
        <v>51</v>
      </c>
      <c r="AS125" s="2" t="s">
        <v>51</v>
      </c>
      <c r="AT125" s="1" t="s">
        <v>50</v>
      </c>
      <c r="AU125" s="2">
        <v>43188</v>
      </c>
      <c r="AV125" s="1">
        <v>0</v>
      </c>
      <c r="AW125" s="2">
        <v>43195</v>
      </c>
      <c r="AX125" s="6" t="s">
        <v>51</v>
      </c>
    </row>
    <row r="126" spans="1:50" x14ac:dyDescent="0.25">
      <c r="A126" s="4"/>
      <c r="B126" s="4">
        <v>209125</v>
      </c>
      <c r="C126" s="1">
        <v>54</v>
      </c>
      <c r="D126" s="1">
        <v>54</v>
      </c>
      <c r="E126" s="1">
        <v>54</v>
      </c>
      <c r="F126" s="1">
        <v>1</v>
      </c>
      <c r="G126" s="1" t="s">
        <v>196</v>
      </c>
      <c r="H126" s="3">
        <v>14507</v>
      </c>
      <c r="I126" s="1">
        <v>79</v>
      </c>
      <c r="J126" s="1" t="s">
        <v>46</v>
      </c>
      <c r="K126" s="1" t="s">
        <v>47</v>
      </c>
      <c r="L126" s="1" t="s">
        <v>58</v>
      </c>
      <c r="M126" s="1">
        <v>41.1</v>
      </c>
      <c r="N126" s="1">
        <v>90</v>
      </c>
      <c r="O126" s="1">
        <v>60</v>
      </c>
      <c r="P126" s="1">
        <v>30</v>
      </c>
      <c r="Q126" s="1">
        <v>75</v>
      </c>
      <c r="R126" s="1">
        <v>89</v>
      </c>
      <c r="S126" s="1" t="s">
        <v>59</v>
      </c>
      <c r="T126" s="1" t="s">
        <v>51</v>
      </c>
      <c r="U126" s="1" t="s">
        <v>50</v>
      </c>
      <c r="V126" s="1" t="s">
        <v>50</v>
      </c>
      <c r="W126" s="1" t="s">
        <v>51</v>
      </c>
      <c r="X126" s="1" t="s">
        <v>50</v>
      </c>
      <c r="Y126" s="1" t="s">
        <v>50</v>
      </c>
      <c r="Z126" s="1" t="s">
        <v>50</v>
      </c>
      <c r="AA126" s="1" t="s">
        <v>52</v>
      </c>
      <c r="AB126" s="1" t="s">
        <v>50</v>
      </c>
      <c r="AC126" s="1" t="s">
        <v>51</v>
      </c>
      <c r="AD126" s="1">
        <v>160</v>
      </c>
      <c r="AE126" s="1">
        <v>26</v>
      </c>
      <c r="AF126" s="1">
        <v>101</v>
      </c>
      <c r="AG126" s="1">
        <v>4.5</v>
      </c>
      <c r="AJ126" s="1">
        <v>4.2</v>
      </c>
      <c r="AK126" s="1">
        <v>2.8</v>
      </c>
      <c r="AL126" s="1" t="s">
        <v>50</v>
      </c>
      <c r="AM126" s="1" t="s">
        <v>51</v>
      </c>
      <c r="AN126" s="1" t="s">
        <v>50</v>
      </c>
      <c r="AO126" s="1" t="s">
        <v>51</v>
      </c>
      <c r="AP126" s="1" t="s">
        <v>51</v>
      </c>
      <c r="AQ126" s="1" t="s">
        <v>51</v>
      </c>
      <c r="AR126" s="1" t="s">
        <v>50</v>
      </c>
      <c r="AS126" s="1" t="s">
        <v>50</v>
      </c>
      <c r="AT126" s="1" t="s">
        <v>50</v>
      </c>
      <c r="AU126" s="1" t="s">
        <v>52</v>
      </c>
      <c r="AV126" s="1" t="s">
        <v>52</v>
      </c>
      <c r="AW126" s="1" t="s">
        <v>52</v>
      </c>
      <c r="AX126" s="6" t="s">
        <v>51</v>
      </c>
    </row>
    <row r="127" spans="1:50" x14ac:dyDescent="0.25">
      <c r="A127" s="4"/>
      <c r="B127" s="4">
        <v>209140</v>
      </c>
      <c r="C127" s="1">
        <v>60</v>
      </c>
      <c r="D127" s="1">
        <v>60</v>
      </c>
      <c r="E127" s="1">
        <v>45</v>
      </c>
      <c r="F127" s="1">
        <v>1</v>
      </c>
      <c r="G127" s="1" t="s">
        <v>197</v>
      </c>
      <c r="H127" s="3">
        <v>10574</v>
      </c>
      <c r="I127" s="1">
        <v>90</v>
      </c>
      <c r="J127" s="1" t="s">
        <v>46</v>
      </c>
      <c r="K127" s="1" t="s">
        <v>47</v>
      </c>
      <c r="L127" s="1" t="s">
        <v>58</v>
      </c>
      <c r="M127" s="1">
        <v>35.1</v>
      </c>
      <c r="N127" s="1">
        <v>160</v>
      </c>
      <c r="O127" s="1">
        <v>60</v>
      </c>
      <c r="P127" s="1">
        <v>100</v>
      </c>
      <c r="Q127" s="1">
        <v>110</v>
      </c>
      <c r="R127" s="1">
        <v>66</v>
      </c>
      <c r="S127" s="1" t="s">
        <v>59</v>
      </c>
      <c r="T127" s="1" t="s">
        <v>50</v>
      </c>
      <c r="U127" s="1" t="s">
        <v>50</v>
      </c>
      <c r="V127" s="1" t="s">
        <v>50</v>
      </c>
      <c r="W127" s="1" t="s">
        <v>51</v>
      </c>
      <c r="X127" s="1" t="s">
        <v>51</v>
      </c>
      <c r="Y127" s="1" t="s">
        <v>50</v>
      </c>
      <c r="Z127" s="1" t="s">
        <v>50</v>
      </c>
      <c r="AA127" s="1" t="s">
        <v>52</v>
      </c>
      <c r="AB127" s="1" t="s">
        <v>50</v>
      </c>
      <c r="AC127" s="1" t="s">
        <v>50</v>
      </c>
      <c r="AL127" s="1" t="s">
        <v>50</v>
      </c>
      <c r="AM127" s="1" t="s">
        <v>50</v>
      </c>
      <c r="AN127" s="1" t="s">
        <v>50</v>
      </c>
      <c r="AO127" s="1" t="s">
        <v>51</v>
      </c>
      <c r="AP127" s="1" t="s">
        <v>51</v>
      </c>
      <c r="AQ127" s="1" t="s">
        <v>51</v>
      </c>
      <c r="AR127" s="1" t="s">
        <v>50</v>
      </c>
      <c r="AS127" s="1" t="s">
        <v>50</v>
      </c>
      <c r="AT127" s="1" t="s">
        <v>50</v>
      </c>
      <c r="AU127" s="1" t="s">
        <v>52</v>
      </c>
      <c r="AV127" s="1" t="s">
        <v>52</v>
      </c>
      <c r="AW127" s="1" t="s">
        <v>52</v>
      </c>
      <c r="AX127" s="6" t="s">
        <v>51</v>
      </c>
    </row>
    <row r="128" spans="1:50" x14ac:dyDescent="0.25">
      <c r="A128" s="4"/>
      <c r="B128" s="4">
        <v>209270</v>
      </c>
      <c r="C128" s="1">
        <v>59</v>
      </c>
      <c r="E128" s="1">
        <v>59</v>
      </c>
      <c r="F128" s="1">
        <v>1</v>
      </c>
      <c r="G128" s="1" t="s">
        <v>198</v>
      </c>
      <c r="H128" s="3">
        <v>8199</v>
      </c>
      <c r="I128" s="1">
        <v>96</v>
      </c>
      <c r="J128" s="1" t="s">
        <v>46</v>
      </c>
      <c r="K128" s="1" t="s">
        <v>47</v>
      </c>
      <c r="L128" s="1" t="s">
        <v>58</v>
      </c>
      <c r="M128" s="1">
        <v>23.13</v>
      </c>
      <c r="N128" s="1">
        <v>110</v>
      </c>
      <c r="O128" s="1">
        <v>65</v>
      </c>
      <c r="P128" s="1">
        <v>45</v>
      </c>
      <c r="Q128" s="1">
        <v>87.5</v>
      </c>
      <c r="R128" s="1">
        <v>67</v>
      </c>
      <c r="S128" s="1" t="s">
        <v>54</v>
      </c>
      <c r="T128" s="1" t="s">
        <v>50</v>
      </c>
      <c r="U128" s="1" t="s">
        <v>50</v>
      </c>
      <c r="V128" s="1" t="s">
        <v>50</v>
      </c>
      <c r="W128" s="1" t="s">
        <v>51</v>
      </c>
      <c r="X128" s="1" t="s">
        <v>50</v>
      </c>
      <c r="Y128" s="1" t="s">
        <v>51</v>
      </c>
      <c r="Z128" s="1" t="s">
        <v>50</v>
      </c>
      <c r="AA128" s="1" t="s">
        <v>52</v>
      </c>
      <c r="AB128" s="1" t="s">
        <v>50</v>
      </c>
      <c r="AC128" s="1" t="s">
        <v>50</v>
      </c>
      <c r="AD128" s="1">
        <v>122</v>
      </c>
      <c r="AE128" s="1">
        <v>33</v>
      </c>
      <c r="AG128" s="1">
        <v>4.3</v>
      </c>
      <c r="AJ128" s="1" t="s">
        <v>52</v>
      </c>
      <c r="AK128" s="1" t="s">
        <v>52</v>
      </c>
      <c r="AL128" s="1" t="s">
        <v>50</v>
      </c>
      <c r="AM128" s="1" t="s">
        <v>50</v>
      </c>
      <c r="AN128" s="1" t="s">
        <v>52</v>
      </c>
      <c r="AO128" s="1" t="s">
        <v>51</v>
      </c>
      <c r="AP128" s="1" t="s">
        <v>51</v>
      </c>
      <c r="AQ128" s="1" t="s">
        <v>50</v>
      </c>
      <c r="AR128" s="1" t="s">
        <v>50</v>
      </c>
      <c r="AS128" s="1" t="s">
        <v>50</v>
      </c>
      <c r="AT128" s="1" t="s">
        <v>50</v>
      </c>
      <c r="AU128" s="1" t="s">
        <v>52</v>
      </c>
      <c r="AV128" s="1" t="s">
        <v>52</v>
      </c>
      <c r="AW128" s="1" t="s">
        <v>52</v>
      </c>
      <c r="AX128" s="6" t="s">
        <v>51</v>
      </c>
    </row>
    <row r="129" spans="1:50" x14ac:dyDescent="0.25">
      <c r="A129" s="4"/>
      <c r="B129" s="4">
        <v>209774</v>
      </c>
      <c r="C129" s="1">
        <v>60</v>
      </c>
      <c r="D129" s="1">
        <v>60</v>
      </c>
      <c r="F129" s="1">
        <v>1</v>
      </c>
      <c r="G129" s="1" t="s">
        <v>199</v>
      </c>
      <c r="H129" s="3">
        <v>9507</v>
      </c>
      <c r="I129" s="1">
        <v>92</v>
      </c>
      <c r="J129" s="1" t="s">
        <v>46</v>
      </c>
      <c r="K129" s="1" t="s">
        <v>57</v>
      </c>
      <c r="L129" s="1" t="s">
        <v>58</v>
      </c>
      <c r="M129" s="1">
        <v>30.8</v>
      </c>
      <c r="N129" s="1">
        <v>100</v>
      </c>
      <c r="O129" s="1">
        <v>60</v>
      </c>
      <c r="P129" s="1">
        <v>40</v>
      </c>
      <c r="Q129" s="1">
        <v>80</v>
      </c>
      <c r="R129" s="1">
        <v>72</v>
      </c>
      <c r="S129" s="1" t="s">
        <v>59</v>
      </c>
      <c r="T129" s="1" t="s">
        <v>51</v>
      </c>
      <c r="U129" s="1" t="s">
        <v>50</v>
      </c>
      <c r="V129" s="1" t="s">
        <v>51</v>
      </c>
      <c r="W129" s="1" t="s">
        <v>51</v>
      </c>
      <c r="X129" s="1" t="s">
        <v>50</v>
      </c>
      <c r="Y129" s="1" t="s">
        <v>51</v>
      </c>
      <c r="Z129" s="1" t="s">
        <v>51</v>
      </c>
      <c r="AA129" s="1" t="s">
        <v>52</v>
      </c>
      <c r="AB129" s="1" t="s">
        <v>50</v>
      </c>
      <c r="AC129" s="1" t="s">
        <v>51</v>
      </c>
      <c r="AD129" s="1">
        <v>112</v>
      </c>
      <c r="AE129" s="1">
        <v>37</v>
      </c>
      <c r="AF129" s="1">
        <v>137</v>
      </c>
      <c r="AG129" s="1">
        <v>4.5999999999999996</v>
      </c>
      <c r="AL129" s="1" t="s">
        <v>50</v>
      </c>
      <c r="AM129" s="1" t="s">
        <v>50</v>
      </c>
      <c r="AO129" s="1" t="s">
        <v>51</v>
      </c>
      <c r="AP129" s="1" t="s">
        <v>51</v>
      </c>
      <c r="AQ129" s="1" t="s">
        <v>50</v>
      </c>
      <c r="AR129" s="1" t="s">
        <v>51</v>
      </c>
      <c r="AS129" s="1" t="s">
        <v>51</v>
      </c>
      <c r="AT129" s="1" t="s">
        <v>50</v>
      </c>
      <c r="AU129" s="1" t="s">
        <v>52</v>
      </c>
      <c r="AV129" s="1" t="s">
        <v>52</v>
      </c>
      <c r="AW129" s="1" t="s">
        <v>52</v>
      </c>
      <c r="AX129" s="6" t="s">
        <v>51</v>
      </c>
    </row>
    <row r="130" spans="1:50" x14ac:dyDescent="0.25">
      <c r="A130" s="4"/>
      <c r="B130" s="4">
        <v>210068</v>
      </c>
      <c r="C130" s="1">
        <v>60</v>
      </c>
      <c r="E130" s="1">
        <v>60</v>
      </c>
      <c r="F130" s="1">
        <v>1</v>
      </c>
      <c r="G130" s="1" t="s">
        <v>200</v>
      </c>
      <c r="H130" s="3">
        <v>9935</v>
      </c>
      <c r="I130" s="1">
        <v>91</v>
      </c>
      <c r="J130" s="1" t="s">
        <v>56</v>
      </c>
      <c r="K130" s="1" t="s">
        <v>47</v>
      </c>
      <c r="L130" s="1" t="s">
        <v>58</v>
      </c>
      <c r="M130" s="1">
        <v>26.67</v>
      </c>
      <c r="N130" s="1">
        <v>120</v>
      </c>
      <c r="O130" s="1">
        <v>60</v>
      </c>
      <c r="P130" s="1">
        <v>60</v>
      </c>
      <c r="Q130" s="1">
        <v>90</v>
      </c>
      <c r="R130" s="1">
        <v>66</v>
      </c>
      <c r="S130" s="1" t="s">
        <v>59</v>
      </c>
      <c r="T130" s="1" t="s">
        <v>50</v>
      </c>
      <c r="U130" s="1" t="s">
        <v>50</v>
      </c>
      <c r="V130" s="1" t="s">
        <v>50</v>
      </c>
      <c r="W130" s="1" t="s">
        <v>51</v>
      </c>
      <c r="X130" s="1" t="s">
        <v>51</v>
      </c>
      <c r="Y130" s="1" t="s">
        <v>51</v>
      </c>
      <c r="Z130" s="1" t="s">
        <v>50</v>
      </c>
      <c r="AA130" s="1" t="s">
        <v>52</v>
      </c>
      <c r="AB130" s="1" t="s">
        <v>50</v>
      </c>
      <c r="AC130" s="1" t="s">
        <v>51</v>
      </c>
      <c r="AD130" s="1">
        <v>142</v>
      </c>
      <c r="AE130" s="1">
        <v>37</v>
      </c>
      <c r="AF130" s="1">
        <v>108</v>
      </c>
      <c r="AG130" s="1">
        <v>5</v>
      </c>
      <c r="AJ130" s="1" t="s">
        <v>52</v>
      </c>
      <c r="AK130" s="1" t="s">
        <v>52</v>
      </c>
      <c r="AL130" s="1" t="s">
        <v>51</v>
      </c>
      <c r="AM130" s="1" t="s">
        <v>50</v>
      </c>
      <c r="AN130" s="1" t="s">
        <v>52</v>
      </c>
      <c r="AO130" s="1" t="s">
        <v>51</v>
      </c>
      <c r="AP130" s="1" t="s">
        <v>51</v>
      </c>
      <c r="AQ130" s="1" t="s">
        <v>50</v>
      </c>
      <c r="AR130" s="1" t="s">
        <v>50</v>
      </c>
      <c r="AS130" s="1" t="s">
        <v>51</v>
      </c>
      <c r="AT130" s="1" t="s">
        <v>50</v>
      </c>
      <c r="AU130" s="1" t="s">
        <v>52</v>
      </c>
      <c r="AV130" s="1" t="s">
        <v>52</v>
      </c>
      <c r="AW130" s="1" t="s">
        <v>52</v>
      </c>
      <c r="AX130" s="6" t="s">
        <v>51</v>
      </c>
    </row>
    <row r="131" spans="1:50" x14ac:dyDescent="0.25">
      <c r="A131" s="4"/>
      <c r="B131" s="4">
        <v>210200</v>
      </c>
      <c r="C131" s="1">
        <v>64</v>
      </c>
      <c r="D131" s="1">
        <v>64</v>
      </c>
      <c r="E131" s="1">
        <v>60</v>
      </c>
      <c r="F131" s="1">
        <v>1</v>
      </c>
      <c r="G131" s="1" t="s">
        <v>201</v>
      </c>
      <c r="H131" s="3">
        <v>10466</v>
      </c>
      <c r="I131" s="1">
        <v>90</v>
      </c>
      <c r="J131" s="1" t="s">
        <v>46</v>
      </c>
      <c r="K131" s="1" t="s">
        <v>47</v>
      </c>
      <c r="L131" s="1" t="s">
        <v>58</v>
      </c>
      <c r="M131" s="1">
        <v>29.9</v>
      </c>
      <c r="N131" s="1">
        <v>120</v>
      </c>
      <c r="O131" s="1">
        <v>70</v>
      </c>
      <c r="P131" s="1">
        <v>50</v>
      </c>
      <c r="Q131" s="1">
        <v>95</v>
      </c>
      <c r="R131" s="1">
        <v>67</v>
      </c>
      <c r="S131" s="1" t="s">
        <v>54</v>
      </c>
      <c r="T131" s="1" t="s">
        <v>51</v>
      </c>
      <c r="U131" s="1" t="s">
        <v>50</v>
      </c>
      <c r="V131" s="1" t="s">
        <v>50</v>
      </c>
      <c r="W131" s="1" t="s">
        <v>51</v>
      </c>
      <c r="X131" s="1" t="s">
        <v>51</v>
      </c>
      <c r="Y131" s="1" t="s">
        <v>50</v>
      </c>
      <c r="Z131" s="1" t="s">
        <v>50</v>
      </c>
      <c r="AA131" s="1" t="s">
        <v>52</v>
      </c>
      <c r="AB131" s="1" t="s">
        <v>51</v>
      </c>
      <c r="AC131" s="1" t="s">
        <v>50</v>
      </c>
      <c r="AD131" s="1">
        <v>86</v>
      </c>
      <c r="AE131" s="1">
        <v>52</v>
      </c>
      <c r="AF131" s="1">
        <v>116</v>
      </c>
      <c r="AG131" s="1">
        <v>4.4000000000000004</v>
      </c>
      <c r="AJ131" s="1">
        <v>3.2</v>
      </c>
      <c r="AK131" s="1">
        <v>1.3</v>
      </c>
      <c r="AL131" s="1" t="s">
        <v>50</v>
      </c>
      <c r="AM131" s="1" t="s">
        <v>50</v>
      </c>
      <c r="AN131" s="1" t="s">
        <v>50</v>
      </c>
      <c r="AO131" s="1" t="s">
        <v>51</v>
      </c>
      <c r="AP131" s="1" t="s">
        <v>51</v>
      </c>
      <c r="AQ131" s="1" t="s">
        <v>50</v>
      </c>
      <c r="AR131" s="1" t="s">
        <v>50</v>
      </c>
      <c r="AS131" s="1" t="s">
        <v>51</v>
      </c>
      <c r="AT131" s="1" t="s">
        <v>51</v>
      </c>
      <c r="AU131" s="1" t="s">
        <v>52</v>
      </c>
      <c r="AV131" s="1" t="s">
        <v>52</v>
      </c>
      <c r="AW131" s="1" t="s">
        <v>52</v>
      </c>
      <c r="AX131" s="6" t="s">
        <v>51</v>
      </c>
    </row>
    <row r="132" spans="1:50" x14ac:dyDescent="0.25">
      <c r="A132" s="4"/>
      <c r="B132" s="4">
        <v>211129</v>
      </c>
      <c r="C132" s="1">
        <v>60</v>
      </c>
      <c r="D132" s="1">
        <v>60</v>
      </c>
      <c r="E132" s="1">
        <v>60</v>
      </c>
      <c r="F132" s="1">
        <v>1</v>
      </c>
      <c r="G132" s="1" t="s">
        <v>202</v>
      </c>
      <c r="H132" s="3">
        <v>14527</v>
      </c>
      <c r="I132" s="1">
        <v>79</v>
      </c>
      <c r="J132" s="1" t="s">
        <v>46</v>
      </c>
      <c r="K132" s="1" t="s">
        <v>47</v>
      </c>
      <c r="L132" s="1" t="s">
        <v>58</v>
      </c>
      <c r="M132" s="1">
        <v>34.4</v>
      </c>
      <c r="N132" s="1">
        <v>130</v>
      </c>
      <c r="O132" s="1">
        <v>70</v>
      </c>
      <c r="P132" s="1">
        <v>60</v>
      </c>
      <c r="Q132" s="1">
        <v>100</v>
      </c>
      <c r="R132" s="1">
        <v>71</v>
      </c>
      <c r="S132" s="1" t="s">
        <v>54</v>
      </c>
      <c r="T132" s="1" t="s">
        <v>50</v>
      </c>
      <c r="U132" s="1" t="s">
        <v>50</v>
      </c>
      <c r="V132" s="1" t="s">
        <v>50</v>
      </c>
      <c r="W132" s="1" t="s">
        <v>51</v>
      </c>
      <c r="X132" s="1" t="s">
        <v>50</v>
      </c>
      <c r="Y132" s="1" t="s">
        <v>51</v>
      </c>
      <c r="Z132" s="1" t="s">
        <v>51</v>
      </c>
      <c r="AA132" s="1" t="s">
        <v>52</v>
      </c>
      <c r="AB132" s="1" t="s">
        <v>50</v>
      </c>
      <c r="AC132" s="1" t="s">
        <v>50</v>
      </c>
      <c r="AD132" s="1">
        <v>64</v>
      </c>
      <c r="AF132" s="1">
        <v>145</v>
      </c>
      <c r="AG132" s="1">
        <v>3.8</v>
      </c>
      <c r="AJ132" s="1">
        <v>5.0999999999999996</v>
      </c>
      <c r="AK132" s="1">
        <v>3.1</v>
      </c>
      <c r="AL132" s="1" t="s">
        <v>50</v>
      </c>
      <c r="AM132" s="1" t="s">
        <v>50</v>
      </c>
      <c r="AO132" s="1" t="s">
        <v>51</v>
      </c>
      <c r="AP132" s="1" t="s">
        <v>50</v>
      </c>
      <c r="AQ132" s="1" t="s">
        <v>50</v>
      </c>
      <c r="AR132" s="1" t="s">
        <v>51</v>
      </c>
      <c r="AS132" s="1" t="s">
        <v>50</v>
      </c>
      <c r="AT132" s="1" t="s">
        <v>50</v>
      </c>
      <c r="AU132" s="1" t="s">
        <v>52</v>
      </c>
      <c r="AV132" s="1" t="s">
        <v>52</v>
      </c>
      <c r="AW132" s="1" t="s">
        <v>52</v>
      </c>
      <c r="AX132" s="6" t="s">
        <v>51</v>
      </c>
    </row>
    <row r="133" spans="1:50" x14ac:dyDescent="0.25">
      <c r="A133" s="4"/>
      <c r="B133" s="4">
        <v>212746</v>
      </c>
      <c r="C133" s="1">
        <v>65</v>
      </c>
      <c r="D133" s="1">
        <v>65</v>
      </c>
      <c r="E133" s="1">
        <v>65</v>
      </c>
      <c r="F133" s="1">
        <v>1</v>
      </c>
      <c r="G133" s="1" t="s">
        <v>203</v>
      </c>
      <c r="H133" s="3">
        <v>10973</v>
      </c>
      <c r="I133" s="1">
        <v>88</v>
      </c>
      <c r="J133" s="1" t="s">
        <v>46</v>
      </c>
      <c r="K133" s="1" t="s">
        <v>47</v>
      </c>
      <c r="L133" s="1" t="s">
        <v>58</v>
      </c>
      <c r="M133" s="1">
        <v>16.3</v>
      </c>
      <c r="N133" s="1">
        <v>125</v>
      </c>
      <c r="O133" s="1">
        <v>70</v>
      </c>
      <c r="P133" s="1">
        <v>55</v>
      </c>
      <c r="Q133" s="1">
        <v>97.5</v>
      </c>
      <c r="R133" s="1">
        <v>70</v>
      </c>
      <c r="S133" s="1" t="s">
        <v>105</v>
      </c>
      <c r="T133" s="1" t="s">
        <v>50</v>
      </c>
      <c r="U133" s="1" t="s">
        <v>50</v>
      </c>
      <c r="V133" s="1" t="s">
        <v>51</v>
      </c>
      <c r="W133" s="1" t="s">
        <v>51</v>
      </c>
      <c r="X133" s="1" t="s">
        <v>51</v>
      </c>
      <c r="Y133" s="1" t="s">
        <v>50</v>
      </c>
      <c r="Z133" s="1" t="s">
        <v>51</v>
      </c>
      <c r="AA133" s="1" t="b">
        <v>1</v>
      </c>
      <c r="AB133" s="1" t="s">
        <v>50</v>
      </c>
      <c r="AC133" s="1" t="s">
        <v>50</v>
      </c>
      <c r="AD133" s="1">
        <v>83</v>
      </c>
      <c r="AE133" s="1">
        <v>55</v>
      </c>
      <c r="AF133" s="1">
        <v>140</v>
      </c>
      <c r="AG133" s="1">
        <v>3.8</v>
      </c>
      <c r="AH133" s="1">
        <v>2833</v>
      </c>
      <c r="AL133" s="1" t="s">
        <v>50</v>
      </c>
      <c r="AM133" s="1" t="s">
        <v>51</v>
      </c>
      <c r="AN133" s="1" t="s">
        <v>50</v>
      </c>
      <c r="AO133" s="1" t="s">
        <v>51</v>
      </c>
      <c r="AP133" s="1" t="s">
        <v>51</v>
      </c>
      <c r="AQ133" s="1" t="s">
        <v>50</v>
      </c>
      <c r="AR133" s="1" t="s">
        <v>50</v>
      </c>
      <c r="AS133" s="1" t="s">
        <v>50</v>
      </c>
      <c r="AT133" s="1" t="s">
        <v>50</v>
      </c>
      <c r="AU133" s="1" t="s">
        <v>52</v>
      </c>
      <c r="AV133" s="1" t="s">
        <v>52</v>
      </c>
      <c r="AW133" s="1" t="s">
        <v>52</v>
      </c>
      <c r="AX133" s="6" t="s">
        <v>51</v>
      </c>
    </row>
    <row r="134" spans="1:50" x14ac:dyDescent="0.25">
      <c r="A134" s="4"/>
      <c r="B134" s="4">
        <v>213946</v>
      </c>
      <c r="C134" s="1">
        <v>69</v>
      </c>
      <c r="E134" s="1">
        <v>69</v>
      </c>
      <c r="F134" s="1">
        <v>1</v>
      </c>
      <c r="G134" s="1" t="s">
        <v>204</v>
      </c>
      <c r="H134" s="3">
        <v>8314</v>
      </c>
      <c r="I134" s="1">
        <v>96</v>
      </c>
      <c r="J134" s="1" t="s">
        <v>46</v>
      </c>
      <c r="K134" s="1" t="s">
        <v>47</v>
      </c>
      <c r="L134" s="1" t="s">
        <v>58</v>
      </c>
      <c r="M134" s="1">
        <v>26.24</v>
      </c>
      <c r="N134" s="1">
        <v>140</v>
      </c>
      <c r="O134" s="1">
        <v>90</v>
      </c>
      <c r="P134" s="1">
        <v>50</v>
      </c>
      <c r="Q134" s="1">
        <v>115</v>
      </c>
      <c r="R134" s="1">
        <v>77</v>
      </c>
      <c r="S134" s="1" t="s">
        <v>54</v>
      </c>
      <c r="T134" s="1" t="s">
        <v>50</v>
      </c>
      <c r="U134" s="1" t="s">
        <v>50</v>
      </c>
      <c r="V134" s="1" t="s">
        <v>50</v>
      </c>
      <c r="W134" s="1" t="s">
        <v>51</v>
      </c>
      <c r="X134" s="1" t="s">
        <v>51</v>
      </c>
      <c r="Y134" s="1" t="s">
        <v>51</v>
      </c>
      <c r="Z134" s="1" t="s">
        <v>50</v>
      </c>
      <c r="AA134" s="1" t="s">
        <v>52</v>
      </c>
      <c r="AB134" s="1" t="s">
        <v>51</v>
      </c>
      <c r="AC134" s="1" t="s">
        <v>50</v>
      </c>
      <c r="AJ134" s="1" t="s">
        <v>52</v>
      </c>
      <c r="AK134" s="1" t="s">
        <v>52</v>
      </c>
      <c r="AL134" s="1" t="s">
        <v>50</v>
      </c>
      <c r="AM134" s="1" t="s">
        <v>51</v>
      </c>
      <c r="AN134" s="1" t="s">
        <v>52</v>
      </c>
      <c r="AO134" s="1" t="s">
        <v>50</v>
      </c>
      <c r="AP134" s="1" t="s">
        <v>51</v>
      </c>
      <c r="AQ134" s="1" t="s">
        <v>51</v>
      </c>
      <c r="AR134" s="1" t="s">
        <v>51</v>
      </c>
      <c r="AS134" s="1" t="s">
        <v>50</v>
      </c>
      <c r="AT134" s="1" t="s">
        <v>50</v>
      </c>
      <c r="AU134" s="1" t="s">
        <v>52</v>
      </c>
      <c r="AV134" s="1" t="s">
        <v>52</v>
      </c>
      <c r="AW134" s="1" t="s">
        <v>52</v>
      </c>
      <c r="AX134" s="6" t="s">
        <v>51</v>
      </c>
    </row>
    <row r="135" spans="1:50" x14ac:dyDescent="0.25">
      <c r="A135" s="4"/>
      <c r="B135" s="4">
        <v>214674</v>
      </c>
      <c r="C135" s="1">
        <v>66</v>
      </c>
      <c r="E135" s="1">
        <v>66</v>
      </c>
      <c r="F135" s="1">
        <v>1</v>
      </c>
      <c r="G135" s="1" t="s">
        <v>205</v>
      </c>
      <c r="H135" s="3">
        <v>11624</v>
      </c>
      <c r="I135" s="1">
        <v>87</v>
      </c>
      <c r="J135" s="1" t="s">
        <v>46</v>
      </c>
      <c r="K135" s="1" t="s">
        <v>47</v>
      </c>
      <c r="L135" s="1" t="s">
        <v>58</v>
      </c>
      <c r="M135" s="1">
        <v>38.68</v>
      </c>
      <c r="N135" s="1">
        <v>120</v>
      </c>
      <c r="O135" s="1">
        <v>70</v>
      </c>
      <c r="P135" s="1">
        <v>50</v>
      </c>
      <c r="Q135" s="1">
        <v>95</v>
      </c>
      <c r="R135" s="1">
        <v>72</v>
      </c>
      <c r="S135" s="1" t="s">
        <v>59</v>
      </c>
      <c r="T135" s="1" t="s">
        <v>50</v>
      </c>
      <c r="U135" s="1" t="s">
        <v>50</v>
      </c>
      <c r="V135" s="1" t="s">
        <v>51</v>
      </c>
      <c r="W135" s="1" t="s">
        <v>51</v>
      </c>
      <c r="X135" s="1" t="s">
        <v>50</v>
      </c>
      <c r="Y135" s="1" t="s">
        <v>51</v>
      </c>
      <c r="Z135" s="1" t="s">
        <v>51</v>
      </c>
      <c r="AA135" s="1" t="s">
        <v>52</v>
      </c>
      <c r="AB135" s="1" t="s">
        <v>50</v>
      </c>
      <c r="AC135" s="1" t="s">
        <v>51</v>
      </c>
      <c r="AD135" s="1">
        <v>109</v>
      </c>
      <c r="AE135" s="1">
        <v>40</v>
      </c>
      <c r="AF135" s="1">
        <v>113</v>
      </c>
      <c r="AJ135" s="1" t="s">
        <v>52</v>
      </c>
      <c r="AK135" s="1" t="s">
        <v>52</v>
      </c>
      <c r="AL135" s="1" t="s">
        <v>50</v>
      </c>
      <c r="AM135" s="1" t="s">
        <v>50</v>
      </c>
      <c r="AN135" s="1" t="s">
        <v>52</v>
      </c>
      <c r="AO135" s="1" t="s">
        <v>50</v>
      </c>
      <c r="AP135" s="1" t="s">
        <v>51</v>
      </c>
      <c r="AQ135" s="1" t="s">
        <v>51</v>
      </c>
      <c r="AR135" s="1" t="s">
        <v>50</v>
      </c>
      <c r="AS135" s="1" t="s">
        <v>50</v>
      </c>
      <c r="AT135" s="1" t="s">
        <v>50</v>
      </c>
      <c r="AU135" s="1" t="s">
        <v>52</v>
      </c>
      <c r="AV135" s="1" t="s">
        <v>52</v>
      </c>
      <c r="AW135" s="1" t="s">
        <v>52</v>
      </c>
      <c r="AX135" s="6" t="s">
        <v>51</v>
      </c>
    </row>
    <row r="136" spans="1:50" x14ac:dyDescent="0.25">
      <c r="A136" s="4"/>
      <c r="B136" s="4">
        <v>215405</v>
      </c>
      <c r="C136" s="1">
        <v>70</v>
      </c>
      <c r="E136" s="1">
        <v>70</v>
      </c>
      <c r="F136" s="1">
        <v>1</v>
      </c>
      <c r="G136" s="1" t="s">
        <v>206</v>
      </c>
      <c r="H136" s="3">
        <v>7774</v>
      </c>
      <c r="I136" s="1">
        <v>97</v>
      </c>
      <c r="J136" s="1" t="s">
        <v>46</v>
      </c>
      <c r="K136" s="1" t="s">
        <v>47</v>
      </c>
      <c r="L136" s="1" t="s">
        <v>58</v>
      </c>
      <c r="M136" s="1">
        <v>28.27</v>
      </c>
      <c r="N136" s="1">
        <v>128</v>
      </c>
      <c r="O136" s="1">
        <v>60</v>
      </c>
      <c r="P136" s="1">
        <v>68</v>
      </c>
      <c r="Q136" s="1">
        <v>94</v>
      </c>
      <c r="R136" s="1">
        <v>76</v>
      </c>
      <c r="S136" s="1" t="s">
        <v>54</v>
      </c>
      <c r="T136" s="1" t="s">
        <v>51</v>
      </c>
      <c r="U136" s="1" t="s">
        <v>50</v>
      </c>
      <c r="V136" s="1" t="s">
        <v>50</v>
      </c>
      <c r="W136" s="1" t="s">
        <v>51</v>
      </c>
      <c r="X136" s="1" t="s">
        <v>51</v>
      </c>
      <c r="Y136" s="1" t="s">
        <v>50</v>
      </c>
      <c r="Z136" s="1" t="s">
        <v>50</v>
      </c>
      <c r="AA136" s="1" t="b">
        <v>1</v>
      </c>
      <c r="AB136" s="1" t="s">
        <v>50</v>
      </c>
      <c r="AC136" s="1" t="s">
        <v>51</v>
      </c>
      <c r="AD136" s="1">
        <v>239</v>
      </c>
      <c r="AE136" s="1">
        <v>15</v>
      </c>
      <c r="AF136" s="1">
        <v>116</v>
      </c>
      <c r="AG136" s="1">
        <v>6.9</v>
      </c>
      <c r="AJ136" s="1" t="s">
        <v>52</v>
      </c>
      <c r="AK136" s="1" t="s">
        <v>52</v>
      </c>
      <c r="AL136" s="1" t="s">
        <v>50</v>
      </c>
      <c r="AM136" s="1" t="s">
        <v>51</v>
      </c>
      <c r="AN136" s="1" t="s">
        <v>52</v>
      </c>
      <c r="AO136" s="1" t="s">
        <v>51</v>
      </c>
      <c r="AP136" s="1" t="s">
        <v>51</v>
      </c>
      <c r="AQ136" s="1" t="s">
        <v>50</v>
      </c>
      <c r="AR136" s="1" t="s">
        <v>50</v>
      </c>
      <c r="AS136" s="1" t="s">
        <v>50</v>
      </c>
      <c r="AT136" s="1" t="s">
        <v>51</v>
      </c>
      <c r="AU136" s="1" t="s">
        <v>52</v>
      </c>
      <c r="AV136" s="1" t="s">
        <v>52</v>
      </c>
      <c r="AW136" s="1" t="s">
        <v>52</v>
      </c>
      <c r="AX136" s="6" t="s">
        <v>51</v>
      </c>
    </row>
    <row r="137" spans="1:50" x14ac:dyDescent="0.25">
      <c r="A137" s="4"/>
      <c r="B137" s="4">
        <v>216827</v>
      </c>
      <c r="C137" s="1">
        <v>61</v>
      </c>
      <c r="E137" s="1">
        <v>61</v>
      </c>
      <c r="F137" s="1">
        <v>1</v>
      </c>
      <c r="G137" s="1" t="s">
        <v>207</v>
      </c>
      <c r="H137" s="3">
        <v>13187</v>
      </c>
      <c r="I137" s="1">
        <v>82</v>
      </c>
      <c r="J137" s="1" t="s">
        <v>46</v>
      </c>
      <c r="K137" s="1" t="s">
        <v>47</v>
      </c>
      <c r="L137" s="1" t="s">
        <v>58</v>
      </c>
      <c r="M137" s="1">
        <v>23.49</v>
      </c>
      <c r="N137" s="1">
        <v>160</v>
      </c>
      <c r="O137" s="1">
        <v>60</v>
      </c>
      <c r="P137" s="1">
        <v>100</v>
      </c>
      <c r="Q137" s="1">
        <v>110</v>
      </c>
      <c r="R137" s="1">
        <v>74</v>
      </c>
      <c r="S137" s="1" t="s">
        <v>59</v>
      </c>
      <c r="T137" s="1" t="s">
        <v>50</v>
      </c>
      <c r="U137" s="1" t="s">
        <v>50</v>
      </c>
      <c r="V137" s="1" t="s">
        <v>51</v>
      </c>
      <c r="W137" s="1" t="s">
        <v>51</v>
      </c>
      <c r="X137" s="1" t="s">
        <v>51</v>
      </c>
      <c r="Y137" s="1" t="s">
        <v>51</v>
      </c>
      <c r="Z137" s="1" t="s">
        <v>50</v>
      </c>
      <c r="AA137" s="1" t="b">
        <v>1</v>
      </c>
      <c r="AB137" s="1" t="s">
        <v>50</v>
      </c>
      <c r="AC137" s="1" t="s">
        <v>51</v>
      </c>
      <c r="AD137" s="1">
        <v>99</v>
      </c>
      <c r="AE137" s="1">
        <v>47</v>
      </c>
      <c r="AF137" s="1">
        <v>115</v>
      </c>
      <c r="AG137" s="1">
        <v>4.0999999999999996</v>
      </c>
      <c r="AJ137" s="1" t="s">
        <v>52</v>
      </c>
      <c r="AK137" s="1" t="s">
        <v>52</v>
      </c>
      <c r="AL137" s="1" t="s">
        <v>51</v>
      </c>
      <c r="AM137" s="1" t="s">
        <v>50</v>
      </c>
      <c r="AN137" s="1" t="s">
        <v>52</v>
      </c>
      <c r="AO137" s="1" t="s">
        <v>51</v>
      </c>
      <c r="AP137" s="1" t="s">
        <v>51</v>
      </c>
      <c r="AQ137" s="1" t="s">
        <v>50</v>
      </c>
      <c r="AR137" s="1" t="s">
        <v>51</v>
      </c>
      <c r="AS137" s="1" t="s">
        <v>51</v>
      </c>
      <c r="AT137" s="1" t="s">
        <v>50</v>
      </c>
      <c r="AU137" s="1" t="s">
        <v>52</v>
      </c>
      <c r="AV137" s="1" t="s">
        <v>52</v>
      </c>
      <c r="AW137" s="1" t="s">
        <v>52</v>
      </c>
      <c r="AX137" s="6" t="s">
        <v>51</v>
      </c>
    </row>
    <row r="138" spans="1:50" x14ac:dyDescent="0.25">
      <c r="A138" s="4"/>
      <c r="B138" s="4">
        <v>217810</v>
      </c>
      <c r="C138" s="1">
        <v>59</v>
      </c>
      <c r="D138" s="1">
        <v>59</v>
      </c>
      <c r="E138" s="1">
        <v>18</v>
      </c>
      <c r="F138" s="1">
        <v>1</v>
      </c>
      <c r="G138" s="1" t="s">
        <v>208</v>
      </c>
      <c r="H138" s="3">
        <v>13610</v>
      </c>
      <c r="I138" s="1">
        <v>81</v>
      </c>
      <c r="J138" s="1" t="s">
        <v>56</v>
      </c>
      <c r="K138" s="1" t="s">
        <v>57</v>
      </c>
      <c r="L138" s="1" t="s">
        <v>58</v>
      </c>
      <c r="M138" s="1">
        <v>33.1</v>
      </c>
      <c r="N138" s="1">
        <v>115</v>
      </c>
      <c r="O138" s="1">
        <v>70</v>
      </c>
      <c r="P138" s="1">
        <v>45</v>
      </c>
      <c r="Q138" s="1">
        <v>92.5</v>
      </c>
      <c r="R138" s="1">
        <v>81</v>
      </c>
      <c r="S138" s="1" t="s">
        <v>59</v>
      </c>
      <c r="T138" s="1" t="s">
        <v>51</v>
      </c>
      <c r="U138" s="1" t="s">
        <v>50</v>
      </c>
      <c r="V138" s="1" t="s">
        <v>51</v>
      </c>
      <c r="W138" s="1" t="s">
        <v>51</v>
      </c>
      <c r="X138" s="1" t="s">
        <v>51</v>
      </c>
      <c r="Y138" s="1" t="s">
        <v>51</v>
      </c>
      <c r="Z138" s="1" t="s">
        <v>51</v>
      </c>
      <c r="AA138" s="1" t="s">
        <v>52</v>
      </c>
      <c r="AB138" s="1" t="s">
        <v>50</v>
      </c>
      <c r="AC138" s="1" t="s">
        <v>50</v>
      </c>
      <c r="AD138" s="1">
        <v>131</v>
      </c>
      <c r="AE138" s="1">
        <v>44</v>
      </c>
      <c r="AG138" s="1">
        <v>4.4000000000000004</v>
      </c>
      <c r="AL138" s="1" t="s">
        <v>50</v>
      </c>
      <c r="AM138" s="1" t="s">
        <v>50</v>
      </c>
      <c r="AO138" s="1" t="s">
        <v>51</v>
      </c>
      <c r="AP138" s="1" t="s">
        <v>51</v>
      </c>
      <c r="AQ138" s="1" t="s">
        <v>51</v>
      </c>
      <c r="AR138" s="1" t="s">
        <v>50</v>
      </c>
      <c r="AS138" s="1" t="s">
        <v>51</v>
      </c>
      <c r="AT138" s="1" t="s">
        <v>51</v>
      </c>
      <c r="AU138" s="1" t="s">
        <v>52</v>
      </c>
      <c r="AV138" s="1" t="s">
        <v>52</v>
      </c>
      <c r="AW138" s="1" t="s">
        <v>52</v>
      </c>
      <c r="AX138" s="6" t="s">
        <v>51</v>
      </c>
    </row>
    <row r="139" spans="1:50" x14ac:dyDescent="0.25">
      <c r="A139" s="4"/>
      <c r="B139" s="4">
        <v>218087</v>
      </c>
      <c r="C139" s="1">
        <v>50</v>
      </c>
      <c r="E139" s="1">
        <v>50</v>
      </c>
      <c r="F139" s="1">
        <v>1</v>
      </c>
      <c r="G139" s="1" t="s">
        <v>209</v>
      </c>
      <c r="H139" s="3">
        <v>15349</v>
      </c>
      <c r="I139" s="1">
        <v>76</v>
      </c>
      <c r="J139" s="1" t="s">
        <v>46</v>
      </c>
      <c r="K139" s="1" t="s">
        <v>47</v>
      </c>
      <c r="L139" s="1" t="s">
        <v>58</v>
      </c>
      <c r="M139" s="1">
        <v>40.9</v>
      </c>
      <c r="N139" s="1">
        <v>120</v>
      </c>
      <c r="O139" s="1">
        <v>80</v>
      </c>
      <c r="P139" s="1">
        <v>40</v>
      </c>
      <c r="Q139" s="1">
        <v>100</v>
      </c>
      <c r="R139" s="1">
        <v>87</v>
      </c>
      <c r="S139" s="1" t="s">
        <v>54</v>
      </c>
      <c r="T139" s="1" t="s">
        <v>51</v>
      </c>
      <c r="U139" s="1" t="s">
        <v>50</v>
      </c>
      <c r="V139" s="1" t="s">
        <v>50</v>
      </c>
      <c r="W139" s="1" t="s">
        <v>51</v>
      </c>
      <c r="X139" s="1" t="s">
        <v>51</v>
      </c>
      <c r="Y139" s="1" t="s">
        <v>51</v>
      </c>
      <c r="Z139" s="1" t="s">
        <v>50</v>
      </c>
      <c r="AA139" s="1" t="s">
        <v>52</v>
      </c>
      <c r="AB139" s="1" t="s">
        <v>50</v>
      </c>
      <c r="AC139" s="1" t="s">
        <v>50</v>
      </c>
      <c r="AJ139" s="1" t="s">
        <v>52</v>
      </c>
      <c r="AK139" s="1" t="s">
        <v>52</v>
      </c>
      <c r="AL139" s="1" t="s">
        <v>50</v>
      </c>
      <c r="AM139" s="1" t="s">
        <v>50</v>
      </c>
      <c r="AN139" s="1" t="s">
        <v>52</v>
      </c>
      <c r="AO139" s="1" t="s">
        <v>50</v>
      </c>
      <c r="AP139" s="1" t="s">
        <v>51</v>
      </c>
      <c r="AQ139" s="1" t="s">
        <v>51</v>
      </c>
      <c r="AR139" s="1" t="s">
        <v>50</v>
      </c>
      <c r="AS139" s="1" t="s">
        <v>51</v>
      </c>
      <c r="AT139" s="1" t="s">
        <v>50</v>
      </c>
      <c r="AU139" s="1" t="s">
        <v>52</v>
      </c>
      <c r="AV139" s="1" t="s">
        <v>52</v>
      </c>
      <c r="AW139" s="1" t="s">
        <v>52</v>
      </c>
      <c r="AX139" s="6" t="s">
        <v>51</v>
      </c>
    </row>
    <row r="140" spans="1:50" x14ac:dyDescent="0.25">
      <c r="A140" s="4"/>
      <c r="B140" s="4">
        <v>218624</v>
      </c>
      <c r="C140" s="1">
        <v>62</v>
      </c>
      <c r="E140" s="1">
        <v>62</v>
      </c>
      <c r="F140" s="1">
        <v>1</v>
      </c>
      <c r="G140" s="1" t="s">
        <v>210</v>
      </c>
      <c r="H140" s="3">
        <v>8937</v>
      </c>
      <c r="I140" s="1">
        <v>94</v>
      </c>
      <c r="J140" s="1" t="s">
        <v>56</v>
      </c>
      <c r="K140" s="1" t="s">
        <v>57</v>
      </c>
      <c r="L140" s="1" t="s">
        <v>58</v>
      </c>
      <c r="M140" s="1">
        <v>35.630000000000003</v>
      </c>
      <c r="N140" s="1">
        <v>120</v>
      </c>
      <c r="O140" s="1">
        <v>80</v>
      </c>
      <c r="P140" s="1">
        <v>40</v>
      </c>
      <c r="Q140" s="1">
        <v>100</v>
      </c>
      <c r="R140" s="1">
        <v>60</v>
      </c>
      <c r="S140" s="1" t="s">
        <v>59</v>
      </c>
      <c r="T140" s="1" t="s">
        <v>50</v>
      </c>
      <c r="U140" s="1" t="s">
        <v>50</v>
      </c>
      <c r="V140" s="1" t="s">
        <v>51</v>
      </c>
      <c r="W140" s="1" t="s">
        <v>51</v>
      </c>
      <c r="X140" s="1" t="s">
        <v>50</v>
      </c>
      <c r="Y140" s="1" t="s">
        <v>51</v>
      </c>
      <c r="Z140" s="1" t="s">
        <v>51</v>
      </c>
      <c r="AA140" s="1" t="s">
        <v>52</v>
      </c>
      <c r="AB140" s="1" t="s">
        <v>50</v>
      </c>
      <c r="AC140" s="1" t="s">
        <v>51</v>
      </c>
      <c r="AD140" s="1">
        <v>165</v>
      </c>
      <c r="AE140" s="1">
        <v>31</v>
      </c>
      <c r="AG140" s="1">
        <v>5</v>
      </c>
      <c r="AJ140" s="1" t="s">
        <v>52</v>
      </c>
      <c r="AK140" s="1" t="s">
        <v>52</v>
      </c>
      <c r="AL140" s="1" t="s">
        <v>50</v>
      </c>
      <c r="AM140" s="1" t="s">
        <v>50</v>
      </c>
      <c r="AN140" s="1" t="s">
        <v>52</v>
      </c>
      <c r="AO140" s="1" t="s">
        <v>50</v>
      </c>
      <c r="AP140" s="1" t="s">
        <v>51</v>
      </c>
      <c r="AQ140" s="1" t="s">
        <v>51</v>
      </c>
      <c r="AR140" s="1" t="s">
        <v>50</v>
      </c>
      <c r="AS140" s="1" t="s">
        <v>50</v>
      </c>
      <c r="AT140" s="1" t="s">
        <v>50</v>
      </c>
      <c r="AU140" s="1" t="s">
        <v>52</v>
      </c>
      <c r="AV140" s="1" t="s">
        <v>52</v>
      </c>
      <c r="AW140" s="1" t="s">
        <v>52</v>
      </c>
      <c r="AX140" s="6" t="s">
        <v>51</v>
      </c>
    </row>
    <row r="141" spans="1:50" x14ac:dyDescent="0.25">
      <c r="A141" s="4"/>
      <c r="B141" s="4">
        <v>219610</v>
      </c>
      <c r="C141" s="1">
        <v>51</v>
      </c>
      <c r="D141" s="1">
        <v>51</v>
      </c>
      <c r="E141" s="1">
        <v>33</v>
      </c>
      <c r="F141" s="1">
        <v>1</v>
      </c>
      <c r="G141" s="1" t="s">
        <v>212</v>
      </c>
      <c r="H141" s="3">
        <v>13197</v>
      </c>
      <c r="I141" s="1">
        <v>82</v>
      </c>
      <c r="J141" s="1" t="s">
        <v>56</v>
      </c>
      <c r="K141" s="1" t="s">
        <v>47</v>
      </c>
      <c r="L141" s="1" t="s">
        <v>58</v>
      </c>
      <c r="M141" s="1">
        <v>26.9</v>
      </c>
      <c r="N141" s="1">
        <v>105</v>
      </c>
      <c r="O141" s="1">
        <v>60</v>
      </c>
      <c r="P141" s="1">
        <v>45</v>
      </c>
      <c r="Q141" s="1">
        <v>82.5</v>
      </c>
      <c r="R141" s="1">
        <v>80</v>
      </c>
      <c r="S141" s="1" t="s">
        <v>54</v>
      </c>
      <c r="T141" s="1" t="s">
        <v>50</v>
      </c>
      <c r="U141" s="1" t="s">
        <v>50</v>
      </c>
      <c r="V141" s="1" t="s">
        <v>50</v>
      </c>
      <c r="W141" s="1" t="s">
        <v>51</v>
      </c>
      <c r="X141" s="1" t="s">
        <v>50</v>
      </c>
      <c r="Y141" s="1" t="s">
        <v>50</v>
      </c>
      <c r="Z141" s="1" t="s">
        <v>50</v>
      </c>
      <c r="AA141" s="1" t="s">
        <v>52</v>
      </c>
      <c r="AB141" s="1" t="s">
        <v>50</v>
      </c>
      <c r="AC141" s="1" t="s">
        <v>51</v>
      </c>
      <c r="AL141" s="1" t="s">
        <v>51</v>
      </c>
      <c r="AM141" s="1" t="s">
        <v>50</v>
      </c>
      <c r="AN141" s="1" t="s">
        <v>50</v>
      </c>
      <c r="AO141" s="1" t="s">
        <v>51</v>
      </c>
      <c r="AP141" s="1" t="s">
        <v>51</v>
      </c>
      <c r="AQ141" s="1" t="s">
        <v>50</v>
      </c>
      <c r="AR141" s="1" t="s">
        <v>50</v>
      </c>
      <c r="AS141" s="1" t="s">
        <v>51</v>
      </c>
      <c r="AT141" s="1" t="s">
        <v>50</v>
      </c>
      <c r="AU141" s="1" t="s">
        <v>52</v>
      </c>
      <c r="AV141" s="1" t="s">
        <v>52</v>
      </c>
      <c r="AW141" s="1" t="s">
        <v>52</v>
      </c>
      <c r="AX141" s="6" t="s">
        <v>51</v>
      </c>
    </row>
    <row r="142" spans="1:50" x14ac:dyDescent="0.25">
      <c r="A142" s="4"/>
      <c r="B142" s="4">
        <v>219664</v>
      </c>
      <c r="C142" s="1">
        <v>62</v>
      </c>
      <c r="D142" s="1">
        <v>62</v>
      </c>
      <c r="F142" s="1">
        <v>1</v>
      </c>
      <c r="G142" s="1" t="s">
        <v>213</v>
      </c>
      <c r="H142" s="3">
        <v>11024</v>
      </c>
      <c r="I142" s="1">
        <v>88</v>
      </c>
      <c r="J142" s="1" t="s">
        <v>56</v>
      </c>
      <c r="K142" s="1" t="s">
        <v>57</v>
      </c>
      <c r="L142" s="1" t="s">
        <v>48</v>
      </c>
      <c r="M142" s="1">
        <v>32</v>
      </c>
      <c r="N142" s="1">
        <v>110</v>
      </c>
      <c r="O142" s="1">
        <v>70</v>
      </c>
      <c r="P142" s="1">
        <v>40</v>
      </c>
      <c r="Q142" s="1">
        <v>90</v>
      </c>
      <c r="R142" s="1">
        <v>78</v>
      </c>
      <c r="S142" s="1" t="s">
        <v>54</v>
      </c>
      <c r="T142" s="1" t="s">
        <v>50</v>
      </c>
      <c r="U142" s="1" t="s">
        <v>50</v>
      </c>
      <c r="V142" s="1" t="s">
        <v>50</v>
      </c>
      <c r="W142" s="1" t="s">
        <v>50</v>
      </c>
      <c r="X142" s="1" t="s">
        <v>50</v>
      </c>
      <c r="Y142" s="1" t="s">
        <v>51</v>
      </c>
      <c r="Z142" s="1" t="s">
        <v>50</v>
      </c>
      <c r="AA142" s="1" t="s">
        <v>52</v>
      </c>
      <c r="AB142" s="1" t="s">
        <v>51</v>
      </c>
      <c r="AC142" s="1" t="s">
        <v>50</v>
      </c>
      <c r="AD142" s="1">
        <v>120</v>
      </c>
      <c r="AE142" s="1">
        <v>47</v>
      </c>
      <c r="AF142" s="1">
        <v>137</v>
      </c>
      <c r="AG142" s="1">
        <v>4.9000000000000004</v>
      </c>
      <c r="AJ142" s="1">
        <v>6.2</v>
      </c>
      <c r="AK142" s="1">
        <v>4.2</v>
      </c>
      <c r="AL142" s="1" t="s">
        <v>51</v>
      </c>
      <c r="AM142" s="1" t="s">
        <v>50</v>
      </c>
      <c r="AN142" s="1" t="s">
        <v>50</v>
      </c>
      <c r="AO142" s="1" t="s">
        <v>50</v>
      </c>
      <c r="AP142" s="1" t="s">
        <v>51</v>
      </c>
      <c r="AQ142" s="1" t="s">
        <v>51</v>
      </c>
      <c r="AR142" s="1" t="s">
        <v>50</v>
      </c>
      <c r="AS142" s="1" t="s">
        <v>50</v>
      </c>
      <c r="AT142" s="1" t="s">
        <v>50</v>
      </c>
      <c r="AU142" s="1" t="s">
        <v>52</v>
      </c>
      <c r="AV142" s="1" t="s">
        <v>52</v>
      </c>
      <c r="AW142" s="1" t="s">
        <v>52</v>
      </c>
      <c r="AX142" s="6" t="s">
        <v>51</v>
      </c>
    </row>
    <row r="143" spans="1:50" x14ac:dyDescent="0.25">
      <c r="A143" s="4"/>
      <c r="B143" s="4">
        <v>222049</v>
      </c>
      <c r="C143" s="1">
        <v>57</v>
      </c>
      <c r="D143" s="1">
        <v>57</v>
      </c>
      <c r="E143" s="1">
        <v>52</v>
      </c>
      <c r="F143" s="1">
        <v>1</v>
      </c>
      <c r="G143" s="1" t="s">
        <v>214</v>
      </c>
      <c r="H143" s="3">
        <v>22598</v>
      </c>
      <c r="I143" s="1">
        <v>57</v>
      </c>
      <c r="J143" s="1" t="s">
        <v>56</v>
      </c>
      <c r="K143" s="1" t="s">
        <v>47</v>
      </c>
      <c r="L143" s="1" t="s">
        <v>58</v>
      </c>
      <c r="M143" s="1">
        <v>24.6</v>
      </c>
      <c r="N143" s="1">
        <v>100</v>
      </c>
      <c r="O143" s="1">
        <v>70</v>
      </c>
      <c r="P143" s="1">
        <v>30</v>
      </c>
      <c r="Q143" s="1">
        <v>85</v>
      </c>
      <c r="R143" s="1">
        <v>66</v>
      </c>
      <c r="S143" s="1" t="s">
        <v>54</v>
      </c>
      <c r="T143" s="1" t="s">
        <v>50</v>
      </c>
      <c r="U143" s="1" t="s">
        <v>50</v>
      </c>
      <c r="V143" s="1" t="s">
        <v>50</v>
      </c>
      <c r="W143" s="1" t="s">
        <v>50</v>
      </c>
      <c r="X143" s="1" t="s">
        <v>51</v>
      </c>
      <c r="Y143" s="1" t="s">
        <v>50</v>
      </c>
      <c r="AA143" s="1" t="s">
        <v>52</v>
      </c>
      <c r="AB143" s="1" t="s">
        <v>50</v>
      </c>
      <c r="AC143" s="1" t="s">
        <v>50</v>
      </c>
      <c r="AL143" s="1" t="s">
        <v>50</v>
      </c>
      <c r="AM143" s="1" t="s">
        <v>50</v>
      </c>
      <c r="AO143" s="1" t="s">
        <v>51</v>
      </c>
      <c r="AP143" s="1" t="s">
        <v>50</v>
      </c>
      <c r="AQ143" s="1" t="s">
        <v>50</v>
      </c>
      <c r="AR143" s="1" t="s">
        <v>50</v>
      </c>
      <c r="AS143" s="1" t="s">
        <v>50</v>
      </c>
      <c r="AT143" s="1" t="s">
        <v>50</v>
      </c>
      <c r="AU143" s="1" t="s">
        <v>52</v>
      </c>
      <c r="AV143" s="1" t="s">
        <v>52</v>
      </c>
      <c r="AW143" s="1" t="s">
        <v>52</v>
      </c>
      <c r="AX143" s="6" t="s">
        <v>51</v>
      </c>
    </row>
    <row r="144" spans="1:50" x14ac:dyDescent="0.25">
      <c r="A144" s="4"/>
      <c r="B144" s="4">
        <v>223284</v>
      </c>
      <c r="C144" s="1">
        <v>50</v>
      </c>
      <c r="E144" s="1">
        <v>50</v>
      </c>
      <c r="F144" s="1">
        <v>1</v>
      </c>
      <c r="G144" s="1" t="s">
        <v>215</v>
      </c>
      <c r="H144" s="3">
        <v>13984</v>
      </c>
      <c r="I144" s="1">
        <v>80</v>
      </c>
      <c r="J144" s="1" t="s">
        <v>46</v>
      </c>
      <c r="K144" s="1" t="s">
        <v>47</v>
      </c>
      <c r="L144" s="1" t="s">
        <v>58</v>
      </c>
      <c r="M144" s="1">
        <v>23.81</v>
      </c>
      <c r="N144" s="1">
        <v>120</v>
      </c>
      <c r="O144" s="1">
        <v>70</v>
      </c>
      <c r="P144" s="1">
        <v>50</v>
      </c>
      <c r="Q144" s="1">
        <v>95</v>
      </c>
      <c r="R144" s="1">
        <v>85</v>
      </c>
      <c r="S144" s="1" t="s">
        <v>54</v>
      </c>
      <c r="T144" s="1" t="s">
        <v>50</v>
      </c>
      <c r="U144" s="1" t="s">
        <v>50</v>
      </c>
      <c r="V144" s="1" t="s">
        <v>50</v>
      </c>
      <c r="W144" s="1" t="s">
        <v>51</v>
      </c>
      <c r="X144" s="1" t="s">
        <v>50</v>
      </c>
      <c r="Y144" s="1" t="s">
        <v>51</v>
      </c>
      <c r="Z144" s="1" t="s">
        <v>51</v>
      </c>
      <c r="AA144" s="1" t="s">
        <v>52</v>
      </c>
      <c r="AB144" s="1" t="s">
        <v>50</v>
      </c>
      <c r="AC144" s="1" t="s">
        <v>51</v>
      </c>
      <c r="AD144" s="1">
        <v>109</v>
      </c>
      <c r="AE144" s="1">
        <v>42</v>
      </c>
      <c r="AF144" s="1">
        <v>101</v>
      </c>
      <c r="AG144" s="1">
        <v>3.7</v>
      </c>
      <c r="AJ144" s="1" t="s">
        <v>52</v>
      </c>
      <c r="AK144" s="1" t="s">
        <v>52</v>
      </c>
      <c r="AL144" s="1" t="s">
        <v>50</v>
      </c>
      <c r="AM144" s="1" t="s">
        <v>51</v>
      </c>
      <c r="AN144" s="1" t="s">
        <v>52</v>
      </c>
      <c r="AO144" s="1" t="s">
        <v>50</v>
      </c>
      <c r="AP144" s="1" t="s">
        <v>51</v>
      </c>
      <c r="AQ144" s="1" t="s">
        <v>51</v>
      </c>
      <c r="AR144" s="1" t="s">
        <v>50</v>
      </c>
      <c r="AS144" s="1" t="s">
        <v>51</v>
      </c>
      <c r="AT144" s="1" t="s">
        <v>50</v>
      </c>
      <c r="AU144" s="1" t="s">
        <v>52</v>
      </c>
      <c r="AV144" s="1" t="s">
        <v>52</v>
      </c>
      <c r="AW144" s="1" t="s">
        <v>52</v>
      </c>
      <c r="AX144" s="6" t="s">
        <v>51</v>
      </c>
    </row>
    <row r="145" spans="1:50" x14ac:dyDescent="0.25">
      <c r="A145" s="4"/>
      <c r="B145" s="4">
        <v>224136</v>
      </c>
      <c r="C145" s="1">
        <v>59</v>
      </c>
      <c r="E145" s="1">
        <v>59</v>
      </c>
      <c r="F145" s="1">
        <v>1</v>
      </c>
      <c r="G145" s="1" t="s">
        <v>216</v>
      </c>
      <c r="H145" s="3">
        <v>14296</v>
      </c>
      <c r="I145" s="1">
        <v>79</v>
      </c>
      <c r="J145" s="1" t="s">
        <v>46</v>
      </c>
      <c r="K145" s="1" t="s">
        <v>47</v>
      </c>
      <c r="L145" s="1" t="s">
        <v>58</v>
      </c>
      <c r="M145" s="1">
        <v>26.37</v>
      </c>
      <c r="N145" s="1">
        <v>110</v>
      </c>
      <c r="O145" s="1">
        <v>60</v>
      </c>
      <c r="P145" s="1">
        <v>50</v>
      </c>
      <c r="Q145" s="1">
        <v>85</v>
      </c>
      <c r="R145" s="1">
        <v>78</v>
      </c>
      <c r="S145" s="1" t="s">
        <v>59</v>
      </c>
      <c r="T145" s="1" t="s">
        <v>50</v>
      </c>
      <c r="U145" s="1" t="s">
        <v>50</v>
      </c>
      <c r="V145" s="1" t="s">
        <v>51</v>
      </c>
      <c r="W145" s="1" t="s">
        <v>51</v>
      </c>
      <c r="X145" s="1" t="s">
        <v>50</v>
      </c>
      <c r="Y145" s="1" t="s">
        <v>51</v>
      </c>
      <c r="Z145" s="1" t="s">
        <v>50</v>
      </c>
      <c r="AA145" s="1" t="b">
        <v>1</v>
      </c>
      <c r="AB145" s="1" t="s">
        <v>50</v>
      </c>
      <c r="AC145" s="1" t="s">
        <v>50</v>
      </c>
      <c r="AD145" s="1">
        <v>105</v>
      </c>
      <c r="AE145" s="1">
        <v>45</v>
      </c>
      <c r="AF145" s="1">
        <v>116</v>
      </c>
      <c r="AG145" s="1">
        <v>5</v>
      </c>
      <c r="AJ145" s="1" t="s">
        <v>52</v>
      </c>
      <c r="AK145" s="1" t="s">
        <v>52</v>
      </c>
      <c r="AL145" s="1" t="s">
        <v>51</v>
      </c>
      <c r="AM145" s="1" t="s">
        <v>50</v>
      </c>
      <c r="AN145" s="1" t="s">
        <v>52</v>
      </c>
      <c r="AO145" s="1" t="s">
        <v>51</v>
      </c>
      <c r="AP145" s="1" t="s">
        <v>51</v>
      </c>
      <c r="AQ145" s="1" t="s">
        <v>51</v>
      </c>
      <c r="AR145" s="1" t="s">
        <v>50</v>
      </c>
      <c r="AS145" s="1" t="s">
        <v>51</v>
      </c>
      <c r="AT145" s="1" t="s">
        <v>50</v>
      </c>
      <c r="AU145" s="1" t="s">
        <v>52</v>
      </c>
      <c r="AV145" s="1" t="s">
        <v>52</v>
      </c>
      <c r="AW145" s="1" t="s">
        <v>52</v>
      </c>
      <c r="AX145" s="6" t="s">
        <v>51</v>
      </c>
    </row>
    <row r="146" spans="1:50" x14ac:dyDescent="0.25">
      <c r="A146" s="4"/>
      <c r="B146" s="4">
        <v>224209</v>
      </c>
      <c r="C146" s="1">
        <v>60</v>
      </c>
      <c r="E146" s="1">
        <v>60</v>
      </c>
      <c r="F146" s="1">
        <v>1</v>
      </c>
      <c r="G146" s="1" t="s">
        <v>217</v>
      </c>
      <c r="H146" s="3">
        <v>10352</v>
      </c>
      <c r="I146" s="1">
        <v>90</v>
      </c>
      <c r="J146" s="1" t="s">
        <v>46</v>
      </c>
      <c r="K146" s="1" t="s">
        <v>57</v>
      </c>
      <c r="L146" s="1" t="s">
        <v>58</v>
      </c>
      <c r="M146" s="1">
        <v>22.66</v>
      </c>
      <c r="N146" s="1">
        <v>130</v>
      </c>
      <c r="O146" s="1">
        <v>70</v>
      </c>
      <c r="P146" s="1">
        <v>60</v>
      </c>
      <c r="Q146" s="1">
        <v>100</v>
      </c>
      <c r="R146" s="1">
        <v>59</v>
      </c>
      <c r="S146" s="1" t="s">
        <v>54</v>
      </c>
      <c r="T146" s="1" t="s">
        <v>50</v>
      </c>
      <c r="U146" s="1" t="s">
        <v>50</v>
      </c>
      <c r="V146" s="1" t="s">
        <v>50</v>
      </c>
      <c r="W146" s="1" t="s">
        <v>51</v>
      </c>
      <c r="X146" s="1" t="s">
        <v>50</v>
      </c>
      <c r="Y146" s="1" t="s">
        <v>51</v>
      </c>
      <c r="Z146" s="1" t="s">
        <v>50</v>
      </c>
      <c r="AA146" s="1" t="s">
        <v>52</v>
      </c>
      <c r="AB146" s="1" t="s">
        <v>50</v>
      </c>
      <c r="AC146" s="1" t="s">
        <v>50</v>
      </c>
      <c r="AJ146" s="1" t="s">
        <v>52</v>
      </c>
      <c r="AK146" s="1" t="s">
        <v>52</v>
      </c>
      <c r="AL146" s="1" t="s">
        <v>50</v>
      </c>
      <c r="AM146" s="1" t="s">
        <v>50</v>
      </c>
      <c r="AN146" s="1" t="s">
        <v>52</v>
      </c>
      <c r="AO146" s="1" t="s">
        <v>51</v>
      </c>
      <c r="AP146" s="1" t="s">
        <v>51</v>
      </c>
      <c r="AQ146" s="1" t="s">
        <v>50</v>
      </c>
      <c r="AR146" s="1" t="s">
        <v>51</v>
      </c>
      <c r="AS146" s="1" t="s">
        <v>50</v>
      </c>
      <c r="AT146" s="1" t="s">
        <v>50</v>
      </c>
      <c r="AU146" s="1" t="s">
        <v>52</v>
      </c>
      <c r="AV146" s="1" t="s">
        <v>52</v>
      </c>
      <c r="AW146" s="1" t="s">
        <v>52</v>
      </c>
      <c r="AX146" s="6" t="s">
        <v>51</v>
      </c>
    </row>
    <row r="147" spans="1:50" x14ac:dyDescent="0.25">
      <c r="A147" s="4"/>
      <c r="B147" s="4">
        <v>224899</v>
      </c>
      <c r="C147" s="1">
        <v>60</v>
      </c>
      <c r="D147" s="1">
        <v>60</v>
      </c>
      <c r="E147" s="1">
        <v>40</v>
      </c>
      <c r="F147" s="1">
        <v>1</v>
      </c>
      <c r="G147" s="1" t="s">
        <v>218</v>
      </c>
      <c r="H147" s="3">
        <v>12615</v>
      </c>
      <c r="I147" s="1">
        <v>84</v>
      </c>
      <c r="J147" s="1" t="s">
        <v>46</v>
      </c>
      <c r="K147" s="1" t="s">
        <v>47</v>
      </c>
      <c r="L147" s="1" t="s">
        <v>58</v>
      </c>
      <c r="M147" s="1">
        <v>32.5</v>
      </c>
      <c r="N147" s="1">
        <v>160</v>
      </c>
      <c r="O147" s="1">
        <v>70</v>
      </c>
      <c r="P147" s="1">
        <v>90</v>
      </c>
      <c r="Q147" s="1">
        <v>115</v>
      </c>
      <c r="R147" s="1">
        <v>62</v>
      </c>
      <c r="S147" s="1" t="s">
        <v>59</v>
      </c>
      <c r="T147" s="1" t="s">
        <v>50</v>
      </c>
      <c r="U147" s="1" t="s">
        <v>50</v>
      </c>
      <c r="V147" s="1" t="s">
        <v>50</v>
      </c>
      <c r="W147" s="1" t="s">
        <v>51</v>
      </c>
      <c r="X147" s="1" t="s">
        <v>50</v>
      </c>
      <c r="Y147" s="1" t="s">
        <v>51</v>
      </c>
      <c r="Z147" s="1" t="s">
        <v>50</v>
      </c>
      <c r="AA147" s="1" t="s">
        <v>52</v>
      </c>
      <c r="AB147" s="1" t="s">
        <v>50</v>
      </c>
      <c r="AC147" s="1" t="s">
        <v>51</v>
      </c>
      <c r="AL147" s="1" t="s">
        <v>50</v>
      </c>
      <c r="AM147" s="1" t="s">
        <v>51</v>
      </c>
      <c r="AN147" s="1" t="s">
        <v>50</v>
      </c>
      <c r="AO147" s="1" t="s">
        <v>51</v>
      </c>
      <c r="AP147" s="1" t="s">
        <v>50</v>
      </c>
      <c r="AQ147" s="1" t="s">
        <v>51</v>
      </c>
      <c r="AR147" s="1" t="s">
        <v>50</v>
      </c>
      <c r="AS147" s="1" t="s">
        <v>51</v>
      </c>
      <c r="AT147" s="1" t="s">
        <v>50</v>
      </c>
      <c r="AU147" s="1" t="s">
        <v>52</v>
      </c>
      <c r="AV147" s="1" t="s">
        <v>52</v>
      </c>
      <c r="AW147" s="1" t="s">
        <v>52</v>
      </c>
      <c r="AX147" s="6" t="s">
        <v>51</v>
      </c>
    </row>
    <row r="148" spans="1:50" x14ac:dyDescent="0.25">
      <c r="A148" s="4"/>
      <c r="B148" s="4">
        <v>225060</v>
      </c>
      <c r="C148" s="1">
        <v>57</v>
      </c>
      <c r="D148" s="1">
        <v>57</v>
      </c>
      <c r="E148" s="1">
        <v>33</v>
      </c>
      <c r="F148" s="1">
        <v>1</v>
      </c>
      <c r="G148" s="1" t="s">
        <v>219</v>
      </c>
      <c r="H148" s="3">
        <v>9152</v>
      </c>
      <c r="I148" s="1">
        <v>93</v>
      </c>
      <c r="J148" s="1" t="s">
        <v>56</v>
      </c>
      <c r="K148" s="1" t="s">
        <v>47</v>
      </c>
      <c r="L148" s="1" t="s">
        <v>58</v>
      </c>
      <c r="M148" s="1">
        <v>32.4</v>
      </c>
      <c r="N148" s="1">
        <v>105</v>
      </c>
      <c r="O148" s="1">
        <v>70</v>
      </c>
      <c r="P148" s="1">
        <v>35</v>
      </c>
      <c r="Q148" s="1">
        <v>87.5</v>
      </c>
      <c r="R148" s="1">
        <v>64</v>
      </c>
      <c r="S148" s="1" t="s">
        <v>59</v>
      </c>
      <c r="T148" s="1" t="s">
        <v>50</v>
      </c>
      <c r="U148" s="1" t="s">
        <v>50</v>
      </c>
      <c r="V148" s="1" t="s">
        <v>50</v>
      </c>
      <c r="W148" s="1" t="s">
        <v>51</v>
      </c>
      <c r="X148" s="1" t="s">
        <v>51</v>
      </c>
      <c r="Y148" s="1" t="s">
        <v>50</v>
      </c>
      <c r="Z148" s="1" t="s">
        <v>50</v>
      </c>
      <c r="AA148" s="1" t="s">
        <v>52</v>
      </c>
      <c r="AB148" s="1" t="s">
        <v>51</v>
      </c>
      <c r="AC148" s="1" t="s">
        <v>51</v>
      </c>
      <c r="AD148" s="1">
        <v>175</v>
      </c>
      <c r="AE148" s="1">
        <v>29</v>
      </c>
      <c r="AF148" s="1">
        <v>132</v>
      </c>
      <c r="AG148" s="1">
        <v>5</v>
      </c>
      <c r="AL148" s="1" t="s">
        <v>50</v>
      </c>
      <c r="AM148" s="1" t="s">
        <v>51</v>
      </c>
      <c r="AO148" s="1" t="s">
        <v>51</v>
      </c>
      <c r="AP148" s="1" t="s">
        <v>51</v>
      </c>
      <c r="AQ148" s="1" t="s">
        <v>50</v>
      </c>
      <c r="AR148" s="1" t="s">
        <v>50</v>
      </c>
      <c r="AS148" s="1" t="s">
        <v>50</v>
      </c>
      <c r="AT148" s="1" t="s">
        <v>50</v>
      </c>
      <c r="AU148" s="1" t="s">
        <v>52</v>
      </c>
      <c r="AV148" s="1" t="s">
        <v>52</v>
      </c>
      <c r="AW148" s="1" t="s">
        <v>52</v>
      </c>
      <c r="AX148" s="6" t="s">
        <v>51</v>
      </c>
    </row>
    <row r="149" spans="1:50" x14ac:dyDescent="0.25">
      <c r="A149" s="4"/>
      <c r="B149" s="4">
        <v>225282</v>
      </c>
      <c r="C149" s="1">
        <v>61</v>
      </c>
      <c r="E149" s="1">
        <v>61</v>
      </c>
      <c r="F149" s="1">
        <v>1</v>
      </c>
      <c r="G149" s="1" t="s">
        <v>220</v>
      </c>
      <c r="H149" s="3">
        <v>12245</v>
      </c>
      <c r="I149" s="1">
        <v>85</v>
      </c>
      <c r="J149" s="1" t="s">
        <v>46</v>
      </c>
      <c r="K149" s="1" t="s">
        <v>47</v>
      </c>
      <c r="L149" s="1" t="s">
        <v>58</v>
      </c>
      <c r="M149" s="1">
        <v>44</v>
      </c>
      <c r="N149" s="1">
        <v>110</v>
      </c>
      <c r="O149" s="1">
        <v>70</v>
      </c>
      <c r="P149" s="1">
        <v>40</v>
      </c>
      <c r="Q149" s="1">
        <v>90</v>
      </c>
      <c r="R149" s="1">
        <v>59</v>
      </c>
      <c r="S149" s="1" t="s">
        <v>54</v>
      </c>
      <c r="T149" s="1" t="s">
        <v>50</v>
      </c>
      <c r="U149" s="1" t="s">
        <v>50</v>
      </c>
      <c r="V149" s="1" t="s">
        <v>50</v>
      </c>
      <c r="W149" s="1" t="s">
        <v>51</v>
      </c>
      <c r="X149" s="1" t="s">
        <v>50</v>
      </c>
      <c r="Y149" s="1" t="s">
        <v>50</v>
      </c>
      <c r="Z149" s="1" t="s">
        <v>50</v>
      </c>
      <c r="AA149" s="1" t="s">
        <v>52</v>
      </c>
      <c r="AB149" s="1" t="s">
        <v>50</v>
      </c>
      <c r="AC149" s="1" t="s">
        <v>50</v>
      </c>
      <c r="AJ149" s="1" t="s">
        <v>52</v>
      </c>
      <c r="AK149" s="1" t="s">
        <v>52</v>
      </c>
      <c r="AL149" s="1" t="s">
        <v>50</v>
      </c>
      <c r="AM149" s="1" t="s">
        <v>51</v>
      </c>
      <c r="AN149" s="1" t="s">
        <v>52</v>
      </c>
      <c r="AO149" s="1" t="s">
        <v>51</v>
      </c>
      <c r="AP149" s="1" t="s">
        <v>51</v>
      </c>
      <c r="AQ149" s="1" t="s">
        <v>50</v>
      </c>
      <c r="AR149" s="1" t="s">
        <v>50</v>
      </c>
      <c r="AS149" s="1" t="s">
        <v>51</v>
      </c>
      <c r="AT149" s="1" t="s">
        <v>50</v>
      </c>
      <c r="AU149" s="1" t="s">
        <v>52</v>
      </c>
      <c r="AV149" s="1" t="s">
        <v>52</v>
      </c>
      <c r="AW149" s="1" t="s">
        <v>52</v>
      </c>
      <c r="AX149" s="6" t="s">
        <v>51</v>
      </c>
    </row>
    <row r="150" spans="1:50" x14ac:dyDescent="0.25">
      <c r="A150" s="4"/>
      <c r="B150" s="4">
        <v>226372</v>
      </c>
      <c r="C150" s="1">
        <v>71</v>
      </c>
      <c r="D150" s="1">
        <v>71</v>
      </c>
      <c r="E150" s="1">
        <v>70</v>
      </c>
      <c r="F150" s="1">
        <v>1</v>
      </c>
      <c r="G150" s="1" t="s">
        <v>221</v>
      </c>
      <c r="H150" s="3">
        <v>14971</v>
      </c>
      <c r="I150" s="1">
        <v>78</v>
      </c>
      <c r="J150" s="1" t="s">
        <v>46</v>
      </c>
      <c r="K150" s="1" t="s">
        <v>57</v>
      </c>
      <c r="L150" s="1" t="s">
        <v>58</v>
      </c>
      <c r="M150" s="1">
        <v>30.1</v>
      </c>
      <c r="N150" s="1">
        <v>100</v>
      </c>
      <c r="O150" s="1">
        <v>60</v>
      </c>
      <c r="P150" s="1">
        <v>40</v>
      </c>
      <c r="Q150" s="1">
        <v>80</v>
      </c>
      <c r="R150" s="1">
        <v>72</v>
      </c>
      <c r="S150" s="1" t="s">
        <v>59</v>
      </c>
      <c r="T150" s="1" t="s">
        <v>50</v>
      </c>
      <c r="U150" s="1" t="s">
        <v>50</v>
      </c>
      <c r="V150" s="1" t="s">
        <v>51</v>
      </c>
      <c r="W150" s="1" t="s">
        <v>51</v>
      </c>
      <c r="X150" s="1" t="s">
        <v>51</v>
      </c>
      <c r="Y150" s="1" t="s">
        <v>51</v>
      </c>
      <c r="Z150" s="1" t="s">
        <v>51</v>
      </c>
      <c r="AA150" s="1" t="s">
        <v>52</v>
      </c>
      <c r="AB150" s="1" t="s">
        <v>50</v>
      </c>
      <c r="AC150" s="1" t="s">
        <v>50</v>
      </c>
      <c r="AD150" s="1">
        <v>137</v>
      </c>
      <c r="AE150" s="1">
        <v>33</v>
      </c>
      <c r="AF150" s="1">
        <v>136</v>
      </c>
      <c r="AG150" s="1">
        <v>4</v>
      </c>
      <c r="AJ150" s="1">
        <v>4.3</v>
      </c>
      <c r="AK150" s="1">
        <v>1.8</v>
      </c>
      <c r="AL150" s="1" t="s">
        <v>51</v>
      </c>
      <c r="AM150" s="1" t="s">
        <v>50</v>
      </c>
      <c r="AN150" s="1" t="s">
        <v>50</v>
      </c>
      <c r="AO150" s="1" t="s">
        <v>51</v>
      </c>
      <c r="AP150" s="1" t="s">
        <v>51</v>
      </c>
      <c r="AQ150" s="1" t="s">
        <v>51</v>
      </c>
      <c r="AR150" s="1" t="s">
        <v>50</v>
      </c>
      <c r="AS150" s="1" t="s">
        <v>51</v>
      </c>
      <c r="AT150" s="1" t="s">
        <v>50</v>
      </c>
      <c r="AU150" s="1" t="s">
        <v>52</v>
      </c>
      <c r="AV150" s="1" t="s">
        <v>52</v>
      </c>
      <c r="AW150" s="1" t="s">
        <v>52</v>
      </c>
      <c r="AX150" s="6" t="s">
        <v>51</v>
      </c>
    </row>
    <row r="151" spans="1:50" x14ac:dyDescent="0.25">
      <c r="A151" s="4"/>
      <c r="B151" s="4">
        <v>226845</v>
      </c>
      <c r="C151" s="1">
        <v>51</v>
      </c>
      <c r="D151" s="1">
        <v>51</v>
      </c>
      <c r="E151" s="1">
        <v>37</v>
      </c>
      <c r="F151" s="1">
        <v>1</v>
      </c>
      <c r="G151" s="1" t="s">
        <v>222</v>
      </c>
      <c r="H151" s="3">
        <v>12120</v>
      </c>
      <c r="I151" s="1">
        <v>85</v>
      </c>
      <c r="J151" s="1" t="s">
        <v>56</v>
      </c>
      <c r="K151" s="1" t="s">
        <v>57</v>
      </c>
      <c r="L151" s="1" t="s">
        <v>48</v>
      </c>
      <c r="M151" s="1">
        <v>19.600000000000001</v>
      </c>
      <c r="N151" s="1">
        <v>120</v>
      </c>
      <c r="O151" s="1">
        <v>80</v>
      </c>
      <c r="P151" s="1">
        <v>40</v>
      </c>
      <c r="Q151" s="1">
        <v>100</v>
      </c>
      <c r="R151" s="1">
        <v>60</v>
      </c>
      <c r="S151" s="1" t="s">
        <v>54</v>
      </c>
      <c r="T151" s="1" t="s">
        <v>50</v>
      </c>
      <c r="U151" s="1" t="s">
        <v>50</v>
      </c>
      <c r="V151" s="1" t="s">
        <v>50</v>
      </c>
      <c r="W151" s="1" t="s">
        <v>50</v>
      </c>
      <c r="X151" s="1" t="s">
        <v>50</v>
      </c>
      <c r="Y151" s="1" t="s">
        <v>51</v>
      </c>
      <c r="Z151" s="1" t="s">
        <v>51</v>
      </c>
      <c r="AA151" s="1" t="s">
        <v>52</v>
      </c>
      <c r="AB151" s="1" t="s">
        <v>50</v>
      </c>
      <c r="AC151" s="1" t="s">
        <v>50</v>
      </c>
      <c r="AD151" s="1">
        <v>130</v>
      </c>
      <c r="AE151" s="1">
        <v>44</v>
      </c>
      <c r="AF151" s="1">
        <v>124</v>
      </c>
      <c r="AG151" s="1">
        <v>4.5</v>
      </c>
      <c r="AL151" s="1" t="s">
        <v>51</v>
      </c>
      <c r="AM151" s="1" t="s">
        <v>50</v>
      </c>
      <c r="AN151" s="1" t="s">
        <v>50</v>
      </c>
      <c r="AO151" s="1" t="s">
        <v>51</v>
      </c>
      <c r="AP151" s="1" t="s">
        <v>51</v>
      </c>
      <c r="AQ151" s="1" t="s">
        <v>50</v>
      </c>
      <c r="AR151" s="1" t="s">
        <v>50</v>
      </c>
      <c r="AS151" s="1" t="s">
        <v>51</v>
      </c>
      <c r="AT151" s="1" t="s">
        <v>50</v>
      </c>
      <c r="AU151" s="1" t="s">
        <v>52</v>
      </c>
      <c r="AV151" s="1" t="s">
        <v>52</v>
      </c>
      <c r="AW151" s="1" t="s">
        <v>52</v>
      </c>
      <c r="AX151" s="6" t="s">
        <v>51</v>
      </c>
    </row>
    <row r="152" spans="1:50" x14ac:dyDescent="0.25">
      <c r="A152" s="4"/>
      <c r="B152" s="4">
        <v>227880</v>
      </c>
      <c r="C152" s="1">
        <v>64</v>
      </c>
      <c r="E152" s="1">
        <v>64</v>
      </c>
      <c r="F152" s="1">
        <v>1</v>
      </c>
      <c r="G152" s="1" t="s">
        <v>224</v>
      </c>
      <c r="H152" s="3">
        <v>6427</v>
      </c>
      <c r="I152" s="1">
        <v>101</v>
      </c>
      <c r="J152" s="1" t="s">
        <v>46</v>
      </c>
      <c r="K152" s="1" t="s">
        <v>47</v>
      </c>
      <c r="L152" s="1" t="s">
        <v>58</v>
      </c>
      <c r="M152" s="1">
        <v>23.81</v>
      </c>
      <c r="N152" s="1">
        <v>130</v>
      </c>
      <c r="O152" s="1">
        <v>80</v>
      </c>
      <c r="P152" s="1">
        <v>50</v>
      </c>
      <c r="Q152" s="1">
        <v>105</v>
      </c>
      <c r="R152" s="1">
        <v>66</v>
      </c>
      <c r="S152" s="1" t="s">
        <v>54</v>
      </c>
      <c r="T152" s="1" t="s">
        <v>50</v>
      </c>
      <c r="U152" s="1" t="s">
        <v>50</v>
      </c>
      <c r="V152" s="1" t="s">
        <v>50</v>
      </c>
      <c r="W152" s="1" t="s">
        <v>51</v>
      </c>
      <c r="X152" s="1" t="s">
        <v>50</v>
      </c>
      <c r="Y152" s="1" t="s">
        <v>50</v>
      </c>
      <c r="Z152" s="1" t="s">
        <v>50</v>
      </c>
      <c r="AA152" s="1" t="s">
        <v>52</v>
      </c>
      <c r="AB152" s="1" t="s">
        <v>50</v>
      </c>
      <c r="AC152" s="1" t="s">
        <v>51</v>
      </c>
      <c r="AD152" s="1">
        <v>65</v>
      </c>
      <c r="AE152" s="1">
        <v>68</v>
      </c>
      <c r="AF152" s="1">
        <v>14.3</v>
      </c>
      <c r="AG152" s="1">
        <v>3.8</v>
      </c>
      <c r="AJ152" s="1" t="s">
        <v>52</v>
      </c>
      <c r="AK152" s="1" t="s">
        <v>52</v>
      </c>
      <c r="AL152" s="1" t="s">
        <v>50</v>
      </c>
      <c r="AM152" s="1" t="s">
        <v>51</v>
      </c>
      <c r="AN152" s="1" t="s">
        <v>52</v>
      </c>
      <c r="AO152" s="1" t="s">
        <v>50</v>
      </c>
      <c r="AP152" s="1" t="s">
        <v>51</v>
      </c>
      <c r="AQ152" s="1" t="s">
        <v>50</v>
      </c>
      <c r="AR152" s="1" t="s">
        <v>50</v>
      </c>
      <c r="AS152" s="1" t="s">
        <v>50</v>
      </c>
      <c r="AT152" s="1" t="s">
        <v>50</v>
      </c>
      <c r="AU152" s="1" t="s">
        <v>52</v>
      </c>
      <c r="AV152" s="1" t="s">
        <v>52</v>
      </c>
      <c r="AW152" s="1" t="s">
        <v>52</v>
      </c>
      <c r="AX152" s="6" t="s">
        <v>51</v>
      </c>
    </row>
    <row r="153" spans="1:50" x14ac:dyDescent="0.25">
      <c r="A153" s="4"/>
      <c r="B153" s="4">
        <v>229115</v>
      </c>
      <c r="C153" s="1">
        <v>55</v>
      </c>
      <c r="D153" s="1">
        <v>55</v>
      </c>
      <c r="E153" s="1">
        <v>55</v>
      </c>
      <c r="F153" s="1">
        <v>1</v>
      </c>
      <c r="G153" s="1" t="s">
        <v>225</v>
      </c>
      <c r="H153" s="3">
        <v>21679</v>
      </c>
      <c r="I153" s="1">
        <v>59</v>
      </c>
      <c r="J153" s="1" t="s">
        <v>46</v>
      </c>
      <c r="K153" s="1" t="s">
        <v>57</v>
      </c>
      <c r="L153" s="1" t="s">
        <v>58</v>
      </c>
      <c r="M153" s="1">
        <v>32.4</v>
      </c>
      <c r="N153" s="1">
        <v>130</v>
      </c>
      <c r="O153" s="1">
        <v>80</v>
      </c>
      <c r="P153" s="1">
        <v>50</v>
      </c>
      <c r="Q153" s="1">
        <v>105</v>
      </c>
      <c r="R153" s="1">
        <v>89</v>
      </c>
      <c r="S153" s="1" t="s">
        <v>49</v>
      </c>
      <c r="T153" s="1" t="s">
        <v>50</v>
      </c>
      <c r="U153" s="1" t="s">
        <v>50</v>
      </c>
      <c r="V153" s="1" t="s">
        <v>50</v>
      </c>
      <c r="W153" s="1" t="s">
        <v>50</v>
      </c>
      <c r="X153" s="1" t="s">
        <v>50</v>
      </c>
      <c r="Y153" s="1" t="s">
        <v>51</v>
      </c>
      <c r="Z153" s="1" t="s">
        <v>51</v>
      </c>
      <c r="AA153" s="1" t="b">
        <v>1</v>
      </c>
      <c r="AB153" s="1" t="s">
        <v>50</v>
      </c>
      <c r="AC153" s="1" t="s">
        <v>51</v>
      </c>
      <c r="AD153" s="1">
        <v>78</v>
      </c>
      <c r="AE153" s="1">
        <v>73</v>
      </c>
      <c r="AG153" s="1">
        <v>3.8</v>
      </c>
      <c r="AL153" s="1" t="s">
        <v>50</v>
      </c>
      <c r="AM153" s="1" t="s">
        <v>50</v>
      </c>
      <c r="AN153" s="1" t="s">
        <v>50</v>
      </c>
      <c r="AO153" s="1" t="s">
        <v>50</v>
      </c>
      <c r="AP153" s="1" t="s">
        <v>51</v>
      </c>
      <c r="AQ153" s="1" t="s">
        <v>51</v>
      </c>
      <c r="AR153" s="1" t="s">
        <v>50</v>
      </c>
      <c r="AS153" s="1" t="s">
        <v>50</v>
      </c>
      <c r="AT153" s="1" t="s">
        <v>50</v>
      </c>
      <c r="AU153" s="1" t="s">
        <v>52</v>
      </c>
      <c r="AV153" s="1" t="s">
        <v>52</v>
      </c>
      <c r="AW153" s="1" t="s">
        <v>52</v>
      </c>
      <c r="AX153" s="6" t="s">
        <v>51</v>
      </c>
    </row>
    <row r="154" spans="1:50" x14ac:dyDescent="0.25">
      <c r="A154" s="4"/>
      <c r="B154" s="4">
        <v>230413</v>
      </c>
      <c r="C154" s="1">
        <v>62</v>
      </c>
      <c r="D154" s="1">
        <v>62</v>
      </c>
      <c r="F154" s="1">
        <v>1</v>
      </c>
      <c r="G154" s="1" t="s">
        <v>226</v>
      </c>
      <c r="H154" s="3">
        <v>13041</v>
      </c>
      <c r="I154" s="1">
        <v>83</v>
      </c>
      <c r="J154" s="1" t="s">
        <v>56</v>
      </c>
      <c r="K154" s="1" t="s">
        <v>47</v>
      </c>
      <c r="L154" s="1" t="s">
        <v>58</v>
      </c>
      <c r="M154" s="1">
        <v>29.3</v>
      </c>
      <c r="N154" s="1">
        <v>127</v>
      </c>
      <c r="O154" s="1">
        <v>88</v>
      </c>
      <c r="P154" s="1">
        <v>39</v>
      </c>
      <c r="Q154" s="1">
        <v>107.5</v>
      </c>
      <c r="R154" s="1">
        <v>76</v>
      </c>
      <c r="S154" s="1" t="s">
        <v>54</v>
      </c>
      <c r="T154" s="1" t="s">
        <v>50</v>
      </c>
      <c r="U154" s="1" t="s">
        <v>50</v>
      </c>
      <c r="V154" s="1" t="s">
        <v>50</v>
      </c>
      <c r="W154" s="1" t="s">
        <v>51</v>
      </c>
      <c r="X154" s="1" t="s">
        <v>50</v>
      </c>
      <c r="Y154" s="1" t="s">
        <v>50</v>
      </c>
      <c r="Z154" s="1" t="s">
        <v>50</v>
      </c>
      <c r="AA154" s="1" t="b">
        <v>1</v>
      </c>
      <c r="AB154" s="1" t="s">
        <v>50</v>
      </c>
      <c r="AC154" s="1" t="s">
        <v>50</v>
      </c>
      <c r="AD154" s="1">
        <v>133</v>
      </c>
      <c r="AE154" s="1">
        <v>43</v>
      </c>
      <c r="AF154" s="1">
        <v>126</v>
      </c>
      <c r="AG154" s="1">
        <v>4.5999999999999996</v>
      </c>
      <c r="AJ154" s="1">
        <v>3.6</v>
      </c>
      <c r="AK154" s="1">
        <v>1.8</v>
      </c>
      <c r="AL154" s="1" t="s">
        <v>51</v>
      </c>
      <c r="AM154" s="1" t="s">
        <v>50</v>
      </c>
      <c r="AN154" s="1" t="s">
        <v>50</v>
      </c>
      <c r="AO154" s="1" t="s">
        <v>51</v>
      </c>
      <c r="AP154" s="1" t="s">
        <v>51</v>
      </c>
      <c r="AQ154" s="1" t="s">
        <v>50</v>
      </c>
      <c r="AR154" s="1" t="s">
        <v>51</v>
      </c>
      <c r="AS154" s="1" t="s">
        <v>51</v>
      </c>
      <c r="AT154" s="1" t="s">
        <v>50</v>
      </c>
      <c r="AU154" s="1" t="s">
        <v>52</v>
      </c>
      <c r="AV154" s="1" t="s">
        <v>52</v>
      </c>
      <c r="AW154" s="1" t="s">
        <v>52</v>
      </c>
      <c r="AX154" s="6" t="s">
        <v>51</v>
      </c>
    </row>
    <row r="155" spans="1:50" x14ac:dyDescent="0.25">
      <c r="A155" s="4"/>
      <c r="B155" s="4">
        <v>230913</v>
      </c>
      <c r="C155" s="1">
        <v>60</v>
      </c>
      <c r="D155" s="1">
        <v>60</v>
      </c>
      <c r="E155" s="1">
        <v>34</v>
      </c>
      <c r="F155" s="1">
        <v>1</v>
      </c>
      <c r="G155" s="1" t="s">
        <v>227</v>
      </c>
      <c r="H155" s="3">
        <v>11854</v>
      </c>
      <c r="I155" s="1">
        <v>86</v>
      </c>
      <c r="J155" s="1" t="s">
        <v>46</v>
      </c>
      <c r="K155" s="1" t="s">
        <v>47</v>
      </c>
      <c r="L155" s="1" t="s">
        <v>58</v>
      </c>
      <c r="M155" s="1">
        <v>20.100000000000001</v>
      </c>
      <c r="N155" s="1">
        <v>140</v>
      </c>
      <c r="O155" s="1">
        <v>70</v>
      </c>
      <c r="P155" s="1">
        <v>70</v>
      </c>
      <c r="Q155" s="1">
        <v>105</v>
      </c>
      <c r="R155" s="1">
        <v>71</v>
      </c>
      <c r="S155" s="1" t="s">
        <v>54</v>
      </c>
      <c r="T155" s="1" t="s">
        <v>50</v>
      </c>
      <c r="U155" s="1" t="s">
        <v>50</v>
      </c>
      <c r="V155" s="1" t="s">
        <v>50</v>
      </c>
      <c r="W155" s="1" t="s">
        <v>51</v>
      </c>
      <c r="X155" s="1" t="s">
        <v>50</v>
      </c>
      <c r="Y155" s="1" t="s">
        <v>50</v>
      </c>
      <c r="Z155" s="1" t="s">
        <v>50</v>
      </c>
      <c r="AA155" s="1" t="s">
        <v>52</v>
      </c>
      <c r="AB155" s="1" t="s">
        <v>50</v>
      </c>
      <c r="AC155" s="1" t="s">
        <v>51</v>
      </c>
      <c r="AD155" s="1">
        <v>94</v>
      </c>
      <c r="AE155" s="1">
        <v>48</v>
      </c>
      <c r="AF155" s="1">
        <v>118</v>
      </c>
      <c r="AG155" s="1">
        <v>4.7</v>
      </c>
      <c r="AL155" s="1" t="s">
        <v>51</v>
      </c>
      <c r="AM155" s="1" t="s">
        <v>50</v>
      </c>
      <c r="AO155" s="1" t="s">
        <v>51</v>
      </c>
      <c r="AP155" s="1" t="s">
        <v>51</v>
      </c>
      <c r="AQ155" s="1" t="s">
        <v>50</v>
      </c>
      <c r="AR155" s="1" t="s">
        <v>50</v>
      </c>
      <c r="AS155" s="1" t="s">
        <v>50</v>
      </c>
      <c r="AT155" s="1" t="s">
        <v>51</v>
      </c>
      <c r="AU155" s="1" t="s">
        <v>52</v>
      </c>
      <c r="AV155" s="1" t="s">
        <v>52</v>
      </c>
      <c r="AW155" s="1" t="s">
        <v>52</v>
      </c>
      <c r="AX155" s="6" t="s">
        <v>51</v>
      </c>
    </row>
    <row r="156" spans="1:50" x14ac:dyDescent="0.25">
      <c r="A156" s="4"/>
      <c r="B156" s="4">
        <v>231461</v>
      </c>
      <c r="C156" s="1">
        <v>63</v>
      </c>
      <c r="E156" s="1">
        <v>63</v>
      </c>
      <c r="F156" s="1">
        <v>1</v>
      </c>
      <c r="G156" s="1" t="s">
        <v>228</v>
      </c>
      <c r="H156" s="3">
        <v>11753</v>
      </c>
      <c r="I156" s="1">
        <v>86</v>
      </c>
      <c r="J156" s="1" t="s">
        <v>56</v>
      </c>
      <c r="K156" s="1" t="s">
        <v>47</v>
      </c>
      <c r="L156" s="1" t="s">
        <v>58</v>
      </c>
      <c r="M156" s="1">
        <v>26.82</v>
      </c>
      <c r="N156" s="1">
        <v>120</v>
      </c>
      <c r="O156" s="1">
        <v>50</v>
      </c>
      <c r="P156" s="1">
        <v>70</v>
      </c>
      <c r="Q156" s="1">
        <v>85</v>
      </c>
      <c r="R156" s="1">
        <v>81</v>
      </c>
      <c r="S156" s="1" t="s">
        <v>54</v>
      </c>
      <c r="T156" s="1" t="s">
        <v>51</v>
      </c>
      <c r="U156" s="1" t="s">
        <v>50</v>
      </c>
      <c r="V156" s="1" t="s">
        <v>50</v>
      </c>
      <c r="W156" s="1" t="s">
        <v>51</v>
      </c>
      <c r="X156" s="1" t="s">
        <v>51</v>
      </c>
      <c r="Y156" s="1" t="s">
        <v>51</v>
      </c>
      <c r="Z156" s="1" t="s">
        <v>51</v>
      </c>
      <c r="AA156" s="1" t="b">
        <v>1</v>
      </c>
      <c r="AB156" s="1" t="s">
        <v>50</v>
      </c>
      <c r="AC156" s="1" t="s">
        <v>51</v>
      </c>
      <c r="AD156" s="1">
        <v>110</v>
      </c>
      <c r="AE156" s="1">
        <v>53</v>
      </c>
      <c r="AF156" s="1">
        <v>94</v>
      </c>
      <c r="AG156" s="1">
        <v>4.5999999999999996</v>
      </c>
      <c r="AJ156" s="1" t="s">
        <v>52</v>
      </c>
      <c r="AK156" s="1" t="s">
        <v>52</v>
      </c>
      <c r="AL156" s="1" t="s">
        <v>51</v>
      </c>
      <c r="AM156" s="1" t="s">
        <v>50</v>
      </c>
      <c r="AN156" s="1" t="s">
        <v>52</v>
      </c>
      <c r="AO156" s="1" t="s">
        <v>50</v>
      </c>
      <c r="AP156" s="1" t="s">
        <v>51</v>
      </c>
      <c r="AQ156" s="1" t="s">
        <v>51</v>
      </c>
      <c r="AR156" s="1" t="s">
        <v>50</v>
      </c>
      <c r="AS156" s="1" t="s">
        <v>51</v>
      </c>
      <c r="AT156" s="1" t="s">
        <v>50</v>
      </c>
      <c r="AU156" s="1" t="s">
        <v>52</v>
      </c>
      <c r="AV156" s="1" t="s">
        <v>52</v>
      </c>
      <c r="AW156" s="1" t="s">
        <v>52</v>
      </c>
      <c r="AX156" s="6" t="s">
        <v>51</v>
      </c>
    </row>
    <row r="157" spans="1:50" x14ac:dyDescent="0.25">
      <c r="A157" s="4"/>
      <c r="B157" s="4">
        <v>232064</v>
      </c>
      <c r="C157" s="1">
        <v>60</v>
      </c>
      <c r="D157" s="1">
        <v>60</v>
      </c>
      <c r="E157" s="1">
        <v>60</v>
      </c>
      <c r="F157" s="1">
        <v>1</v>
      </c>
      <c r="G157" s="1" t="s">
        <v>229</v>
      </c>
      <c r="H157" s="3">
        <v>11105</v>
      </c>
      <c r="I157" s="1">
        <v>88</v>
      </c>
      <c r="J157" s="1" t="s">
        <v>46</v>
      </c>
      <c r="K157" s="1" t="s">
        <v>47</v>
      </c>
      <c r="L157" s="1" t="s">
        <v>58</v>
      </c>
      <c r="M157" s="1">
        <v>38.200000000000003</v>
      </c>
      <c r="N157" s="1">
        <v>130</v>
      </c>
      <c r="O157" s="1">
        <v>70</v>
      </c>
      <c r="P157" s="1">
        <v>60</v>
      </c>
      <c r="Q157" s="1">
        <v>100</v>
      </c>
      <c r="R157" s="1">
        <v>72</v>
      </c>
      <c r="S157" s="1" t="s">
        <v>59</v>
      </c>
      <c r="T157" s="1" t="s">
        <v>50</v>
      </c>
      <c r="U157" s="1" t="s">
        <v>50</v>
      </c>
      <c r="V157" s="1" t="s">
        <v>50</v>
      </c>
      <c r="W157" s="1" t="s">
        <v>50</v>
      </c>
      <c r="X157" s="1" t="s">
        <v>51</v>
      </c>
      <c r="Y157" s="1" t="s">
        <v>51</v>
      </c>
      <c r="Z157" s="1" t="s">
        <v>50</v>
      </c>
      <c r="AA157" s="1" t="s">
        <v>52</v>
      </c>
      <c r="AB157" s="1" t="s">
        <v>50</v>
      </c>
      <c r="AC157" s="1" t="s">
        <v>50</v>
      </c>
      <c r="AD157" s="1">
        <v>92</v>
      </c>
      <c r="AE157" s="1">
        <v>49</v>
      </c>
      <c r="AF157" s="1">
        <v>137</v>
      </c>
      <c r="AG157" s="1">
        <v>4.5999999999999996</v>
      </c>
      <c r="AL157" s="1" t="s">
        <v>50</v>
      </c>
      <c r="AM157" s="1" t="s">
        <v>50</v>
      </c>
      <c r="AN157" s="1" t="s">
        <v>50</v>
      </c>
      <c r="AO157" s="1" t="s">
        <v>51</v>
      </c>
      <c r="AP157" s="1" t="s">
        <v>51</v>
      </c>
      <c r="AQ157" s="1" t="s">
        <v>51</v>
      </c>
      <c r="AR157" s="1" t="s">
        <v>50</v>
      </c>
      <c r="AS157" s="1" t="s">
        <v>51</v>
      </c>
      <c r="AT157" s="1" t="s">
        <v>50</v>
      </c>
      <c r="AU157" s="1" t="s">
        <v>52</v>
      </c>
      <c r="AV157" s="1" t="s">
        <v>52</v>
      </c>
      <c r="AW157" s="1" t="s">
        <v>52</v>
      </c>
      <c r="AX157" s="6" t="s">
        <v>51</v>
      </c>
    </row>
    <row r="158" spans="1:50" x14ac:dyDescent="0.25">
      <c r="A158" s="4"/>
      <c r="B158" s="4">
        <v>233247</v>
      </c>
      <c r="C158" s="1">
        <v>55</v>
      </c>
      <c r="E158" s="1">
        <v>55</v>
      </c>
      <c r="F158" s="1">
        <v>1</v>
      </c>
      <c r="G158" s="1" t="s">
        <v>230</v>
      </c>
      <c r="H158" s="3">
        <v>11505</v>
      </c>
      <c r="I158" s="1">
        <v>87</v>
      </c>
      <c r="J158" s="1" t="s">
        <v>46</v>
      </c>
      <c r="K158" s="1" t="s">
        <v>47</v>
      </c>
      <c r="L158" s="1" t="s">
        <v>58</v>
      </c>
      <c r="M158" s="1">
        <v>23.81</v>
      </c>
      <c r="N158" s="1">
        <v>105</v>
      </c>
      <c r="O158" s="1">
        <v>60</v>
      </c>
      <c r="P158" s="1">
        <v>45</v>
      </c>
      <c r="Q158" s="1">
        <v>82.5</v>
      </c>
      <c r="R158" s="1">
        <v>59</v>
      </c>
      <c r="S158" s="1" t="s">
        <v>49</v>
      </c>
      <c r="T158" s="1" t="s">
        <v>50</v>
      </c>
      <c r="U158" s="1" t="s">
        <v>50</v>
      </c>
      <c r="V158" s="1" t="s">
        <v>50</v>
      </c>
      <c r="W158" s="1" t="s">
        <v>50</v>
      </c>
      <c r="X158" s="1" t="s">
        <v>50</v>
      </c>
      <c r="Y158" s="1" t="s">
        <v>50</v>
      </c>
      <c r="Z158" s="1" t="s">
        <v>50</v>
      </c>
      <c r="AA158" s="1" t="s">
        <v>52</v>
      </c>
      <c r="AB158" s="1" t="s">
        <v>50</v>
      </c>
      <c r="AC158" s="1" t="s">
        <v>51</v>
      </c>
      <c r="AD158" s="1">
        <v>63</v>
      </c>
      <c r="AE158" s="1">
        <v>78</v>
      </c>
      <c r="AF158" s="1">
        <v>109</v>
      </c>
      <c r="AG158" s="1">
        <v>5.3</v>
      </c>
      <c r="AJ158" s="1" t="s">
        <v>52</v>
      </c>
      <c r="AK158" s="1" t="s">
        <v>52</v>
      </c>
      <c r="AL158" s="1" t="s">
        <v>50</v>
      </c>
      <c r="AM158" s="1" t="s">
        <v>51</v>
      </c>
      <c r="AN158" s="1" t="s">
        <v>52</v>
      </c>
      <c r="AO158" s="1" t="s">
        <v>51</v>
      </c>
      <c r="AP158" s="1" t="s">
        <v>51</v>
      </c>
      <c r="AQ158" s="1" t="s">
        <v>50</v>
      </c>
      <c r="AR158" s="1" t="s">
        <v>50</v>
      </c>
      <c r="AS158" s="1" t="s">
        <v>51</v>
      </c>
      <c r="AT158" s="1" t="s">
        <v>50</v>
      </c>
      <c r="AU158" s="1" t="s">
        <v>52</v>
      </c>
      <c r="AV158" s="1" t="s">
        <v>52</v>
      </c>
      <c r="AW158" s="1" t="s">
        <v>52</v>
      </c>
      <c r="AX158" s="6" t="s">
        <v>51</v>
      </c>
    </row>
    <row r="159" spans="1:50" x14ac:dyDescent="0.25">
      <c r="A159" s="4"/>
      <c r="B159" s="4">
        <v>233945</v>
      </c>
      <c r="C159" s="1">
        <v>55</v>
      </c>
      <c r="D159" s="1">
        <v>55</v>
      </c>
      <c r="F159" s="1">
        <v>1</v>
      </c>
      <c r="G159" s="1" t="s">
        <v>231</v>
      </c>
      <c r="H159" s="3">
        <v>13400</v>
      </c>
      <c r="I159" s="1">
        <v>82</v>
      </c>
      <c r="J159" s="1" t="s">
        <v>46</v>
      </c>
      <c r="K159" s="1" t="s">
        <v>47</v>
      </c>
      <c r="L159" s="1" t="s">
        <v>58</v>
      </c>
      <c r="M159" s="1">
        <v>27.1</v>
      </c>
      <c r="N159" s="1">
        <v>110</v>
      </c>
      <c r="O159" s="1">
        <v>70</v>
      </c>
      <c r="P159" s="1">
        <v>40</v>
      </c>
      <c r="Q159" s="1">
        <v>90</v>
      </c>
      <c r="R159" s="1">
        <v>124</v>
      </c>
      <c r="S159" s="1" t="s">
        <v>59</v>
      </c>
      <c r="T159" s="1" t="s">
        <v>51</v>
      </c>
      <c r="U159" s="1" t="s">
        <v>50</v>
      </c>
      <c r="V159" s="1" t="s">
        <v>51</v>
      </c>
      <c r="W159" s="1" t="s">
        <v>51</v>
      </c>
      <c r="X159" s="1" t="s">
        <v>50</v>
      </c>
      <c r="Y159" s="1" t="s">
        <v>51</v>
      </c>
      <c r="Z159" s="1" t="s">
        <v>50</v>
      </c>
      <c r="AA159" s="1" t="s">
        <v>52</v>
      </c>
      <c r="AB159" s="1" t="s">
        <v>50</v>
      </c>
      <c r="AC159" s="1" t="s">
        <v>50</v>
      </c>
      <c r="AD159" s="1">
        <v>70</v>
      </c>
      <c r="AE159" s="1">
        <v>70</v>
      </c>
      <c r="AF159" s="1">
        <v>108</v>
      </c>
      <c r="AG159" s="1">
        <v>4.0999999999999996</v>
      </c>
      <c r="AJ159" s="1">
        <v>3.9</v>
      </c>
      <c r="AK159" s="1">
        <v>2.4</v>
      </c>
      <c r="AL159" s="1" t="s">
        <v>50</v>
      </c>
      <c r="AM159" s="1" t="s">
        <v>50</v>
      </c>
      <c r="AO159" s="1" t="s">
        <v>51</v>
      </c>
      <c r="AP159" s="1" t="s">
        <v>51</v>
      </c>
      <c r="AQ159" s="1" t="s">
        <v>50</v>
      </c>
      <c r="AR159" s="1" t="s">
        <v>50</v>
      </c>
      <c r="AS159" s="1" t="s">
        <v>50</v>
      </c>
      <c r="AT159" s="1" t="s">
        <v>50</v>
      </c>
      <c r="AU159" s="1" t="s">
        <v>52</v>
      </c>
      <c r="AV159" s="1" t="s">
        <v>52</v>
      </c>
      <c r="AW159" s="1" t="s">
        <v>52</v>
      </c>
      <c r="AX159" s="6" t="s">
        <v>51</v>
      </c>
    </row>
    <row r="160" spans="1:50" x14ac:dyDescent="0.25">
      <c r="A160" s="4"/>
      <c r="B160" s="4">
        <v>2340</v>
      </c>
      <c r="C160" s="1">
        <v>55</v>
      </c>
      <c r="D160" s="1">
        <v>55</v>
      </c>
      <c r="E160" s="1">
        <v>49</v>
      </c>
      <c r="F160" s="1">
        <v>1</v>
      </c>
      <c r="G160" s="1" t="s">
        <v>232</v>
      </c>
      <c r="H160" s="3">
        <v>17307</v>
      </c>
      <c r="I160" s="1">
        <v>71</v>
      </c>
      <c r="J160" s="1" t="s">
        <v>56</v>
      </c>
      <c r="K160" s="1" t="s">
        <v>57</v>
      </c>
      <c r="L160" s="1" t="s">
        <v>58</v>
      </c>
      <c r="M160" s="1">
        <v>32.200000000000003</v>
      </c>
      <c r="N160" s="1">
        <v>165</v>
      </c>
      <c r="O160" s="1">
        <v>95</v>
      </c>
      <c r="P160" s="1">
        <v>70</v>
      </c>
      <c r="Q160" s="1">
        <v>130</v>
      </c>
      <c r="R160" s="1">
        <v>53</v>
      </c>
      <c r="S160" s="1" t="s">
        <v>54</v>
      </c>
      <c r="T160" s="1" t="s">
        <v>50</v>
      </c>
      <c r="U160" s="1" t="s">
        <v>50</v>
      </c>
      <c r="V160" s="1" t="s">
        <v>50</v>
      </c>
      <c r="W160" s="1" t="s">
        <v>51</v>
      </c>
      <c r="X160" s="1" t="s">
        <v>51</v>
      </c>
      <c r="Y160" s="1" t="s">
        <v>51</v>
      </c>
      <c r="Z160" s="1" t="s">
        <v>50</v>
      </c>
      <c r="AA160" s="1" t="b">
        <v>1</v>
      </c>
      <c r="AB160" s="1" t="s">
        <v>50</v>
      </c>
      <c r="AC160" s="1" t="s">
        <v>50</v>
      </c>
      <c r="AD160" s="1">
        <v>132</v>
      </c>
      <c r="AE160" s="1">
        <v>47</v>
      </c>
      <c r="AF160" s="1">
        <v>146</v>
      </c>
      <c r="AG160" s="1">
        <v>3.7</v>
      </c>
      <c r="AJ160" s="1">
        <v>4.5999999999999996</v>
      </c>
      <c r="AK160" s="1">
        <v>2.9</v>
      </c>
      <c r="AL160" s="1" t="s">
        <v>51</v>
      </c>
      <c r="AM160" s="1" t="s">
        <v>51</v>
      </c>
      <c r="AN160" s="1" t="s">
        <v>50</v>
      </c>
      <c r="AO160" s="1" t="s">
        <v>51</v>
      </c>
      <c r="AP160" s="1" t="s">
        <v>51</v>
      </c>
      <c r="AQ160" s="1" t="s">
        <v>50</v>
      </c>
      <c r="AR160" s="1" t="s">
        <v>50</v>
      </c>
      <c r="AS160" s="1" t="s">
        <v>51</v>
      </c>
      <c r="AT160" s="1" t="s">
        <v>50</v>
      </c>
      <c r="AU160" s="1" t="s">
        <v>52</v>
      </c>
      <c r="AV160" s="1" t="s">
        <v>52</v>
      </c>
      <c r="AW160" s="1" t="s">
        <v>52</v>
      </c>
      <c r="AX160" s="6" t="s">
        <v>51</v>
      </c>
    </row>
    <row r="161" spans="1:50" x14ac:dyDescent="0.25">
      <c r="A161" s="4"/>
      <c r="B161" s="4">
        <v>236759</v>
      </c>
      <c r="C161" s="1">
        <v>65</v>
      </c>
      <c r="D161" s="1">
        <v>65</v>
      </c>
      <c r="E161" s="1">
        <v>65</v>
      </c>
      <c r="F161" s="1">
        <v>1</v>
      </c>
      <c r="G161" s="1" t="s">
        <v>233</v>
      </c>
      <c r="H161" s="3">
        <v>17005</v>
      </c>
      <c r="I161" s="1">
        <v>72</v>
      </c>
      <c r="J161" s="1" t="s">
        <v>46</v>
      </c>
      <c r="K161" s="1" t="s">
        <v>47</v>
      </c>
      <c r="L161" s="1" t="s">
        <v>58</v>
      </c>
      <c r="M161" s="1">
        <v>35</v>
      </c>
      <c r="N161" s="1">
        <v>120</v>
      </c>
      <c r="O161" s="1">
        <v>85</v>
      </c>
      <c r="P161" s="1">
        <v>35</v>
      </c>
      <c r="Q161" s="1">
        <v>102.5</v>
      </c>
      <c r="R161" s="1">
        <v>73</v>
      </c>
      <c r="S161" s="1" t="s">
        <v>54</v>
      </c>
      <c r="T161" s="1" t="s">
        <v>51</v>
      </c>
      <c r="U161" s="1" t="s">
        <v>50</v>
      </c>
      <c r="V161" s="1" t="s">
        <v>50</v>
      </c>
      <c r="W161" s="1" t="s">
        <v>51</v>
      </c>
      <c r="X161" s="1" t="s">
        <v>51</v>
      </c>
      <c r="Y161" s="1" t="s">
        <v>51</v>
      </c>
      <c r="Z161" s="1" t="s">
        <v>50</v>
      </c>
      <c r="AA161" s="1" t="s">
        <v>52</v>
      </c>
      <c r="AB161" s="1" t="s">
        <v>50</v>
      </c>
      <c r="AC161" s="1" t="s">
        <v>50</v>
      </c>
      <c r="AD161" s="1">
        <v>57</v>
      </c>
      <c r="AE161" s="1">
        <v>91</v>
      </c>
      <c r="AF161" s="1">
        <v>133</v>
      </c>
      <c r="AG161" s="1">
        <v>4.7</v>
      </c>
      <c r="AJ161" s="1">
        <v>4</v>
      </c>
      <c r="AK161" s="1">
        <v>1.2</v>
      </c>
      <c r="AL161" s="1" t="s">
        <v>50</v>
      </c>
      <c r="AM161" s="1" t="s">
        <v>50</v>
      </c>
      <c r="AN161" s="1" t="s">
        <v>50</v>
      </c>
      <c r="AO161" s="1" t="s">
        <v>51</v>
      </c>
      <c r="AP161" s="1" t="s">
        <v>51</v>
      </c>
      <c r="AQ161" s="1" t="s">
        <v>51</v>
      </c>
      <c r="AR161" s="1" t="s">
        <v>50</v>
      </c>
      <c r="AS161" s="1" t="s">
        <v>51</v>
      </c>
      <c r="AT161" s="1" t="s">
        <v>51</v>
      </c>
      <c r="AU161" s="1" t="s">
        <v>52</v>
      </c>
      <c r="AV161" s="1" t="s">
        <v>52</v>
      </c>
      <c r="AW161" s="1" t="s">
        <v>52</v>
      </c>
      <c r="AX161" s="6" t="s">
        <v>51</v>
      </c>
    </row>
    <row r="162" spans="1:50" x14ac:dyDescent="0.25">
      <c r="A162" s="4"/>
      <c r="B162" s="4">
        <v>238381</v>
      </c>
      <c r="C162" s="1">
        <v>60</v>
      </c>
      <c r="D162" s="1">
        <v>60</v>
      </c>
      <c r="E162" s="1">
        <v>58</v>
      </c>
      <c r="F162" s="1">
        <v>1</v>
      </c>
      <c r="G162" s="1" t="s">
        <v>234</v>
      </c>
      <c r="H162" s="3">
        <v>15190</v>
      </c>
      <c r="I162" s="1">
        <v>77</v>
      </c>
      <c r="J162" s="1" t="s">
        <v>56</v>
      </c>
      <c r="K162" s="1" t="s">
        <v>47</v>
      </c>
      <c r="L162" s="1" t="s">
        <v>58</v>
      </c>
      <c r="M162" s="1">
        <v>46</v>
      </c>
      <c r="N162" s="1">
        <v>140</v>
      </c>
      <c r="O162" s="1">
        <v>90</v>
      </c>
      <c r="P162" s="1">
        <v>50</v>
      </c>
      <c r="Q162" s="1">
        <v>115</v>
      </c>
      <c r="R162" s="1">
        <v>88</v>
      </c>
      <c r="S162" s="1" t="s">
        <v>54</v>
      </c>
      <c r="T162" s="1" t="s">
        <v>50</v>
      </c>
      <c r="U162" s="1" t="s">
        <v>50</v>
      </c>
      <c r="V162" s="1" t="s">
        <v>50</v>
      </c>
      <c r="W162" s="1" t="s">
        <v>51</v>
      </c>
      <c r="X162" s="1" t="s">
        <v>50</v>
      </c>
      <c r="Y162" s="1" t="s">
        <v>51</v>
      </c>
      <c r="Z162" s="1" t="s">
        <v>50</v>
      </c>
      <c r="AA162" s="1" t="s">
        <v>52</v>
      </c>
      <c r="AB162" s="1" t="s">
        <v>50</v>
      </c>
      <c r="AC162" s="1" t="s">
        <v>50</v>
      </c>
      <c r="AD162" s="1">
        <v>108</v>
      </c>
      <c r="AE162" s="1">
        <v>58</v>
      </c>
      <c r="AG162" s="1">
        <v>4.3</v>
      </c>
      <c r="AL162" s="1" t="s">
        <v>51</v>
      </c>
      <c r="AM162" s="1" t="s">
        <v>50</v>
      </c>
      <c r="AO162" s="1" t="s">
        <v>51</v>
      </c>
      <c r="AP162" s="1" t="s">
        <v>51</v>
      </c>
      <c r="AQ162" s="1" t="s">
        <v>50</v>
      </c>
      <c r="AR162" s="1" t="s">
        <v>50</v>
      </c>
      <c r="AS162" s="1" t="s">
        <v>50</v>
      </c>
      <c r="AT162" s="1" t="s">
        <v>50</v>
      </c>
      <c r="AU162" s="1" t="s">
        <v>52</v>
      </c>
      <c r="AV162" s="1" t="s">
        <v>52</v>
      </c>
      <c r="AW162" s="1" t="s">
        <v>52</v>
      </c>
      <c r="AX162" s="6" t="s">
        <v>51</v>
      </c>
    </row>
    <row r="163" spans="1:50" x14ac:dyDescent="0.25">
      <c r="A163" s="4"/>
      <c r="B163" s="4">
        <v>239632</v>
      </c>
      <c r="C163" s="1">
        <v>66</v>
      </c>
      <c r="D163" s="1">
        <v>66</v>
      </c>
      <c r="E163" s="1">
        <v>66</v>
      </c>
      <c r="F163" s="1">
        <v>1</v>
      </c>
      <c r="G163" s="1" t="s">
        <v>235</v>
      </c>
      <c r="H163" s="3">
        <v>15036</v>
      </c>
      <c r="I163" s="1">
        <v>77</v>
      </c>
      <c r="J163" s="1" t="s">
        <v>46</v>
      </c>
      <c r="K163" s="1" t="s">
        <v>47</v>
      </c>
      <c r="L163" s="1" t="s">
        <v>58</v>
      </c>
      <c r="M163" s="1">
        <v>34.200000000000003</v>
      </c>
      <c r="N163" s="1">
        <v>140</v>
      </c>
      <c r="O163" s="1">
        <v>80</v>
      </c>
      <c r="P163" s="1">
        <v>60</v>
      </c>
      <c r="Q163" s="1">
        <v>110</v>
      </c>
      <c r="R163" s="1">
        <v>70</v>
      </c>
      <c r="S163" s="1" t="s">
        <v>54</v>
      </c>
      <c r="T163" s="1" t="s">
        <v>50</v>
      </c>
      <c r="U163" s="1" t="s">
        <v>50</v>
      </c>
      <c r="V163" s="1" t="s">
        <v>50</v>
      </c>
      <c r="W163" s="1" t="s">
        <v>51</v>
      </c>
      <c r="X163" s="1" t="s">
        <v>50</v>
      </c>
      <c r="Y163" s="1" t="s">
        <v>50</v>
      </c>
      <c r="Z163" s="1" t="s">
        <v>50</v>
      </c>
      <c r="AA163" s="1" t="s">
        <v>52</v>
      </c>
      <c r="AB163" s="1" t="s">
        <v>50</v>
      </c>
      <c r="AC163" s="1" t="s">
        <v>51</v>
      </c>
      <c r="AD163" s="1">
        <v>88</v>
      </c>
      <c r="AE163" s="1">
        <v>55</v>
      </c>
      <c r="AF163" s="1">
        <v>114</v>
      </c>
      <c r="AG163" s="1">
        <v>4</v>
      </c>
      <c r="AJ163" s="1">
        <v>4.3</v>
      </c>
      <c r="AK163" s="1">
        <v>2.5</v>
      </c>
      <c r="AL163" s="1" t="s">
        <v>50</v>
      </c>
      <c r="AM163" s="1" t="s">
        <v>51</v>
      </c>
      <c r="AN163" s="1" t="s">
        <v>50</v>
      </c>
      <c r="AO163" s="1" t="s">
        <v>51</v>
      </c>
      <c r="AP163" s="1" t="s">
        <v>51</v>
      </c>
      <c r="AQ163" s="1" t="s">
        <v>50</v>
      </c>
      <c r="AR163" s="1" t="s">
        <v>50</v>
      </c>
      <c r="AS163" s="1" t="s">
        <v>51</v>
      </c>
      <c r="AT163" s="1" t="s">
        <v>50</v>
      </c>
      <c r="AU163" s="1" t="s">
        <v>52</v>
      </c>
      <c r="AV163" s="1" t="s">
        <v>52</v>
      </c>
      <c r="AW163" s="1" t="s">
        <v>52</v>
      </c>
      <c r="AX163" s="6" t="s">
        <v>51</v>
      </c>
    </row>
    <row r="164" spans="1:50" x14ac:dyDescent="0.25">
      <c r="A164" s="4"/>
      <c r="B164" s="4">
        <v>240105</v>
      </c>
      <c r="C164" s="1">
        <v>65</v>
      </c>
      <c r="D164" s="1">
        <v>65</v>
      </c>
      <c r="E164" s="1">
        <v>65</v>
      </c>
      <c r="F164" s="1">
        <v>1</v>
      </c>
      <c r="G164" s="1" t="s">
        <v>236</v>
      </c>
      <c r="H164" s="3">
        <v>9703</v>
      </c>
      <c r="I164" s="1">
        <v>92</v>
      </c>
      <c r="J164" s="1" t="s">
        <v>46</v>
      </c>
      <c r="K164" s="1" t="s">
        <v>47</v>
      </c>
      <c r="L164" s="1" t="s">
        <v>58</v>
      </c>
      <c r="M164" s="1">
        <v>18.100000000000001</v>
      </c>
      <c r="N164" s="1">
        <v>170</v>
      </c>
      <c r="O164" s="1">
        <v>85</v>
      </c>
      <c r="P164" s="1">
        <v>85</v>
      </c>
      <c r="Q164" s="1">
        <v>127.5</v>
      </c>
      <c r="R164" s="1">
        <v>83</v>
      </c>
      <c r="S164" s="1" t="s">
        <v>49</v>
      </c>
      <c r="T164" s="1" t="s">
        <v>50</v>
      </c>
      <c r="U164" s="1" t="s">
        <v>50</v>
      </c>
      <c r="V164" s="1" t="s">
        <v>50</v>
      </c>
      <c r="W164" s="1" t="s">
        <v>51</v>
      </c>
      <c r="X164" s="1" t="s">
        <v>50</v>
      </c>
      <c r="Y164" s="1" t="s">
        <v>51</v>
      </c>
      <c r="AA164" s="1" t="b">
        <v>1</v>
      </c>
      <c r="AB164" s="1" t="s">
        <v>50</v>
      </c>
      <c r="AC164" s="1" t="s">
        <v>51</v>
      </c>
      <c r="AD164" s="1">
        <v>101</v>
      </c>
      <c r="AE164" s="1">
        <v>42</v>
      </c>
      <c r="AF164" s="1">
        <v>113</v>
      </c>
      <c r="AG164" s="1">
        <v>3.9</v>
      </c>
      <c r="AL164" s="1" t="s">
        <v>51</v>
      </c>
      <c r="AM164" s="1" t="s">
        <v>50</v>
      </c>
      <c r="AO164" s="1" t="s">
        <v>50</v>
      </c>
      <c r="AP164" s="1" t="s">
        <v>51</v>
      </c>
      <c r="AQ164" s="1" t="s">
        <v>51</v>
      </c>
      <c r="AR164" s="1" t="s">
        <v>51</v>
      </c>
      <c r="AS164" s="1" t="s">
        <v>50</v>
      </c>
      <c r="AT164" s="1" t="s">
        <v>50</v>
      </c>
      <c r="AU164" s="1" t="s">
        <v>52</v>
      </c>
      <c r="AV164" s="1" t="s">
        <v>52</v>
      </c>
      <c r="AW164" s="1" t="s">
        <v>52</v>
      </c>
      <c r="AX164" s="6" t="s">
        <v>51</v>
      </c>
    </row>
    <row r="165" spans="1:50" x14ac:dyDescent="0.25">
      <c r="A165" s="4"/>
      <c r="B165" s="4">
        <v>24127</v>
      </c>
      <c r="C165" s="1">
        <v>60</v>
      </c>
      <c r="D165" s="1">
        <v>60</v>
      </c>
      <c r="F165" s="1">
        <v>1</v>
      </c>
      <c r="G165" s="1" t="s">
        <v>237</v>
      </c>
      <c r="H165" s="3">
        <v>18344</v>
      </c>
      <c r="I165" s="1">
        <v>68</v>
      </c>
      <c r="J165" s="1" t="s">
        <v>56</v>
      </c>
      <c r="K165" s="1" t="s">
        <v>57</v>
      </c>
      <c r="L165" s="1" t="s">
        <v>238</v>
      </c>
      <c r="M165" s="1">
        <v>34.9</v>
      </c>
      <c r="N165" s="1">
        <v>230</v>
      </c>
      <c r="O165" s="1">
        <v>140</v>
      </c>
      <c r="P165" s="1">
        <v>90</v>
      </c>
      <c r="Q165" s="1">
        <v>185</v>
      </c>
      <c r="R165" s="1">
        <v>70</v>
      </c>
      <c r="S165" s="1" t="s">
        <v>54</v>
      </c>
      <c r="T165" s="1" t="s">
        <v>50</v>
      </c>
      <c r="U165" s="1" t="s">
        <v>50</v>
      </c>
      <c r="V165" s="1" t="s">
        <v>50</v>
      </c>
      <c r="W165" s="1" t="s">
        <v>51</v>
      </c>
      <c r="X165" s="1" t="s">
        <v>50</v>
      </c>
      <c r="Y165" s="1" t="s">
        <v>51</v>
      </c>
      <c r="Z165" s="1" t="s">
        <v>50</v>
      </c>
      <c r="AA165" s="1" t="s">
        <v>52</v>
      </c>
      <c r="AB165" s="1" t="s">
        <v>50</v>
      </c>
      <c r="AC165" s="1" t="s">
        <v>50</v>
      </c>
      <c r="AD165" s="1">
        <v>97</v>
      </c>
      <c r="AE165" s="1">
        <v>69</v>
      </c>
      <c r="AF165" s="1">
        <v>165</v>
      </c>
      <c r="AG165" s="1">
        <v>4.2</v>
      </c>
      <c r="AJ165" s="1">
        <v>4.0999999999999996</v>
      </c>
      <c r="AK165" s="1">
        <v>2.5</v>
      </c>
      <c r="AL165" s="1" t="s">
        <v>50</v>
      </c>
      <c r="AM165" s="1" t="s">
        <v>51</v>
      </c>
      <c r="AN165" s="1" t="s">
        <v>50</v>
      </c>
      <c r="AO165" s="1" t="s">
        <v>50</v>
      </c>
      <c r="AP165" s="1" t="s">
        <v>51</v>
      </c>
      <c r="AQ165" s="1" t="s">
        <v>51</v>
      </c>
      <c r="AR165" s="1" t="s">
        <v>50</v>
      </c>
      <c r="AS165" s="1" t="s">
        <v>51</v>
      </c>
      <c r="AT165" s="1" t="s">
        <v>50</v>
      </c>
      <c r="AU165" s="1" t="s">
        <v>52</v>
      </c>
      <c r="AV165" s="1" t="s">
        <v>52</v>
      </c>
      <c r="AW165" s="1" t="s">
        <v>52</v>
      </c>
      <c r="AX165" s="6" t="s">
        <v>51</v>
      </c>
    </row>
    <row r="166" spans="1:50" x14ac:dyDescent="0.25">
      <c r="A166" s="4"/>
      <c r="B166" s="4">
        <v>242851</v>
      </c>
      <c r="C166" s="1">
        <v>71</v>
      </c>
      <c r="E166" s="1">
        <v>71</v>
      </c>
      <c r="F166" s="1">
        <v>1</v>
      </c>
      <c r="G166" s="1" t="s">
        <v>239</v>
      </c>
      <c r="H166" s="3">
        <v>14034</v>
      </c>
      <c r="I166" s="1">
        <v>80</v>
      </c>
      <c r="J166" s="1" t="s">
        <v>46</v>
      </c>
      <c r="K166" s="1" t="s">
        <v>47</v>
      </c>
      <c r="L166" s="1" t="s">
        <v>58</v>
      </c>
      <c r="M166" s="1">
        <v>34.15</v>
      </c>
      <c r="N166" s="1">
        <v>165</v>
      </c>
      <c r="O166" s="1">
        <v>80</v>
      </c>
      <c r="P166" s="1">
        <v>85</v>
      </c>
      <c r="Q166" s="1">
        <v>122.5</v>
      </c>
      <c r="R166" s="1">
        <v>58</v>
      </c>
      <c r="S166" s="1" t="s">
        <v>59</v>
      </c>
      <c r="T166" s="1" t="s">
        <v>50</v>
      </c>
      <c r="U166" s="1" t="s">
        <v>50</v>
      </c>
      <c r="V166" s="1" t="s">
        <v>50</v>
      </c>
      <c r="W166" s="1" t="s">
        <v>51</v>
      </c>
      <c r="X166" s="1" t="s">
        <v>51</v>
      </c>
      <c r="Y166" s="1" t="s">
        <v>50</v>
      </c>
      <c r="Z166" s="1" t="s">
        <v>51</v>
      </c>
      <c r="AA166" s="1" t="b">
        <v>1</v>
      </c>
      <c r="AB166" s="1" t="s">
        <v>50</v>
      </c>
      <c r="AC166" s="1" t="s">
        <v>51</v>
      </c>
      <c r="AD166" s="1">
        <v>98</v>
      </c>
      <c r="AE166" s="1">
        <v>48</v>
      </c>
      <c r="AF166" s="1">
        <v>11</v>
      </c>
      <c r="AG166" s="1">
        <v>4</v>
      </c>
      <c r="AJ166" s="1" t="s">
        <v>52</v>
      </c>
      <c r="AK166" s="1" t="s">
        <v>52</v>
      </c>
      <c r="AL166" s="1" t="s">
        <v>51</v>
      </c>
      <c r="AM166" s="1" t="s">
        <v>51</v>
      </c>
      <c r="AN166" s="1" t="s">
        <v>52</v>
      </c>
      <c r="AO166" s="1" t="s">
        <v>51</v>
      </c>
      <c r="AP166" s="1" t="s">
        <v>51</v>
      </c>
      <c r="AR166" s="1" t="s">
        <v>50</v>
      </c>
      <c r="AS166" s="1" t="s">
        <v>51</v>
      </c>
      <c r="AT166" s="1" t="s">
        <v>50</v>
      </c>
      <c r="AU166" s="1" t="s">
        <v>52</v>
      </c>
      <c r="AV166" s="1" t="s">
        <v>52</v>
      </c>
      <c r="AW166" s="1" t="s">
        <v>52</v>
      </c>
      <c r="AX166" s="6" t="s">
        <v>51</v>
      </c>
    </row>
    <row r="167" spans="1:50" x14ac:dyDescent="0.25">
      <c r="A167" s="4"/>
      <c r="B167" s="4">
        <v>243187</v>
      </c>
      <c r="C167" s="1">
        <v>59</v>
      </c>
      <c r="E167" s="1">
        <v>59</v>
      </c>
      <c r="F167" s="1">
        <v>1</v>
      </c>
      <c r="G167" s="1" t="s">
        <v>240</v>
      </c>
      <c r="H167" s="3">
        <v>10148</v>
      </c>
      <c r="I167" s="1">
        <v>91</v>
      </c>
      <c r="J167" s="1" t="s">
        <v>46</v>
      </c>
      <c r="K167" s="1" t="s">
        <v>47</v>
      </c>
      <c r="L167" s="1" t="s">
        <v>48</v>
      </c>
      <c r="M167" s="1">
        <v>20.57</v>
      </c>
      <c r="N167" s="1">
        <v>110</v>
      </c>
      <c r="O167" s="1">
        <v>60</v>
      </c>
      <c r="P167" s="1">
        <v>50</v>
      </c>
      <c r="Q167" s="1">
        <v>85</v>
      </c>
      <c r="R167" s="1">
        <v>69</v>
      </c>
      <c r="S167" s="1" t="s">
        <v>54</v>
      </c>
      <c r="T167" s="1" t="s">
        <v>50</v>
      </c>
      <c r="U167" s="1" t="s">
        <v>50</v>
      </c>
      <c r="V167" s="1" t="s">
        <v>50</v>
      </c>
      <c r="W167" s="1" t="s">
        <v>51</v>
      </c>
      <c r="X167" s="1" t="s">
        <v>50</v>
      </c>
      <c r="Y167" s="1" t="s">
        <v>51</v>
      </c>
      <c r="Z167" s="1" t="s">
        <v>51</v>
      </c>
      <c r="AA167" s="1" t="b">
        <v>1</v>
      </c>
      <c r="AB167" s="1" t="s">
        <v>50</v>
      </c>
      <c r="AC167" s="1" t="s">
        <v>50</v>
      </c>
      <c r="AD167" s="1">
        <v>69</v>
      </c>
      <c r="AE167" s="1">
        <v>68</v>
      </c>
      <c r="AF167" s="1">
        <v>142</v>
      </c>
      <c r="AG167" s="1">
        <v>4</v>
      </c>
      <c r="AJ167" s="1" t="s">
        <v>52</v>
      </c>
      <c r="AK167" s="1" t="s">
        <v>52</v>
      </c>
      <c r="AM167" s="1" t="s">
        <v>51</v>
      </c>
      <c r="AN167" s="1" t="s">
        <v>52</v>
      </c>
      <c r="AO167" s="1" t="s">
        <v>51</v>
      </c>
      <c r="AP167" s="1" t="s">
        <v>51</v>
      </c>
      <c r="AQ167" s="1" t="s">
        <v>50</v>
      </c>
      <c r="AR167" s="1" t="s">
        <v>50</v>
      </c>
      <c r="AS167" s="1" t="s">
        <v>50</v>
      </c>
      <c r="AT167" s="1" t="s">
        <v>50</v>
      </c>
      <c r="AU167" s="1" t="s">
        <v>52</v>
      </c>
      <c r="AV167" s="1" t="s">
        <v>52</v>
      </c>
      <c r="AW167" s="1" t="s">
        <v>52</v>
      </c>
      <c r="AX167" s="6" t="s">
        <v>51</v>
      </c>
    </row>
    <row r="168" spans="1:50" x14ac:dyDescent="0.25">
      <c r="A168" s="4"/>
      <c r="B168" s="4">
        <v>243511</v>
      </c>
      <c r="C168" s="1">
        <v>56</v>
      </c>
      <c r="E168" s="1">
        <v>56</v>
      </c>
      <c r="F168" s="1">
        <v>1</v>
      </c>
      <c r="G168" s="1" t="s">
        <v>242</v>
      </c>
      <c r="H168" s="3">
        <v>12037</v>
      </c>
      <c r="I168" s="1">
        <v>86</v>
      </c>
      <c r="J168" s="1" t="s">
        <v>56</v>
      </c>
      <c r="K168" s="1" t="s">
        <v>47</v>
      </c>
      <c r="L168" s="1" t="s">
        <v>58</v>
      </c>
      <c r="M168" s="1">
        <v>33.96</v>
      </c>
      <c r="N168" s="1">
        <v>140</v>
      </c>
      <c r="O168" s="1">
        <v>70</v>
      </c>
      <c r="P168" s="1">
        <v>70</v>
      </c>
      <c r="Q168" s="1">
        <v>105</v>
      </c>
      <c r="R168" s="1">
        <v>61</v>
      </c>
      <c r="S168" s="1" t="s">
        <v>54</v>
      </c>
      <c r="T168" s="1" t="s">
        <v>50</v>
      </c>
      <c r="U168" s="1" t="s">
        <v>50</v>
      </c>
      <c r="V168" s="1" t="s">
        <v>50</v>
      </c>
      <c r="W168" s="1" t="s">
        <v>51</v>
      </c>
      <c r="X168" s="1" t="s">
        <v>51</v>
      </c>
      <c r="Y168" s="1" t="s">
        <v>51</v>
      </c>
      <c r="Z168" s="1" t="s">
        <v>50</v>
      </c>
      <c r="AA168" s="1" t="s">
        <v>52</v>
      </c>
      <c r="AB168" s="1" t="s">
        <v>50</v>
      </c>
      <c r="AC168" s="1" t="s">
        <v>50</v>
      </c>
      <c r="AJ168" s="1" t="s">
        <v>52</v>
      </c>
      <c r="AK168" s="1" t="s">
        <v>52</v>
      </c>
      <c r="AL168" s="1" t="s">
        <v>50</v>
      </c>
      <c r="AM168" s="1" t="s">
        <v>51</v>
      </c>
      <c r="AN168" s="1" t="s">
        <v>52</v>
      </c>
      <c r="AO168" s="1" t="s">
        <v>51</v>
      </c>
      <c r="AP168" s="1" t="s">
        <v>51</v>
      </c>
      <c r="AQ168" s="1" t="s">
        <v>51</v>
      </c>
      <c r="AR168" s="1" t="s">
        <v>50</v>
      </c>
      <c r="AS168" s="1" t="s">
        <v>51</v>
      </c>
      <c r="AT168" s="1" t="s">
        <v>50</v>
      </c>
      <c r="AU168" s="1" t="s">
        <v>52</v>
      </c>
      <c r="AV168" s="1" t="s">
        <v>52</v>
      </c>
      <c r="AW168" s="1" t="s">
        <v>52</v>
      </c>
      <c r="AX168" s="6" t="s">
        <v>51</v>
      </c>
    </row>
    <row r="169" spans="1:50" x14ac:dyDescent="0.25">
      <c r="A169" s="4"/>
      <c r="B169" s="4">
        <v>244281</v>
      </c>
      <c r="C169" s="1">
        <v>55</v>
      </c>
      <c r="D169" s="1">
        <v>55</v>
      </c>
      <c r="E169" s="1">
        <v>28</v>
      </c>
      <c r="F169" s="1">
        <v>1</v>
      </c>
      <c r="G169" s="1" t="s">
        <v>243</v>
      </c>
      <c r="H169" s="3">
        <v>14360</v>
      </c>
      <c r="I169" s="1">
        <v>79</v>
      </c>
      <c r="J169" s="1" t="s">
        <v>56</v>
      </c>
      <c r="K169" s="1" t="s">
        <v>70</v>
      </c>
      <c r="L169" s="1" t="s">
        <v>58</v>
      </c>
      <c r="M169" s="1">
        <v>24.9</v>
      </c>
      <c r="N169" s="1">
        <v>135</v>
      </c>
      <c r="O169" s="1">
        <v>70</v>
      </c>
      <c r="P169" s="1">
        <v>65</v>
      </c>
      <c r="Q169" s="1">
        <v>102.5</v>
      </c>
      <c r="R169" s="1">
        <v>64</v>
      </c>
      <c r="S169" s="1" t="s">
        <v>49</v>
      </c>
      <c r="T169" s="1" t="s">
        <v>50</v>
      </c>
      <c r="U169" s="1" t="s">
        <v>50</v>
      </c>
      <c r="V169" s="1" t="s">
        <v>50</v>
      </c>
      <c r="W169" s="1" t="s">
        <v>51</v>
      </c>
      <c r="X169" s="1" t="s">
        <v>51</v>
      </c>
      <c r="Y169" s="1" t="s">
        <v>51</v>
      </c>
      <c r="Z169" s="1" t="s">
        <v>50</v>
      </c>
      <c r="AA169" s="1" t="s">
        <v>52</v>
      </c>
      <c r="AB169" s="1" t="s">
        <v>50</v>
      </c>
      <c r="AC169" s="1" t="s">
        <v>50</v>
      </c>
      <c r="AD169" s="1">
        <v>193</v>
      </c>
      <c r="AE169" s="1">
        <v>28</v>
      </c>
      <c r="AF169" s="1">
        <v>115</v>
      </c>
      <c r="AG169" s="1">
        <v>4.5</v>
      </c>
      <c r="AJ169" s="1">
        <v>5.0999999999999996</v>
      </c>
      <c r="AK169" s="1">
        <v>2.4</v>
      </c>
      <c r="AL169" s="1" t="s">
        <v>50</v>
      </c>
      <c r="AM169" s="1" t="s">
        <v>50</v>
      </c>
      <c r="AN169" s="1" t="s">
        <v>50</v>
      </c>
      <c r="AO169" s="1" t="s">
        <v>51</v>
      </c>
      <c r="AP169" s="1" t="s">
        <v>51</v>
      </c>
      <c r="AQ169" s="1" t="s">
        <v>50</v>
      </c>
      <c r="AR169" s="1" t="s">
        <v>50</v>
      </c>
      <c r="AS169" s="1" t="s">
        <v>51</v>
      </c>
      <c r="AT169" s="1" t="s">
        <v>50</v>
      </c>
      <c r="AU169" s="1" t="s">
        <v>52</v>
      </c>
      <c r="AV169" s="1" t="s">
        <v>52</v>
      </c>
      <c r="AW169" s="1" t="s">
        <v>52</v>
      </c>
      <c r="AX169" s="6" t="s">
        <v>51</v>
      </c>
    </row>
    <row r="170" spans="1:50" x14ac:dyDescent="0.25">
      <c r="A170" s="4"/>
      <c r="B170" s="4">
        <v>244868</v>
      </c>
      <c r="C170" s="1">
        <v>58</v>
      </c>
      <c r="E170" s="1">
        <v>58</v>
      </c>
      <c r="F170" s="1">
        <v>1</v>
      </c>
      <c r="G170" s="1" t="s">
        <v>244</v>
      </c>
      <c r="H170" s="3">
        <v>12898</v>
      </c>
      <c r="I170" s="1">
        <v>83</v>
      </c>
      <c r="J170" s="1" t="s">
        <v>56</v>
      </c>
      <c r="K170" s="1" t="s">
        <v>57</v>
      </c>
      <c r="L170" s="1" t="s">
        <v>48</v>
      </c>
      <c r="M170" s="1">
        <v>31.14</v>
      </c>
      <c r="N170" s="1">
        <v>125</v>
      </c>
      <c r="O170" s="1">
        <v>60</v>
      </c>
      <c r="P170" s="1">
        <v>65</v>
      </c>
      <c r="Q170" s="1">
        <v>92.5</v>
      </c>
      <c r="R170" s="1">
        <v>61</v>
      </c>
      <c r="S170" s="1" t="s">
        <v>59</v>
      </c>
      <c r="T170" s="1" t="s">
        <v>51</v>
      </c>
      <c r="U170" s="1" t="s">
        <v>50</v>
      </c>
      <c r="V170" s="1" t="s">
        <v>50</v>
      </c>
      <c r="W170" s="1" t="s">
        <v>51</v>
      </c>
      <c r="X170" s="1" t="s">
        <v>50</v>
      </c>
      <c r="Y170" s="1" t="s">
        <v>51</v>
      </c>
      <c r="Z170" s="1" t="s">
        <v>51</v>
      </c>
      <c r="AA170" s="1" t="s">
        <v>52</v>
      </c>
      <c r="AB170" s="1" t="s">
        <v>51</v>
      </c>
      <c r="AC170" s="1" t="s">
        <v>51</v>
      </c>
      <c r="AJ170" s="1" t="s">
        <v>52</v>
      </c>
      <c r="AK170" s="1" t="s">
        <v>52</v>
      </c>
      <c r="AL170" s="1" t="s">
        <v>50</v>
      </c>
      <c r="AM170" s="1" t="s">
        <v>51</v>
      </c>
      <c r="AN170" s="1" t="s">
        <v>52</v>
      </c>
      <c r="AO170" s="1" t="s">
        <v>50</v>
      </c>
      <c r="AP170" s="1" t="s">
        <v>51</v>
      </c>
      <c r="AQ170" s="1" t="s">
        <v>50</v>
      </c>
      <c r="AR170" s="1" t="s">
        <v>50</v>
      </c>
      <c r="AS170" s="1" t="s">
        <v>50</v>
      </c>
      <c r="AT170" s="1" t="s">
        <v>50</v>
      </c>
      <c r="AU170" s="1" t="s">
        <v>52</v>
      </c>
      <c r="AV170" s="1" t="s">
        <v>52</v>
      </c>
      <c r="AW170" s="1" t="s">
        <v>52</v>
      </c>
      <c r="AX170" s="6" t="s">
        <v>51</v>
      </c>
    </row>
    <row r="171" spans="1:50" x14ac:dyDescent="0.25">
      <c r="A171" s="4"/>
      <c r="B171" s="4">
        <v>245482</v>
      </c>
      <c r="C171" s="1">
        <v>56</v>
      </c>
      <c r="D171" s="1">
        <v>56</v>
      </c>
      <c r="E171" s="1">
        <v>35</v>
      </c>
      <c r="F171" s="1">
        <v>1</v>
      </c>
      <c r="G171" s="1" t="s">
        <v>245</v>
      </c>
      <c r="H171" s="3">
        <v>15777</v>
      </c>
      <c r="I171" s="1">
        <v>75</v>
      </c>
      <c r="J171" s="1" t="s">
        <v>56</v>
      </c>
      <c r="K171" s="1" t="s">
        <v>57</v>
      </c>
      <c r="L171" s="1" t="s">
        <v>48</v>
      </c>
      <c r="M171" s="1">
        <v>27.2</v>
      </c>
      <c r="N171" s="1">
        <v>110</v>
      </c>
      <c r="O171" s="1">
        <v>60</v>
      </c>
      <c r="P171" s="1">
        <v>50</v>
      </c>
      <c r="Q171" s="1">
        <v>85</v>
      </c>
      <c r="R171" s="1">
        <v>81</v>
      </c>
      <c r="S171" s="1" t="s">
        <v>54</v>
      </c>
      <c r="T171" s="1" t="s">
        <v>50</v>
      </c>
      <c r="U171" s="1" t="s">
        <v>50</v>
      </c>
      <c r="V171" s="1" t="s">
        <v>50</v>
      </c>
      <c r="W171" s="1" t="s">
        <v>50</v>
      </c>
      <c r="X171" s="1" t="s">
        <v>50</v>
      </c>
      <c r="Y171" s="1" t="s">
        <v>51</v>
      </c>
      <c r="Z171" s="1" t="s">
        <v>50</v>
      </c>
      <c r="AA171" s="1" t="s">
        <v>52</v>
      </c>
      <c r="AB171" s="1" t="s">
        <v>50</v>
      </c>
      <c r="AC171" s="1" t="s">
        <v>51</v>
      </c>
      <c r="AD171" s="1">
        <v>119</v>
      </c>
      <c r="AE171" s="1">
        <v>52</v>
      </c>
      <c r="AF171" s="1">
        <v>97</v>
      </c>
      <c r="AG171" s="1">
        <v>4.7</v>
      </c>
      <c r="AJ171" s="1">
        <v>2.9</v>
      </c>
      <c r="AK171" s="1">
        <v>1.5</v>
      </c>
      <c r="AL171" s="1" t="s">
        <v>50</v>
      </c>
      <c r="AM171" s="1" t="s">
        <v>50</v>
      </c>
      <c r="AN171" s="1" t="s">
        <v>51</v>
      </c>
      <c r="AO171" s="1" t="s">
        <v>51</v>
      </c>
      <c r="AP171" s="1" t="s">
        <v>50</v>
      </c>
      <c r="AQ171" s="1" t="s">
        <v>50</v>
      </c>
      <c r="AR171" s="1" t="s">
        <v>51</v>
      </c>
      <c r="AS171" s="1" t="s">
        <v>50</v>
      </c>
      <c r="AT171" s="1" t="s">
        <v>50</v>
      </c>
      <c r="AU171" s="1" t="s">
        <v>52</v>
      </c>
      <c r="AV171" s="1" t="s">
        <v>52</v>
      </c>
      <c r="AW171" s="1" t="s">
        <v>52</v>
      </c>
      <c r="AX171" s="6" t="s">
        <v>51</v>
      </c>
    </row>
    <row r="172" spans="1:50" x14ac:dyDescent="0.25">
      <c r="A172" s="4"/>
      <c r="B172" s="4">
        <v>245717</v>
      </c>
      <c r="C172" s="1">
        <v>52</v>
      </c>
      <c r="D172" s="1">
        <v>52</v>
      </c>
      <c r="E172" s="1">
        <v>52</v>
      </c>
      <c r="F172" s="1">
        <v>1</v>
      </c>
      <c r="G172" s="1" t="s">
        <v>246</v>
      </c>
      <c r="H172" s="3">
        <v>20450</v>
      </c>
      <c r="I172" s="1">
        <v>63</v>
      </c>
      <c r="J172" s="1" t="s">
        <v>56</v>
      </c>
      <c r="K172" s="1" t="s">
        <v>47</v>
      </c>
      <c r="L172" s="1" t="s">
        <v>58</v>
      </c>
      <c r="M172" s="1">
        <v>34</v>
      </c>
      <c r="N172" s="1">
        <v>110</v>
      </c>
      <c r="O172" s="1">
        <v>80</v>
      </c>
      <c r="P172" s="1">
        <v>30</v>
      </c>
      <c r="Q172" s="1">
        <v>95</v>
      </c>
      <c r="R172" s="1">
        <v>86</v>
      </c>
      <c r="S172" s="1" t="s">
        <v>49</v>
      </c>
      <c r="T172" s="1" t="s">
        <v>50</v>
      </c>
      <c r="U172" s="1" t="s">
        <v>50</v>
      </c>
      <c r="V172" s="1" t="s">
        <v>50</v>
      </c>
      <c r="W172" s="1" t="s">
        <v>50</v>
      </c>
      <c r="X172" s="1" t="s">
        <v>50</v>
      </c>
      <c r="Y172" s="1" t="s">
        <v>51</v>
      </c>
      <c r="Z172" s="1" t="s">
        <v>50</v>
      </c>
      <c r="AA172" s="1" t="s">
        <v>52</v>
      </c>
      <c r="AB172" s="1" t="s">
        <v>50</v>
      </c>
      <c r="AC172" s="1" t="s">
        <v>50</v>
      </c>
      <c r="AL172" s="1" t="s">
        <v>51</v>
      </c>
      <c r="AM172" s="1" t="s">
        <v>50</v>
      </c>
      <c r="AN172" s="1" t="s">
        <v>50</v>
      </c>
      <c r="AO172" s="1" t="s">
        <v>51</v>
      </c>
      <c r="AP172" s="1" t="s">
        <v>50</v>
      </c>
      <c r="AQ172" s="1" t="s">
        <v>50</v>
      </c>
      <c r="AR172" s="1" t="s">
        <v>50</v>
      </c>
      <c r="AS172" s="1" t="s">
        <v>51</v>
      </c>
      <c r="AT172" s="1" t="s">
        <v>50</v>
      </c>
      <c r="AU172" s="1" t="s">
        <v>52</v>
      </c>
      <c r="AV172" s="1" t="s">
        <v>52</v>
      </c>
      <c r="AW172" s="1" t="s">
        <v>52</v>
      </c>
      <c r="AX172" s="6" t="s">
        <v>51</v>
      </c>
    </row>
    <row r="173" spans="1:50" x14ac:dyDescent="0.25">
      <c r="A173" s="4"/>
      <c r="B173" s="4">
        <v>245876</v>
      </c>
      <c r="C173" s="1">
        <v>66</v>
      </c>
      <c r="E173" s="1">
        <v>66</v>
      </c>
      <c r="F173" s="1">
        <v>1</v>
      </c>
      <c r="G173" s="1" t="s">
        <v>248</v>
      </c>
      <c r="H173" s="3">
        <v>12765</v>
      </c>
      <c r="I173" s="1">
        <v>84</v>
      </c>
      <c r="J173" s="1" t="s">
        <v>56</v>
      </c>
      <c r="K173" s="1" t="s">
        <v>47</v>
      </c>
      <c r="L173" s="1" t="s">
        <v>58</v>
      </c>
      <c r="M173" s="1">
        <v>21.7</v>
      </c>
      <c r="N173" s="1">
        <v>90</v>
      </c>
      <c r="O173" s="1">
        <v>60</v>
      </c>
      <c r="P173" s="1">
        <v>30</v>
      </c>
      <c r="Q173" s="1">
        <v>75</v>
      </c>
      <c r="R173" s="1">
        <v>85</v>
      </c>
      <c r="S173" s="1" t="s">
        <v>59</v>
      </c>
      <c r="T173" s="1" t="s">
        <v>50</v>
      </c>
      <c r="U173" s="1" t="s">
        <v>50</v>
      </c>
      <c r="V173" s="1" t="s">
        <v>50</v>
      </c>
      <c r="W173" s="1" t="s">
        <v>51</v>
      </c>
      <c r="X173" s="1" t="s">
        <v>50</v>
      </c>
      <c r="Y173" s="1" t="s">
        <v>51</v>
      </c>
      <c r="Z173" s="1" t="s">
        <v>50</v>
      </c>
      <c r="AA173" s="1" t="b">
        <v>1</v>
      </c>
      <c r="AB173" s="1" t="s">
        <v>50</v>
      </c>
      <c r="AC173" s="1" t="s">
        <v>50</v>
      </c>
      <c r="AD173" s="1">
        <v>168</v>
      </c>
      <c r="AE173" s="1">
        <v>32</v>
      </c>
      <c r="AF173" s="1">
        <v>146</v>
      </c>
      <c r="AG173" s="1">
        <v>4</v>
      </c>
      <c r="AL173" s="1" t="s">
        <v>50</v>
      </c>
      <c r="AM173" s="1" t="s">
        <v>50</v>
      </c>
      <c r="AN173" s="1" t="s">
        <v>50</v>
      </c>
      <c r="AO173" s="1" t="s">
        <v>50</v>
      </c>
      <c r="AP173" s="1" t="s">
        <v>51</v>
      </c>
      <c r="AQ173" s="1" t="s">
        <v>50</v>
      </c>
      <c r="AR173" s="1" t="s">
        <v>50</v>
      </c>
      <c r="AS173" s="1" t="s">
        <v>50</v>
      </c>
      <c r="AT173" s="1" t="s">
        <v>50</v>
      </c>
      <c r="AU173" s="1" t="s">
        <v>52</v>
      </c>
      <c r="AV173" s="1" t="s">
        <v>52</v>
      </c>
      <c r="AW173" s="1" t="s">
        <v>52</v>
      </c>
      <c r="AX173" s="6" t="s">
        <v>51</v>
      </c>
    </row>
    <row r="174" spans="1:50" x14ac:dyDescent="0.25">
      <c r="A174" s="4"/>
      <c r="B174" s="4">
        <v>246085</v>
      </c>
      <c r="C174" s="1">
        <v>62</v>
      </c>
      <c r="E174" s="1">
        <v>62</v>
      </c>
      <c r="F174" s="1">
        <v>1</v>
      </c>
      <c r="G174" s="1" t="s">
        <v>249</v>
      </c>
      <c r="H174" s="3">
        <v>7734</v>
      </c>
      <c r="I174" s="1">
        <v>97</v>
      </c>
      <c r="J174" s="1" t="s">
        <v>46</v>
      </c>
      <c r="K174" s="1" t="s">
        <v>47</v>
      </c>
      <c r="L174" s="1" t="s">
        <v>58</v>
      </c>
      <c r="M174" s="1">
        <v>23.4</v>
      </c>
      <c r="N174" s="1">
        <v>100</v>
      </c>
      <c r="O174" s="1">
        <v>75</v>
      </c>
      <c r="P174" s="1">
        <v>25</v>
      </c>
      <c r="Q174" s="1">
        <v>87.5</v>
      </c>
      <c r="R174" s="1">
        <v>92</v>
      </c>
      <c r="S174" s="1" t="s">
        <v>54</v>
      </c>
      <c r="T174" s="1" t="s">
        <v>50</v>
      </c>
      <c r="U174" s="1" t="s">
        <v>50</v>
      </c>
      <c r="V174" s="1" t="s">
        <v>50</v>
      </c>
      <c r="W174" s="1" t="s">
        <v>51</v>
      </c>
      <c r="X174" s="1" t="s">
        <v>51</v>
      </c>
      <c r="Y174" s="1" t="s">
        <v>51</v>
      </c>
      <c r="Z174" s="1" t="s">
        <v>50</v>
      </c>
      <c r="AA174" s="1" t="s">
        <v>52</v>
      </c>
      <c r="AB174" s="1" t="s">
        <v>50</v>
      </c>
      <c r="AC174" s="1" t="s">
        <v>51</v>
      </c>
      <c r="AD174" s="1">
        <v>64</v>
      </c>
      <c r="AE174" s="1">
        <v>72</v>
      </c>
      <c r="AF174" s="1">
        <v>113</v>
      </c>
      <c r="AG174" s="1">
        <v>4.7</v>
      </c>
      <c r="AJ174" s="1" t="s">
        <v>52</v>
      </c>
      <c r="AK174" s="1" t="s">
        <v>52</v>
      </c>
      <c r="AL174" s="1" t="s">
        <v>50</v>
      </c>
      <c r="AM174" s="1" t="s">
        <v>50</v>
      </c>
      <c r="AN174" s="1" t="s">
        <v>52</v>
      </c>
      <c r="AO174" s="1" t="s">
        <v>51</v>
      </c>
      <c r="AP174" s="1" t="s">
        <v>51</v>
      </c>
      <c r="AQ174" s="1" t="s">
        <v>50</v>
      </c>
      <c r="AR174" s="1" t="s">
        <v>50</v>
      </c>
      <c r="AS174" s="1" t="s">
        <v>50</v>
      </c>
      <c r="AT174" s="1" t="s">
        <v>50</v>
      </c>
      <c r="AU174" s="1" t="s">
        <v>52</v>
      </c>
      <c r="AV174" s="1" t="s">
        <v>52</v>
      </c>
      <c r="AW174" s="1" t="s">
        <v>52</v>
      </c>
      <c r="AX174" s="6" t="s">
        <v>51</v>
      </c>
    </row>
    <row r="175" spans="1:50" x14ac:dyDescent="0.25">
      <c r="A175" s="4"/>
      <c r="B175" s="4">
        <v>246829</v>
      </c>
      <c r="C175" s="1">
        <v>65</v>
      </c>
      <c r="E175" s="1">
        <v>65</v>
      </c>
      <c r="F175" s="1">
        <v>1</v>
      </c>
      <c r="G175" s="1" t="s">
        <v>250</v>
      </c>
      <c r="H175" s="3">
        <v>19410</v>
      </c>
      <c r="I175" s="1">
        <v>65</v>
      </c>
      <c r="J175" s="1" t="s">
        <v>46</v>
      </c>
      <c r="K175" s="1" t="s">
        <v>47</v>
      </c>
      <c r="L175" s="1" t="s">
        <v>58</v>
      </c>
      <c r="M175" s="1">
        <v>46.88</v>
      </c>
      <c r="N175" s="1">
        <v>142</v>
      </c>
      <c r="O175" s="1">
        <v>84</v>
      </c>
      <c r="P175" s="1">
        <v>58</v>
      </c>
      <c r="Q175" s="1">
        <v>113</v>
      </c>
      <c r="R175" s="1">
        <v>67</v>
      </c>
      <c r="S175" s="1" t="s">
        <v>54</v>
      </c>
      <c r="T175" s="1" t="s">
        <v>50</v>
      </c>
      <c r="U175" s="1" t="s">
        <v>51</v>
      </c>
      <c r="V175" s="1" t="s">
        <v>50</v>
      </c>
      <c r="W175" s="1" t="s">
        <v>51</v>
      </c>
      <c r="X175" s="1" t="s">
        <v>51</v>
      </c>
      <c r="Y175" s="1" t="s">
        <v>50</v>
      </c>
      <c r="Z175" s="1" t="s">
        <v>50</v>
      </c>
      <c r="AA175" s="1" t="s">
        <v>52</v>
      </c>
      <c r="AB175" s="1" t="s">
        <v>50</v>
      </c>
      <c r="AC175" s="1" t="s">
        <v>51</v>
      </c>
      <c r="AD175" s="1">
        <v>77</v>
      </c>
      <c r="AE175" s="1">
        <v>72</v>
      </c>
      <c r="AF175" s="1">
        <v>110</v>
      </c>
      <c r="AG175" s="1">
        <v>5.0999999999999996</v>
      </c>
      <c r="AJ175" s="1" t="s">
        <v>52</v>
      </c>
      <c r="AK175" s="1" t="s">
        <v>52</v>
      </c>
      <c r="AL175" s="1" t="s">
        <v>51</v>
      </c>
      <c r="AN175" s="1" t="s">
        <v>52</v>
      </c>
      <c r="AO175" s="1" t="s">
        <v>50</v>
      </c>
      <c r="AP175" s="1" t="s">
        <v>51</v>
      </c>
      <c r="AR175" s="1" t="s">
        <v>50</v>
      </c>
      <c r="AS175" s="1" t="s">
        <v>50</v>
      </c>
      <c r="AT175" s="1" t="s">
        <v>50</v>
      </c>
      <c r="AU175" s="1" t="s">
        <v>52</v>
      </c>
      <c r="AV175" s="1" t="s">
        <v>52</v>
      </c>
      <c r="AW175" s="1" t="s">
        <v>52</v>
      </c>
      <c r="AX175" s="6" t="s">
        <v>51</v>
      </c>
    </row>
    <row r="176" spans="1:50" x14ac:dyDescent="0.25">
      <c r="A176" s="4"/>
      <c r="B176" s="4">
        <v>248069</v>
      </c>
      <c r="C176" s="1">
        <v>53</v>
      </c>
      <c r="E176" s="1">
        <v>53</v>
      </c>
      <c r="F176" s="1">
        <v>1</v>
      </c>
      <c r="G176" s="1" t="s">
        <v>251</v>
      </c>
      <c r="H176" s="3">
        <v>15390</v>
      </c>
      <c r="I176" s="1">
        <v>76</v>
      </c>
      <c r="J176" s="1" t="s">
        <v>56</v>
      </c>
      <c r="K176" s="1" t="s">
        <v>57</v>
      </c>
      <c r="L176" s="1" t="s">
        <v>58</v>
      </c>
      <c r="M176" s="1">
        <v>37.549999999999997</v>
      </c>
      <c r="N176" s="1">
        <v>110</v>
      </c>
      <c r="O176" s="1">
        <v>60</v>
      </c>
      <c r="P176" s="1">
        <v>50</v>
      </c>
      <c r="Q176" s="1">
        <v>85</v>
      </c>
      <c r="R176" s="1">
        <v>98</v>
      </c>
      <c r="S176" s="1" t="s">
        <v>54</v>
      </c>
      <c r="T176" s="1" t="s">
        <v>50</v>
      </c>
      <c r="U176" s="1" t="s">
        <v>51</v>
      </c>
      <c r="V176" s="1" t="s">
        <v>50</v>
      </c>
      <c r="W176" s="1" t="s">
        <v>50</v>
      </c>
      <c r="X176" s="1" t="s">
        <v>51</v>
      </c>
      <c r="Y176" s="1" t="s">
        <v>51</v>
      </c>
      <c r="Z176" s="1" t="s">
        <v>51</v>
      </c>
      <c r="AA176" s="1" t="s">
        <v>52</v>
      </c>
      <c r="AB176" s="1" t="s">
        <v>51</v>
      </c>
      <c r="AC176" s="1" t="s">
        <v>50</v>
      </c>
      <c r="AD176" s="1">
        <v>104</v>
      </c>
      <c r="AE176" s="1">
        <v>62</v>
      </c>
      <c r="AF176" s="1">
        <v>146</v>
      </c>
      <c r="AG176" s="1">
        <v>4.4000000000000004</v>
      </c>
      <c r="AJ176" s="1" t="s">
        <v>52</v>
      </c>
      <c r="AK176" s="1" t="s">
        <v>52</v>
      </c>
      <c r="AN176" s="1" t="s">
        <v>52</v>
      </c>
      <c r="AO176" s="1" t="s">
        <v>51</v>
      </c>
      <c r="AP176" s="1" t="s">
        <v>51</v>
      </c>
      <c r="AQ176" s="1" t="s">
        <v>51</v>
      </c>
      <c r="AR176" s="1" t="s">
        <v>50</v>
      </c>
      <c r="AS176" s="1" t="s">
        <v>51</v>
      </c>
      <c r="AT176" s="1" t="s">
        <v>50</v>
      </c>
      <c r="AU176" s="1" t="s">
        <v>52</v>
      </c>
      <c r="AV176" s="1" t="s">
        <v>52</v>
      </c>
      <c r="AW176" s="1" t="s">
        <v>52</v>
      </c>
      <c r="AX176" s="6" t="s">
        <v>51</v>
      </c>
    </row>
    <row r="177" spans="1:50" x14ac:dyDescent="0.25">
      <c r="A177" s="4"/>
      <c r="B177" s="4">
        <v>248449</v>
      </c>
      <c r="C177" s="1">
        <v>73</v>
      </c>
      <c r="D177" s="1">
        <v>73</v>
      </c>
      <c r="F177" s="1">
        <v>1</v>
      </c>
      <c r="G177" s="1" t="s">
        <v>253</v>
      </c>
      <c r="H177" s="3">
        <v>18875</v>
      </c>
      <c r="I177" s="1">
        <v>67</v>
      </c>
      <c r="J177" s="1" t="s">
        <v>46</v>
      </c>
      <c r="K177" s="1" t="s">
        <v>47</v>
      </c>
      <c r="L177" s="1" t="s">
        <v>58</v>
      </c>
      <c r="M177" s="1">
        <v>40.700000000000003</v>
      </c>
      <c r="N177" s="1">
        <v>105</v>
      </c>
      <c r="O177" s="1">
        <v>55</v>
      </c>
      <c r="P177" s="1">
        <v>50</v>
      </c>
      <c r="Q177" s="1">
        <v>80</v>
      </c>
      <c r="R177" s="1">
        <v>63</v>
      </c>
      <c r="S177" s="1" t="s">
        <v>54</v>
      </c>
      <c r="T177" s="1" t="s">
        <v>50</v>
      </c>
      <c r="U177" s="1" t="s">
        <v>51</v>
      </c>
      <c r="V177" s="1" t="s">
        <v>50</v>
      </c>
      <c r="W177" s="1" t="s">
        <v>51</v>
      </c>
      <c r="X177" s="1" t="s">
        <v>51</v>
      </c>
      <c r="Y177" s="1" t="s">
        <v>50</v>
      </c>
      <c r="Z177" s="1" t="s">
        <v>51</v>
      </c>
      <c r="AA177" s="1" t="s">
        <v>52</v>
      </c>
      <c r="AB177" s="1" t="s">
        <v>50</v>
      </c>
      <c r="AC177" s="1" t="s">
        <v>50</v>
      </c>
      <c r="AK177" s="1">
        <v>1.3</v>
      </c>
      <c r="AL177" s="1" t="s">
        <v>51</v>
      </c>
      <c r="AM177" s="1" t="s">
        <v>50</v>
      </c>
      <c r="AN177" s="1" t="s">
        <v>50</v>
      </c>
      <c r="AO177" s="1" t="s">
        <v>51</v>
      </c>
      <c r="AP177" s="1" t="s">
        <v>51</v>
      </c>
      <c r="AQ177" s="1" t="s">
        <v>50</v>
      </c>
      <c r="AR177" s="1" t="s">
        <v>50</v>
      </c>
      <c r="AS177" s="1" t="s">
        <v>51</v>
      </c>
      <c r="AT177" s="1" t="s">
        <v>50</v>
      </c>
      <c r="AU177" s="1" t="s">
        <v>52</v>
      </c>
      <c r="AV177" s="1" t="s">
        <v>52</v>
      </c>
      <c r="AW177" s="1" t="s">
        <v>52</v>
      </c>
      <c r="AX177" s="6" t="s">
        <v>51</v>
      </c>
    </row>
    <row r="178" spans="1:50" x14ac:dyDescent="0.25">
      <c r="A178" s="4"/>
      <c r="B178" s="4">
        <v>250348</v>
      </c>
      <c r="C178" s="1">
        <v>64</v>
      </c>
      <c r="D178" s="1">
        <v>64</v>
      </c>
      <c r="E178" s="1">
        <v>27</v>
      </c>
      <c r="F178" s="1">
        <v>1</v>
      </c>
      <c r="G178" s="1" t="s">
        <v>254</v>
      </c>
      <c r="H178" s="3">
        <v>13635</v>
      </c>
      <c r="I178" s="1">
        <v>81</v>
      </c>
      <c r="J178" s="1" t="s">
        <v>56</v>
      </c>
      <c r="K178" s="1" t="s">
        <v>57</v>
      </c>
      <c r="L178" s="1" t="s">
        <v>48</v>
      </c>
      <c r="M178" s="1">
        <v>35.5</v>
      </c>
      <c r="N178" s="1">
        <v>110</v>
      </c>
      <c r="O178" s="1">
        <v>70</v>
      </c>
      <c r="P178" s="1">
        <v>40</v>
      </c>
      <c r="Q178" s="1">
        <v>90</v>
      </c>
      <c r="R178" s="1">
        <v>73</v>
      </c>
      <c r="S178" s="1" t="s">
        <v>59</v>
      </c>
      <c r="T178" s="1" t="s">
        <v>50</v>
      </c>
      <c r="U178" s="1" t="s">
        <v>50</v>
      </c>
      <c r="V178" s="1" t="s">
        <v>50</v>
      </c>
      <c r="W178" s="1" t="s">
        <v>51</v>
      </c>
      <c r="X178" s="1" t="s">
        <v>50</v>
      </c>
      <c r="Y178" s="1" t="s">
        <v>51</v>
      </c>
      <c r="Z178" s="1" t="s">
        <v>50</v>
      </c>
      <c r="AA178" s="1" t="s">
        <v>52</v>
      </c>
      <c r="AB178" s="1" t="s">
        <v>50</v>
      </c>
      <c r="AC178" s="1" t="s">
        <v>50</v>
      </c>
      <c r="AL178" s="1" t="s">
        <v>50</v>
      </c>
      <c r="AM178" s="1" t="s">
        <v>50</v>
      </c>
      <c r="AN178" s="1" t="s">
        <v>50</v>
      </c>
      <c r="AO178" s="1" t="s">
        <v>51</v>
      </c>
      <c r="AP178" s="1" t="s">
        <v>51</v>
      </c>
      <c r="AQ178" s="1" t="s">
        <v>51</v>
      </c>
      <c r="AR178" s="1" t="s">
        <v>50</v>
      </c>
      <c r="AS178" s="1" t="s">
        <v>51</v>
      </c>
      <c r="AT178" s="1" t="s">
        <v>50</v>
      </c>
      <c r="AU178" s="1" t="s">
        <v>52</v>
      </c>
      <c r="AV178" s="1" t="s">
        <v>52</v>
      </c>
      <c r="AW178" s="1" t="s">
        <v>52</v>
      </c>
      <c r="AX178" s="6" t="s">
        <v>51</v>
      </c>
    </row>
    <row r="179" spans="1:50" x14ac:dyDescent="0.25">
      <c r="A179" s="4"/>
      <c r="B179" s="4">
        <v>250712</v>
      </c>
      <c r="C179" s="1">
        <v>65</v>
      </c>
      <c r="E179" s="1">
        <v>65</v>
      </c>
      <c r="F179" s="1">
        <v>1</v>
      </c>
      <c r="G179" s="1" t="s">
        <v>255</v>
      </c>
      <c r="H179" s="3">
        <v>8980</v>
      </c>
      <c r="I179" s="1">
        <v>94</v>
      </c>
      <c r="J179" s="1" t="s">
        <v>56</v>
      </c>
      <c r="K179" s="1" t="s">
        <v>47</v>
      </c>
      <c r="L179" s="1" t="s">
        <v>58</v>
      </c>
      <c r="M179" s="1">
        <v>22.8</v>
      </c>
      <c r="N179" s="1">
        <v>125</v>
      </c>
      <c r="O179" s="1">
        <v>75</v>
      </c>
      <c r="P179" s="1">
        <v>50</v>
      </c>
      <c r="Q179" s="1">
        <v>100</v>
      </c>
      <c r="R179" s="1">
        <v>76</v>
      </c>
      <c r="S179" s="1" t="s">
        <v>54</v>
      </c>
      <c r="T179" s="1" t="s">
        <v>50</v>
      </c>
      <c r="U179" s="1" t="s">
        <v>50</v>
      </c>
      <c r="V179" s="1" t="s">
        <v>50</v>
      </c>
      <c r="W179" s="1" t="s">
        <v>50</v>
      </c>
      <c r="X179" s="1" t="s">
        <v>50</v>
      </c>
      <c r="Y179" s="1" t="s">
        <v>51</v>
      </c>
      <c r="Z179" s="1" t="s">
        <v>50</v>
      </c>
      <c r="AA179" s="1" t="s">
        <v>52</v>
      </c>
      <c r="AB179" s="1" t="s">
        <v>50</v>
      </c>
      <c r="AC179" s="1" t="s">
        <v>51</v>
      </c>
      <c r="AD179" s="1">
        <v>143</v>
      </c>
      <c r="AE179" s="1">
        <v>36</v>
      </c>
      <c r="AG179" s="1">
        <v>4.2</v>
      </c>
      <c r="AL179" s="1" t="s">
        <v>50</v>
      </c>
      <c r="AM179" s="1" t="s">
        <v>50</v>
      </c>
      <c r="AN179" s="1" t="s">
        <v>50</v>
      </c>
      <c r="AO179" s="1" t="s">
        <v>50</v>
      </c>
      <c r="AP179" s="1" t="s">
        <v>51</v>
      </c>
      <c r="AQ179" s="1" t="s">
        <v>50</v>
      </c>
      <c r="AR179" s="1" t="s">
        <v>50</v>
      </c>
      <c r="AS179" s="1" t="s">
        <v>50</v>
      </c>
      <c r="AT179" s="1" t="s">
        <v>50</v>
      </c>
      <c r="AU179" s="1" t="s">
        <v>52</v>
      </c>
      <c r="AV179" s="1" t="s">
        <v>52</v>
      </c>
      <c r="AW179" s="1" t="s">
        <v>52</v>
      </c>
      <c r="AX179" s="6" t="s">
        <v>51</v>
      </c>
    </row>
    <row r="180" spans="1:50" x14ac:dyDescent="0.25">
      <c r="A180" s="4"/>
      <c r="B180" s="4">
        <v>251137</v>
      </c>
      <c r="C180" s="1">
        <v>65</v>
      </c>
      <c r="D180" s="1">
        <v>65</v>
      </c>
      <c r="E180" s="1">
        <v>60</v>
      </c>
      <c r="F180" s="1">
        <v>1</v>
      </c>
      <c r="G180" s="1" t="s">
        <v>256</v>
      </c>
      <c r="H180" s="3">
        <v>12912</v>
      </c>
      <c r="I180" s="1">
        <v>83</v>
      </c>
      <c r="J180" s="1" t="s">
        <v>56</v>
      </c>
      <c r="K180" s="1" t="s">
        <v>57</v>
      </c>
      <c r="L180" s="1" t="s">
        <v>58</v>
      </c>
      <c r="M180" s="1">
        <v>26</v>
      </c>
      <c r="N180" s="1">
        <v>130</v>
      </c>
      <c r="O180" s="1">
        <v>70</v>
      </c>
      <c r="P180" s="1">
        <v>60</v>
      </c>
      <c r="Q180" s="1">
        <v>100</v>
      </c>
      <c r="R180" s="1">
        <v>68</v>
      </c>
      <c r="S180" s="1" t="s">
        <v>59</v>
      </c>
      <c r="T180" s="1" t="s">
        <v>51</v>
      </c>
      <c r="U180" s="1" t="s">
        <v>50</v>
      </c>
      <c r="V180" s="1" t="s">
        <v>51</v>
      </c>
      <c r="W180" s="1" t="s">
        <v>51</v>
      </c>
      <c r="X180" s="1" t="s">
        <v>51</v>
      </c>
      <c r="Y180" s="1" t="s">
        <v>51</v>
      </c>
      <c r="Z180" s="1" t="s">
        <v>51</v>
      </c>
      <c r="AA180" s="1" t="s">
        <v>52</v>
      </c>
      <c r="AB180" s="1" t="s">
        <v>51</v>
      </c>
      <c r="AC180" s="1" t="s">
        <v>51</v>
      </c>
      <c r="AD180" s="1">
        <v>119</v>
      </c>
      <c r="AE180" s="1">
        <v>49</v>
      </c>
      <c r="AF180" s="1">
        <v>124</v>
      </c>
      <c r="AG180" s="1">
        <v>5.7</v>
      </c>
      <c r="AJ180" s="1">
        <v>3.3</v>
      </c>
      <c r="AK180" s="1">
        <v>1.5</v>
      </c>
      <c r="AL180" s="1" t="s">
        <v>50</v>
      </c>
      <c r="AM180" s="1" t="s">
        <v>51</v>
      </c>
      <c r="AN180" s="1" t="s">
        <v>50</v>
      </c>
      <c r="AO180" s="1" t="s">
        <v>51</v>
      </c>
      <c r="AP180" s="1" t="s">
        <v>51</v>
      </c>
      <c r="AQ180" s="1" t="s">
        <v>51</v>
      </c>
      <c r="AR180" s="1" t="s">
        <v>50</v>
      </c>
      <c r="AS180" s="1" t="s">
        <v>51</v>
      </c>
      <c r="AT180" s="1" t="s">
        <v>50</v>
      </c>
      <c r="AU180" s="1" t="s">
        <v>52</v>
      </c>
      <c r="AV180" s="1" t="s">
        <v>52</v>
      </c>
      <c r="AW180" s="1" t="s">
        <v>52</v>
      </c>
      <c r="AX180" s="6" t="s">
        <v>51</v>
      </c>
    </row>
    <row r="181" spans="1:50" x14ac:dyDescent="0.25">
      <c r="A181" s="4"/>
      <c r="B181" s="4">
        <v>251204</v>
      </c>
      <c r="C181" s="1">
        <v>57</v>
      </c>
      <c r="E181" s="1">
        <v>57</v>
      </c>
      <c r="F181" s="1">
        <v>1</v>
      </c>
      <c r="G181" s="1" t="s">
        <v>257</v>
      </c>
      <c r="H181" s="3">
        <v>11849</v>
      </c>
      <c r="I181" s="1">
        <v>86</v>
      </c>
      <c r="J181" s="1" t="s">
        <v>46</v>
      </c>
      <c r="K181" s="1" t="s">
        <v>47</v>
      </c>
      <c r="L181" s="1" t="s">
        <v>58</v>
      </c>
      <c r="M181" s="1">
        <v>43.83</v>
      </c>
      <c r="N181" s="1">
        <v>110</v>
      </c>
      <c r="O181" s="1">
        <v>60</v>
      </c>
      <c r="P181" s="1">
        <v>50</v>
      </c>
      <c r="Q181" s="1">
        <v>85</v>
      </c>
      <c r="R181" s="1">
        <v>70</v>
      </c>
      <c r="S181" s="1" t="s">
        <v>54</v>
      </c>
      <c r="T181" s="1" t="s">
        <v>50</v>
      </c>
      <c r="U181" s="1" t="s">
        <v>50</v>
      </c>
      <c r="V181" s="1" t="s">
        <v>50</v>
      </c>
      <c r="W181" s="1" t="s">
        <v>51</v>
      </c>
      <c r="X181" s="1" t="s">
        <v>50</v>
      </c>
      <c r="Y181" s="1" t="s">
        <v>51</v>
      </c>
      <c r="Z181" s="1" t="s">
        <v>51</v>
      </c>
      <c r="AA181" s="1" t="s">
        <v>52</v>
      </c>
      <c r="AB181" s="1" t="s">
        <v>50</v>
      </c>
      <c r="AC181" s="1" t="s">
        <v>50</v>
      </c>
      <c r="AD181" s="1">
        <v>101</v>
      </c>
      <c r="AE181" s="1">
        <v>45</v>
      </c>
      <c r="AF181" s="1">
        <v>123</v>
      </c>
      <c r="AG181" s="1">
        <v>3.9</v>
      </c>
      <c r="AJ181" s="1" t="s">
        <v>52</v>
      </c>
      <c r="AK181" s="1" t="s">
        <v>52</v>
      </c>
      <c r="AL181" s="1" t="s">
        <v>51</v>
      </c>
      <c r="AM181" s="1" t="s">
        <v>50</v>
      </c>
      <c r="AN181" s="1" t="s">
        <v>52</v>
      </c>
      <c r="AO181" s="1" t="s">
        <v>50</v>
      </c>
      <c r="AP181" s="1" t="s">
        <v>51</v>
      </c>
      <c r="AQ181" s="1" t="s">
        <v>50</v>
      </c>
      <c r="AR181" s="1" t="s">
        <v>50</v>
      </c>
      <c r="AS181" s="1" t="s">
        <v>51</v>
      </c>
      <c r="AT181" s="1" t="s">
        <v>50</v>
      </c>
      <c r="AU181" s="1" t="s">
        <v>52</v>
      </c>
      <c r="AV181" s="1" t="s">
        <v>52</v>
      </c>
      <c r="AW181" s="1" t="s">
        <v>52</v>
      </c>
      <c r="AX181" s="6" t="s">
        <v>51</v>
      </c>
    </row>
    <row r="182" spans="1:50" x14ac:dyDescent="0.25">
      <c r="A182" s="4"/>
      <c r="B182" s="4">
        <v>251267</v>
      </c>
      <c r="C182" s="1">
        <v>65</v>
      </c>
      <c r="E182" s="1">
        <v>65</v>
      </c>
      <c r="F182" s="1">
        <v>1</v>
      </c>
      <c r="G182" s="1" t="s">
        <v>258</v>
      </c>
      <c r="H182" s="3">
        <v>13913</v>
      </c>
      <c r="I182" s="1">
        <v>80</v>
      </c>
      <c r="J182" s="1" t="s">
        <v>46</v>
      </c>
      <c r="K182" s="1" t="s">
        <v>47</v>
      </c>
      <c r="L182" s="1" t="s">
        <v>58</v>
      </c>
      <c r="M182" s="1">
        <v>28.99</v>
      </c>
      <c r="N182" s="1">
        <v>140</v>
      </c>
      <c r="O182" s="1">
        <v>70</v>
      </c>
      <c r="P182" s="1">
        <v>70</v>
      </c>
      <c r="Q182" s="1">
        <v>105</v>
      </c>
      <c r="R182" s="1">
        <v>61</v>
      </c>
      <c r="S182" s="1" t="s">
        <v>54</v>
      </c>
      <c r="T182" s="1" t="s">
        <v>50</v>
      </c>
      <c r="U182" s="1" t="s">
        <v>51</v>
      </c>
      <c r="V182" s="1" t="s">
        <v>50</v>
      </c>
      <c r="W182" s="1" t="s">
        <v>51</v>
      </c>
      <c r="X182" s="1" t="s">
        <v>51</v>
      </c>
      <c r="Y182" s="1" t="s">
        <v>51</v>
      </c>
      <c r="Z182" s="1" t="s">
        <v>50</v>
      </c>
      <c r="AA182" s="1" t="s">
        <v>52</v>
      </c>
      <c r="AB182" s="1" t="s">
        <v>50</v>
      </c>
      <c r="AC182" s="1" t="s">
        <v>50</v>
      </c>
      <c r="AD182" s="1">
        <v>58</v>
      </c>
      <c r="AE182" s="1">
        <v>86</v>
      </c>
      <c r="AF182" s="1">
        <v>130</v>
      </c>
      <c r="AG182" s="1">
        <v>3.9</v>
      </c>
      <c r="AH182" s="1">
        <v>44</v>
      </c>
      <c r="AJ182" s="1" t="s">
        <v>52</v>
      </c>
      <c r="AK182" s="1" t="s">
        <v>52</v>
      </c>
      <c r="AL182" s="1" t="s">
        <v>50</v>
      </c>
      <c r="AM182" s="1" t="s">
        <v>51</v>
      </c>
      <c r="AN182" s="1" t="s">
        <v>52</v>
      </c>
      <c r="AO182" s="1" t="s">
        <v>50</v>
      </c>
      <c r="AP182" s="1" t="s">
        <v>51</v>
      </c>
      <c r="AQ182" s="1" t="s">
        <v>50</v>
      </c>
      <c r="AR182" s="1" t="s">
        <v>50</v>
      </c>
      <c r="AS182" s="1" t="s">
        <v>51</v>
      </c>
      <c r="AT182" s="1" t="s">
        <v>50</v>
      </c>
      <c r="AU182" s="1" t="s">
        <v>52</v>
      </c>
      <c r="AV182" s="1" t="s">
        <v>52</v>
      </c>
      <c r="AW182" s="1" t="s">
        <v>52</v>
      </c>
      <c r="AX182" s="6" t="s">
        <v>51</v>
      </c>
    </row>
    <row r="183" spans="1:50" x14ac:dyDescent="0.25">
      <c r="A183" s="4"/>
      <c r="B183" s="4">
        <v>251694</v>
      </c>
      <c r="C183" s="1">
        <v>65</v>
      </c>
      <c r="D183" s="1">
        <v>65</v>
      </c>
      <c r="E183" s="1">
        <v>65</v>
      </c>
      <c r="F183" s="1">
        <v>1</v>
      </c>
      <c r="G183" s="1" t="s">
        <v>259</v>
      </c>
      <c r="H183" s="3">
        <v>9845</v>
      </c>
      <c r="I183" s="1">
        <v>92</v>
      </c>
      <c r="J183" s="1" t="s">
        <v>46</v>
      </c>
      <c r="K183" s="1" t="s">
        <v>57</v>
      </c>
      <c r="L183" s="1" t="s">
        <v>58</v>
      </c>
      <c r="M183" s="1">
        <v>32.9</v>
      </c>
      <c r="N183" s="1">
        <v>140</v>
      </c>
      <c r="O183" s="1">
        <v>80</v>
      </c>
      <c r="P183" s="1">
        <v>60</v>
      </c>
      <c r="Q183" s="1">
        <v>110</v>
      </c>
      <c r="R183" s="1">
        <v>76</v>
      </c>
      <c r="S183" s="1" t="s">
        <v>54</v>
      </c>
      <c r="T183" s="1" t="s">
        <v>50</v>
      </c>
      <c r="U183" s="1" t="s">
        <v>50</v>
      </c>
      <c r="V183" s="1" t="s">
        <v>50</v>
      </c>
      <c r="W183" s="1" t="s">
        <v>51</v>
      </c>
      <c r="X183" s="1" t="s">
        <v>50</v>
      </c>
      <c r="Y183" s="1" t="s">
        <v>51</v>
      </c>
      <c r="Z183" s="1" t="s">
        <v>51</v>
      </c>
      <c r="AA183" s="1" t="s">
        <v>52</v>
      </c>
      <c r="AB183" s="1" t="s">
        <v>50</v>
      </c>
      <c r="AC183" s="1" t="s">
        <v>51</v>
      </c>
      <c r="AL183" s="1" t="s">
        <v>50</v>
      </c>
      <c r="AM183" s="1" t="s">
        <v>50</v>
      </c>
      <c r="AN183" s="1" t="s">
        <v>50</v>
      </c>
      <c r="AO183" s="1" t="s">
        <v>51</v>
      </c>
      <c r="AP183" s="1" t="s">
        <v>51</v>
      </c>
      <c r="AQ183" s="1" t="s">
        <v>51</v>
      </c>
      <c r="AR183" s="1" t="s">
        <v>50</v>
      </c>
      <c r="AS183" s="1" t="s">
        <v>51</v>
      </c>
      <c r="AT183" s="1" t="s">
        <v>51</v>
      </c>
      <c r="AU183" s="1" t="s">
        <v>52</v>
      </c>
      <c r="AV183" s="1" t="s">
        <v>52</v>
      </c>
      <c r="AW183" s="1" t="s">
        <v>52</v>
      </c>
      <c r="AX183" s="6" t="s">
        <v>51</v>
      </c>
    </row>
    <row r="184" spans="1:50" x14ac:dyDescent="0.25">
      <c r="A184" s="4"/>
      <c r="B184" s="4">
        <v>252915</v>
      </c>
      <c r="C184" s="1">
        <v>60</v>
      </c>
      <c r="D184" s="1">
        <v>60</v>
      </c>
      <c r="E184" s="1">
        <v>60</v>
      </c>
      <c r="F184" s="1">
        <v>1</v>
      </c>
      <c r="G184" s="1" t="s">
        <v>261</v>
      </c>
      <c r="H184" s="3">
        <v>13573</v>
      </c>
      <c r="I184" s="1">
        <v>81</v>
      </c>
      <c r="J184" s="1" t="s">
        <v>56</v>
      </c>
      <c r="K184" s="1" t="s">
        <v>57</v>
      </c>
      <c r="L184" s="1" t="s">
        <v>58</v>
      </c>
      <c r="M184" s="1">
        <v>37.200000000000003</v>
      </c>
      <c r="N184" s="1">
        <v>140</v>
      </c>
      <c r="O184" s="1">
        <v>80</v>
      </c>
      <c r="P184" s="1">
        <v>60</v>
      </c>
      <c r="Q184" s="1">
        <v>110</v>
      </c>
      <c r="R184" s="1">
        <v>104</v>
      </c>
      <c r="S184" s="1" t="s">
        <v>59</v>
      </c>
      <c r="T184" s="1" t="s">
        <v>51</v>
      </c>
      <c r="U184" s="1" t="s">
        <v>50</v>
      </c>
      <c r="V184" s="1" t="s">
        <v>50</v>
      </c>
      <c r="W184" s="1" t="s">
        <v>51</v>
      </c>
      <c r="X184" s="1" t="s">
        <v>51</v>
      </c>
      <c r="Y184" s="1" t="s">
        <v>50</v>
      </c>
      <c r="Z184" s="1" t="s">
        <v>51</v>
      </c>
      <c r="AA184" s="1" t="s">
        <v>52</v>
      </c>
      <c r="AB184" s="1" t="s">
        <v>51</v>
      </c>
      <c r="AC184" s="1" t="s">
        <v>51</v>
      </c>
      <c r="AD184" s="1">
        <v>105</v>
      </c>
      <c r="AE184" s="1">
        <v>58</v>
      </c>
      <c r="AF184" s="1">
        <v>127</v>
      </c>
      <c r="AG184" s="1">
        <v>4.2</v>
      </c>
      <c r="AL184" s="1" t="s">
        <v>50</v>
      </c>
      <c r="AM184" s="1" t="s">
        <v>50</v>
      </c>
      <c r="AO184" s="1" t="s">
        <v>50</v>
      </c>
      <c r="AP184" s="1" t="s">
        <v>51</v>
      </c>
      <c r="AQ184" s="1" t="s">
        <v>50</v>
      </c>
      <c r="AR184" s="1" t="s">
        <v>50</v>
      </c>
      <c r="AS184" s="1" t="s">
        <v>51</v>
      </c>
      <c r="AT184" s="1" t="s">
        <v>50</v>
      </c>
      <c r="AU184" s="1" t="s">
        <v>52</v>
      </c>
      <c r="AV184" s="1" t="s">
        <v>52</v>
      </c>
      <c r="AW184" s="1" t="s">
        <v>52</v>
      </c>
      <c r="AX184" s="6" t="s">
        <v>51</v>
      </c>
    </row>
    <row r="185" spans="1:50" x14ac:dyDescent="0.25">
      <c r="A185" s="4"/>
      <c r="B185" s="4">
        <v>252939</v>
      </c>
      <c r="C185" s="1">
        <v>55</v>
      </c>
      <c r="D185" s="1">
        <v>55</v>
      </c>
      <c r="E185" s="1">
        <v>50</v>
      </c>
      <c r="F185" s="1">
        <v>1</v>
      </c>
      <c r="G185" s="1" t="s">
        <v>262</v>
      </c>
      <c r="H185" s="3">
        <v>9031</v>
      </c>
      <c r="I185" s="1">
        <v>94</v>
      </c>
      <c r="J185" s="1" t="s">
        <v>46</v>
      </c>
      <c r="K185" s="1" t="s">
        <v>47</v>
      </c>
      <c r="L185" s="1" t="s">
        <v>58</v>
      </c>
      <c r="M185" s="1">
        <v>27.1</v>
      </c>
      <c r="N185" s="1">
        <v>140</v>
      </c>
      <c r="O185" s="1">
        <v>70</v>
      </c>
      <c r="P185" s="1">
        <v>70</v>
      </c>
      <c r="Q185" s="1">
        <v>105</v>
      </c>
      <c r="R185" s="1">
        <v>93</v>
      </c>
      <c r="S185" s="1" t="s">
        <v>59</v>
      </c>
      <c r="T185" s="1" t="s">
        <v>50</v>
      </c>
      <c r="U185" s="1" t="s">
        <v>50</v>
      </c>
      <c r="V185" s="1" t="s">
        <v>50</v>
      </c>
      <c r="W185" s="1" t="s">
        <v>51</v>
      </c>
      <c r="X185" s="1" t="s">
        <v>50</v>
      </c>
      <c r="Y185" s="1" t="s">
        <v>51</v>
      </c>
      <c r="Z185" s="1" t="s">
        <v>50</v>
      </c>
      <c r="AA185" s="1" t="s">
        <v>52</v>
      </c>
      <c r="AB185" s="1" t="s">
        <v>50</v>
      </c>
      <c r="AC185" s="1" t="s">
        <v>50</v>
      </c>
      <c r="AD185" s="1">
        <v>86</v>
      </c>
      <c r="AE185" s="1">
        <v>53.7</v>
      </c>
      <c r="AF185" s="1">
        <v>140</v>
      </c>
      <c r="AG185" s="1">
        <v>4.4000000000000004</v>
      </c>
      <c r="AJ185" s="1">
        <v>4.7</v>
      </c>
      <c r="AK185" s="1">
        <v>2.4</v>
      </c>
      <c r="AL185" s="1" t="s">
        <v>50</v>
      </c>
      <c r="AM185" s="1" t="s">
        <v>51</v>
      </c>
      <c r="AN185" s="1" t="s">
        <v>50</v>
      </c>
      <c r="AO185" s="1" t="s">
        <v>51</v>
      </c>
      <c r="AP185" s="1" t="s">
        <v>51</v>
      </c>
      <c r="AQ185" s="1" t="s">
        <v>50</v>
      </c>
      <c r="AR185" s="1" t="s">
        <v>51</v>
      </c>
      <c r="AS185" s="1" t="s">
        <v>50</v>
      </c>
      <c r="AT185" s="1" t="s">
        <v>50</v>
      </c>
      <c r="AU185" s="1" t="s">
        <v>52</v>
      </c>
      <c r="AV185" s="1" t="s">
        <v>52</v>
      </c>
      <c r="AW185" s="1" t="s">
        <v>52</v>
      </c>
      <c r="AX185" s="6" t="s">
        <v>51</v>
      </c>
    </row>
    <row r="186" spans="1:50" x14ac:dyDescent="0.25">
      <c r="A186" s="4"/>
      <c r="B186" s="4">
        <v>253505</v>
      </c>
      <c r="C186" s="1">
        <v>70</v>
      </c>
      <c r="E186" s="1">
        <v>70</v>
      </c>
      <c r="F186" s="1">
        <v>1</v>
      </c>
      <c r="G186" s="1" t="s">
        <v>263</v>
      </c>
      <c r="H186" s="3">
        <v>13249</v>
      </c>
      <c r="I186" s="1">
        <v>82</v>
      </c>
      <c r="J186" s="1" t="s">
        <v>46</v>
      </c>
      <c r="K186" s="1" t="s">
        <v>47</v>
      </c>
      <c r="L186" s="1" t="s">
        <v>58</v>
      </c>
      <c r="M186" s="1">
        <v>30.1</v>
      </c>
      <c r="N186" s="1">
        <v>110</v>
      </c>
      <c r="O186" s="1">
        <v>60</v>
      </c>
      <c r="P186" s="1">
        <v>50</v>
      </c>
      <c r="Q186" s="1">
        <v>85</v>
      </c>
      <c r="R186" s="1">
        <v>66</v>
      </c>
      <c r="S186" s="1" t="s">
        <v>54</v>
      </c>
      <c r="T186" s="1" t="s">
        <v>50</v>
      </c>
      <c r="U186" s="1" t="s">
        <v>50</v>
      </c>
      <c r="V186" s="1" t="s">
        <v>50</v>
      </c>
      <c r="W186" s="1" t="s">
        <v>51</v>
      </c>
      <c r="X186" s="1" t="s">
        <v>51</v>
      </c>
      <c r="Y186" s="1" t="s">
        <v>50</v>
      </c>
      <c r="Z186" s="1" t="s">
        <v>50</v>
      </c>
      <c r="AA186" s="1" t="b">
        <v>1</v>
      </c>
      <c r="AB186" s="1" t="s">
        <v>50</v>
      </c>
      <c r="AC186" s="1" t="s">
        <v>51</v>
      </c>
      <c r="AD186" s="1">
        <v>133</v>
      </c>
      <c r="AE186" s="1">
        <v>33</v>
      </c>
      <c r="AF186" s="1">
        <v>101</v>
      </c>
      <c r="AG186" s="1">
        <v>4.5</v>
      </c>
      <c r="AJ186" s="1" t="s">
        <v>52</v>
      </c>
      <c r="AK186" s="1" t="s">
        <v>52</v>
      </c>
      <c r="AL186" s="1" t="s">
        <v>50</v>
      </c>
      <c r="AM186" s="1" t="s">
        <v>50</v>
      </c>
      <c r="AN186" s="1" t="s">
        <v>52</v>
      </c>
      <c r="AO186" s="1" t="s">
        <v>51</v>
      </c>
      <c r="AP186" s="1" t="s">
        <v>51</v>
      </c>
      <c r="AQ186" s="1" t="s">
        <v>51</v>
      </c>
      <c r="AR186" s="1" t="s">
        <v>50</v>
      </c>
      <c r="AS186" s="1" t="s">
        <v>51</v>
      </c>
      <c r="AT186" s="1" t="s">
        <v>50</v>
      </c>
      <c r="AU186" s="1" t="s">
        <v>52</v>
      </c>
      <c r="AV186" s="1" t="s">
        <v>52</v>
      </c>
      <c r="AW186" s="1" t="s">
        <v>52</v>
      </c>
      <c r="AX186" s="6" t="s">
        <v>51</v>
      </c>
    </row>
    <row r="187" spans="1:50" x14ac:dyDescent="0.25">
      <c r="A187" s="4"/>
      <c r="B187" s="4">
        <v>254763</v>
      </c>
      <c r="C187" s="1">
        <v>60</v>
      </c>
      <c r="E187" s="1">
        <v>60</v>
      </c>
      <c r="F187" s="1">
        <v>1</v>
      </c>
      <c r="G187" s="1" t="s">
        <v>264</v>
      </c>
      <c r="H187" s="3">
        <v>10984</v>
      </c>
      <c r="I187" s="1">
        <v>88</v>
      </c>
      <c r="J187" s="1" t="s">
        <v>46</v>
      </c>
      <c r="K187" s="1" t="s">
        <v>47</v>
      </c>
      <c r="L187" s="1" t="s">
        <v>58</v>
      </c>
      <c r="M187" s="1">
        <v>22.34</v>
      </c>
      <c r="N187" s="1">
        <v>140</v>
      </c>
      <c r="O187" s="1">
        <v>75</v>
      </c>
      <c r="P187" s="1">
        <v>65</v>
      </c>
      <c r="Q187" s="1">
        <v>107.5</v>
      </c>
      <c r="R187" s="1">
        <v>80</v>
      </c>
      <c r="S187" s="1" t="s">
        <v>59</v>
      </c>
      <c r="T187" s="1" t="s">
        <v>50</v>
      </c>
      <c r="U187" s="1" t="s">
        <v>50</v>
      </c>
      <c r="V187" s="1" t="s">
        <v>50</v>
      </c>
      <c r="W187" s="1" t="s">
        <v>51</v>
      </c>
      <c r="X187" s="1" t="s">
        <v>50</v>
      </c>
      <c r="Y187" s="1" t="s">
        <v>51</v>
      </c>
      <c r="Z187" s="1" t="s">
        <v>50</v>
      </c>
      <c r="AA187" s="1" t="s">
        <v>52</v>
      </c>
      <c r="AB187" s="1" t="s">
        <v>50</v>
      </c>
      <c r="AC187" s="1" t="s">
        <v>50</v>
      </c>
      <c r="AD187" s="1">
        <v>63</v>
      </c>
      <c r="AE187" s="1">
        <v>78</v>
      </c>
      <c r="AG187" s="1">
        <v>4.3</v>
      </c>
      <c r="AJ187" s="1" t="s">
        <v>52</v>
      </c>
      <c r="AK187" s="1" t="s">
        <v>52</v>
      </c>
      <c r="AL187" s="1" t="s">
        <v>51</v>
      </c>
      <c r="AM187" s="1" t="s">
        <v>50</v>
      </c>
      <c r="AN187" s="1" t="s">
        <v>52</v>
      </c>
      <c r="AO187" s="1" t="s">
        <v>51</v>
      </c>
      <c r="AP187" s="1" t="s">
        <v>51</v>
      </c>
      <c r="AQ187" s="1" t="s">
        <v>51</v>
      </c>
      <c r="AR187" s="1" t="s">
        <v>50</v>
      </c>
      <c r="AS187" s="1" t="s">
        <v>50</v>
      </c>
      <c r="AT187" s="1" t="s">
        <v>50</v>
      </c>
      <c r="AU187" s="1" t="s">
        <v>52</v>
      </c>
      <c r="AV187" s="1" t="s">
        <v>52</v>
      </c>
      <c r="AW187" s="1" t="s">
        <v>52</v>
      </c>
      <c r="AX187" s="6" t="s">
        <v>51</v>
      </c>
    </row>
    <row r="188" spans="1:50" x14ac:dyDescent="0.25">
      <c r="A188" s="4"/>
      <c r="B188" s="4">
        <v>254844</v>
      </c>
      <c r="C188" s="1">
        <v>55</v>
      </c>
      <c r="D188" s="1">
        <v>55</v>
      </c>
      <c r="E188" s="1">
        <v>30</v>
      </c>
      <c r="F188" s="1">
        <v>1</v>
      </c>
      <c r="G188" s="1" t="s">
        <v>265</v>
      </c>
      <c r="H188" s="3">
        <v>23876</v>
      </c>
      <c r="I188" s="1">
        <v>53</v>
      </c>
      <c r="J188" s="1" t="s">
        <v>46</v>
      </c>
      <c r="K188" s="1" t="s">
        <v>47</v>
      </c>
      <c r="L188" s="1" t="s">
        <v>58</v>
      </c>
      <c r="M188" s="1">
        <v>25.36</v>
      </c>
      <c r="P188" s="1">
        <v>0</v>
      </c>
      <c r="Q188" s="1">
        <v>0</v>
      </c>
      <c r="T188" s="1" t="s">
        <v>50</v>
      </c>
      <c r="U188" s="1" t="s">
        <v>50</v>
      </c>
      <c r="W188" s="1" t="s">
        <v>51</v>
      </c>
      <c r="X188" s="1" t="s">
        <v>50</v>
      </c>
      <c r="Y188" s="1" t="s">
        <v>50</v>
      </c>
      <c r="Z188" s="1" t="s">
        <v>50</v>
      </c>
      <c r="AA188" s="1" t="b">
        <v>1</v>
      </c>
      <c r="AB188" s="1" t="s">
        <v>50</v>
      </c>
      <c r="AC188" s="1" t="s">
        <v>50</v>
      </c>
      <c r="AL188" s="1" t="s">
        <v>51</v>
      </c>
      <c r="AM188" s="1" t="s">
        <v>50</v>
      </c>
      <c r="AO188" s="1" t="s">
        <v>51</v>
      </c>
      <c r="AP188" s="1" t="s">
        <v>50</v>
      </c>
      <c r="AR188" s="1" t="s">
        <v>50</v>
      </c>
      <c r="AS188" s="1" t="s">
        <v>50</v>
      </c>
      <c r="AT188" s="1" t="s">
        <v>50</v>
      </c>
      <c r="AU188" s="1" t="s">
        <v>52</v>
      </c>
      <c r="AV188" s="1" t="s">
        <v>52</v>
      </c>
      <c r="AW188" s="1" t="s">
        <v>52</v>
      </c>
      <c r="AX188" s="6" t="s">
        <v>51</v>
      </c>
    </row>
    <row r="189" spans="1:50" x14ac:dyDescent="0.25">
      <c r="A189" s="4"/>
      <c r="B189" s="4">
        <v>255145</v>
      </c>
      <c r="C189" s="1">
        <v>64</v>
      </c>
      <c r="D189" s="1">
        <v>64</v>
      </c>
      <c r="E189" s="1">
        <v>23</v>
      </c>
      <c r="F189" s="1">
        <v>1</v>
      </c>
      <c r="G189" s="1" t="s">
        <v>266</v>
      </c>
      <c r="H189" s="3">
        <v>12425</v>
      </c>
      <c r="I189" s="1">
        <v>84</v>
      </c>
      <c r="J189" s="1" t="s">
        <v>56</v>
      </c>
      <c r="K189" s="1" t="s">
        <v>47</v>
      </c>
      <c r="L189" s="1" t="s">
        <v>58</v>
      </c>
      <c r="M189" s="1">
        <v>34.799999999999997</v>
      </c>
      <c r="N189" s="1">
        <v>120</v>
      </c>
      <c r="O189" s="1">
        <v>70</v>
      </c>
      <c r="P189" s="1">
        <v>50</v>
      </c>
      <c r="Q189" s="1">
        <v>95</v>
      </c>
      <c r="R189" s="1">
        <v>60</v>
      </c>
      <c r="S189" s="1" t="s">
        <v>54</v>
      </c>
      <c r="T189" s="1" t="s">
        <v>50</v>
      </c>
      <c r="U189" s="1" t="s">
        <v>50</v>
      </c>
      <c r="V189" s="1" t="s">
        <v>50</v>
      </c>
      <c r="W189" s="1" t="s">
        <v>51</v>
      </c>
      <c r="X189" s="1" t="s">
        <v>50</v>
      </c>
      <c r="Y189" s="1" t="s">
        <v>51</v>
      </c>
      <c r="Z189" s="1" t="s">
        <v>50</v>
      </c>
      <c r="AA189" s="1" t="s">
        <v>52</v>
      </c>
      <c r="AB189" s="1" t="s">
        <v>50</v>
      </c>
      <c r="AC189" s="1" t="s">
        <v>50</v>
      </c>
      <c r="AD189" s="1">
        <v>117</v>
      </c>
      <c r="AE189" s="1">
        <v>50</v>
      </c>
      <c r="AF189" s="1">
        <v>137</v>
      </c>
      <c r="AG189" s="1">
        <v>4.5</v>
      </c>
      <c r="AJ189" s="1">
        <v>3.9</v>
      </c>
      <c r="AK189" s="1">
        <v>1.9</v>
      </c>
      <c r="AL189" s="1" t="s">
        <v>51</v>
      </c>
      <c r="AM189" s="1" t="s">
        <v>50</v>
      </c>
      <c r="AN189" s="1" t="s">
        <v>50</v>
      </c>
      <c r="AO189" s="1" t="s">
        <v>51</v>
      </c>
      <c r="AP189" s="1" t="s">
        <v>51</v>
      </c>
      <c r="AQ189" s="1" t="s">
        <v>50</v>
      </c>
      <c r="AR189" s="1" t="s">
        <v>50</v>
      </c>
      <c r="AS189" s="1" t="s">
        <v>51</v>
      </c>
      <c r="AT189" s="1" t="s">
        <v>50</v>
      </c>
      <c r="AU189" s="1" t="s">
        <v>52</v>
      </c>
      <c r="AV189" s="1" t="s">
        <v>52</v>
      </c>
      <c r="AW189" s="1" t="s">
        <v>52</v>
      </c>
      <c r="AX189" s="6" t="s">
        <v>51</v>
      </c>
    </row>
    <row r="190" spans="1:50" x14ac:dyDescent="0.25">
      <c r="A190" s="4"/>
      <c r="B190" s="4">
        <v>255163</v>
      </c>
      <c r="C190" s="1">
        <v>70</v>
      </c>
      <c r="E190" s="1">
        <v>70</v>
      </c>
      <c r="F190" s="1">
        <v>1</v>
      </c>
      <c r="G190" s="1" t="s">
        <v>267</v>
      </c>
      <c r="H190" s="3">
        <v>12988</v>
      </c>
      <c r="I190" s="1">
        <v>83</v>
      </c>
      <c r="J190" s="1" t="s">
        <v>46</v>
      </c>
      <c r="K190" s="1" t="s">
        <v>47</v>
      </c>
      <c r="L190" s="1" t="s">
        <v>58</v>
      </c>
      <c r="M190" s="1">
        <v>29.71</v>
      </c>
      <c r="N190" s="1">
        <v>125</v>
      </c>
      <c r="O190" s="1">
        <v>65</v>
      </c>
      <c r="P190" s="1">
        <v>60</v>
      </c>
      <c r="Q190" s="1">
        <v>95</v>
      </c>
      <c r="R190" s="1">
        <v>60</v>
      </c>
      <c r="S190" s="1" t="s">
        <v>54</v>
      </c>
      <c r="T190" s="1" t="s">
        <v>51</v>
      </c>
      <c r="U190" s="1" t="s">
        <v>51</v>
      </c>
      <c r="V190" s="1" t="s">
        <v>51</v>
      </c>
      <c r="W190" s="1" t="s">
        <v>51</v>
      </c>
      <c r="X190" s="1" t="s">
        <v>50</v>
      </c>
      <c r="Y190" s="1" t="s">
        <v>50</v>
      </c>
      <c r="Z190" s="1" t="s">
        <v>51</v>
      </c>
      <c r="AA190" s="1" t="s">
        <v>52</v>
      </c>
      <c r="AB190" s="1" t="s">
        <v>50</v>
      </c>
      <c r="AC190" s="1" t="s">
        <v>50</v>
      </c>
      <c r="AD190" s="1">
        <v>54</v>
      </c>
      <c r="AE190" s="1">
        <v>86</v>
      </c>
      <c r="AF190" s="1">
        <v>13.2</v>
      </c>
      <c r="AG190" s="1">
        <v>3.6</v>
      </c>
      <c r="AJ190" s="1" t="s">
        <v>52</v>
      </c>
      <c r="AK190" s="1" t="s">
        <v>52</v>
      </c>
      <c r="AL190" s="1" t="s">
        <v>50</v>
      </c>
      <c r="AM190" s="1" t="s">
        <v>51</v>
      </c>
      <c r="AN190" s="1" t="s">
        <v>52</v>
      </c>
      <c r="AO190" s="1" t="s">
        <v>50</v>
      </c>
      <c r="AP190" s="1" t="s">
        <v>51</v>
      </c>
      <c r="AQ190" s="1" t="s">
        <v>50</v>
      </c>
      <c r="AR190" s="1" t="s">
        <v>50</v>
      </c>
      <c r="AS190" s="1" t="s">
        <v>51</v>
      </c>
      <c r="AT190" s="1" t="s">
        <v>50</v>
      </c>
      <c r="AU190" s="1" t="s">
        <v>52</v>
      </c>
      <c r="AV190" s="1" t="s">
        <v>52</v>
      </c>
      <c r="AW190" s="1" t="s">
        <v>52</v>
      </c>
      <c r="AX190" s="6" t="s">
        <v>51</v>
      </c>
    </row>
    <row r="191" spans="1:50" x14ac:dyDescent="0.25">
      <c r="A191" s="4"/>
      <c r="B191" s="4">
        <v>255318</v>
      </c>
      <c r="C191" s="1">
        <v>59</v>
      </c>
      <c r="E191" s="1">
        <v>59</v>
      </c>
      <c r="F191" s="1">
        <v>1</v>
      </c>
      <c r="G191" s="1" t="s">
        <v>268</v>
      </c>
      <c r="H191" s="3">
        <v>10811</v>
      </c>
      <c r="I191" s="1">
        <v>89</v>
      </c>
      <c r="J191" s="1" t="s">
        <v>46</v>
      </c>
      <c r="K191" s="1" t="s">
        <v>47</v>
      </c>
      <c r="L191" s="1" t="s">
        <v>58</v>
      </c>
      <c r="M191" s="1">
        <v>30.63</v>
      </c>
      <c r="N191" s="1">
        <v>155</v>
      </c>
      <c r="O191" s="1">
        <v>70</v>
      </c>
      <c r="P191" s="1">
        <v>85</v>
      </c>
      <c r="Q191" s="1">
        <v>112.5</v>
      </c>
      <c r="R191" s="1">
        <v>69</v>
      </c>
      <c r="S191" s="1" t="s">
        <v>54</v>
      </c>
      <c r="T191" s="1" t="s">
        <v>50</v>
      </c>
      <c r="U191" s="1" t="s">
        <v>50</v>
      </c>
      <c r="V191" s="1" t="s">
        <v>50</v>
      </c>
      <c r="W191" s="1" t="s">
        <v>51</v>
      </c>
      <c r="X191" s="1" t="s">
        <v>50</v>
      </c>
      <c r="Y191" s="1" t="s">
        <v>51</v>
      </c>
      <c r="Z191" s="1" t="s">
        <v>50</v>
      </c>
      <c r="AA191" s="1" t="s">
        <v>52</v>
      </c>
      <c r="AB191" s="1" t="s">
        <v>50</v>
      </c>
      <c r="AC191" s="1" t="s">
        <v>50</v>
      </c>
      <c r="AD191" s="1">
        <v>78</v>
      </c>
      <c r="AE191" s="1">
        <v>60</v>
      </c>
      <c r="AG191" s="1">
        <v>4.3</v>
      </c>
      <c r="AJ191" s="1" t="s">
        <v>52</v>
      </c>
      <c r="AK191" s="1" t="s">
        <v>52</v>
      </c>
      <c r="AL191" s="1" t="s">
        <v>50</v>
      </c>
      <c r="AM191" s="1" t="s">
        <v>51</v>
      </c>
      <c r="AN191" s="1" t="s">
        <v>52</v>
      </c>
      <c r="AO191" s="1" t="s">
        <v>51</v>
      </c>
      <c r="AP191" s="1" t="s">
        <v>51</v>
      </c>
      <c r="AQ191" s="1" t="s">
        <v>51</v>
      </c>
      <c r="AR191" s="1" t="s">
        <v>50</v>
      </c>
      <c r="AS191" s="1" t="s">
        <v>51</v>
      </c>
      <c r="AT191" s="1" t="s">
        <v>50</v>
      </c>
      <c r="AU191" s="1" t="s">
        <v>52</v>
      </c>
      <c r="AV191" s="1" t="s">
        <v>52</v>
      </c>
      <c r="AW191" s="1" t="s">
        <v>52</v>
      </c>
      <c r="AX191" s="6" t="s">
        <v>51</v>
      </c>
    </row>
    <row r="192" spans="1:50" x14ac:dyDescent="0.25">
      <c r="A192" s="4"/>
      <c r="B192" s="4">
        <v>255845</v>
      </c>
      <c r="C192" s="1">
        <v>64</v>
      </c>
      <c r="D192" s="1">
        <v>64</v>
      </c>
      <c r="E192" s="1">
        <v>30</v>
      </c>
      <c r="F192" s="1">
        <v>1</v>
      </c>
      <c r="G192" s="1" t="s">
        <v>269</v>
      </c>
      <c r="H192" s="3">
        <v>22756</v>
      </c>
      <c r="I192" s="1">
        <v>56</v>
      </c>
      <c r="J192" s="1" t="s">
        <v>56</v>
      </c>
      <c r="K192" s="1" t="s">
        <v>57</v>
      </c>
      <c r="L192" s="1" t="s">
        <v>58</v>
      </c>
      <c r="M192" s="1">
        <v>34.200000000000003</v>
      </c>
      <c r="N192" s="1">
        <v>125</v>
      </c>
      <c r="O192" s="1">
        <v>75</v>
      </c>
      <c r="P192" s="1">
        <v>50</v>
      </c>
      <c r="Q192" s="1">
        <v>100</v>
      </c>
      <c r="R192" s="1">
        <v>80</v>
      </c>
      <c r="S192" s="1" t="s">
        <v>49</v>
      </c>
      <c r="T192" s="1" t="s">
        <v>50</v>
      </c>
      <c r="U192" s="1" t="s">
        <v>50</v>
      </c>
      <c r="V192" s="1" t="s">
        <v>50</v>
      </c>
      <c r="W192" s="1" t="s">
        <v>51</v>
      </c>
      <c r="X192" s="1" t="s">
        <v>51</v>
      </c>
      <c r="Y192" s="1" t="s">
        <v>50</v>
      </c>
      <c r="Z192" s="1" t="s">
        <v>50</v>
      </c>
      <c r="AA192" s="1" t="s">
        <v>52</v>
      </c>
      <c r="AB192" s="1" t="s">
        <v>50</v>
      </c>
      <c r="AC192" s="1" t="s">
        <v>50</v>
      </c>
      <c r="AD192" s="1">
        <v>124</v>
      </c>
      <c r="AE192" s="1">
        <v>57</v>
      </c>
      <c r="AF192" s="1">
        <v>138</v>
      </c>
      <c r="AG192" s="1">
        <v>4.9000000000000004</v>
      </c>
      <c r="AJ192" s="1">
        <v>5.7</v>
      </c>
      <c r="AL192" s="1" t="s">
        <v>51</v>
      </c>
      <c r="AM192" s="1" t="s">
        <v>50</v>
      </c>
      <c r="AO192" s="1" t="s">
        <v>51</v>
      </c>
      <c r="AP192" s="1" t="s">
        <v>51</v>
      </c>
      <c r="AQ192" s="1" t="s">
        <v>51</v>
      </c>
      <c r="AR192" s="1" t="s">
        <v>50</v>
      </c>
      <c r="AS192" s="1" t="s">
        <v>50</v>
      </c>
      <c r="AT192" s="1" t="s">
        <v>50</v>
      </c>
      <c r="AU192" s="1" t="s">
        <v>52</v>
      </c>
      <c r="AV192" s="1" t="s">
        <v>52</v>
      </c>
      <c r="AW192" s="1" t="s">
        <v>52</v>
      </c>
      <c r="AX192" s="6" t="s">
        <v>51</v>
      </c>
    </row>
    <row r="193" spans="1:50" x14ac:dyDescent="0.25">
      <c r="A193" s="4"/>
      <c r="B193" s="4">
        <v>257250</v>
      </c>
      <c r="C193" s="1">
        <v>60</v>
      </c>
      <c r="E193" s="1">
        <v>60</v>
      </c>
      <c r="F193" s="1">
        <v>1</v>
      </c>
      <c r="G193" s="1" t="s">
        <v>270</v>
      </c>
      <c r="H193" s="3">
        <v>14832</v>
      </c>
      <c r="I193" s="1">
        <v>78</v>
      </c>
      <c r="J193" s="1" t="s">
        <v>46</v>
      </c>
      <c r="K193" s="1" t="s">
        <v>57</v>
      </c>
      <c r="L193" s="1" t="s">
        <v>58</v>
      </c>
      <c r="M193" s="1">
        <v>46.9</v>
      </c>
      <c r="N193" s="1">
        <v>110</v>
      </c>
      <c r="O193" s="1">
        <v>60</v>
      </c>
      <c r="P193" s="1">
        <v>50</v>
      </c>
      <c r="Q193" s="1">
        <v>85</v>
      </c>
      <c r="R193" s="1">
        <v>76</v>
      </c>
      <c r="S193" s="1" t="s">
        <v>59</v>
      </c>
      <c r="T193" s="1" t="s">
        <v>50</v>
      </c>
      <c r="U193" s="1" t="s">
        <v>50</v>
      </c>
      <c r="V193" s="1" t="s">
        <v>50</v>
      </c>
      <c r="W193" s="1" t="s">
        <v>51</v>
      </c>
      <c r="X193" s="1" t="s">
        <v>50</v>
      </c>
      <c r="Y193" s="1" t="s">
        <v>51</v>
      </c>
      <c r="AA193" s="1" t="s">
        <v>52</v>
      </c>
      <c r="AB193" s="1" t="s">
        <v>50</v>
      </c>
      <c r="AC193" s="1" t="s">
        <v>50</v>
      </c>
      <c r="AL193" s="1" t="s">
        <v>50</v>
      </c>
      <c r="AM193" s="1" t="s">
        <v>51</v>
      </c>
      <c r="AO193" s="1" t="s">
        <v>51</v>
      </c>
      <c r="AP193" s="1" t="s">
        <v>51</v>
      </c>
      <c r="AQ193" s="1" t="s">
        <v>51</v>
      </c>
      <c r="AR193" s="1" t="s">
        <v>50</v>
      </c>
      <c r="AS193" s="1" t="s">
        <v>50</v>
      </c>
      <c r="AT193" s="1" t="s">
        <v>50</v>
      </c>
      <c r="AU193" s="1" t="s">
        <v>52</v>
      </c>
      <c r="AV193" s="1" t="s">
        <v>52</v>
      </c>
      <c r="AW193" s="1" t="s">
        <v>52</v>
      </c>
      <c r="AX193" s="6" t="s">
        <v>51</v>
      </c>
    </row>
    <row r="194" spans="1:50" x14ac:dyDescent="0.25">
      <c r="A194" s="4"/>
      <c r="B194" s="4">
        <v>257625</v>
      </c>
      <c r="C194" s="1">
        <v>53</v>
      </c>
      <c r="E194" s="1">
        <v>53</v>
      </c>
      <c r="F194" s="1">
        <v>1</v>
      </c>
      <c r="G194" s="1" t="s">
        <v>271</v>
      </c>
      <c r="H194" s="3">
        <v>14927</v>
      </c>
      <c r="I194" s="1">
        <v>78</v>
      </c>
      <c r="J194" s="1" t="s">
        <v>46</v>
      </c>
      <c r="K194" s="1" t="s">
        <v>47</v>
      </c>
      <c r="L194" s="1" t="s">
        <v>58</v>
      </c>
      <c r="M194" s="1">
        <v>46.72</v>
      </c>
      <c r="N194" s="1">
        <v>110</v>
      </c>
      <c r="O194" s="1">
        <v>70</v>
      </c>
      <c r="P194" s="1">
        <v>40</v>
      </c>
      <c r="Q194" s="1">
        <v>90</v>
      </c>
      <c r="R194" s="1">
        <v>70</v>
      </c>
      <c r="S194" s="1" t="s">
        <v>54</v>
      </c>
      <c r="T194" s="1" t="s">
        <v>50</v>
      </c>
      <c r="U194" s="1" t="s">
        <v>51</v>
      </c>
      <c r="V194" s="1" t="s">
        <v>51</v>
      </c>
      <c r="W194" s="1" t="s">
        <v>51</v>
      </c>
      <c r="X194" s="1" t="s">
        <v>50</v>
      </c>
      <c r="Y194" s="1" t="s">
        <v>51</v>
      </c>
      <c r="Z194" s="1" t="s">
        <v>51</v>
      </c>
      <c r="AA194" s="1" t="s">
        <v>52</v>
      </c>
      <c r="AB194" s="1" t="s">
        <v>50</v>
      </c>
      <c r="AC194" s="1" t="s">
        <v>50</v>
      </c>
      <c r="AJ194" s="1" t="s">
        <v>52</v>
      </c>
      <c r="AK194" s="1" t="s">
        <v>52</v>
      </c>
      <c r="AL194" s="1" t="s">
        <v>50</v>
      </c>
      <c r="AM194" s="1" t="s">
        <v>51</v>
      </c>
      <c r="AN194" s="1" t="s">
        <v>52</v>
      </c>
      <c r="AO194" s="1" t="s">
        <v>51</v>
      </c>
      <c r="AP194" s="1" t="s">
        <v>51</v>
      </c>
      <c r="AQ194" s="1" t="s">
        <v>50</v>
      </c>
      <c r="AR194" s="1" t="s">
        <v>51</v>
      </c>
      <c r="AT194" s="1" t="s">
        <v>50</v>
      </c>
      <c r="AU194" s="1" t="s">
        <v>52</v>
      </c>
      <c r="AV194" s="1" t="s">
        <v>52</v>
      </c>
      <c r="AW194" s="1" t="s">
        <v>52</v>
      </c>
      <c r="AX194" s="6" t="s">
        <v>51</v>
      </c>
    </row>
    <row r="195" spans="1:50" x14ac:dyDescent="0.25">
      <c r="A195" s="4"/>
      <c r="B195" s="4">
        <v>258291</v>
      </c>
      <c r="C195" s="1">
        <v>60</v>
      </c>
      <c r="D195" s="1">
        <v>60</v>
      </c>
      <c r="E195" s="1">
        <v>60</v>
      </c>
      <c r="F195" s="1">
        <v>1</v>
      </c>
      <c r="G195" s="1" t="s">
        <v>272</v>
      </c>
      <c r="H195" s="3">
        <v>13704</v>
      </c>
      <c r="I195" s="1">
        <v>81</v>
      </c>
      <c r="J195" s="1" t="s">
        <v>46</v>
      </c>
      <c r="K195" s="1" t="s">
        <v>57</v>
      </c>
      <c r="L195" s="1" t="s">
        <v>58</v>
      </c>
      <c r="M195" s="1">
        <v>33.700000000000003</v>
      </c>
      <c r="N195" s="1">
        <v>120</v>
      </c>
      <c r="O195" s="1">
        <v>75</v>
      </c>
      <c r="P195" s="1">
        <v>45</v>
      </c>
      <c r="Q195" s="1">
        <v>97.5</v>
      </c>
      <c r="R195" s="1">
        <v>59</v>
      </c>
      <c r="S195" s="1" t="s">
        <v>59</v>
      </c>
      <c r="T195" s="1" t="s">
        <v>50</v>
      </c>
      <c r="U195" s="1" t="s">
        <v>50</v>
      </c>
      <c r="V195" s="1" t="s">
        <v>51</v>
      </c>
      <c r="W195" s="1" t="s">
        <v>51</v>
      </c>
      <c r="X195" s="1" t="s">
        <v>50</v>
      </c>
      <c r="Y195" s="1" t="s">
        <v>51</v>
      </c>
      <c r="Z195" s="1" t="s">
        <v>51</v>
      </c>
      <c r="AA195" s="1" t="s">
        <v>52</v>
      </c>
      <c r="AB195" s="1" t="s">
        <v>50</v>
      </c>
      <c r="AC195" s="1" t="s">
        <v>50</v>
      </c>
      <c r="AD195" s="1">
        <v>72</v>
      </c>
      <c r="AE195" s="1">
        <v>69</v>
      </c>
      <c r="AF195" s="1">
        <v>140</v>
      </c>
      <c r="AG195" s="1">
        <v>4.7</v>
      </c>
      <c r="AJ195" s="1">
        <v>3.9</v>
      </c>
      <c r="AK195" s="1">
        <v>2.1</v>
      </c>
      <c r="AL195" s="1" t="s">
        <v>50</v>
      </c>
      <c r="AM195" s="1" t="s">
        <v>51</v>
      </c>
      <c r="AN195" s="1" t="s">
        <v>50</v>
      </c>
      <c r="AO195" s="1" t="s">
        <v>51</v>
      </c>
      <c r="AP195" s="1" t="s">
        <v>51</v>
      </c>
      <c r="AQ195" s="1" t="s">
        <v>50</v>
      </c>
      <c r="AR195" s="1" t="s">
        <v>50</v>
      </c>
      <c r="AS195" s="1" t="s">
        <v>51</v>
      </c>
      <c r="AT195" s="1" t="s">
        <v>50</v>
      </c>
      <c r="AU195" s="1" t="s">
        <v>52</v>
      </c>
      <c r="AV195" s="1" t="s">
        <v>52</v>
      </c>
      <c r="AW195" s="1" t="s">
        <v>52</v>
      </c>
      <c r="AX195" s="6" t="s">
        <v>51</v>
      </c>
    </row>
    <row r="196" spans="1:50" x14ac:dyDescent="0.25">
      <c r="A196" s="4"/>
      <c r="B196" s="4">
        <v>259046</v>
      </c>
      <c r="C196" s="1">
        <v>64</v>
      </c>
      <c r="D196" s="1">
        <v>64</v>
      </c>
      <c r="E196" s="1">
        <v>62</v>
      </c>
      <c r="F196" s="1">
        <v>1</v>
      </c>
      <c r="G196" s="1" t="s">
        <v>273</v>
      </c>
      <c r="H196" s="3">
        <v>18314</v>
      </c>
      <c r="I196" s="1">
        <v>68</v>
      </c>
      <c r="J196" s="1" t="s">
        <v>56</v>
      </c>
      <c r="K196" s="1" t="s">
        <v>57</v>
      </c>
      <c r="L196" s="1" t="s">
        <v>58</v>
      </c>
      <c r="M196" s="1">
        <v>38.4</v>
      </c>
      <c r="N196" s="1">
        <v>120</v>
      </c>
      <c r="O196" s="1">
        <v>70</v>
      </c>
      <c r="P196" s="1">
        <v>50</v>
      </c>
      <c r="Q196" s="1">
        <v>95</v>
      </c>
      <c r="R196" s="1">
        <v>51</v>
      </c>
      <c r="S196" s="1" t="s">
        <v>54</v>
      </c>
      <c r="T196" s="1" t="s">
        <v>50</v>
      </c>
      <c r="U196" s="1" t="s">
        <v>51</v>
      </c>
      <c r="V196" s="1" t="s">
        <v>50</v>
      </c>
      <c r="W196" s="1" t="s">
        <v>51</v>
      </c>
      <c r="X196" s="1" t="s">
        <v>51</v>
      </c>
      <c r="Y196" s="1" t="s">
        <v>51</v>
      </c>
      <c r="Z196" s="1" t="s">
        <v>51</v>
      </c>
      <c r="AA196" s="1" t="b">
        <v>1</v>
      </c>
      <c r="AB196" s="1" t="s">
        <v>50</v>
      </c>
      <c r="AC196" s="1" t="s">
        <v>51</v>
      </c>
      <c r="AD196" s="1">
        <v>85</v>
      </c>
      <c r="AE196" s="1">
        <v>81</v>
      </c>
      <c r="AF196" s="1">
        <v>129</v>
      </c>
      <c r="AG196" s="1">
        <v>4.3</v>
      </c>
      <c r="AJ196" s="1">
        <v>3.2</v>
      </c>
      <c r="AK196" s="1">
        <v>1.9</v>
      </c>
      <c r="AL196" s="1" t="s">
        <v>51</v>
      </c>
      <c r="AM196" s="1" t="s">
        <v>50</v>
      </c>
      <c r="AN196" s="1" t="s">
        <v>50</v>
      </c>
      <c r="AO196" s="1" t="s">
        <v>51</v>
      </c>
      <c r="AP196" s="1" t="s">
        <v>51</v>
      </c>
      <c r="AQ196" s="1" t="s">
        <v>50</v>
      </c>
      <c r="AR196" s="1" t="s">
        <v>50</v>
      </c>
      <c r="AS196" s="1" t="s">
        <v>51</v>
      </c>
      <c r="AT196" s="1" t="s">
        <v>50</v>
      </c>
      <c r="AU196" s="1" t="s">
        <v>52</v>
      </c>
      <c r="AV196" s="1" t="s">
        <v>52</v>
      </c>
      <c r="AW196" s="1" t="s">
        <v>52</v>
      </c>
      <c r="AX196" s="6" t="s">
        <v>51</v>
      </c>
    </row>
    <row r="197" spans="1:50" x14ac:dyDescent="0.25">
      <c r="A197" s="4"/>
      <c r="B197" s="4">
        <v>259775</v>
      </c>
      <c r="C197" s="1">
        <v>63</v>
      </c>
      <c r="D197" s="1">
        <v>63</v>
      </c>
      <c r="E197" s="1">
        <v>46</v>
      </c>
      <c r="F197" s="1">
        <v>1</v>
      </c>
      <c r="G197" s="1" t="s">
        <v>274</v>
      </c>
      <c r="H197" s="3">
        <v>17112</v>
      </c>
      <c r="I197" s="1">
        <v>72</v>
      </c>
      <c r="J197" s="1" t="s">
        <v>46</v>
      </c>
      <c r="K197" s="1" t="s">
        <v>47</v>
      </c>
      <c r="L197" s="1" t="s">
        <v>58</v>
      </c>
      <c r="M197" s="1">
        <v>33.700000000000003</v>
      </c>
      <c r="N197" s="1">
        <v>145</v>
      </c>
      <c r="O197" s="1">
        <v>90</v>
      </c>
      <c r="P197" s="1">
        <v>55</v>
      </c>
      <c r="Q197" s="1">
        <v>117.5</v>
      </c>
      <c r="R197" s="1">
        <v>47</v>
      </c>
      <c r="S197" s="1" t="s">
        <v>59</v>
      </c>
      <c r="T197" s="1" t="s">
        <v>50</v>
      </c>
      <c r="U197" s="1" t="s">
        <v>50</v>
      </c>
      <c r="V197" s="1" t="s">
        <v>51</v>
      </c>
      <c r="W197" s="1" t="s">
        <v>51</v>
      </c>
      <c r="X197" s="1" t="s">
        <v>50</v>
      </c>
      <c r="Y197" s="1" t="s">
        <v>51</v>
      </c>
      <c r="Z197" s="1" t="s">
        <v>51</v>
      </c>
      <c r="AA197" s="1" t="s">
        <v>52</v>
      </c>
      <c r="AB197" s="1" t="s">
        <v>50</v>
      </c>
      <c r="AC197" s="1" t="s">
        <v>50</v>
      </c>
      <c r="AD197" s="1">
        <v>120</v>
      </c>
      <c r="AE197" s="1">
        <v>40</v>
      </c>
      <c r="AF197" s="1">
        <v>128</v>
      </c>
      <c r="AG197" s="1">
        <v>4.2</v>
      </c>
      <c r="AJ197" s="1">
        <v>3.9</v>
      </c>
      <c r="AK197" s="1">
        <v>2.1</v>
      </c>
      <c r="AL197" s="1" t="s">
        <v>50</v>
      </c>
      <c r="AM197" s="1" t="s">
        <v>51</v>
      </c>
      <c r="AN197" s="1" t="s">
        <v>50</v>
      </c>
      <c r="AO197" s="1" t="s">
        <v>51</v>
      </c>
      <c r="AP197" s="1" t="s">
        <v>50</v>
      </c>
      <c r="AQ197" s="1" t="s">
        <v>50</v>
      </c>
      <c r="AR197" s="1" t="s">
        <v>50</v>
      </c>
      <c r="AS197" s="1" t="s">
        <v>51</v>
      </c>
      <c r="AT197" s="1" t="s">
        <v>50</v>
      </c>
      <c r="AU197" s="1" t="s">
        <v>52</v>
      </c>
      <c r="AV197" s="1" t="s">
        <v>52</v>
      </c>
      <c r="AW197" s="1" t="s">
        <v>52</v>
      </c>
      <c r="AX197" s="6" t="s">
        <v>51</v>
      </c>
    </row>
    <row r="198" spans="1:50" x14ac:dyDescent="0.25">
      <c r="A198" s="4"/>
      <c r="B198" s="4">
        <v>260355</v>
      </c>
      <c r="C198" s="1">
        <v>60</v>
      </c>
      <c r="D198" s="1">
        <v>60</v>
      </c>
      <c r="E198" s="1">
        <v>60</v>
      </c>
      <c r="F198" s="1">
        <v>1</v>
      </c>
      <c r="G198" s="1" t="s">
        <v>275</v>
      </c>
      <c r="H198" s="3">
        <v>13211</v>
      </c>
      <c r="I198" s="1">
        <v>82</v>
      </c>
      <c r="J198" s="1" t="s">
        <v>46</v>
      </c>
      <c r="K198" s="1" t="s">
        <v>47</v>
      </c>
      <c r="L198" s="1" t="s">
        <v>58</v>
      </c>
      <c r="M198" s="1">
        <v>40.6</v>
      </c>
      <c r="N198" s="1">
        <v>125</v>
      </c>
      <c r="O198" s="1">
        <v>80</v>
      </c>
      <c r="P198" s="1">
        <v>45</v>
      </c>
      <c r="Q198" s="1">
        <v>102.5</v>
      </c>
      <c r="R198" s="1">
        <v>108</v>
      </c>
      <c r="S198" s="1" t="s">
        <v>59</v>
      </c>
      <c r="T198" s="1" t="s">
        <v>50</v>
      </c>
      <c r="U198" s="1" t="s">
        <v>50</v>
      </c>
      <c r="V198" s="1" t="s">
        <v>50</v>
      </c>
      <c r="W198" s="1" t="s">
        <v>51</v>
      </c>
      <c r="X198" s="1" t="s">
        <v>50</v>
      </c>
      <c r="Y198" s="1" t="s">
        <v>51</v>
      </c>
      <c r="Z198" s="1" t="s">
        <v>50</v>
      </c>
      <c r="AA198" s="1" t="s">
        <v>52</v>
      </c>
      <c r="AB198" s="1" t="s">
        <v>50</v>
      </c>
      <c r="AC198" s="1" t="s">
        <v>51</v>
      </c>
      <c r="AD198" s="1">
        <v>124</v>
      </c>
      <c r="AE198" s="1">
        <v>35</v>
      </c>
      <c r="AF198" s="1">
        <v>110</v>
      </c>
      <c r="AG198" s="1">
        <v>4.0999999999999996</v>
      </c>
      <c r="AL198" s="1" t="s">
        <v>50</v>
      </c>
      <c r="AM198" s="1" t="s">
        <v>51</v>
      </c>
      <c r="AN198" s="1" t="s">
        <v>50</v>
      </c>
      <c r="AO198" s="1" t="s">
        <v>51</v>
      </c>
      <c r="AP198" s="1" t="s">
        <v>51</v>
      </c>
      <c r="AQ198" s="1" t="s">
        <v>50</v>
      </c>
      <c r="AR198" s="1" t="s">
        <v>50</v>
      </c>
      <c r="AS198" s="1" t="s">
        <v>51</v>
      </c>
      <c r="AT198" s="1" t="s">
        <v>50</v>
      </c>
      <c r="AU198" s="1" t="s">
        <v>52</v>
      </c>
      <c r="AV198" s="1" t="s">
        <v>52</v>
      </c>
      <c r="AW198" s="1" t="s">
        <v>52</v>
      </c>
      <c r="AX198" s="6" t="s">
        <v>51</v>
      </c>
    </row>
    <row r="199" spans="1:50" x14ac:dyDescent="0.25">
      <c r="A199" s="4"/>
      <c r="B199" s="4">
        <v>260703</v>
      </c>
      <c r="C199" s="1">
        <v>60</v>
      </c>
      <c r="E199" s="1">
        <v>60</v>
      </c>
      <c r="F199" s="1">
        <v>1</v>
      </c>
      <c r="G199" s="1" t="s">
        <v>276</v>
      </c>
      <c r="H199" s="3">
        <v>13224</v>
      </c>
      <c r="I199" s="1">
        <v>82</v>
      </c>
      <c r="J199" s="1" t="s">
        <v>56</v>
      </c>
      <c r="K199" s="1" t="s">
        <v>57</v>
      </c>
      <c r="L199" s="1" t="s">
        <v>58</v>
      </c>
      <c r="M199" s="1">
        <v>34.369999999999997</v>
      </c>
      <c r="N199" s="1">
        <v>120</v>
      </c>
      <c r="O199" s="1">
        <v>70</v>
      </c>
      <c r="P199" s="1">
        <v>50</v>
      </c>
      <c r="Q199" s="1">
        <v>95</v>
      </c>
      <c r="R199" s="1">
        <v>54</v>
      </c>
      <c r="S199" s="1" t="s">
        <v>54</v>
      </c>
      <c r="T199" s="1" t="s">
        <v>50</v>
      </c>
      <c r="U199" s="1" t="s">
        <v>50</v>
      </c>
      <c r="V199" s="1" t="s">
        <v>50</v>
      </c>
      <c r="W199" s="1" t="s">
        <v>51</v>
      </c>
      <c r="X199" s="1" t="s">
        <v>50</v>
      </c>
      <c r="Y199" s="1" t="s">
        <v>51</v>
      </c>
      <c r="Z199" s="1" t="s">
        <v>50</v>
      </c>
      <c r="AA199" s="1" t="s">
        <v>52</v>
      </c>
      <c r="AB199" s="1" t="s">
        <v>50</v>
      </c>
      <c r="AC199" s="1" t="s">
        <v>50</v>
      </c>
      <c r="AD199" s="1">
        <v>121</v>
      </c>
      <c r="AE199" s="1">
        <v>48</v>
      </c>
      <c r="AG199" s="1">
        <v>4.5</v>
      </c>
      <c r="AJ199" s="1" t="s">
        <v>52</v>
      </c>
      <c r="AK199" s="1" t="s">
        <v>52</v>
      </c>
      <c r="AL199" s="1" t="s">
        <v>50</v>
      </c>
      <c r="AM199" s="1" t="s">
        <v>50</v>
      </c>
      <c r="AN199" s="1" t="s">
        <v>52</v>
      </c>
      <c r="AO199" s="1" t="s">
        <v>51</v>
      </c>
      <c r="AP199" s="1" t="s">
        <v>51</v>
      </c>
      <c r="AQ199" s="1" t="s">
        <v>51</v>
      </c>
      <c r="AR199" s="1" t="s">
        <v>50</v>
      </c>
      <c r="AS199" s="1" t="s">
        <v>51</v>
      </c>
      <c r="AT199" s="1" t="s">
        <v>50</v>
      </c>
      <c r="AU199" s="1" t="s">
        <v>52</v>
      </c>
      <c r="AV199" s="1" t="s">
        <v>52</v>
      </c>
      <c r="AW199" s="1" t="s">
        <v>52</v>
      </c>
      <c r="AX199" s="6" t="s">
        <v>51</v>
      </c>
    </row>
    <row r="200" spans="1:50" x14ac:dyDescent="0.25">
      <c r="A200" s="4"/>
      <c r="B200" s="4">
        <v>261655</v>
      </c>
      <c r="C200" s="1">
        <v>65</v>
      </c>
      <c r="D200" s="1">
        <v>65</v>
      </c>
      <c r="E200" s="1">
        <v>62</v>
      </c>
      <c r="F200" s="1">
        <v>1</v>
      </c>
      <c r="G200" s="1" t="s">
        <v>277</v>
      </c>
      <c r="H200" s="3">
        <v>13032</v>
      </c>
      <c r="I200" s="1">
        <v>83</v>
      </c>
      <c r="J200" s="1" t="s">
        <v>46</v>
      </c>
      <c r="K200" s="1" t="s">
        <v>47</v>
      </c>
      <c r="L200" s="1" t="s">
        <v>58</v>
      </c>
      <c r="M200" s="1">
        <v>22.3</v>
      </c>
      <c r="N200" s="1">
        <v>145</v>
      </c>
      <c r="O200" s="1">
        <v>90</v>
      </c>
      <c r="P200" s="1">
        <v>55</v>
      </c>
      <c r="Q200" s="1">
        <v>117.5</v>
      </c>
      <c r="R200" s="1">
        <v>90</v>
      </c>
      <c r="S200" s="1" t="s">
        <v>54</v>
      </c>
      <c r="T200" s="1" t="s">
        <v>51</v>
      </c>
      <c r="U200" s="1" t="s">
        <v>50</v>
      </c>
      <c r="V200" s="1" t="s">
        <v>50</v>
      </c>
      <c r="W200" s="1" t="s">
        <v>51</v>
      </c>
      <c r="X200" s="1" t="s">
        <v>50</v>
      </c>
      <c r="Y200" s="1" t="s">
        <v>51</v>
      </c>
      <c r="Z200" s="1" t="s">
        <v>50</v>
      </c>
      <c r="AA200" s="1" t="s">
        <v>52</v>
      </c>
      <c r="AB200" s="1" t="s">
        <v>50</v>
      </c>
      <c r="AC200" s="1" t="s">
        <v>50</v>
      </c>
      <c r="AD200" s="1">
        <v>110</v>
      </c>
      <c r="AE200" s="1">
        <v>41</v>
      </c>
      <c r="AF200" s="1">
        <v>128</v>
      </c>
      <c r="AG200" s="1">
        <v>5</v>
      </c>
      <c r="AL200" s="1" t="s">
        <v>50</v>
      </c>
      <c r="AM200" s="1" t="s">
        <v>50</v>
      </c>
      <c r="AN200" s="1" t="s">
        <v>50</v>
      </c>
      <c r="AO200" s="1" t="s">
        <v>50</v>
      </c>
      <c r="AP200" s="1" t="s">
        <v>51</v>
      </c>
      <c r="AQ200" s="1" t="s">
        <v>50</v>
      </c>
      <c r="AR200" s="1" t="s">
        <v>50</v>
      </c>
      <c r="AS200" s="1" t="s">
        <v>50</v>
      </c>
      <c r="AT200" s="1" t="s">
        <v>50</v>
      </c>
      <c r="AU200" s="1" t="s">
        <v>52</v>
      </c>
      <c r="AV200" s="1" t="s">
        <v>52</v>
      </c>
      <c r="AW200" s="1" t="s">
        <v>52</v>
      </c>
      <c r="AX200" s="6" t="s">
        <v>51</v>
      </c>
    </row>
    <row r="201" spans="1:50" x14ac:dyDescent="0.25">
      <c r="A201" s="4"/>
      <c r="B201" s="4">
        <v>263138</v>
      </c>
      <c r="C201" s="1">
        <v>54</v>
      </c>
      <c r="D201" s="1">
        <v>54</v>
      </c>
      <c r="E201" s="1">
        <v>35</v>
      </c>
      <c r="F201" s="1">
        <v>1</v>
      </c>
      <c r="G201" s="1" t="s">
        <v>278</v>
      </c>
      <c r="H201" s="3">
        <v>14648</v>
      </c>
      <c r="I201" s="1">
        <v>78</v>
      </c>
      <c r="J201" s="1" t="s">
        <v>56</v>
      </c>
      <c r="K201" s="1" t="s">
        <v>47</v>
      </c>
      <c r="L201" s="1" t="s">
        <v>58</v>
      </c>
      <c r="M201" s="1">
        <v>26.6</v>
      </c>
      <c r="N201" s="1">
        <v>160</v>
      </c>
      <c r="O201" s="1">
        <v>85</v>
      </c>
      <c r="P201" s="1">
        <v>75</v>
      </c>
      <c r="Q201" s="1">
        <v>122.5</v>
      </c>
      <c r="R201" s="1">
        <v>82</v>
      </c>
      <c r="S201" s="1" t="s">
        <v>59</v>
      </c>
      <c r="T201" s="1" t="s">
        <v>50</v>
      </c>
      <c r="U201" s="1" t="s">
        <v>51</v>
      </c>
      <c r="V201" s="1" t="s">
        <v>51</v>
      </c>
      <c r="W201" s="1" t="s">
        <v>51</v>
      </c>
      <c r="X201" s="1" t="s">
        <v>50</v>
      </c>
      <c r="Y201" s="1" t="s">
        <v>50</v>
      </c>
      <c r="Z201" s="1" t="s">
        <v>50</v>
      </c>
      <c r="AA201" s="1" t="s">
        <v>52</v>
      </c>
      <c r="AB201" s="1" t="s">
        <v>50</v>
      </c>
      <c r="AC201" s="1" t="s">
        <v>50</v>
      </c>
      <c r="AD201" s="1">
        <v>145</v>
      </c>
      <c r="AE201" s="1">
        <v>40</v>
      </c>
      <c r="AF201" s="1">
        <v>127</v>
      </c>
      <c r="AG201" s="1">
        <v>4.5</v>
      </c>
      <c r="AH201" s="1">
        <v>186</v>
      </c>
      <c r="AL201" s="1" t="s">
        <v>50</v>
      </c>
      <c r="AM201" s="1" t="s">
        <v>51</v>
      </c>
      <c r="AN201" s="1" t="s">
        <v>50</v>
      </c>
      <c r="AO201" s="1" t="s">
        <v>51</v>
      </c>
      <c r="AP201" s="1" t="s">
        <v>50</v>
      </c>
      <c r="AQ201" s="1" t="s">
        <v>50</v>
      </c>
      <c r="AR201" s="1" t="s">
        <v>50</v>
      </c>
      <c r="AS201" s="1" t="s">
        <v>51</v>
      </c>
      <c r="AT201" s="1" t="s">
        <v>50</v>
      </c>
      <c r="AU201" s="1" t="s">
        <v>52</v>
      </c>
      <c r="AV201" s="1" t="s">
        <v>52</v>
      </c>
      <c r="AW201" s="1" t="s">
        <v>52</v>
      </c>
      <c r="AX201" s="6" t="s">
        <v>51</v>
      </c>
    </row>
    <row r="202" spans="1:50" x14ac:dyDescent="0.25">
      <c r="A202" s="4"/>
      <c r="B202" s="4">
        <v>263525</v>
      </c>
      <c r="C202" s="1">
        <v>52</v>
      </c>
      <c r="D202" s="1">
        <v>52</v>
      </c>
      <c r="E202" s="1">
        <v>35</v>
      </c>
      <c r="F202" s="1">
        <v>1</v>
      </c>
      <c r="G202" s="1" t="s">
        <v>279</v>
      </c>
      <c r="H202" s="3">
        <v>20634</v>
      </c>
      <c r="I202" s="1">
        <v>62</v>
      </c>
      <c r="J202" s="1" t="s">
        <v>46</v>
      </c>
      <c r="K202" s="1" t="s">
        <v>47</v>
      </c>
      <c r="L202" s="1" t="s">
        <v>58</v>
      </c>
      <c r="M202" s="1">
        <v>31.6</v>
      </c>
      <c r="N202" s="1">
        <v>140</v>
      </c>
      <c r="O202" s="1">
        <v>60</v>
      </c>
      <c r="P202" s="1">
        <v>80</v>
      </c>
      <c r="Q202" s="1">
        <v>100</v>
      </c>
      <c r="R202" s="1">
        <v>68</v>
      </c>
      <c r="S202" s="1" t="s">
        <v>54</v>
      </c>
      <c r="T202" s="1" t="s">
        <v>50</v>
      </c>
      <c r="U202" s="1" t="s">
        <v>50</v>
      </c>
      <c r="V202" s="1" t="s">
        <v>50</v>
      </c>
      <c r="W202" s="1" t="s">
        <v>51</v>
      </c>
      <c r="X202" s="1" t="s">
        <v>50</v>
      </c>
      <c r="Y202" s="1" t="s">
        <v>50</v>
      </c>
      <c r="Z202" s="1" t="s">
        <v>50</v>
      </c>
      <c r="AA202" s="1" t="s">
        <v>52</v>
      </c>
      <c r="AB202" s="1" t="s">
        <v>50</v>
      </c>
      <c r="AC202" s="1" t="s">
        <v>50</v>
      </c>
      <c r="AD202" s="1">
        <v>60</v>
      </c>
      <c r="AE202" s="1" t="s">
        <v>92</v>
      </c>
      <c r="AF202" s="1">
        <v>131</v>
      </c>
      <c r="AG202" s="1">
        <v>4.5</v>
      </c>
      <c r="AJ202" s="1">
        <v>4.5999999999999996</v>
      </c>
      <c r="AK202" s="1">
        <v>2.2999999999999998</v>
      </c>
      <c r="AL202" s="1" t="s">
        <v>50</v>
      </c>
      <c r="AM202" s="1" t="s">
        <v>51</v>
      </c>
      <c r="AN202" s="1" t="s">
        <v>50</v>
      </c>
      <c r="AO202" s="1" t="s">
        <v>51</v>
      </c>
      <c r="AP202" s="1" t="s">
        <v>50</v>
      </c>
      <c r="AQ202" s="1" t="s">
        <v>50</v>
      </c>
      <c r="AR202" s="1" t="s">
        <v>50</v>
      </c>
      <c r="AS202" s="1" t="s">
        <v>51</v>
      </c>
      <c r="AT202" s="1" t="s">
        <v>50</v>
      </c>
      <c r="AU202" s="1" t="s">
        <v>52</v>
      </c>
      <c r="AV202" s="1" t="s">
        <v>52</v>
      </c>
      <c r="AW202" s="1" t="s">
        <v>52</v>
      </c>
      <c r="AX202" s="6" t="s">
        <v>51</v>
      </c>
    </row>
    <row r="203" spans="1:50" x14ac:dyDescent="0.25">
      <c r="A203" s="4"/>
      <c r="B203" s="4">
        <v>263730</v>
      </c>
      <c r="C203" s="1">
        <v>60</v>
      </c>
      <c r="D203" s="1">
        <v>60</v>
      </c>
      <c r="E203" s="1">
        <v>60</v>
      </c>
      <c r="F203" s="1">
        <v>1</v>
      </c>
      <c r="G203" s="1" t="s">
        <v>280</v>
      </c>
      <c r="H203" s="3">
        <v>14119</v>
      </c>
      <c r="I203" s="1">
        <v>80</v>
      </c>
      <c r="J203" s="1" t="s">
        <v>46</v>
      </c>
      <c r="K203" s="1" t="s">
        <v>47</v>
      </c>
      <c r="L203" s="1" t="s">
        <v>58</v>
      </c>
      <c r="M203" s="1">
        <v>24.1</v>
      </c>
      <c r="N203" s="1">
        <v>120</v>
      </c>
      <c r="O203" s="1">
        <v>75</v>
      </c>
      <c r="P203" s="1">
        <v>45</v>
      </c>
      <c r="Q203" s="1">
        <v>97.5</v>
      </c>
      <c r="R203" s="1">
        <v>81</v>
      </c>
      <c r="S203" s="1" t="s">
        <v>54</v>
      </c>
      <c r="T203" s="1" t="s">
        <v>50</v>
      </c>
      <c r="U203" s="1" t="s">
        <v>50</v>
      </c>
      <c r="V203" s="1" t="s">
        <v>50</v>
      </c>
      <c r="W203" s="1" t="s">
        <v>50</v>
      </c>
      <c r="X203" s="1" t="s">
        <v>50</v>
      </c>
      <c r="Y203" s="1" t="s">
        <v>50</v>
      </c>
      <c r="Z203" s="1" t="s">
        <v>50</v>
      </c>
      <c r="AA203" s="1" t="s">
        <v>52</v>
      </c>
      <c r="AB203" s="1" t="s">
        <v>50</v>
      </c>
      <c r="AC203" s="1" t="s">
        <v>50</v>
      </c>
      <c r="AL203" s="1" t="s">
        <v>50</v>
      </c>
      <c r="AM203" s="1" t="s">
        <v>50</v>
      </c>
      <c r="AO203" s="1" t="s">
        <v>50</v>
      </c>
      <c r="AP203" s="1" t="s">
        <v>51</v>
      </c>
      <c r="AQ203" s="1" t="s">
        <v>51</v>
      </c>
      <c r="AR203" s="1" t="s">
        <v>50</v>
      </c>
      <c r="AS203" s="1" t="s">
        <v>51</v>
      </c>
      <c r="AT203" s="1" t="s">
        <v>50</v>
      </c>
      <c r="AU203" s="1" t="s">
        <v>52</v>
      </c>
      <c r="AV203" s="1" t="s">
        <v>52</v>
      </c>
      <c r="AW203" s="1" t="s">
        <v>52</v>
      </c>
      <c r="AX203" s="6" t="s">
        <v>51</v>
      </c>
    </row>
    <row r="204" spans="1:50" x14ac:dyDescent="0.25">
      <c r="A204" s="4"/>
      <c r="B204" s="4">
        <v>263927</v>
      </c>
      <c r="C204" s="1">
        <v>55</v>
      </c>
      <c r="D204" s="1">
        <v>55</v>
      </c>
      <c r="E204" s="1">
        <v>40</v>
      </c>
      <c r="F204" s="1">
        <v>1</v>
      </c>
      <c r="G204" s="1" t="s">
        <v>281</v>
      </c>
      <c r="H204" s="3">
        <v>15442</v>
      </c>
      <c r="I204" s="1">
        <v>76</v>
      </c>
      <c r="J204" s="1" t="s">
        <v>56</v>
      </c>
      <c r="K204" s="1" t="s">
        <v>57</v>
      </c>
      <c r="L204" s="1" t="s">
        <v>58</v>
      </c>
      <c r="M204" s="1">
        <v>22.1</v>
      </c>
      <c r="N204" s="1">
        <v>110</v>
      </c>
      <c r="O204" s="1">
        <v>50</v>
      </c>
      <c r="P204" s="1">
        <v>60</v>
      </c>
      <c r="Q204" s="1">
        <v>80</v>
      </c>
      <c r="R204" s="1">
        <v>55</v>
      </c>
      <c r="S204" s="1" t="s">
        <v>54</v>
      </c>
      <c r="T204" s="1" t="s">
        <v>50</v>
      </c>
      <c r="U204" s="1" t="s">
        <v>50</v>
      </c>
      <c r="V204" s="1" t="s">
        <v>50</v>
      </c>
      <c r="W204" s="1" t="s">
        <v>51</v>
      </c>
      <c r="X204" s="1" t="s">
        <v>50</v>
      </c>
      <c r="Y204" s="1" t="s">
        <v>50</v>
      </c>
      <c r="Z204" s="1" t="s">
        <v>51</v>
      </c>
      <c r="AA204" s="1" t="s">
        <v>52</v>
      </c>
      <c r="AB204" s="1" t="s">
        <v>50</v>
      </c>
      <c r="AC204" s="1" t="s">
        <v>50</v>
      </c>
      <c r="AD204" s="1">
        <v>102</v>
      </c>
      <c r="AE204" s="1">
        <v>62</v>
      </c>
      <c r="AF204" s="1">
        <v>134</v>
      </c>
      <c r="AG204" s="1">
        <v>4.4000000000000004</v>
      </c>
      <c r="AL204" s="1" t="s">
        <v>50</v>
      </c>
      <c r="AM204" s="1" t="s">
        <v>51</v>
      </c>
      <c r="AN204" s="1" t="s">
        <v>50</v>
      </c>
      <c r="AO204" s="1" t="s">
        <v>50</v>
      </c>
      <c r="AP204" s="1" t="s">
        <v>51</v>
      </c>
      <c r="AQ204" s="1" t="s">
        <v>51</v>
      </c>
      <c r="AR204" s="1" t="s">
        <v>50</v>
      </c>
      <c r="AS204" s="1" t="s">
        <v>50</v>
      </c>
      <c r="AT204" s="1" t="s">
        <v>50</v>
      </c>
      <c r="AU204" s="1" t="s">
        <v>52</v>
      </c>
      <c r="AV204" s="1" t="s">
        <v>52</v>
      </c>
      <c r="AW204" s="1" t="s">
        <v>52</v>
      </c>
      <c r="AX204" s="6" t="s">
        <v>51</v>
      </c>
    </row>
    <row r="205" spans="1:50" x14ac:dyDescent="0.25">
      <c r="A205" s="4"/>
      <c r="B205" s="4">
        <v>264242</v>
      </c>
      <c r="C205" s="1">
        <v>52</v>
      </c>
      <c r="D205" s="1">
        <v>52</v>
      </c>
      <c r="E205" s="1">
        <v>52</v>
      </c>
      <c r="F205" s="1">
        <v>1</v>
      </c>
      <c r="G205" s="1" t="s">
        <v>282</v>
      </c>
      <c r="H205" s="3">
        <v>15982</v>
      </c>
      <c r="I205" s="1">
        <v>75</v>
      </c>
      <c r="J205" s="1" t="s">
        <v>46</v>
      </c>
      <c r="K205" s="1" t="s">
        <v>47</v>
      </c>
      <c r="L205" s="1" t="s">
        <v>58</v>
      </c>
      <c r="P205" s="1">
        <v>0</v>
      </c>
      <c r="Q205" s="1">
        <v>0</v>
      </c>
      <c r="T205" s="1" t="s">
        <v>50</v>
      </c>
      <c r="U205" s="1" t="s">
        <v>51</v>
      </c>
      <c r="W205" s="1" t="s">
        <v>51</v>
      </c>
      <c r="X205" s="1" t="s">
        <v>51</v>
      </c>
      <c r="Y205" s="1" t="s">
        <v>51</v>
      </c>
      <c r="Z205" s="1" t="s">
        <v>51</v>
      </c>
      <c r="AA205" s="1" t="s">
        <v>52</v>
      </c>
      <c r="AB205" s="1" t="s">
        <v>50</v>
      </c>
      <c r="AC205" s="1" t="s">
        <v>50</v>
      </c>
      <c r="AJ205" s="1" t="s">
        <v>52</v>
      </c>
      <c r="AK205" s="1" t="s">
        <v>52</v>
      </c>
      <c r="AL205" s="1" t="s">
        <v>50</v>
      </c>
      <c r="AM205" s="1" t="s">
        <v>51</v>
      </c>
      <c r="AN205" s="1" t="s">
        <v>52</v>
      </c>
      <c r="AO205" s="1" t="s">
        <v>51</v>
      </c>
      <c r="AP205" s="1" t="s">
        <v>50</v>
      </c>
      <c r="AQ205" s="1" t="s">
        <v>50</v>
      </c>
      <c r="AR205" s="1" t="s">
        <v>51</v>
      </c>
      <c r="AS205" s="1" t="s">
        <v>51</v>
      </c>
      <c r="AT205" s="1" t="s">
        <v>50</v>
      </c>
      <c r="AU205" s="1" t="s">
        <v>52</v>
      </c>
      <c r="AV205" s="1" t="s">
        <v>52</v>
      </c>
      <c r="AW205" s="1" t="s">
        <v>52</v>
      </c>
      <c r="AX205" s="6" t="s">
        <v>51</v>
      </c>
    </row>
    <row r="206" spans="1:50" x14ac:dyDescent="0.25">
      <c r="A206" s="4"/>
      <c r="B206" s="4">
        <v>264402</v>
      </c>
      <c r="C206" s="1">
        <v>86</v>
      </c>
      <c r="E206" s="1">
        <v>86</v>
      </c>
      <c r="F206" s="1">
        <v>1</v>
      </c>
      <c r="G206" s="1" t="s">
        <v>283</v>
      </c>
      <c r="H206" s="3">
        <v>10240</v>
      </c>
      <c r="I206" s="1">
        <v>90</v>
      </c>
      <c r="J206" s="1" t="s">
        <v>46</v>
      </c>
      <c r="K206" s="1" t="s">
        <v>47</v>
      </c>
      <c r="L206" s="1" t="s">
        <v>58</v>
      </c>
      <c r="M206" s="1">
        <v>25</v>
      </c>
      <c r="N206" s="1">
        <v>120</v>
      </c>
      <c r="O206" s="1">
        <v>70</v>
      </c>
      <c r="P206" s="1">
        <v>50</v>
      </c>
      <c r="Q206" s="1">
        <v>95</v>
      </c>
      <c r="R206" s="1">
        <v>61</v>
      </c>
      <c r="S206" s="1" t="s">
        <v>54</v>
      </c>
      <c r="T206" s="1" t="s">
        <v>51</v>
      </c>
      <c r="U206" s="1" t="s">
        <v>50</v>
      </c>
      <c r="V206" s="1" t="s">
        <v>50</v>
      </c>
      <c r="W206" s="1" t="s">
        <v>51</v>
      </c>
      <c r="X206" s="1" t="s">
        <v>51</v>
      </c>
      <c r="Y206" s="1" t="s">
        <v>50</v>
      </c>
      <c r="Z206" s="1" t="s">
        <v>50</v>
      </c>
      <c r="AA206" s="1" t="s">
        <v>52</v>
      </c>
      <c r="AB206" s="1" t="s">
        <v>50</v>
      </c>
      <c r="AC206" s="1" t="s">
        <v>50</v>
      </c>
      <c r="AD206" s="1">
        <v>96</v>
      </c>
      <c r="AE206" s="1">
        <v>46</v>
      </c>
      <c r="AF206" s="1">
        <v>13.9</v>
      </c>
      <c r="AG206" s="1">
        <v>4.0999999999999996</v>
      </c>
      <c r="AJ206" s="1" t="s">
        <v>52</v>
      </c>
      <c r="AK206" s="1" t="s">
        <v>52</v>
      </c>
      <c r="AL206" s="1" t="s">
        <v>51</v>
      </c>
      <c r="AM206" s="1" t="s">
        <v>50</v>
      </c>
      <c r="AN206" s="1" t="s">
        <v>52</v>
      </c>
      <c r="AO206" s="1" t="s">
        <v>51</v>
      </c>
      <c r="AP206" s="1" t="s">
        <v>51</v>
      </c>
      <c r="AQ206" s="1" t="s">
        <v>50</v>
      </c>
      <c r="AR206" s="1" t="s">
        <v>50</v>
      </c>
      <c r="AS206" s="1" t="s">
        <v>50</v>
      </c>
      <c r="AT206" s="1" t="s">
        <v>51</v>
      </c>
      <c r="AU206" s="1" t="s">
        <v>52</v>
      </c>
      <c r="AV206" s="1" t="s">
        <v>52</v>
      </c>
      <c r="AW206" s="1" t="s">
        <v>52</v>
      </c>
      <c r="AX206" s="6" t="s">
        <v>51</v>
      </c>
    </row>
    <row r="207" spans="1:50" x14ac:dyDescent="0.25">
      <c r="A207" s="4"/>
      <c r="B207" s="4">
        <v>264426</v>
      </c>
      <c r="C207" s="1">
        <v>57</v>
      </c>
      <c r="D207" s="1">
        <v>57</v>
      </c>
      <c r="E207" s="1">
        <v>45</v>
      </c>
      <c r="F207" s="1">
        <v>1</v>
      </c>
      <c r="G207" s="1" t="s">
        <v>284</v>
      </c>
      <c r="H207" s="3">
        <v>17333</v>
      </c>
      <c r="I207" s="1">
        <v>71</v>
      </c>
      <c r="J207" s="1" t="s">
        <v>46</v>
      </c>
      <c r="K207" s="1" t="s">
        <v>47</v>
      </c>
      <c r="L207" s="1" t="s">
        <v>58</v>
      </c>
      <c r="M207" s="1">
        <v>30.4</v>
      </c>
      <c r="N207" s="1">
        <v>98</v>
      </c>
      <c r="O207" s="1">
        <v>60</v>
      </c>
      <c r="P207" s="1">
        <v>38</v>
      </c>
      <c r="Q207" s="1">
        <v>79</v>
      </c>
      <c r="R207" s="1">
        <v>60</v>
      </c>
      <c r="S207" s="1" t="s">
        <v>59</v>
      </c>
      <c r="T207" s="1" t="s">
        <v>50</v>
      </c>
      <c r="U207" s="1" t="s">
        <v>50</v>
      </c>
      <c r="V207" s="1" t="s">
        <v>50</v>
      </c>
      <c r="W207" s="1" t="s">
        <v>51</v>
      </c>
      <c r="X207" s="1" t="s">
        <v>50</v>
      </c>
      <c r="Y207" s="1" t="s">
        <v>51</v>
      </c>
      <c r="AA207" s="1" t="s">
        <v>52</v>
      </c>
      <c r="AB207" s="1" t="s">
        <v>50</v>
      </c>
      <c r="AC207" s="1" t="s">
        <v>51</v>
      </c>
      <c r="AD207" s="1">
        <v>100</v>
      </c>
      <c r="AE207" s="1">
        <v>50</v>
      </c>
      <c r="AG207" s="1">
        <v>4.2</v>
      </c>
      <c r="AL207" s="1" t="s">
        <v>51</v>
      </c>
      <c r="AM207" s="1" t="s">
        <v>50</v>
      </c>
      <c r="AO207" s="1" t="s">
        <v>51</v>
      </c>
      <c r="AP207" s="1" t="s">
        <v>51</v>
      </c>
      <c r="AQ207" s="1" t="s">
        <v>51</v>
      </c>
      <c r="AR207" s="1" t="s">
        <v>50</v>
      </c>
      <c r="AS207" s="1" t="s">
        <v>51</v>
      </c>
      <c r="AT207" s="1" t="s">
        <v>51</v>
      </c>
      <c r="AU207" s="1" t="s">
        <v>52</v>
      </c>
      <c r="AV207" s="1" t="s">
        <v>52</v>
      </c>
      <c r="AW207" s="1" t="s">
        <v>52</v>
      </c>
      <c r="AX207" s="6" t="s">
        <v>51</v>
      </c>
    </row>
    <row r="208" spans="1:50" x14ac:dyDescent="0.25">
      <c r="A208" s="4"/>
      <c r="B208" s="4">
        <v>264718</v>
      </c>
      <c r="C208" s="1">
        <v>60</v>
      </c>
      <c r="E208" s="1">
        <v>60</v>
      </c>
      <c r="F208" s="1">
        <v>1</v>
      </c>
      <c r="G208" s="1" t="s">
        <v>285</v>
      </c>
      <c r="H208" s="3">
        <v>11064</v>
      </c>
      <c r="I208" s="1">
        <v>88</v>
      </c>
      <c r="J208" s="1" t="s">
        <v>46</v>
      </c>
      <c r="K208" s="1" t="s">
        <v>57</v>
      </c>
      <c r="L208" s="1" t="s">
        <v>58</v>
      </c>
      <c r="M208" s="1">
        <v>28.34</v>
      </c>
      <c r="N208" s="1">
        <v>135</v>
      </c>
      <c r="O208" s="1">
        <v>75</v>
      </c>
      <c r="P208" s="1">
        <v>60</v>
      </c>
      <c r="Q208" s="1">
        <v>105</v>
      </c>
      <c r="R208" s="1">
        <v>74</v>
      </c>
      <c r="S208" s="1" t="s">
        <v>54</v>
      </c>
      <c r="T208" s="1" t="s">
        <v>50</v>
      </c>
      <c r="U208" s="1" t="s">
        <v>50</v>
      </c>
      <c r="V208" s="1" t="s">
        <v>51</v>
      </c>
      <c r="W208" s="1" t="s">
        <v>51</v>
      </c>
      <c r="X208" s="1" t="s">
        <v>50</v>
      </c>
      <c r="Y208" s="1" t="s">
        <v>51</v>
      </c>
      <c r="Z208" s="1" t="s">
        <v>51</v>
      </c>
      <c r="AA208" s="1" t="s">
        <v>52</v>
      </c>
      <c r="AB208" s="1" t="s">
        <v>50</v>
      </c>
      <c r="AC208" s="1" t="s">
        <v>50</v>
      </c>
      <c r="AD208" s="1">
        <v>66</v>
      </c>
      <c r="AE208" s="1">
        <v>74</v>
      </c>
      <c r="AG208" s="1">
        <v>4.5999999999999996</v>
      </c>
      <c r="AJ208" s="1" t="s">
        <v>52</v>
      </c>
      <c r="AK208" s="1" t="s">
        <v>52</v>
      </c>
      <c r="AM208" s="1" t="s">
        <v>51</v>
      </c>
      <c r="AN208" s="1" t="s">
        <v>52</v>
      </c>
      <c r="AO208" s="1" t="s">
        <v>51</v>
      </c>
      <c r="AP208" s="1" t="s">
        <v>51</v>
      </c>
      <c r="AQ208" s="1" t="s">
        <v>50</v>
      </c>
      <c r="AR208" s="1" t="s">
        <v>50</v>
      </c>
      <c r="AS208" s="1" t="s">
        <v>51</v>
      </c>
      <c r="AT208" s="1" t="s">
        <v>50</v>
      </c>
      <c r="AU208" s="1" t="s">
        <v>52</v>
      </c>
      <c r="AV208" s="1" t="s">
        <v>52</v>
      </c>
      <c r="AW208" s="1" t="s">
        <v>52</v>
      </c>
      <c r="AX208" s="6" t="s">
        <v>51</v>
      </c>
    </row>
    <row r="209" spans="1:50" x14ac:dyDescent="0.25">
      <c r="A209" s="4"/>
      <c r="B209" s="4">
        <v>264823</v>
      </c>
      <c r="C209" s="1">
        <v>58</v>
      </c>
      <c r="D209" s="1">
        <v>58</v>
      </c>
      <c r="E209" s="1">
        <v>10</v>
      </c>
      <c r="F209" s="1">
        <v>1</v>
      </c>
      <c r="G209" s="1" t="s">
        <v>286</v>
      </c>
      <c r="H209" s="3">
        <v>26528</v>
      </c>
      <c r="I209" s="1">
        <v>46</v>
      </c>
      <c r="J209" s="1" t="s">
        <v>56</v>
      </c>
      <c r="K209" s="1" t="s">
        <v>70</v>
      </c>
      <c r="L209" s="1" t="s">
        <v>58</v>
      </c>
      <c r="M209" s="1">
        <v>26.8</v>
      </c>
      <c r="N209" s="1">
        <v>135</v>
      </c>
      <c r="O209" s="1">
        <v>80</v>
      </c>
      <c r="P209" s="1">
        <v>55</v>
      </c>
      <c r="Q209" s="1">
        <v>107.5</v>
      </c>
      <c r="R209" s="1">
        <v>95</v>
      </c>
      <c r="S209" s="1" t="s">
        <v>54</v>
      </c>
      <c r="T209" s="1" t="s">
        <v>50</v>
      </c>
      <c r="U209" s="1" t="s">
        <v>50</v>
      </c>
      <c r="V209" s="1" t="s">
        <v>50</v>
      </c>
      <c r="W209" s="1" t="s">
        <v>50</v>
      </c>
      <c r="X209" s="1" t="s">
        <v>50</v>
      </c>
      <c r="Y209" s="1" t="s">
        <v>50</v>
      </c>
      <c r="Z209" s="1" t="s">
        <v>50</v>
      </c>
      <c r="AA209" s="1" t="s">
        <v>52</v>
      </c>
      <c r="AB209" s="1" t="s">
        <v>50</v>
      </c>
      <c r="AC209" s="1" t="s">
        <v>50</v>
      </c>
      <c r="AL209" s="1" t="s">
        <v>50</v>
      </c>
      <c r="AM209" s="1" t="s">
        <v>51</v>
      </c>
      <c r="AN209" s="1" t="s">
        <v>50</v>
      </c>
      <c r="AO209" s="1" t="s">
        <v>51</v>
      </c>
      <c r="AP209" s="1" t="s">
        <v>51</v>
      </c>
      <c r="AQ209" s="1" t="s">
        <v>51</v>
      </c>
      <c r="AR209" s="1" t="s">
        <v>50</v>
      </c>
      <c r="AS209" s="1" t="s">
        <v>50</v>
      </c>
      <c r="AT209" s="1" t="s">
        <v>50</v>
      </c>
      <c r="AU209" s="1" t="s">
        <v>52</v>
      </c>
      <c r="AV209" s="1" t="s">
        <v>52</v>
      </c>
      <c r="AW209" s="1" t="s">
        <v>52</v>
      </c>
      <c r="AX209" s="6" t="s">
        <v>51</v>
      </c>
    </row>
    <row r="210" spans="1:50" x14ac:dyDescent="0.25">
      <c r="A210" s="4"/>
      <c r="B210" s="4">
        <v>265185</v>
      </c>
      <c r="C210" s="1">
        <v>66</v>
      </c>
      <c r="D210" s="1">
        <v>66</v>
      </c>
      <c r="E210" s="1">
        <v>63</v>
      </c>
      <c r="F210" s="1">
        <v>1</v>
      </c>
      <c r="G210" s="1" t="s">
        <v>288</v>
      </c>
      <c r="H210" s="3">
        <v>9672</v>
      </c>
      <c r="I210" s="1">
        <v>92</v>
      </c>
      <c r="J210" s="1" t="s">
        <v>46</v>
      </c>
      <c r="K210" s="1" t="s">
        <v>47</v>
      </c>
      <c r="L210" s="1" t="s">
        <v>58</v>
      </c>
      <c r="P210" s="1">
        <v>0</v>
      </c>
      <c r="Q210" s="1">
        <v>0</v>
      </c>
      <c r="T210" s="1" t="s">
        <v>50</v>
      </c>
      <c r="U210" s="1" t="s">
        <v>51</v>
      </c>
      <c r="W210" s="1" t="s">
        <v>50</v>
      </c>
      <c r="X210" s="1" t="s">
        <v>51</v>
      </c>
      <c r="Y210" s="1" t="s">
        <v>51</v>
      </c>
      <c r="Z210" s="1" t="s">
        <v>51</v>
      </c>
      <c r="AA210" s="1" t="s">
        <v>52</v>
      </c>
      <c r="AB210" s="1" t="s">
        <v>50</v>
      </c>
      <c r="AC210" s="1" t="s">
        <v>51</v>
      </c>
      <c r="AL210" s="1" t="s">
        <v>50</v>
      </c>
      <c r="AM210" s="1" t="s">
        <v>51</v>
      </c>
      <c r="AO210" s="1" t="s">
        <v>51</v>
      </c>
      <c r="AP210" s="1" t="s">
        <v>51</v>
      </c>
      <c r="AQ210" s="1" t="s">
        <v>51</v>
      </c>
      <c r="AR210" s="1" t="s">
        <v>50</v>
      </c>
      <c r="AS210" s="1" t="s">
        <v>50</v>
      </c>
      <c r="AT210" s="1" t="s">
        <v>50</v>
      </c>
      <c r="AU210" s="1" t="s">
        <v>52</v>
      </c>
      <c r="AV210" s="1" t="s">
        <v>52</v>
      </c>
      <c r="AW210" s="1" t="s">
        <v>52</v>
      </c>
      <c r="AX210" s="6" t="s">
        <v>51</v>
      </c>
    </row>
    <row r="211" spans="1:50" x14ac:dyDescent="0.25">
      <c r="A211" s="4"/>
      <c r="B211" s="4">
        <v>266497</v>
      </c>
      <c r="C211" s="1">
        <v>64</v>
      </c>
      <c r="D211" s="1">
        <v>64</v>
      </c>
      <c r="E211" s="1">
        <v>54</v>
      </c>
      <c r="F211" s="1">
        <v>1</v>
      </c>
      <c r="G211" s="1" t="s">
        <v>289</v>
      </c>
      <c r="H211" s="3">
        <v>7603</v>
      </c>
      <c r="I211" s="1">
        <v>98</v>
      </c>
      <c r="J211" s="1" t="s">
        <v>56</v>
      </c>
      <c r="K211" s="1" t="s">
        <v>47</v>
      </c>
      <c r="L211" s="1" t="s">
        <v>58</v>
      </c>
      <c r="M211" s="1">
        <v>24.3</v>
      </c>
      <c r="N211" s="1">
        <v>110</v>
      </c>
      <c r="O211" s="1">
        <v>70</v>
      </c>
      <c r="P211" s="1">
        <v>40</v>
      </c>
      <c r="Q211" s="1">
        <v>90</v>
      </c>
      <c r="R211" s="1">
        <v>73</v>
      </c>
      <c r="S211" s="1" t="s">
        <v>59</v>
      </c>
      <c r="T211" s="1" t="s">
        <v>50</v>
      </c>
      <c r="U211" s="1" t="s">
        <v>50</v>
      </c>
      <c r="V211" s="1" t="s">
        <v>50</v>
      </c>
      <c r="W211" s="1" t="s">
        <v>51</v>
      </c>
      <c r="X211" s="1" t="s">
        <v>50</v>
      </c>
      <c r="Y211" s="1" t="s">
        <v>51</v>
      </c>
      <c r="Z211" s="1" t="s">
        <v>50</v>
      </c>
      <c r="AA211" s="1" t="s">
        <v>52</v>
      </c>
      <c r="AB211" s="1" t="s">
        <v>50</v>
      </c>
      <c r="AC211" s="1" t="s">
        <v>51</v>
      </c>
      <c r="AD211" s="1">
        <v>122</v>
      </c>
      <c r="AE211" s="1">
        <v>43</v>
      </c>
      <c r="AF211" s="1">
        <v>136</v>
      </c>
      <c r="AG211" s="1">
        <v>4.5</v>
      </c>
      <c r="AL211" s="1" t="s">
        <v>50</v>
      </c>
      <c r="AM211" s="1" t="s">
        <v>50</v>
      </c>
      <c r="AN211" s="1" t="s">
        <v>50</v>
      </c>
      <c r="AO211" s="1" t="s">
        <v>50</v>
      </c>
      <c r="AP211" s="1" t="s">
        <v>51</v>
      </c>
      <c r="AQ211" s="1" t="s">
        <v>50</v>
      </c>
      <c r="AR211" s="1" t="s">
        <v>50</v>
      </c>
      <c r="AS211" s="1" t="s">
        <v>50</v>
      </c>
      <c r="AT211" s="1" t="s">
        <v>50</v>
      </c>
      <c r="AU211" s="1" t="s">
        <v>52</v>
      </c>
      <c r="AV211" s="1" t="s">
        <v>52</v>
      </c>
      <c r="AW211" s="1" t="s">
        <v>52</v>
      </c>
      <c r="AX211" s="6" t="s">
        <v>51</v>
      </c>
    </row>
    <row r="212" spans="1:50" x14ac:dyDescent="0.25">
      <c r="A212" s="4"/>
      <c r="B212" s="4">
        <v>266588</v>
      </c>
      <c r="C212" s="1">
        <v>56</v>
      </c>
      <c r="E212" s="1">
        <v>56</v>
      </c>
      <c r="F212" s="1">
        <v>1</v>
      </c>
      <c r="G212" s="1" t="s">
        <v>290</v>
      </c>
      <c r="H212" s="3">
        <v>15726</v>
      </c>
      <c r="I212" s="1">
        <v>75</v>
      </c>
      <c r="J212" s="1" t="s">
        <v>56</v>
      </c>
      <c r="K212" s="1" t="s">
        <v>47</v>
      </c>
      <c r="L212" s="1" t="s">
        <v>58</v>
      </c>
      <c r="M212" s="1">
        <v>31.55</v>
      </c>
      <c r="N212" s="1">
        <v>120</v>
      </c>
      <c r="O212" s="1">
        <v>80</v>
      </c>
      <c r="P212" s="1">
        <v>40</v>
      </c>
      <c r="Q212" s="1">
        <v>100</v>
      </c>
      <c r="R212" s="1">
        <v>76</v>
      </c>
      <c r="S212" s="1" t="s">
        <v>59</v>
      </c>
      <c r="T212" s="1" t="s">
        <v>50</v>
      </c>
      <c r="U212" s="1" t="s">
        <v>51</v>
      </c>
      <c r="V212" s="1" t="s">
        <v>51</v>
      </c>
      <c r="W212" s="1" t="s">
        <v>51</v>
      </c>
      <c r="X212" s="1" t="s">
        <v>50</v>
      </c>
      <c r="Y212" s="1" t="s">
        <v>51</v>
      </c>
      <c r="Z212" s="1" t="s">
        <v>51</v>
      </c>
      <c r="AA212" s="1" t="s">
        <v>52</v>
      </c>
      <c r="AB212" s="1" t="s">
        <v>50</v>
      </c>
      <c r="AC212" s="1" t="s">
        <v>50</v>
      </c>
      <c r="AD212" s="1">
        <v>142</v>
      </c>
      <c r="AE212" s="1">
        <v>42</v>
      </c>
      <c r="AF212" s="1">
        <v>135</v>
      </c>
      <c r="AG212" s="1">
        <v>4.5999999999999996</v>
      </c>
      <c r="AJ212" s="1" t="s">
        <v>52</v>
      </c>
      <c r="AK212" s="1" t="s">
        <v>52</v>
      </c>
      <c r="AL212" s="1" t="s">
        <v>50</v>
      </c>
      <c r="AM212" s="1" t="s">
        <v>50</v>
      </c>
      <c r="AN212" s="1" t="s">
        <v>52</v>
      </c>
      <c r="AO212" s="1" t="s">
        <v>50</v>
      </c>
      <c r="AP212" s="1" t="s">
        <v>51</v>
      </c>
      <c r="AQ212" s="1" t="s">
        <v>50</v>
      </c>
      <c r="AR212" s="1" t="s">
        <v>50</v>
      </c>
      <c r="AS212" s="1" t="s">
        <v>50</v>
      </c>
      <c r="AT212" s="1" t="s">
        <v>50</v>
      </c>
      <c r="AU212" s="1" t="s">
        <v>52</v>
      </c>
      <c r="AV212" s="1" t="s">
        <v>52</v>
      </c>
      <c r="AW212" s="1" t="s">
        <v>52</v>
      </c>
      <c r="AX212" s="6" t="s">
        <v>51</v>
      </c>
    </row>
    <row r="213" spans="1:50" x14ac:dyDescent="0.25">
      <c r="A213" s="4"/>
      <c r="B213" s="4">
        <v>267153</v>
      </c>
      <c r="C213" s="1">
        <v>65</v>
      </c>
      <c r="D213" s="1">
        <v>65</v>
      </c>
      <c r="E213" s="1">
        <v>43</v>
      </c>
      <c r="F213" s="1">
        <v>1</v>
      </c>
      <c r="G213" s="1" t="s">
        <v>291</v>
      </c>
      <c r="H213" s="3">
        <v>16739</v>
      </c>
      <c r="I213" s="1">
        <v>73</v>
      </c>
      <c r="J213" s="1" t="s">
        <v>46</v>
      </c>
      <c r="K213" s="1" t="s">
        <v>47</v>
      </c>
      <c r="L213" s="1" t="s">
        <v>58</v>
      </c>
      <c r="M213" s="1">
        <v>34.5</v>
      </c>
      <c r="N213" s="1">
        <v>190</v>
      </c>
      <c r="O213" s="1">
        <v>100</v>
      </c>
      <c r="P213" s="1">
        <v>90</v>
      </c>
      <c r="Q213" s="1">
        <v>145</v>
      </c>
      <c r="R213" s="1">
        <v>93</v>
      </c>
      <c r="S213" s="1" t="s">
        <v>54</v>
      </c>
      <c r="T213" s="1" t="s">
        <v>51</v>
      </c>
      <c r="U213" s="1" t="s">
        <v>50</v>
      </c>
      <c r="V213" s="1" t="s">
        <v>50</v>
      </c>
      <c r="W213" s="1" t="s">
        <v>51</v>
      </c>
      <c r="X213" s="1" t="s">
        <v>50</v>
      </c>
      <c r="Y213" s="1" t="s">
        <v>51</v>
      </c>
      <c r="Z213" s="1" t="s">
        <v>50</v>
      </c>
      <c r="AA213" s="1" t="s">
        <v>52</v>
      </c>
      <c r="AB213" s="1" t="s">
        <v>50</v>
      </c>
      <c r="AC213" s="1" t="s">
        <v>50</v>
      </c>
      <c r="AD213" s="1">
        <v>66</v>
      </c>
      <c r="AE213" s="1">
        <v>81</v>
      </c>
      <c r="AG213" s="1">
        <v>4.0999999999999996</v>
      </c>
      <c r="AL213" s="1" t="s">
        <v>50</v>
      </c>
      <c r="AM213" s="1" t="s">
        <v>50</v>
      </c>
      <c r="AN213" s="1" t="s">
        <v>50</v>
      </c>
      <c r="AO213" s="1" t="s">
        <v>51</v>
      </c>
      <c r="AP213" s="1" t="s">
        <v>50</v>
      </c>
      <c r="AQ213" s="1" t="s">
        <v>50</v>
      </c>
      <c r="AR213" s="1" t="s">
        <v>50</v>
      </c>
      <c r="AS213" s="1" t="s">
        <v>50</v>
      </c>
      <c r="AT213" s="1" t="s">
        <v>50</v>
      </c>
      <c r="AU213" s="1" t="s">
        <v>52</v>
      </c>
      <c r="AV213" s="1" t="s">
        <v>52</v>
      </c>
      <c r="AW213" s="1" t="s">
        <v>52</v>
      </c>
      <c r="AX213" s="6" t="s">
        <v>51</v>
      </c>
    </row>
    <row r="214" spans="1:50" x14ac:dyDescent="0.25">
      <c r="A214" s="4"/>
      <c r="B214" s="4">
        <v>267610</v>
      </c>
      <c r="C214" s="1">
        <v>65</v>
      </c>
      <c r="E214" s="1">
        <v>65</v>
      </c>
      <c r="F214" s="1">
        <v>1</v>
      </c>
      <c r="G214" s="1" t="s">
        <v>293</v>
      </c>
      <c r="H214" s="3">
        <v>14985</v>
      </c>
      <c r="I214" s="1">
        <v>77</v>
      </c>
      <c r="J214" s="1" t="s">
        <v>46</v>
      </c>
      <c r="K214" s="1" t="s">
        <v>47</v>
      </c>
      <c r="L214" s="1" t="s">
        <v>58</v>
      </c>
      <c r="M214" s="1">
        <v>46.62</v>
      </c>
      <c r="N214" s="1">
        <v>115</v>
      </c>
      <c r="O214" s="1">
        <v>70</v>
      </c>
      <c r="P214" s="1">
        <v>45</v>
      </c>
      <c r="Q214" s="1">
        <v>92.5</v>
      </c>
      <c r="R214" s="1">
        <v>85</v>
      </c>
      <c r="S214" s="1" t="s">
        <v>54</v>
      </c>
      <c r="T214" s="1" t="s">
        <v>50</v>
      </c>
      <c r="U214" s="1" t="s">
        <v>50</v>
      </c>
      <c r="V214" s="1" t="s">
        <v>50</v>
      </c>
      <c r="W214" s="1" t="s">
        <v>51</v>
      </c>
      <c r="X214" s="1" t="s">
        <v>51</v>
      </c>
      <c r="Y214" s="1" t="s">
        <v>50</v>
      </c>
      <c r="Z214" s="1" t="s">
        <v>50</v>
      </c>
      <c r="AA214" s="1" t="s">
        <v>52</v>
      </c>
      <c r="AB214" s="1" t="s">
        <v>50</v>
      </c>
      <c r="AC214" s="1" t="s">
        <v>51</v>
      </c>
      <c r="AJ214" s="1" t="s">
        <v>52</v>
      </c>
      <c r="AK214" s="1" t="s">
        <v>52</v>
      </c>
      <c r="AL214" s="1" t="s">
        <v>51</v>
      </c>
      <c r="AM214" s="1" t="s">
        <v>50</v>
      </c>
      <c r="AN214" s="1" t="s">
        <v>52</v>
      </c>
      <c r="AO214" s="1" t="s">
        <v>50</v>
      </c>
      <c r="AP214" s="1" t="s">
        <v>51</v>
      </c>
      <c r="AQ214" s="1" t="s">
        <v>50</v>
      </c>
      <c r="AR214" s="1" t="s">
        <v>50</v>
      </c>
      <c r="AS214" s="1" t="s">
        <v>50</v>
      </c>
      <c r="AT214" s="1" t="s">
        <v>50</v>
      </c>
      <c r="AU214" s="1" t="s">
        <v>52</v>
      </c>
      <c r="AV214" s="1" t="s">
        <v>52</v>
      </c>
      <c r="AW214" s="1" t="s">
        <v>52</v>
      </c>
      <c r="AX214" s="6" t="s">
        <v>51</v>
      </c>
    </row>
    <row r="215" spans="1:50" x14ac:dyDescent="0.25">
      <c r="A215" s="4"/>
      <c r="B215" s="4">
        <v>268065</v>
      </c>
      <c r="C215" s="1">
        <v>55</v>
      </c>
      <c r="D215" s="1">
        <v>55</v>
      </c>
      <c r="E215" s="1">
        <v>55</v>
      </c>
      <c r="F215" s="1">
        <v>1</v>
      </c>
      <c r="G215" s="1" t="s">
        <v>294</v>
      </c>
      <c r="H215" s="3">
        <v>20650</v>
      </c>
      <c r="I215" s="1">
        <v>62</v>
      </c>
      <c r="J215" s="1" t="s">
        <v>56</v>
      </c>
      <c r="K215" s="1" t="s">
        <v>57</v>
      </c>
      <c r="L215" s="1" t="s">
        <v>58</v>
      </c>
      <c r="M215" s="1">
        <v>38.4</v>
      </c>
      <c r="N215" s="1">
        <v>110</v>
      </c>
      <c r="O215" s="1">
        <v>65</v>
      </c>
      <c r="P215" s="1">
        <v>45</v>
      </c>
      <c r="Q215" s="1">
        <v>87.5</v>
      </c>
      <c r="R215" s="1">
        <v>68</v>
      </c>
      <c r="S215" s="1" t="s">
        <v>54</v>
      </c>
      <c r="T215" s="1" t="s">
        <v>50</v>
      </c>
      <c r="U215" s="1" t="s">
        <v>50</v>
      </c>
      <c r="V215" s="1" t="s">
        <v>51</v>
      </c>
      <c r="W215" s="1" t="s">
        <v>51</v>
      </c>
      <c r="X215" s="1" t="s">
        <v>50</v>
      </c>
      <c r="Y215" s="1" t="s">
        <v>50</v>
      </c>
      <c r="Z215" s="1" t="s">
        <v>50</v>
      </c>
      <c r="AA215" s="1" t="s">
        <v>52</v>
      </c>
      <c r="AB215" s="1" t="s">
        <v>50</v>
      </c>
      <c r="AC215" s="1" t="s">
        <v>50</v>
      </c>
      <c r="AD215" s="1">
        <v>76</v>
      </c>
      <c r="AE215" s="1" t="s">
        <v>92</v>
      </c>
      <c r="AF215" s="1">
        <v>154</v>
      </c>
      <c r="AG215" s="1">
        <v>5</v>
      </c>
      <c r="AL215" s="1" t="s">
        <v>51</v>
      </c>
      <c r="AM215" s="1" t="s">
        <v>50</v>
      </c>
      <c r="AN215" s="1" t="s">
        <v>50</v>
      </c>
      <c r="AO215" s="1" t="s">
        <v>51</v>
      </c>
      <c r="AP215" s="1" t="s">
        <v>51</v>
      </c>
      <c r="AQ215" s="1" t="s">
        <v>51</v>
      </c>
      <c r="AR215" s="1" t="s">
        <v>50</v>
      </c>
      <c r="AS215" s="1" t="s">
        <v>51</v>
      </c>
      <c r="AT215" s="1" t="s">
        <v>50</v>
      </c>
      <c r="AU215" s="1" t="s">
        <v>52</v>
      </c>
      <c r="AV215" s="1" t="s">
        <v>52</v>
      </c>
      <c r="AW215" s="1" t="s">
        <v>52</v>
      </c>
      <c r="AX215" s="6" t="s">
        <v>51</v>
      </c>
    </row>
    <row r="216" spans="1:50" x14ac:dyDescent="0.25">
      <c r="A216" s="4"/>
      <c r="B216" s="4">
        <v>268220</v>
      </c>
      <c r="C216" s="1">
        <v>60</v>
      </c>
      <c r="E216" s="1">
        <v>60</v>
      </c>
      <c r="F216" s="1">
        <v>1</v>
      </c>
      <c r="G216" s="1" t="s">
        <v>295</v>
      </c>
      <c r="H216" s="3">
        <v>14957</v>
      </c>
      <c r="I216" s="1">
        <v>78</v>
      </c>
      <c r="J216" s="1" t="s">
        <v>56</v>
      </c>
      <c r="K216" s="1" t="s">
        <v>57</v>
      </c>
      <c r="L216" s="1" t="s">
        <v>48</v>
      </c>
      <c r="M216" s="1">
        <v>27.24</v>
      </c>
      <c r="N216" s="1">
        <v>120</v>
      </c>
      <c r="O216" s="1">
        <v>60</v>
      </c>
      <c r="P216" s="1">
        <v>60</v>
      </c>
      <c r="Q216" s="1">
        <v>90</v>
      </c>
      <c r="R216" s="1">
        <v>63</v>
      </c>
      <c r="S216" s="1" t="s">
        <v>49</v>
      </c>
      <c r="T216" s="1" t="s">
        <v>50</v>
      </c>
      <c r="U216" s="1" t="s">
        <v>50</v>
      </c>
      <c r="V216" s="1" t="s">
        <v>50</v>
      </c>
      <c r="W216" s="1" t="s">
        <v>51</v>
      </c>
      <c r="X216" s="1" t="s">
        <v>51</v>
      </c>
      <c r="Y216" s="1" t="s">
        <v>51</v>
      </c>
      <c r="Z216" s="1" t="s">
        <v>51</v>
      </c>
      <c r="AA216" s="1" t="s">
        <v>52</v>
      </c>
      <c r="AB216" s="1" t="s">
        <v>50</v>
      </c>
      <c r="AC216" s="1" t="s">
        <v>50</v>
      </c>
      <c r="AJ216" s="1" t="s">
        <v>52</v>
      </c>
      <c r="AK216" s="1" t="s">
        <v>52</v>
      </c>
      <c r="AL216" s="1" t="s">
        <v>50</v>
      </c>
      <c r="AM216" s="1" t="s">
        <v>51</v>
      </c>
      <c r="AN216" s="1" t="s">
        <v>52</v>
      </c>
      <c r="AO216" s="1" t="s">
        <v>50</v>
      </c>
      <c r="AP216" s="1" t="s">
        <v>51</v>
      </c>
      <c r="AQ216" s="1" t="s">
        <v>50</v>
      </c>
      <c r="AR216" s="1" t="s">
        <v>50</v>
      </c>
      <c r="AS216" s="1" t="s">
        <v>51</v>
      </c>
      <c r="AT216" s="1" t="s">
        <v>50</v>
      </c>
      <c r="AU216" s="1" t="s">
        <v>52</v>
      </c>
      <c r="AV216" s="1" t="s">
        <v>52</v>
      </c>
      <c r="AW216" s="1" t="s">
        <v>52</v>
      </c>
      <c r="AX216" s="6" t="s">
        <v>51</v>
      </c>
    </row>
    <row r="217" spans="1:50" x14ac:dyDescent="0.25">
      <c r="A217" s="4"/>
      <c r="B217" s="4">
        <v>268499</v>
      </c>
      <c r="C217" s="1">
        <v>58</v>
      </c>
      <c r="E217" s="1">
        <v>58</v>
      </c>
      <c r="F217" s="1">
        <v>1</v>
      </c>
      <c r="G217" s="1" t="s">
        <v>296</v>
      </c>
      <c r="H217" s="3">
        <v>10085</v>
      </c>
      <c r="I217" s="1">
        <v>91</v>
      </c>
      <c r="J217" s="1" t="s">
        <v>56</v>
      </c>
      <c r="K217" s="1" t="s">
        <v>47</v>
      </c>
      <c r="L217" s="1" t="s">
        <v>58</v>
      </c>
      <c r="M217" s="1">
        <v>21.22</v>
      </c>
      <c r="N217" s="1">
        <v>110</v>
      </c>
      <c r="O217" s="1">
        <v>70</v>
      </c>
      <c r="P217" s="1">
        <v>40</v>
      </c>
      <c r="Q217" s="1">
        <v>90</v>
      </c>
      <c r="R217" s="1">
        <v>68</v>
      </c>
      <c r="S217" s="1" t="s">
        <v>54</v>
      </c>
      <c r="T217" s="1" t="s">
        <v>51</v>
      </c>
      <c r="U217" s="1" t="s">
        <v>50</v>
      </c>
      <c r="V217" s="1" t="s">
        <v>50</v>
      </c>
      <c r="W217" s="1" t="s">
        <v>50</v>
      </c>
      <c r="X217" s="1" t="s">
        <v>50</v>
      </c>
      <c r="Y217" s="1" t="s">
        <v>51</v>
      </c>
      <c r="Z217" s="1" t="s">
        <v>50</v>
      </c>
      <c r="AA217" s="1" t="b">
        <v>1</v>
      </c>
      <c r="AB217" s="1" t="s">
        <v>50</v>
      </c>
      <c r="AC217" s="1" t="s">
        <v>51</v>
      </c>
      <c r="AD217" s="1">
        <v>68</v>
      </c>
      <c r="AE217" s="1">
        <v>82</v>
      </c>
      <c r="AF217" s="1">
        <v>103</v>
      </c>
      <c r="AG217" s="1">
        <v>4</v>
      </c>
      <c r="AJ217" s="1" t="s">
        <v>52</v>
      </c>
      <c r="AK217" s="1" t="s">
        <v>52</v>
      </c>
      <c r="AL217" s="1" t="s">
        <v>50</v>
      </c>
      <c r="AM217" s="1" t="s">
        <v>51</v>
      </c>
      <c r="AN217" s="1" t="s">
        <v>52</v>
      </c>
      <c r="AO217" s="1" t="s">
        <v>50</v>
      </c>
      <c r="AP217" s="1" t="s">
        <v>51</v>
      </c>
      <c r="AQ217" s="1" t="s">
        <v>50</v>
      </c>
      <c r="AR217" s="1" t="s">
        <v>51</v>
      </c>
      <c r="AS217" s="1" t="s">
        <v>50</v>
      </c>
      <c r="AT217" s="1" t="s">
        <v>50</v>
      </c>
      <c r="AU217" s="1" t="s">
        <v>52</v>
      </c>
      <c r="AV217" s="1" t="s">
        <v>52</v>
      </c>
      <c r="AW217" s="1" t="s">
        <v>52</v>
      </c>
      <c r="AX217" s="6" t="s">
        <v>51</v>
      </c>
    </row>
    <row r="218" spans="1:50" x14ac:dyDescent="0.25">
      <c r="A218" s="4"/>
      <c r="B218" s="4">
        <v>268874</v>
      </c>
      <c r="C218" s="1">
        <v>55</v>
      </c>
      <c r="D218" s="1">
        <v>55</v>
      </c>
      <c r="E218" s="1">
        <v>40</v>
      </c>
      <c r="F218" s="1">
        <v>1</v>
      </c>
      <c r="G218" s="1" t="s">
        <v>297</v>
      </c>
      <c r="H218" s="3">
        <v>15881</v>
      </c>
      <c r="I218" s="1">
        <v>75</v>
      </c>
      <c r="J218" s="1" t="s">
        <v>56</v>
      </c>
      <c r="K218" s="1" t="s">
        <v>47</v>
      </c>
      <c r="L218" s="1" t="s">
        <v>48</v>
      </c>
      <c r="M218" s="1">
        <v>38.4</v>
      </c>
      <c r="N218" s="1">
        <v>106</v>
      </c>
      <c r="O218" s="1">
        <v>60</v>
      </c>
      <c r="P218" s="1">
        <v>46</v>
      </c>
      <c r="Q218" s="1">
        <v>83</v>
      </c>
      <c r="R218" s="1">
        <v>113</v>
      </c>
      <c r="S218" s="1" t="s">
        <v>54</v>
      </c>
      <c r="T218" s="1" t="s">
        <v>50</v>
      </c>
      <c r="U218" s="1" t="s">
        <v>50</v>
      </c>
      <c r="V218" s="1" t="s">
        <v>50</v>
      </c>
      <c r="W218" s="1" t="s">
        <v>51</v>
      </c>
      <c r="X218" s="1" t="s">
        <v>51</v>
      </c>
      <c r="Y218" s="1" t="s">
        <v>51</v>
      </c>
      <c r="Z218" s="1" t="s">
        <v>50</v>
      </c>
      <c r="AA218" s="1" t="s">
        <v>52</v>
      </c>
      <c r="AB218" s="1" t="s">
        <v>50</v>
      </c>
      <c r="AC218" s="1" t="s">
        <v>50</v>
      </c>
      <c r="AD218" s="1">
        <v>81</v>
      </c>
      <c r="AE218" s="1">
        <v>83</v>
      </c>
      <c r="AF218" s="1">
        <v>129</v>
      </c>
      <c r="AG218" s="1">
        <v>4.7</v>
      </c>
      <c r="AJ218" s="1">
        <v>4.5</v>
      </c>
      <c r="AK218" s="1">
        <v>2.4</v>
      </c>
      <c r="AL218" s="1" t="s">
        <v>51</v>
      </c>
      <c r="AM218" s="1" t="s">
        <v>50</v>
      </c>
      <c r="AN218" s="1" t="s">
        <v>50</v>
      </c>
      <c r="AO218" s="1" t="s">
        <v>51</v>
      </c>
      <c r="AP218" s="1" t="s">
        <v>51</v>
      </c>
      <c r="AQ218" s="1" t="s">
        <v>50</v>
      </c>
      <c r="AR218" s="1" t="s">
        <v>51</v>
      </c>
      <c r="AS218" s="1" t="s">
        <v>51</v>
      </c>
      <c r="AT218" s="1" t="s">
        <v>50</v>
      </c>
      <c r="AU218" s="1" t="s">
        <v>52</v>
      </c>
      <c r="AV218" s="1" t="s">
        <v>52</v>
      </c>
      <c r="AW218" s="1" t="s">
        <v>52</v>
      </c>
      <c r="AX218" s="6" t="s">
        <v>51</v>
      </c>
    </row>
    <row r="219" spans="1:50" x14ac:dyDescent="0.25">
      <c r="A219" s="4"/>
      <c r="B219" s="4">
        <v>269482</v>
      </c>
      <c r="C219" s="1">
        <v>52</v>
      </c>
      <c r="D219" s="1">
        <v>52</v>
      </c>
      <c r="E219" s="1">
        <v>52</v>
      </c>
      <c r="F219" s="1">
        <v>1</v>
      </c>
      <c r="G219" s="1" t="s">
        <v>299</v>
      </c>
      <c r="H219" s="3">
        <v>26456</v>
      </c>
      <c r="I219" s="1">
        <v>46</v>
      </c>
      <c r="J219" s="1" t="s">
        <v>46</v>
      </c>
      <c r="K219" s="1" t="s">
        <v>47</v>
      </c>
      <c r="L219" s="1" t="s">
        <v>58</v>
      </c>
      <c r="M219" s="1">
        <v>32.799999999999997</v>
      </c>
      <c r="N219" s="1">
        <v>120</v>
      </c>
      <c r="O219" s="1">
        <v>70</v>
      </c>
      <c r="P219" s="1">
        <v>50</v>
      </c>
      <c r="Q219" s="1">
        <v>95</v>
      </c>
      <c r="R219" s="1">
        <v>83</v>
      </c>
      <c r="S219" s="1" t="s">
        <v>54</v>
      </c>
      <c r="T219" s="1" t="s">
        <v>50</v>
      </c>
      <c r="U219" s="1" t="s">
        <v>50</v>
      </c>
      <c r="V219" s="1" t="s">
        <v>50</v>
      </c>
      <c r="W219" s="1" t="s">
        <v>50</v>
      </c>
      <c r="X219" s="1" t="s">
        <v>50</v>
      </c>
      <c r="Y219" s="1" t="s">
        <v>50</v>
      </c>
      <c r="Z219" s="1" t="s">
        <v>51</v>
      </c>
      <c r="AA219" s="1" t="s">
        <v>52</v>
      </c>
      <c r="AB219" s="1" t="s">
        <v>50</v>
      </c>
      <c r="AC219" s="1" t="s">
        <v>50</v>
      </c>
      <c r="AD219" s="1">
        <v>100</v>
      </c>
      <c r="AE219" s="1">
        <v>90</v>
      </c>
      <c r="AF219" s="1">
        <v>142</v>
      </c>
      <c r="AG219" s="1">
        <v>4.0999999999999996</v>
      </c>
      <c r="AL219" s="1" t="s">
        <v>51</v>
      </c>
      <c r="AM219" s="1" t="s">
        <v>50</v>
      </c>
      <c r="AO219" s="1" t="s">
        <v>50</v>
      </c>
      <c r="AP219" s="1" t="s">
        <v>51</v>
      </c>
      <c r="AQ219" s="1" t="s">
        <v>51</v>
      </c>
      <c r="AR219" s="1" t="s">
        <v>51</v>
      </c>
      <c r="AS219" s="1" t="s">
        <v>50</v>
      </c>
      <c r="AT219" s="1" t="s">
        <v>50</v>
      </c>
      <c r="AU219" s="1" t="s">
        <v>52</v>
      </c>
      <c r="AV219" s="1" t="s">
        <v>52</v>
      </c>
      <c r="AW219" s="1" t="s">
        <v>52</v>
      </c>
      <c r="AX219" s="6" t="s">
        <v>51</v>
      </c>
    </row>
    <row r="220" spans="1:50" x14ac:dyDescent="0.25">
      <c r="A220" s="4"/>
      <c r="B220" s="4">
        <v>269525</v>
      </c>
      <c r="C220" s="1">
        <v>55</v>
      </c>
      <c r="D220" s="1">
        <v>55</v>
      </c>
      <c r="E220" s="1">
        <v>50</v>
      </c>
      <c r="F220" s="1">
        <v>1</v>
      </c>
      <c r="G220" s="1" t="s">
        <v>300</v>
      </c>
      <c r="H220" s="3">
        <v>18088</v>
      </c>
      <c r="I220" s="1">
        <v>69</v>
      </c>
      <c r="J220" s="1" t="s">
        <v>46</v>
      </c>
      <c r="K220" s="1" t="s">
        <v>47</v>
      </c>
      <c r="L220" s="1" t="s">
        <v>58</v>
      </c>
      <c r="M220" s="1">
        <v>33.4</v>
      </c>
      <c r="N220" s="1">
        <v>125</v>
      </c>
      <c r="O220" s="1">
        <v>80</v>
      </c>
      <c r="P220" s="1">
        <v>45</v>
      </c>
      <c r="Q220" s="1">
        <v>102.5</v>
      </c>
      <c r="R220" s="1">
        <v>95</v>
      </c>
      <c r="S220" s="1" t="s">
        <v>54</v>
      </c>
      <c r="T220" s="1" t="s">
        <v>50</v>
      </c>
      <c r="U220" s="1" t="s">
        <v>50</v>
      </c>
      <c r="V220" s="1" t="s">
        <v>50</v>
      </c>
      <c r="W220" s="1" t="s">
        <v>51</v>
      </c>
      <c r="X220" s="1" t="s">
        <v>51</v>
      </c>
      <c r="Y220" s="1" t="s">
        <v>51</v>
      </c>
      <c r="Z220" s="1" t="s">
        <v>50</v>
      </c>
      <c r="AA220" s="1" t="s">
        <v>52</v>
      </c>
      <c r="AB220" s="1" t="s">
        <v>50</v>
      </c>
      <c r="AC220" s="1" t="s">
        <v>50</v>
      </c>
      <c r="AD220" s="1">
        <v>85</v>
      </c>
      <c r="AE220" s="1">
        <v>61</v>
      </c>
      <c r="AF220" s="1">
        <v>130</v>
      </c>
      <c r="AG220" s="1">
        <v>4.3</v>
      </c>
      <c r="AL220" s="1" t="s">
        <v>50</v>
      </c>
      <c r="AM220" s="1" t="s">
        <v>50</v>
      </c>
      <c r="AO220" s="1" t="s">
        <v>51</v>
      </c>
      <c r="AP220" s="1" t="s">
        <v>51</v>
      </c>
      <c r="AQ220" s="1" t="s">
        <v>51</v>
      </c>
      <c r="AR220" s="1" t="s">
        <v>51</v>
      </c>
      <c r="AS220" s="1" t="s">
        <v>51</v>
      </c>
      <c r="AT220" s="1" t="s">
        <v>50</v>
      </c>
      <c r="AU220" s="1" t="s">
        <v>52</v>
      </c>
      <c r="AV220" s="1" t="s">
        <v>52</v>
      </c>
      <c r="AW220" s="1" t="s">
        <v>52</v>
      </c>
      <c r="AX220" s="6" t="s">
        <v>51</v>
      </c>
    </row>
    <row r="221" spans="1:50" x14ac:dyDescent="0.25">
      <c r="A221" s="4"/>
      <c r="B221" s="4">
        <v>270555</v>
      </c>
      <c r="C221" s="1">
        <v>60</v>
      </c>
      <c r="E221" s="1">
        <v>60</v>
      </c>
      <c r="F221" s="1">
        <v>1</v>
      </c>
      <c r="G221" s="1" t="s">
        <v>302</v>
      </c>
      <c r="H221" s="3">
        <v>19470</v>
      </c>
      <c r="I221" s="1">
        <v>65</v>
      </c>
      <c r="J221" s="1" t="s">
        <v>56</v>
      </c>
      <c r="K221" s="1" t="s">
        <v>57</v>
      </c>
      <c r="L221" s="1" t="s">
        <v>58</v>
      </c>
      <c r="M221" s="1">
        <v>37.020000000000003</v>
      </c>
      <c r="N221" s="1">
        <v>130</v>
      </c>
      <c r="O221" s="1">
        <v>70</v>
      </c>
      <c r="P221" s="1">
        <v>60</v>
      </c>
      <c r="Q221" s="1">
        <v>100</v>
      </c>
      <c r="R221" s="1">
        <v>67</v>
      </c>
      <c r="S221" s="1" t="s">
        <v>54</v>
      </c>
      <c r="T221" s="1" t="s">
        <v>50</v>
      </c>
      <c r="U221" s="1" t="s">
        <v>51</v>
      </c>
      <c r="V221" s="1" t="s">
        <v>50</v>
      </c>
      <c r="W221" s="1" t="s">
        <v>50</v>
      </c>
      <c r="X221" s="1" t="s">
        <v>50</v>
      </c>
      <c r="Y221" s="1" t="s">
        <v>50</v>
      </c>
      <c r="Z221" s="1" t="s">
        <v>50</v>
      </c>
      <c r="AA221" s="1" t="b">
        <v>1</v>
      </c>
      <c r="AB221" s="1" t="s">
        <v>51</v>
      </c>
      <c r="AC221" s="1" t="s">
        <v>50</v>
      </c>
      <c r="AD221" s="1">
        <v>72</v>
      </c>
      <c r="AF221" s="1">
        <v>135</v>
      </c>
      <c r="AG221" s="1">
        <v>4</v>
      </c>
      <c r="AJ221" s="1" t="s">
        <v>52</v>
      </c>
      <c r="AK221" s="1" t="s">
        <v>52</v>
      </c>
      <c r="AL221" s="1" t="s">
        <v>50</v>
      </c>
      <c r="AM221" s="1" t="s">
        <v>50</v>
      </c>
      <c r="AN221" s="1" t="s">
        <v>52</v>
      </c>
      <c r="AO221" s="1" t="s">
        <v>51</v>
      </c>
      <c r="AP221" s="1" t="s">
        <v>51</v>
      </c>
      <c r="AR221" s="1" t="s">
        <v>50</v>
      </c>
      <c r="AS221" s="1" t="s">
        <v>50</v>
      </c>
      <c r="AT221" s="1" t="s">
        <v>50</v>
      </c>
      <c r="AU221" s="1" t="s">
        <v>52</v>
      </c>
      <c r="AV221" s="1" t="s">
        <v>52</v>
      </c>
      <c r="AW221" s="1" t="s">
        <v>52</v>
      </c>
      <c r="AX221" s="6" t="s">
        <v>51</v>
      </c>
    </row>
    <row r="222" spans="1:50" x14ac:dyDescent="0.25">
      <c r="A222" s="4"/>
      <c r="B222" s="4">
        <v>271143</v>
      </c>
      <c r="C222" s="1">
        <v>55</v>
      </c>
      <c r="E222" s="1">
        <v>55</v>
      </c>
      <c r="F222" s="1">
        <v>1</v>
      </c>
      <c r="G222" s="1" t="s">
        <v>304</v>
      </c>
      <c r="H222" s="3">
        <v>11564</v>
      </c>
      <c r="I222" s="1">
        <v>87</v>
      </c>
      <c r="J222" s="1" t="s">
        <v>56</v>
      </c>
      <c r="K222" s="1" t="s">
        <v>57</v>
      </c>
      <c r="L222" s="1" t="s">
        <v>58</v>
      </c>
      <c r="M222" s="1">
        <v>24.98</v>
      </c>
      <c r="N222" s="1">
        <v>120</v>
      </c>
      <c r="O222" s="1">
        <v>75</v>
      </c>
      <c r="P222" s="1">
        <v>45</v>
      </c>
      <c r="Q222" s="1">
        <v>97.5</v>
      </c>
      <c r="R222" s="1">
        <v>67</v>
      </c>
      <c r="S222" s="1" t="s">
        <v>54</v>
      </c>
      <c r="T222" s="1" t="s">
        <v>50</v>
      </c>
      <c r="U222" s="1" t="s">
        <v>50</v>
      </c>
      <c r="V222" s="1" t="s">
        <v>51</v>
      </c>
      <c r="W222" s="1" t="s">
        <v>51</v>
      </c>
      <c r="X222" s="1" t="s">
        <v>50</v>
      </c>
      <c r="Y222" s="1" t="s">
        <v>51</v>
      </c>
      <c r="Z222" s="1" t="s">
        <v>51</v>
      </c>
      <c r="AA222" s="1" t="b">
        <v>1</v>
      </c>
      <c r="AB222" s="1" t="s">
        <v>51</v>
      </c>
      <c r="AC222" s="1" t="s">
        <v>51</v>
      </c>
      <c r="AD222" s="1">
        <v>99</v>
      </c>
      <c r="AE222" s="1">
        <v>60</v>
      </c>
      <c r="AF222" s="1">
        <v>158</v>
      </c>
      <c r="AG222" s="1">
        <v>4.3</v>
      </c>
      <c r="AJ222" s="1" t="s">
        <v>52</v>
      </c>
      <c r="AK222" s="1" t="s">
        <v>52</v>
      </c>
      <c r="AL222" s="1" t="s">
        <v>50</v>
      </c>
      <c r="AM222" s="1" t="s">
        <v>50</v>
      </c>
      <c r="AN222" s="1" t="s">
        <v>52</v>
      </c>
      <c r="AO222" s="1" t="s">
        <v>50</v>
      </c>
      <c r="AP222" s="1" t="s">
        <v>51</v>
      </c>
      <c r="AQ222" s="1" t="s">
        <v>51</v>
      </c>
      <c r="AR222" s="1" t="s">
        <v>50</v>
      </c>
      <c r="AS222" s="1" t="s">
        <v>50</v>
      </c>
      <c r="AT222" s="1" t="s">
        <v>50</v>
      </c>
      <c r="AU222" s="1" t="s">
        <v>52</v>
      </c>
      <c r="AV222" s="1" t="s">
        <v>52</v>
      </c>
      <c r="AW222" s="1" t="s">
        <v>52</v>
      </c>
      <c r="AX222" s="6" t="s">
        <v>51</v>
      </c>
    </row>
    <row r="223" spans="1:50" x14ac:dyDescent="0.25">
      <c r="A223" s="4"/>
      <c r="B223" s="4">
        <v>271533</v>
      </c>
      <c r="C223" s="1">
        <v>60</v>
      </c>
      <c r="E223" s="1">
        <v>60</v>
      </c>
      <c r="F223" s="1">
        <v>1</v>
      </c>
      <c r="G223" s="1" t="s">
        <v>306</v>
      </c>
      <c r="H223" s="3">
        <v>17729</v>
      </c>
      <c r="I223" s="1">
        <v>70</v>
      </c>
      <c r="J223" s="1" t="s">
        <v>56</v>
      </c>
      <c r="K223" s="1" t="s">
        <v>57</v>
      </c>
      <c r="L223" s="1" t="s">
        <v>58</v>
      </c>
      <c r="M223" s="1">
        <v>32.24</v>
      </c>
      <c r="N223" s="1">
        <v>135</v>
      </c>
      <c r="O223" s="1">
        <v>60</v>
      </c>
      <c r="P223" s="1">
        <v>75</v>
      </c>
      <c r="Q223" s="1">
        <v>97.5</v>
      </c>
      <c r="R223" s="1">
        <v>65</v>
      </c>
      <c r="S223" s="1" t="s">
        <v>54</v>
      </c>
      <c r="T223" s="1" t="s">
        <v>50</v>
      </c>
      <c r="U223" s="1" t="s">
        <v>51</v>
      </c>
      <c r="V223" s="1" t="s">
        <v>50</v>
      </c>
      <c r="W223" s="1" t="s">
        <v>51</v>
      </c>
      <c r="X223" s="1" t="s">
        <v>51</v>
      </c>
      <c r="Y223" s="1" t="s">
        <v>50</v>
      </c>
      <c r="Z223" s="1" t="s">
        <v>51</v>
      </c>
      <c r="AA223" s="1" t="b">
        <v>1</v>
      </c>
      <c r="AB223" s="1" t="s">
        <v>50</v>
      </c>
      <c r="AC223" s="1" t="s">
        <v>51</v>
      </c>
      <c r="AD223" s="1">
        <v>318</v>
      </c>
      <c r="AE223" s="1">
        <v>16</v>
      </c>
      <c r="AF223" s="1">
        <v>11.2</v>
      </c>
      <c r="AG223" s="1">
        <v>4.5</v>
      </c>
      <c r="AJ223" s="1" t="s">
        <v>52</v>
      </c>
      <c r="AK223" s="1" t="s">
        <v>52</v>
      </c>
      <c r="AL223" s="1" t="s">
        <v>50</v>
      </c>
      <c r="AM223" s="1" t="s">
        <v>50</v>
      </c>
      <c r="AN223" s="1" t="s">
        <v>52</v>
      </c>
      <c r="AO223" s="1" t="s">
        <v>50</v>
      </c>
      <c r="AP223" s="1" t="s">
        <v>51</v>
      </c>
      <c r="AQ223" s="1" t="s">
        <v>50</v>
      </c>
      <c r="AR223" s="1" t="s">
        <v>50</v>
      </c>
      <c r="AS223" s="1" t="s">
        <v>50</v>
      </c>
      <c r="AT223" s="1" t="s">
        <v>50</v>
      </c>
      <c r="AU223" s="1" t="s">
        <v>52</v>
      </c>
      <c r="AV223" s="1" t="s">
        <v>52</v>
      </c>
      <c r="AW223" s="1" t="s">
        <v>52</v>
      </c>
      <c r="AX223" s="6" t="s">
        <v>51</v>
      </c>
    </row>
    <row r="224" spans="1:50" x14ac:dyDescent="0.25">
      <c r="A224" s="4"/>
      <c r="B224" s="4">
        <v>271848</v>
      </c>
      <c r="C224" s="1">
        <v>57</v>
      </c>
      <c r="D224" s="1">
        <v>57</v>
      </c>
      <c r="E224" s="1">
        <v>48</v>
      </c>
      <c r="F224" s="1">
        <v>1</v>
      </c>
      <c r="G224" s="1" t="s">
        <v>307</v>
      </c>
      <c r="H224" s="3">
        <v>10819</v>
      </c>
      <c r="I224" s="1">
        <v>89</v>
      </c>
      <c r="J224" s="1" t="s">
        <v>56</v>
      </c>
      <c r="K224" s="1" t="s">
        <v>57</v>
      </c>
      <c r="L224" s="1" t="s">
        <v>58</v>
      </c>
      <c r="M224" s="1">
        <v>18.7</v>
      </c>
      <c r="N224" s="1">
        <v>105</v>
      </c>
      <c r="O224" s="1">
        <v>50</v>
      </c>
      <c r="P224" s="1">
        <v>55</v>
      </c>
      <c r="Q224" s="1">
        <v>77.5</v>
      </c>
      <c r="R224" s="1">
        <v>63</v>
      </c>
      <c r="S224" s="1" t="s">
        <v>59</v>
      </c>
      <c r="T224" s="1" t="s">
        <v>50</v>
      </c>
      <c r="U224" s="1" t="s">
        <v>50</v>
      </c>
      <c r="V224" s="1" t="s">
        <v>50</v>
      </c>
      <c r="W224" s="1" t="s">
        <v>51</v>
      </c>
      <c r="X224" s="1" t="s">
        <v>50</v>
      </c>
      <c r="Y224" s="1" t="s">
        <v>51</v>
      </c>
      <c r="Z224" s="1" t="s">
        <v>51</v>
      </c>
      <c r="AA224" s="1" t="s">
        <v>52</v>
      </c>
      <c r="AB224" s="1" t="s">
        <v>51</v>
      </c>
      <c r="AC224" s="1" t="s">
        <v>51</v>
      </c>
      <c r="AD224" s="1">
        <v>103</v>
      </c>
      <c r="AE224" s="1">
        <v>56</v>
      </c>
      <c r="AF224" s="1">
        <v>120</v>
      </c>
      <c r="AG224" s="1">
        <v>4.5</v>
      </c>
      <c r="AL224" s="1" t="s">
        <v>51</v>
      </c>
      <c r="AM224" s="1" t="s">
        <v>50</v>
      </c>
      <c r="AN224" s="1" t="s">
        <v>50</v>
      </c>
      <c r="AO224" s="1" t="s">
        <v>50</v>
      </c>
      <c r="AP224" s="1" t="s">
        <v>51</v>
      </c>
      <c r="AQ224" s="1" t="s">
        <v>51</v>
      </c>
      <c r="AR224" s="1" t="s">
        <v>50</v>
      </c>
      <c r="AS224" s="1" t="s">
        <v>51</v>
      </c>
      <c r="AT224" s="1" t="s">
        <v>50</v>
      </c>
      <c r="AU224" s="1" t="s">
        <v>52</v>
      </c>
      <c r="AV224" s="1" t="s">
        <v>52</v>
      </c>
      <c r="AW224" s="1" t="s">
        <v>52</v>
      </c>
      <c r="AX224" s="6" t="s">
        <v>51</v>
      </c>
    </row>
    <row r="225" spans="1:50" x14ac:dyDescent="0.25">
      <c r="A225" s="4"/>
      <c r="B225" s="4">
        <v>271858</v>
      </c>
      <c r="C225" s="1">
        <v>65</v>
      </c>
      <c r="E225" s="1">
        <v>65</v>
      </c>
      <c r="F225" s="1">
        <v>1</v>
      </c>
      <c r="G225" s="1" t="s">
        <v>308</v>
      </c>
      <c r="H225" s="3">
        <v>10299</v>
      </c>
      <c r="I225" s="1">
        <v>90</v>
      </c>
      <c r="J225" s="1" t="s">
        <v>46</v>
      </c>
      <c r="K225" s="1" t="s">
        <v>47</v>
      </c>
      <c r="L225" s="1" t="s">
        <v>58</v>
      </c>
      <c r="M225" s="1">
        <v>35.93</v>
      </c>
      <c r="N225" s="1">
        <v>145</v>
      </c>
      <c r="O225" s="1">
        <v>75</v>
      </c>
      <c r="P225" s="1">
        <v>70</v>
      </c>
      <c r="Q225" s="1">
        <v>110</v>
      </c>
      <c r="R225" s="1">
        <v>73</v>
      </c>
      <c r="S225" s="1" t="s">
        <v>54</v>
      </c>
      <c r="T225" s="1" t="s">
        <v>50</v>
      </c>
      <c r="U225" s="1" t="s">
        <v>50</v>
      </c>
      <c r="V225" s="1" t="s">
        <v>50</v>
      </c>
      <c r="W225" s="1" t="s">
        <v>51</v>
      </c>
      <c r="X225" s="1" t="s">
        <v>51</v>
      </c>
      <c r="Y225" s="1" t="s">
        <v>51</v>
      </c>
      <c r="Z225" s="1" t="s">
        <v>50</v>
      </c>
      <c r="AA225" s="1" t="s">
        <v>52</v>
      </c>
      <c r="AB225" s="1" t="s">
        <v>50</v>
      </c>
      <c r="AC225" s="1" t="s">
        <v>50</v>
      </c>
      <c r="AD225" s="1">
        <v>80</v>
      </c>
      <c r="AE225" s="1">
        <v>57</v>
      </c>
      <c r="AF225" s="1">
        <v>146</v>
      </c>
      <c r="AG225" s="1">
        <v>4.2</v>
      </c>
      <c r="AJ225" s="1" t="s">
        <v>52</v>
      </c>
      <c r="AK225" s="1" t="s">
        <v>52</v>
      </c>
      <c r="AL225" s="1" t="s">
        <v>51</v>
      </c>
      <c r="AM225" s="1" t="s">
        <v>50</v>
      </c>
      <c r="AN225" s="1" t="s">
        <v>52</v>
      </c>
      <c r="AO225" s="1" t="s">
        <v>51</v>
      </c>
      <c r="AP225" s="1" t="s">
        <v>51</v>
      </c>
      <c r="AQ225" s="1" t="s">
        <v>51</v>
      </c>
      <c r="AR225" s="1" t="s">
        <v>50</v>
      </c>
      <c r="AS225" s="1" t="s">
        <v>51</v>
      </c>
      <c r="AT225" s="1" t="s">
        <v>50</v>
      </c>
      <c r="AU225" s="1" t="s">
        <v>52</v>
      </c>
      <c r="AV225" s="1" t="s">
        <v>52</v>
      </c>
      <c r="AW225" s="1" t="s">
        <v>52</v>
      </c>
      <c r="AX225" s="6" t="s">
        <v>51</v>
      </c>
    </row>
    <row r="226" spans="1:50" x14ac:dyDescent="0.25">
      <c r="A226" s="4"/>
      <c r="B226" s="4">
        <v>272410</v>
      </c>
      <c r="C226" s="1">
        <v>67</v>
      </c>
      <c r="E226" s="1">
        <v>67</v>
      </c>
      <c r="F226" s="1">
        <v>1</v>
      </c>
      <c r="G226" s="1" t="s">
        <v>309</v>
      </c>
      <c r="H226" s="3">
        <v>10936</v>
      </c>
      <c r="I226" s="1">
        <v>89</v>
      </c>
      <c r="J226" s="1" t="s">
        <v>46</v>
      </c>
      <c r="K226" s="1" t="s">
        <v>57</v>
      </c>
      <c r="L226" s="1" t="s">
        <v>58</v>
      </c>
      <c r="M226" s="1">
        <v>30.63</v>
      </c>
      <c r="N226" s="1">
        <v>130</v>
      </c>
      <c r="O226" s="1">
        <v>80</v>
      </c>
      <c r="P226" s="1">
        <v>50</v>
      </c>
      <c r="Q226" s="1">
        <v>105</v>
      </c>
      <c r="R226" s="1">
        <v>74</v>
      </c>
      <c r="S226" s="1" t="s">
        <v>54</v>
      </c>
      <c r="T226" s="1" t="s">
        <v>50</v>
      </c>
      <c r="U226" s="1" t="s">
        <v>50</v>
      </c>
      <c r="V226" s="1" t="s">
        <v>50</v>
      </c>
      <c r="W226" s="1" t="s">
        <v>51</v>
      </c>
      <c r="X226" s="1" t="s">
        <v>50</v>
      </c>
      <c r="Y226" s="1" t="s">
        <v>51</v>
      </c>
      <c r="Z226" s="1" t="s">
        <v>50</v>
      </c>
      <c r="AA226" s="1" t="s">
        <v>52</v>
      </c>
      <c r="AB226" s="1" t="s">
        <v>50</v>
      </c>
      <c r="AC226" s="1" t="s">
        <v>50</v>
      </c>
      <c r="AD226" s="1">
        <v>98</v>
      </c>
      <c r="AE226" s="1">
        <v>46</v>
      </c>
      <c r="AF226" s="1">
        <v>137</v>
      </c>
      <c r="AG226" s="1">
        <v>5.0999999999999996</v>
      </c>
      <c r="AJ226" s="1" t="s">
        <v>52</v>
      </c>
      <c r="AK226" s="1" t="s">
        <v>52</v>
      </c>
      <c r="AL226" s="1" t="s">
        <v>51</v>
      </c>
      <c r="AM226" s="1" t="s">
        <v>50</v>
      </c>
      <c r="AN226" s="1" t="s">
        <v>52</v>
      </c>
      <c r="AO226" s="1" t="s">
        <v>51</v>
      </c>
      <c r="AP226" s="1" t="s">
        <v>51</v>
      </c>
      <c r="AQ226" s="1" t="s">
        <v>51</v>
      </c>
      <c r="AR226" s="1" t="s">
        <v>50</v>
      </c>
      <c r="AS226" s="1" t="s">
        <v>51</v>
      </c>
      <c r="AT226" s="1" t="s">
        <v>50</v>
      </c>
      <c r="AU226" s="1" t="s">
        <v>52</v>
      </c>
      <c r="AV226" s="1" t="s">
        <v>52</v>
      </c>
      <c r="AW226" s="1" t="s">
        <v>52</v>
      </c>
      <c r="AX226" s="6" t="s">
        <v>51</v>
      </c>
    </row>
    <row r="227" spans="1:50" x14ac:dyDescent="0.25">
      <c r="A227" s="4"/>
      <c r="B227" s="4">
        <v>272768</v>
      </c>
      <c r="C227" s="1">
        <v>55</v>
      </c>
      <c r="E227" s="1">
        <v>55</v>
      </c>
      <c r="F227" s="1">
        <v>1</v>
      </c>
      <c r="G227" s="1" t="s">
        <v>311</v>
      </c>
      <c r="H227" s="3">
        <v>19912</v>
      </c>
      <c r="I227" s="1">
        <v>64</v>
      </c>
      <c r="J227" s="1" t="s">
        <v>56</v>
      </c>
      <c r="K227" s="1" t="s">
        <v>47</v>
      </c>
      <c r="L227" s="1" t="s">
        <v>58</v>
      </c>
      <c r="M227" s="1">
        <v>32.72</v>
      </c>
      <c r="N227" s="1">
        <v>120</v>
      </c>
      <c r="O227" s="1">
        <v>60</v>
      </c>
      <c r="P227" s="1">
        <v>60</v>
      </c>
      <c r="Q227" s="1">
        <v>90</v>
      </c>
      <c r="R227" s="1">
        <v>77</v>
      </c>
      <c r="S227" s="1" t="s">
        <v>49</v>
      </c>
      <c r="T227" s="1" t="s">
        <v>50</v>
      </c>
      <c r="U227" s="1" t="s">
        <v>50</v>
      </c>
      <c r="V227" s="1" t="s">
        <v>50</v>
      </c>
      <c r="W227" s="1" t="s">
        <v>51</v>
      </c>
      <c r="X227" s="1" t="s">
        <v>51</v>
      </c>
      <c r="Y227" s="1" t="s">
        <v>51</v>
      </c>
      <c r="Z227" s="1" t="s">
        <v>50</v>
      </c>
      <c r="AA227" s="1" t="s">
        <v>52</v>
      </c>
      <c r="AB227" s="1" t="s">
        <v>51</v>
      </c>
      <c r="AC227" s="1" t="s">
        <v>50</v>
      </c>
      <c r="AD227" s="1">
        <v>107</v>
      </c>
      <c r="AE227" s="1">
        <v>64</v>
      </c>
      <c r="AG227" s="1">
        <v>5.2</v>
      </c>
      <c r="AJ227" s="1" t="s">
        <v>52</v>
      </c>
      <c r="AK227" s="1" t="s">
        <v>52</v>
      </c>
      <c r="AL227" s="1" t="s">
        <v>50</v>
      </c>
      <c r="AM227" s="1" t="s">
        <v>51</v>
      </c>
      <c r="AN227" s="1" t="s">
        <v>52</v>
      </c>
      <c r="AO227" s="1" t="s">
        <v>51</v>
      </c>
      <c r="AP227" s="1" t="s">
        <v>51</v>
      </c>
      <c r="AQ227" s="1" t="s">
        <v>50</v>
      </c>
      <c r="AR227" s="1" t="s">
        <v>50</v>
      </c>
      <c r="AS227" s="1" t="s">
        <v>51</v>
      </c>
      <c r="AT227" s="1" t="s">
        <v>50</v>
      </c>
      <c r="AU227" s="1" t="s">
        <v>52</v>
      </c>
      <c r="AV227" s="1" t="s">
        <v>52</v>
      </c>
      <c r="AW227" s="1" t="s">
        <v>52</v>
      </c>
      <c r="AX227" s="6" t="s">
        <v>51</v>
      </c>
    </row>
    <row r="228" spans="1:50" x14ac:dyDescent="0.25">
      <c r="A228" s="4"/>
      <c r="B228" s="4">
        <v>272869</v>
      </c>
      <c r="C228" s="1">
        <v>51</v>
      </c>
      <c r="E228" s="1">
        <v>51</v>
      </c>
      <c r="F228" s="1">
        <v>1</v>
      </c>
      <c r="G228" s="1" t="s">
        <v>312</v>
      </c>
      <c r="H228" s="3">
        <v>10837</v>
      </c>
      <c r="I228" s="1">
        <v>89</v>
      </c>
      <c r="J228" s="1" t="s">
        <v>56</v>
      </c>
      <c r="K228" s="1" t="s">
        <v>57</v>
      </c>
      <c r="L228" s="1" t="s">
        <v>58</v>
      </c>
      <c r="M228" s="1">
        <v>22.09</v>
      </c>
      <c r="N228" s="1">
        <v>122</v>
      </c>
      <c r="O228" s="1">
        <v>80</v>
      </c>
      <c r="P228" s="1">
        <v>42</v>
      </c>
      <c r="Q228" s="1">
        <v>101</v>
      </c>
      <c r="R228" s="1">
        <v>109</v>
      </c>
      <c r="S228" s="1" t="s">
        <v>54</v>
      </c>
      <c r="T228" s="1" t="s">
        <v>50</v>
      </c>
      <c r="U228" s="1" t="s">
        <v>50</v>
      </c>
      <c r="V228" s="1" t="s">
        <v>50</v>
      </c>
      <c r="W228" s="1" t="s">
        <v>50</v>
      </c>
      <c r="X228" s="1" t="s">
        <v>50</v>
      </c>
      <c r="Y228" s="1" t="s">
        <v>51</v>
      </c>
      <c r="Z228" s="1" t="s">
        <v>50</v>
      </c>
      <c r="AA228" s="1" t="s">
        <v>52</v>
      </c>
      <c r="AB228" s="1" t="s">
        <v>50</v>
      </c>
      <c r="AC228" s="1" t="s">
        <v>50</v>
      </c>
      <c r="AD228" s="1">
        <v>161</v>
      </c>
      <c r="AE228" s="1">
        <v>33</v>
      </c>
      <c r="AG228" s="1">
        <v>4.8</v>
      </c>
      <c r="AJ228" s="1" t="s">
        <v>52</v>
      </c>
      <c r="AK228" s="1" t="s">
        <v>52</v>
      </c>
      <c r="AL228" s="1" t="s">
        <v>50</v>
      </c>
      <c r="AM228" s="1" t="s">
        <v>51</v>
      </c>
      <c r="AN228" s="1" t="s">
        <v>52</v>
      </c>
      <c r="AO228" s="1" t="s">
        <v>51</v>
      </c>
      <c r="AP228" s="1" t="s">
        <v>51</v>
      </c>
      <c r="AQ228" s="1" t="s">
        <v>51</v>
      </c>
      <c r="AR228" s="1" t="s">
        <v>50</v>
      </c>
      <c r="AS228" s="1" t="s">
        <v>50</v>
      </c>
      <c r="AT228" s="1" t="s">
        <v>50</v>
      </c>
      <c r="AU228" s="1" t="s">
        <v>52</v>
      </c>
      <c r="AV228" s="1" t="s">
        <v>52</v>
      </c>
      <c r="AW228" s="1" t="s">
        <v>52</v>
      </c>
      <c r="AX228" s="6" t="s">
        <v>51</v>
      </c>
    </row>
    <row r="229" spans="1:50" x14ac:dyDescent="0.25">
      <c r="A229" s="4"/>
      <c r="B229" s="4">
        <v>273039</v>
      </c>
      <c r="C229" s="1">
        <v>65</v>
      </c>
      <c r="D229" s="1">
        <v>65</v>
      </c>
      <c r="F229" s="1">
        <v>1</v>
      </c>
      <c r="G229" s="1" t="s">
        <v>313</v>
      </c>
      <c r="H229" s="3">
        <v>10725</v>
      </c>
      <c r="I229" s="1">
        <v>89</v>
      </c>
      <c r="J229" s="1" t="s">
        <v>46</v>
      </c>
      <c r="K229" s="1" t="s">
        <v>57</v>
      </c>
      <c r="L229" s="1" t="s">
        <v>58</v>
      </c>
      <c r="M229" s="1">
        <v>19.3</v>
      </c>
      <c r="N229" s="1">
        <v>120</v>
      </c>
      <c r="O229" s="1">
        <v>70</v>
      </c>
      <c r="P229" s="1">
        <v>50</v>
      </c>
      <c r="Q229" s="1">
        <v>95</v>
      </c>
      <c r="R229" s="1">
        <v>79</v>
      </c>
      <c r="S229" s="1" t="s">
        <v>54</v>
      </c>
      <c r="T229" s="1" t="s">
        <v>50</v>
      </c>
      <c r="U229" s="1" t="s">
        <v>50</v>
      </c>
      <c r="V229" s="1" t="s">
        <v>51</v>
      </c>
      <c r="W229" s="1" t="s">
        <v>50</v>
      </c>
      <c r="X229" s="1" t="s">
        <v>50</v>
      </c>
      <c r="Y229" s="1" t="s">
        <v>50</v>
      </c>
      <c r="Z229" s="1" t="s">
        <v>50</v>
      </c>
      <c r="AA229" s="1" t="b">
        <v>1</v>
      </c>
      <c r="AB229" s="1" t="s">
        <v>50</v>
      </c>
      <c r="AC229" s="1" t="s">
        <v>50</v>
      </c>
      <c r="AD229" s="1">
        <v>96</v>
      </c>
      <c r="AE229" s="1">
        <v>46</v>
      </c>
      <c r="AF229" s="1">
        <v>123</v>
      </c>
      <c r="AG229" s="1">
        <v>4.9000000000000004</v>
      </c>
      <c r="AJ229" s="1">
        <v>4.7</v>
      </c>
      <c r="AK229" s="1">
        <v>1.9</v>
      </c>
      <c r="AL229" s="1" t="s">
        <v>51</v>
      </c>
      <c r="AM229" s="1" t="s">
        <v>50</v>
      </c>
      <c r="AN229" s="1" t="s">
        <v>50</v>
      </c>
      <c r="AO229" s="1" t="s">
        <v>50</v>
      </c>
      <c r="AP229" s="1" t="s">
        <v>51</v>
      </c>
      <c r="AQ229" s="1" t="s">
        <v>50</v>
      </c>
      <c r="AR229" s="1" t="s">
        <v>50</v>
      </c>
      <c r="AS229" s="1" t="s">
        <v>51</v>
      </c>
      <c r="AT229" s="1" t="s">
        <v>50</v>
      </c>
      <c r="AU229" s="1" t="s">
        <v>52</v>
      </c>
      <c r="AV229" s="1" t="s">
        <v>52</v>
      </c>
      <c r="AW229" s="1" t="s">
        <v>52</v>
      </c>
      <c r="AX229" s="6" t="s">
        <v>51</v>
      </c>
    </row>
    <row r="230" spans="1:50" x14ac:dyDescent="0.25">
      <c r="A230" s="4"/>
      <c r="B230" s="4">
        <v>273410</v>
      </c>
      <c r="C230" s="1">
        <v>50</v>
      </c>
      <c r="E230" s="1">
        <v>50</v>
      </c>
      <c r="F230" s="1">
        <v>1</v>
      </c>
      <c r="G230" s="1" t="s">
        <v>314</v>
      </c>
      <c r="H230" s="3">
        <v>17262</v>
      </c>
      <c r="I230" s="1">
        <v>71</v>
      </c>
      <c r="J230" s="1" t="s">
        <v>46</v>
      </c>
      <c r="K230" s="1" t="s">
        <v>57</v>
      </c>
      <c r="L230" s="1" t="s">
        <v>58</v>
      </c>
      <c r="M230" s="1">
        <v>37.76</v>
      </c>
      <c r="N230" s="1">
        <v>130</v>
      </c>
      <c r="O230" s="1">
        <v>80</v>
      </c>
      <c r="P230" s="1">
        <v>50</v>
      </c>
      <c r="Q230" s="1">
        <v>105</v>
      </c>
      <c r="R230" s="1">
        <v>91</v>
      </c>
      <c r="S230" s="1" t="s">
        <v>49</v>
      </c>
      <c r="T230" s="1" t="s">
        <v>51</v>
      </c>
      <c r="U230" s="1" t="s">
        <v>50</v>
      </c>
      <c r="V230" s="1" t="s">
        <v>50</v>
      </c>
      <c r="W230" s="1" t="s">
        <v>51</v>
      </c>
      <c r="X230" s="1" t="s">
        <v>50</v>
      </c>
      <c r="Y230" s="1" t="s">
        <v>51</v>
      </c>
      <c r="AA230" s="1" t="s">
        <v>52</v>
      </c>
      <c r="AB230" s="1" t="s">
        <v>50</v>
      </c>
      <c r="AC230" s="1" t="s">
        <v>50</v>
      </c>
      <c r="AD230" s="1">
        <v>75</v>
      </c>
      <c r="AE230" s="1">
        <v>71</v>
      </c>
      <c r="AG230" s="1">
        <v>5.0999999999999996</v>
      </c>
      <c r="AH230" s="1">
        <v>924</v>
      </c>
      <c r="AJ230" s="1" t="s">
        <v>52</v>
      </c>
      <c r="AK230" s="1" t="s">
        <v>52</v>
      </c>
      <c r="AL230" s="1" t="s">
        <v>50</v>
      </c>
      <c r="AM230" s="1" t="s">
        <v>51</v>
      </c>
      <c r="AN230" s="1" t="s">
        <v>52</v>
      </c>
      <c r="AO230" s="1" t="s">
        <v>51</v>
      </c>
      <c r="AP230" s="1" t="s">
        <v>51</v>
      </c>
      <c r="AQ230" s="1" t="s">
        <v>50</v>
      </c>
      <c r="AR230" s="1" t="s">
        <v>50</v>
      </c>
      <c r="AS230" s="1" t="s">
        <v>50</v>
      </c>
      <c r="AT230" s="1" t="s">
        <v>50</v>
      </c>
      <c r="AU230" s="1" t="s">
        <v>52</v>
      </c>
      <c r="AV230" s="1" t="s">
        <v>52</v>
      </c>
      <c r="AW230" s="1" t="s">
        <v>52</v>
      </c>
      <c r="AX230" s="6" t="s">
        <v>51</v>
      </c>
    </row>
    <row r="231" spans="1:50" x14ac:dyDescent="0.25">
      <c r="A231" s="4"/>
      <c r="B231" s="4">
        <v>273482</v>
      </c>
      <c r="C231" s="1">
        <v>65</v>
      </c>
      <c r="E231" s="1">
        <v>65</v>
      </c>
      <c r="F231" s="1">
        <v>1</v>
      </c>
      <c r="G231" s="1" t="s">
        <v>315</v>
      </c>
      <c r="H231" s="3">
        <v>17262</v>
      </c>
      <c r="I231" s="1">
        <v>71</v>
      </c>
      <c r="J231" s="1" t="s">
        <v>46</v>
      </c>
      <c r="K231" s="1" t="s">
        <v>57</v>
      </c>
      <c r="L231" s="1" t="s">
        <v>58</v>
      </c>
      <c r="M231" s="1">
        <v>36.33</v>
      </c>
      <c r="N231" s="1">
        <v>155</v>
      </c>
      <c r="O231" s="1">
        <v>75</v>
      </c>
      <c r="P231" s="1">
        <v>80</v>
      </c>
      <c r="Q231" s="1">
        <v>115</v>
      </c>
      <c r="R231" s="1">
        <v>63</v>
      </c>
      <c r="S231" s="1" t="s">
        <v>59</v>
      </c>
      <c r="T231" s="1" t="s">
        <v>50</v>
      </c>
      <c r="U231" s="1" t="s">
        <v>51</v>
      </c>
      <c r="V231" s="1" t="s">
        <v>51</v>
      </c>
      <c r="W231" s="1" t="s">
        <v>51</v>
      </c>
      <c r="X231" s="1" t="s">
        <v>51</v>
      </c>
      <c r="Y231" s="1" t="s">
        <v>50</v>
      </c>
      <c r="Z231" s="1" t="s">
        <v>51</v>
      </c>
      <c r="AA231" s="1" t="s">
        <v>52</v>
      </c>
      <c r="AB231" s="1" t="s">
        <v>51</v>
      </c>
      <c r="AC231" s="1" t="s">
        <v>50</v>
      </c>
      <c r="AD231" s="1">
        <v>69</v>
      </c>
      <c r="AE231" s="1">
        <v>78</v>
      </c>
      <c r="AF231" s="1">
        <v>143</v>
      </c>
      <c r="AG231" s="1">
        <v>4.3</v>
      </c>
      <c r="AH231" s="1">
        <v>46</v>
      </c>
      <c r="AJ231" s="1" t="s">
        <v>52</v>
      </c>
      <c r="AK231" s="1" t="s">
        <v>52</v>
      </c>
      <c r="AL231" s="1" t="s">
        <v>50</v>
      </c>
      <c r="AM231" s="1" t="s">
        <v>51</v>
      </c>
      <c r="AN231" s="1" t="s">
        <v>52</v>
      </c>
      <c r="AO231" s="1" t="s">
        <v>50</v>
      </c>
      <c r="AP231" s="1" t="s">
        <v>51</v>
      </c>
      <c r="AQ231" s="1" t="s">
        <v>50</v>
      </c>
      <c r="AR231" s="1" t="s">
        <v>50</v>
      </c>
      <c r="AS231" s="1" t="s">
        <v>51</v>
      </c>
      <c r="AT231" s="1" t="s">
        <v>51</v>
      </c>
      <c r="AU231" s="1" t="s">
        <v>52</v>
      </c>
      <c r="AV231" s="1" t="s">
        <v>52</v>
      </c>
      <c r="AW231" s="1" t="s">
        <v>52</v>
      </c>
      <c r="AX231" s="6" t="s">
        <v>51</v>
      </c>
    </row>
    <row r="232" spans="1:50" x14ac:dyDescent="0.25">
      <c r="A232" s="4"/>
      <c r="B232" s="4">
        <v>273602</v>
      </c>
      <c r="C232" s="1">
        <v>68</v>
      </c>
      <c r="E232" s="1">
        <v>68</v>
      </c>
      <c r="F232" s="1">
        <v>1</v>
      </c>
      <c r="G232" s="1" t="s">
        <v>316</v>
      </c>
      <c r="H232" s="3">
        <v>11556</v>
      </c>
      <c r="I232" s="1">
        <v>87</v>
      </c>
      <c r="J232" s="1" t="s">
        <v>46</v>
      </c>
      <c r="K232" s="1" t="s">
        <v>47</v>
      </c>
      <c r="L232" s="1" t="s">
        <v>58</v>
      </c>
      <c r="M232" s="1">
        <v>21.37</v>
      </c>
      <c r="N232" s="1">
        <v>170</v>
      </c>
      <c r="O232" s="1">
        <v>80</v>
      </c>
      <c r="P232" s="1">
        <v>90</v>
      </c>
      <c r="Q232" s="1">
        <v>125</v>
      </c>
      <c r="R232" s="1">
        <v>46</v>
      </c>
      <c r="S232" s="1" t="s">
        <v>54</v>
      </c>
      <c r="T232" s="1" t="s">
        <v>50</v>
      </c>
      <c r="U232" s="1" t="s">
        <v>50</v>
      </c>
      <c r="V232" s="1" t="s">
        <v>50</v>
      </c>
      <c r="W232" s="1" t="s">
        <v>51</v>
      </c>
      <c r="X232" s="1" t="s">
        <v>50</v>
      </c>
      <c r="Y232" s="1" t="s">
        <v>50</v>
      </c>
      <c r="Z232" s="1" t="s">
        <v>50</v>
      </c>
      <c r="AA232" s="1" t="s">
        <v>52</v>
      </c>
      <c r="AB232" s="1" t="s">
        <v>50</v>
      </c>
      <c r="AC232" s="1" t="s">
        <v>51</v>
      </c>
      <c r="AD232" s="1">
        <v>85</v>
      </c>
      <c r="AE232" s="1">
        <v>54</v>
      </c>
      <c r="AF232" s="1">
        <v>130</v>
      </c>
      <c r="AG232" s="1">
        <v>4.5999999999999996</v>
      </c>
      <c r="AJ232" s="1" t="s">
        <v>52</v>
      </c>
      <c r="AK232" s="1" t="s">
        <v>52</v>
      </c>
      <c r="AL232" s="1" t="s">
        <v>50</v>
      </c>
      <c r="AM232" s="1" t="s">
        <v>50</v>
      </c>
      <c r="AN232" s="1" t="s">
        <v>52</v>
      </c>
      <c r="AO232" s="1" t="s">
        <v>51</v>
      </c>
      <c r="AP232" s="1" t="s">
        <v>50</v>
      </c>
      <c r="AR232" s="1" t="s">
        <v>50</v>
      </c>
      <c r="AS232" s="1" t="s">
        <v>50</v>
      </c>
      <c r="AT232" s="1" t="s">
        <v>50</v>
      </c>
      <c r="AU232" s="1" t="s">
        <v>52</v>
      </c>
      <c r="AV232" s="1" t="s">
        <v>52</v>
      </c>
      <c r="AW232" s="1" t="s">
        <v>52</v>
      </c>
      <c r="AX232" s="6" t="s">
        <v>51</v>
      </c>
    </row>
    <row r="233" spans="1:50" x14ac:dyDescent="0.25">
      <c r="A233" s="4"/>
      <c r="B233" s="4">
        <v>273749</v>
      </c>
      <c r="C233" s="1">
        <v>50</v>
      </c>
      <c r="E233" s="1">
        <v>50</v>
      </c>
      <c r="F233" s="1">
        <v>1</v>
      </c>
      <c r="G233" s="1" t="s">
        <v>317</v>
      </c>
      <c r="H233" s="3">
        <v>12806</v>
      </c>
      <c r="I233" s="1">
        <v>83</v>
      </c>
      <c r="J233" s="1" t="s">
        <v>46</v>
      </c>
      <c r="K233" s="1" t="s">
        <v>47</v>
      </c>
      <c r="L233" s="1" t="s">
        <v>58</v>
      </c>
      <c r="M233" s="1">
        <v>18.309999999999999</v>
      </c>
      <c r="N233" s="1">
        <v>125</v>
      </c>
      <c r="O233" s="1">
        <v>80</v>
      </c>
      <c r="P233" s="1">
        <v>45</v>
      </c>
      <c r="Q233" s="1">
        <v>102.5</v>
      </c>
      <c r="R233" s="1">
        <v>55</v>
      </c>
      <c r="S233" s="1" t="s">
        <v>59</v>
      </c>
      <c r="T233" s="1" t="s">
        <v>50</v>
      </c>
      <c r="U233" s="1" t="s">
        <v>50</v>
      </c>
      <c r="V233" s="1" t="s">
        <v>50</v>
      </c>
      <c r="W233" s="1" t="s">
        <v>51</v>
      </c>
      <c r="X233" s="1" t="s">
        <v>50</v>
      </c>
      <c r="Y233" s="1" t="s">
        <v>50</v>
      </c>
      <c r="Z233" s="1" t="s">
        <v>50</v>
      </c>
      <c r="AA233" s="1" t="s">
        <v>52</v>
      </c>
      <c r="AB233" s="1" t="s">
        <v>50</v>
      </c>
      <c r="AC233" s="1" t="s">
        <v>51</v>
      </c>
      <c r="AD233" s="1">
        <v>85</v>
      </c>
      <c r="AE233" s="1">
        <v>56</v>
      </c>
      <c r="AF233" s="1">
        <v>121</v>
      </c>
      <c r="AG233" s="1">
        <v>5.0999999999999996</v>
      </c>
      <c r="AJ233" s="1" t="s">
        <v>52</v>
      </c>
      <c r="AK233" s="1" t="s">
        <v>52</v>
      </c>
      <c r="AL233" s="1" t="s">
        <v>51</v>
      </c>
      <c r="AM233" s="1" t="s">
        <v>50</v>
      </c>
      <c r="AN233" s="1" t="s">
        <v>52</v>
      </c>
      <c r="AO233" s="1" t="s">
        <v>51</v>
      </c>
      <c r="AP233" s="1" t="s">
        <v>50</v>
      </c>
      <c r="AR233" s="1" t="s">
        <v>50</v>
      </c>
      <c r="AS233" s="1" t="s">
        <v>51</v>
      </c>
      <c r="AT233" s="1" t="s">
        <v>50</v>
      </c>
      <c r="AU233" s="1" t="s">
        <v>52</v>
      </c>
      <c r="AV233" s="1" t="s">
        <v>52</v>
      </c>
      <c r="AW233" s="1" t="s">
        <v>52</v>
      </c>
      <c r="AX233" s="6" t="s">
        <v>51</v>
      </c>
    </row>
    <row r="234" spans="1:50" x14ac:dyDescent="0.25">
      <c r="A234" s="4"/>
      <c r="B234" s="4">
        <v>274844</v>
      </c>
      <c r="C234" s="1">
        <v>53</v>
      </c>
      <c r="D234" s="1">
        <v>53</v>
      </c>
      <c r="E234" s="1">
        <v>40</v>
      </c>
      <c r="F234" s="1">
        <v>1</v>
      </c>
      <c r="G234" s="1" t="s">
        <v>319</v>
      </c>
      <c r="H234" s="3">
        <v>14203</v>
      </c>
      <c r="I234" s="1">
        <v>80</v>
      </c>
      <c r="J234" s="1" t="s">
        <v>56</v>
      </c>
      <c r="K234" s="1" t="s">
        <v>57</v>
      </c>
      <c r="L234" s="1" t="s">
        <v>58</v>
      </c>
      <c r="M234" s="1">
        <v>22.9</v>
      </c>
      <c r="N234" s="1">
        <v>140</v>
      </c>
      <c r="O234" s="1">
        <v>70</v>
      </c>
      <c r="P234" s="1">
        <v>70</v>
      </c>
      <c r="Q234" s="1">
        <v>105</v>
      </c>
      <c r="R234" s="1">
        <v>64</v>
      </c>
      <c r="S234" s="1" t="s">
        <v>49</v>
      </c>
      <c r="T234" s="1" t="s">
        <v>50</v>
      </c>
      <c r="U234" s="1" t="s">
        <v>50</v>
      </c>
      <c r="V234" s="1" t="s">
        <v>50</v>
      </c>
      <c r="W234" s="1" t="s">
        <v>51</v>
      </c>
      <c r="X234" s="1" t="s">
        <v>50</v>
      </c>
      <c r="Y234" s="1" t="s">
        <v>51</v>
      </c>
      <c r="Z234" s="1" t="s">
        <v>50</v>
      </c>
      <c r="AA234" s="1" t="b">
        <v>1</v>
      </c>
      <c r="AB234" s="1" t="s">
        <v>50</v>
      </c>
      <c r="AC234" s="1" t="s">
        <v>51</v>
      </c>
      <c r="AD234" s="1">
        <v>140</v>
      </c>
      <c r="AE234" s="1">
        <v>42</v>
      </c>
      <c r="AF234" s="1">
        <v>129</v>
      </c>
      <c r="AG234" s="1">
        <v>4.5</v>
      </c>
      <c r="AL234" s="1" t="s">
        <v>51</v>
      </c>
      <c r="AM234" s="1" t="s">
        <v>50</v>
      </c>
      <c r="AO234" s="1" t="s">
        <v>51</v>
      </c>
      <c r="AP234" s="1" t="s">
        <v>50</v>
      </c>
      <c r="AQ234" s="1" t="s">
        <v>50</v>
      </c>
      <c r="AR234" s="1" t="s">
        <v>50</v>
      </c>
      <c r="AS234" s="1" t="s">
        <v>51</v>
      </c>
      <c r="AT234" s="1" t="s">
        <v>50</v>
      </c>
      <c r="AU234" s="1" t="s">
        <v>52</v>
      </c>
      <c r="AV234" s="1" t="s">
        <v>52</v>
      </c>
      <c r="AW234" s="1" t="s">
        <v>52</v>
      </c>
      <c r="AX234" s="6" t="s">
        <v>51</v>
      </c>
    </row>
    <row r="235" spans="1:50" x14ac:dyDescent="0.25">
      <c r="A235" s="4"/>
      <c r="B235" s="4">
        <v>274945</v>
      </c>
      <c r="C235" s="1">
        <v>57</v>
      </c>
      <c r="E235" s="1">
        <v>57</v>
      </c>
      <c r="F235" s="1">
        <v>1</v>
      </c>
      <c r="G235" s="1" t="s">
        <v>320</v>
      </c>
      <c r="H235" s="3">
        <v>11473</v>
      </c>
      <c r="I235" s="1">
        <v>87</v>
      </c>
      <c r="J235" s="1" t="s">
        <v>46</v>
      </c>
      <c r="K235" s="1" t="s">
        <v>47</v>
      </c>
      <c r="L235" s="1" t="s">
        <v>58</v>
      </c>
      <c r="M235" s="1">
        <v>39.96</v>
      </c>
      <c r="N235" s="1">
        <v>100</v>
      </c>
      <c r="O235" s="1">
        <v>60</v>
      </c>
      <c r="P235" s="1">
        <v>40</v>
      </c>
      <c r="Q235" s="1">
        <v>80</v>
      </c>
      <c r="R235" s="1">
        <v>75</v>
      </c>
      <c r="S235" s="1" t="s">
        <v>59</v>
      </c>
      <c r="T235" s="1" t="s">
        <v>50</v>
      </c>
      <c r="U235" s="1" t="s">
        <v>51</v>
      </c>
      <c r="V235" s="1" t="s">
        <v>50</v>
      </c>
      <c r="W235" s="1" t="s">
        <v>51</v>
      </c>
      <c r="X235" s="1" t="s">
        <v>50</v>
      </c>
      <c r="Y235" s="1" t="s">
        <v>51</v>
      </c>
      <c r="Z235" s="1" t="s">
        <v>50</v>
      </c>
      <c r="AA235" s="1" t="b">
        <v>1</v>
      </c>
      <c r="AB235" s="1" t="s">
        <v>50</v>
      </c>
      <c r="AC235" s="1" t="s">
        <v>51</v>
      </c>
      <c r="AJ235" s="1" t="s">
        <v>52</v>
      </c>
      <c r="AK235" s="1" t="s">
        <v>52</v>
      </c>
      <c r="AL235" s="1" t="s">
        <v>50</v>
      </c>
      <c r="AM235" s="1" t="s">
        <v>51</v>
      </c>
      <c r="AN235" s="1" t="s">
        <v>52</v>
      </c>
      <c r="AO235" s="1" t="s">
        <v>50</v>
      </c>
      <c r="AP235" s="1" t="s">
        <v>51</v>
      </c>
      <c r="AQ235" s="1" t="s">
        <v>50</v>
      </c>
      <c r="AR235" s="1" t="s">
        <v>50</v>
      </c>
      <c r="AS235" s="1" t="s">
        <v>50</v>
      </c>
      <c r="AT235" s="1" t="s">
        <v>50</v>
      </c>
      <c r="AU235" s="1" t="s">
        <v>52</v>
      </c>
      <c r="AV235" s="1" t="s">
        <v>52</v>
      </c>
      <c r="AW235" s="1" t="s">
        <v>52</v>
      </c>
      <c r="AX235" s="6" t="s">
        <v>51</v>
      </c>
    </row>
    <row r="236" spans="1:50" x14ac:dyDescent="0.25">
      <c r="A236" s="4"/>
      <c r="B236" s="4">
        <v>275099</v>
      </c>
      <c r="C236" s="1">
        <v>60</v>
      </c>
      <c r="D236" s="1">
        <v>60</v>
      </c>
      <c r="E236" s="1">
        <v>32</v>
      </c>
      <c r="F236" s="1">
        <v>1</v>
      </c>
      <c r="G236" s="1" t="s">
        <v>321</v>
      </c>
      <c r="H236" s="3">
        <v>9843</v>
      </c>
      <c r="I236" s="1">
        <v>92</v>
      </c>
      <c r="J236" s="1" t="s">
        <v>46</v>
      </c>
      <c r="K236" s="1" t="s">
        <v>47</v>
      </c>
      <c r="L236" s="1" t="s">
        <v>58</v>
      </c>
      <c r="M236" s="1">
        <v>28.6</v>
      </c>
      <c r="N236" s="1">
        <v>110</v>
      </c>
      <c r="O236" s="1">
        <v>70</v>
      </c>
      <c r="P236" s="1">
        <v>40</v>
      </c>
      <c r="Q236" s="1">
        <v>90</v>
      </c>
      <c r="R236" s="1">
        <v>83</v>
      </c>
      <c r="S236" s="1" t="s">
        <v>105</v>
      </c>
      <c r="T236" s="1" t="s">
        <v>51</v>
      </c>
      <c r="U236" s="1" t="s">
        <v>50</v>
      </c>
      <c r="V236" s="1" t="s">
        <v>51</v>
      </c>
      <c r="W236" s="1" t="s">
        <v>51</v>
      </c>
      <c r="X236" s="1" t="s">
        <v>51</v>
      </c>
      <c r="Y236" s="1" t="s">
        <v>51</v>
      </c>
      <c r="Z236" s="1" t="s">
        <v>51</v>
      </c>
      <c r="AA236" s="1" t="b">
        <v>1</v>
      </c>
      <c r="AB236" s="1" t="s">
        <v>51</v>
      </c>
      <c r="AC236" s="1" t="s">
        <v>51</v>
      </c>
      <c r="AD236" s="1">
        <v>160</v>
      </c>
      <c r="AE236" s="1">
        <v>24</v>
      </c>
      <c r="AF236" s="1">
        <v>82</v>
      </c>
      <c r="AG236" s="1">
        <v>4</v>
      </c>
      <c r="AL236" s="1" t="s">
        <v>50</v>
      </c>
      <c r="AM236" s="1" t="s">
        <v>50</v>
      </c>
      <c r="AN236" s="1" t="s">
        <v>50</v>
      </c>
      <c r="AO236" s="1" t="s">
        <v>51</v>
      </c>
      <c r="AP236" s="1" t="s">
        <v>51</v>
      </c>
      <c r="AQ236" s="1" t="s">
        <v>50</v>
      </c>
      <c r="AR236" s="1" t="s">
        <v>50</v>
      </c>
      <c r="AS236" s="1" t="s">
        <v>50</v>
      </c>
      <c r="AT236" s="1" t="s">
        <v>50</v>
      </c>
      <c r="AU236" s="1" t="s">
        <v>52</v>
      </c>
      <c r="AV236" s="1" t="s">
        <v>52</v>
      </c>
      <c r="AW236" s="1" t="s">
        <v>52</v>
      </c>
      <c r="AX236" s="6" t="s">
        <v>51</v>
      </c>
    </row>
    <row r="237" spans="1:50" x14ac:dyDescent="0.25">
      <c r="A237" s="4"/>
      <c r="B237" s="4">
        <v>275262</v>
      </c>
      <c r="C237" s="1">
        <v>60</v>
      </c>
      <c r="D237" s="1">
        <v>60</v>
      </c>
      <c r="E237" s="1">
        <v>60</v>
      </c>
      <c r="F237" s="1">
        <v>1</v>
      </c>
      <c r="G237" s="1" t="s">
        <v>322</v>
      </c>
      <c r="H237" s="3">
        <v>15937</v>
      </c>
      <c r="I237" s="1">
        <v>75</v>
      </c>
      <c r="J237" s="1" t="s">
        <v>46</v>
      </c>
      <c r="K237" s="1" t="s">
        <v>47</v>
      </c>
      <c r="L237" s="1" t="s">
        <v>58</v>
      </c>
      <c r="M237" s="1">
        <v>32.799999999999997</v>
      </c>
      <c r="N237" s="1">
        <v>140</v>
      </c>
      <c r="O237" s="1">
        <v>90</v>
      </c>
      <c r="P237" s="1">
        <v>50</v>
      </c>
      <c r="Q237" s="1">
        <v>115</v>
      </c>
      <c r="R237" s="1">
        <v>76</v>
      </c>
      <c r="S237" s="1" t="s">
        <v>54</v>
      </c>
      <c r="T237" s="1" t="s">
        <v>50</v>
      </c>
      <c r="U237" s="1" t="s">
        <v>50</v>
      </c>
      <c r="V237" s="1" t="s">
        <v>50</v>
      </c>
      <c r="W237" s="1" t="s">
        <v>50</v>
      </c>
      <c r="X237" s="1" t="s">
        <v>50</v>
      </c>
      <c r="Y237" s="1" t="s">
        <v>50</v>
      </c>
      <c r="Z237" s="1" t="s">
        <v>51</v>
      </c>
      <c r="AA237" s="1" t="s">
        <v>52</v>
      </c>
      <c r="AB237" s="1" t="s">
        <v>50</v>
      </c>
      <c r="AC237" s="1" t="s">
        <v>50</v>
      </c>
      <c r="AD237" s="1">
        <v>80</v>
      </c>
      <c r="AE237" s="1">
        <v>63</v>
      </c>
      <c r="AF237" s="1">
        <v>129</v>
      </c>
      <c r="AG237" s="1">
        <v>4.3</v>
      </c>
      <c r="AL237" s="1" t="s">
        <v>50</v>
      </c>
      <c r="AM237" s="1" t="s">
        <v>50</v>
      </c>
      <c r="AN237" s="1" t="s">
        <v>50</v>
      </c>
      <c r="AO237" s="1" t="s">
        <v>50</v>
      </c>
      <c r="AP237" s="1" t="s">
        <v>50</v>
      </c>
      <c r="AQ237" s="1" t="s">
        <v>50</v>
      </c>
      <c r="AR237" s="1" t="s">
        <v>50</v>
      </c>
      <c r="AS237" s="1" t="s">
        <v>50</v>
      </c>
      <c r="AT237" s="1" t="s">
        <v>50</v>
      </c>
      <c r="AU237" s="1" t="s">
        <v>52</v>
      </c>
      <c r="AV237" s="1" t="s">
        <v>52</v>
      </c>
      <c r="AW237" s="1" t="s">
        <v>52</v>
      </c>
      <c r="AX237" s="6" t="s">
        <v>51</v>
      </c>
    </row>
    <row r="238" spans="1:50" x14ac:dyDescent="0.25">
      <c r="A238" s="4"/>
      <c r="B238" s="4">
        <v>275372</v>
      </c>
      <c r="C238" s="1">
        <v>65</v>
      </c>
      <c r="D238" s="1">
        <v>65</v>
      </c>
      <c r="E238" s="1">
        <v>65</v>
      </c>
      <c r="F238" s="1">
        <v>1</v>
      </c>
      <c r="G238" s="1" t="s">
        <v>323</v>
      </c>
      <c r="H238" s="3">
        <v>20229</v>
      </c>
      <c r="I238" s="1">
        <v>63</v>
      </c>
      <c r="J238" s="1" t="s">
        <v>46</v>
      </c>
      <c r="K238" s="1" t="s">
        <v>57</v>
      </c>
      <c r="L238" s="1" t="s">
        <v>58</v>
      </c>
      <c r="M238" s="1">
        <v>48.6</v>
      </c>
      <c r="N238" s="1">
        <v>140</v>
      </c>
      <c r="O238" s="1">
        <v>70</v>
      </c>
      <c r="P238" s="1">
        <v>70</v>
      </c>
      <c r="Q238" s="1">
        <v>105</v>
      </c>
      <c r="R238" s="1">
        <v>89</v>
      </c>
      <c r="S238" s="1" t="s">
        <v>54</v>
      </c>
      <c r="T238" s="1" t="s">
        <v>51</v>
      </c>
      <c r="U238" s="1" t="s">
        <v>51</v>
      </c>
      <c r="V238" s="1" t="s">
        <v>50</v>
      </c>
      <c r="W238" s="1" t="s">
        <v>51</v>
      </c>
      <c r="X238" s="1" t="s">
        <v>51</v>
      </c>
      <c r="Y238" s="1" t="s">
        <v>51</v>
      </c>
      <c r="Z238" s="1" t="s">
        <v>51</v>
      </c>
      <c r="AA238" s="1" t="s">
        <v>52</v>
      </c>
      <c r="AB238" s="1" t="s">
        <v>51</v>
      </c>
      <c r="AC238" s="1" t="s">
        <v>51</v>
      </c>
      <c r="AL238" s="1" t="s">
        <v>50</v>
      </c>
      <c r="AM238" s="1" t="s">
        <v>51</v>
      </c>
      <c r="AN238" s="1" t="s">
        <v>50</v>
      </c>
      <c r="AO238" s="1" t="s">
        <v>51</v>
      </c>
      <c r="AP238" s="1" t="s">
        <v>51</v>
      </c>
      <c r="AQ238" s="1" t="s">
        <v>51</v>
      </c>
      <c r="AR238" s="1" t="s">
        <v>50</v>
      </c>
      <c r="AS238" s="1" t="s">
        <v>50</v>
      </c>
      <c r="AT238" s="1" t="s">
        <v>50</v>
      </c>
      <c r="AU238" s="1" t="s">
        <v>52</v>
      </c>
      <c r="AV238" s="1" t="s">
        <v>52</v>
      </c>
      <c r="AW238" s="1" t="s">
        <v>52</v>
      </c>
      <c r="AX238" s="6" t="s">
        <v>51</v>
      </c>
    </row>
    <row r="239" spans="1:50" x14ac:dyDescent="0.25">
      <c r="A239" s="4"/>
      <c r="B239" s="4">
        <v>275874</v>
      </c>
      <c r="C239" s="1">
        <v>66</v>
      </c>
      <c r="D239" s="1">
        <v>66</v>
      </c>
      <c r="E239" s="1">
        <v>25</v>
      </c>
      <c r="F239" s="1">
        <v>1</v>
      </c>
      <c r="G239" s="1" t="s">
        <v>324</v>
      </c>
      <c r="H239" s="3">
        <v>14363</v>
      </c>
      <c r="I239" s="1">
        <v>79</v>
      </c>
      <c r="J239" s="1" t="s">
        <v>56</v>
      </c>
      <c r="K239" s="1" t="s">
        <v>47</v>
      </c>
      <c r="L239" s="1" t="s">
        <v>58</v>
      </c>
      <c r="M239" s="1">
        <v>24.7</v>
      </c>
      <c r="N239" s="1">
        <v>115</v>
      </c>
      <c r="O239" s="1">
        <v>60</v>
      </c>
      <c r="P239" s="1">
        <v>55</v>
      </c>
      <c r="Q239" s="1">
        <v>87.5</v>
      </c>
      <c r="R239" s="1">
        <v>58</v>
      </c>
      <c r="S239" s="1" t="s">
        <v>49</v>
      </c>
      <c r="T239" s="1" t="s">
        <v>50</v>
      </c>
      <c r="U239" s="1" t="s">
        <v>50</v>
      </c>
      <c r="V239" s="1" t="s">
        <v>50</v>
      </c>
      <c r="W239" s="1" t="s">
        <v>50</v>
      </c>
      <c r="X239" s="1" t="s">
        <v>50</v>
      </c>
      <c r="Y239" s="1" t="s">
        <v>51</v>
      </c>
      <c r="Z239" s="1" t="s">
        <v>50</v>
      </c>
      <c r="AA239" s="1" t="s">
        <v>52</v>
      </c>
      <c r="AB239" s="1" t="s">
        <v>50</v>
      </c>
      <c r="AC239" s="1" t="s">
        <v>50</v>
      </c>
      <c r="AD239" s="1">
        <v>131</v>
      </c>
      <c r="AE239" s="1">
        <v>45</v>
      </c>
      <c r="AF239" s="1">
        <v>149</v>
      </c>
      <c r="AG239" s="1">
        <v>4.8</v>
      </c>
      <c r="AJ239" s="1">
        <v>4.7</v>
      </c>
      <c r="AK239" s="1">
        <v>2.7</v>
      </c>
      <c r="AL239" s="1" t="s">
        <v>51</v>
      </c>
      <c r="AM239" s="1" t="s">
        <v>50</v>
      </c>
      <c r="AN239" s="1" t="s">
        <v>50</v>
      </c>
      <c r="AO239" s="1" t="s">
        <v>51</v>
      </c>
      <c r="AP239" s="1" t="s">
        <v>51</v>
      </c>
      <c r="AQ239" s="1" t="s">
        <v>51</v>
      </c>
      <c r="AR239" s="1" t="s">
        <v>50</v>
      </c>
      <c r="AS239" s="1" t="s">
        <v>50</v>
      </c>
      <c r="AT239" s="1" t="s">
        <v>50</v>
      </c>
      <c r="AU239" s="1" t="s">
        <v>52</v>
      </c>
      <c r="AV239" s="1" t="s">
        <v>52</v>
      </c>
      <c r="AW239" s="1" t="s">
        <v>52</v>
      </c>
      <c r="AX239" s="6" t="s">
        <v>51</v>
      </c>
    </row>
    <row r="240" spans="1:50" x14ac:dyDescent="0.25">
      <c r="A240" s="4"/>
      <c r="B240" s="4">
        <v>276369</v>
      </c>
      <c r="C240" s="1">
        <v>50</v>
      </c>
      <c r="D240" s="1">
        <v>50</v>
      </c>
      <c r="F240" s="1">
        <v>1</v>
      </c>
      <c r="G240" s="1" t="s">
        <v>327</v>
      </c>
      <c r="H240" s="3">
        <v>16847</v>
      </c>
      <c r="I240" s="1">
        <v>72</v>
      </c>
      <c r="J240" s="1" t="s">
        <v>46</v>
      </c>
      <c r="K240" s="1" t="s">
        <v>47</v>
      </c>
      <c r="L240" s="1" t="s">
        <v>58</v>
      </c>
      <c r="M240" s="1">
        <v>42.19</v>
      </c>
      <c r="N240" s="1">
        <v>125</v>
      </c>
      <c r="O240" s="1">
        <v>70</v>
      </c>
      <c r="P240" s="1">
        <v>55</v>
      </c>
      <c r="Q240" s="1">
        <v>97.5</v>
      </c>
      <c r="R240" s="1">
        <v>55</v>
      </c>
      <c r="S240" s="1" t="s">
        <v>54</v>
      </c>
      <c r="T240" s="1" t="s">
        <v>50</v>
      </c>
      <c r="U240" s="1" t="s">
        <v>51</v>
      </c>
      <c r="V240" s="1" t="s">
        <v>50</v>
      </c>
      <c r="W240" s="1" t="s">
        <v>51</v>
      </c>
      <c r="X240" s="1" t="s">
        <v>50</v>
      </c>
      <c r="Y240" s="1" t="s">
        <v>50</v>
      </c>
      <c r="AA240" s="1" t="s">
        <v>52</v>
      </c>
      <c r="AB240" s="1" t="s">
        <v>50</v>
      </c>
      <c r="AC240" s="1" t="s">
        <v>50</v>
      </c>
      <c r="AJ240" s="1" t="s">
        <v>52</v>
      </c>
      <c r="AK240" s="1" t="s">
        <v>52</v>
      </c>
      <c r="AL240" s="1" t="s">
        <v>50</v>
      </c>
      <c r="AM240" s="1" t="s">
        <v>50</v>
      </c>
      <c r="AN240" s="1" t="s">
        <v>52</v>
      </c>
      <c r="AO240" s="1" t="s">
        <v>50</v>
      </c>
      <c r="AP240" s="1" t="s">
        <v>51</v>
      </c>
      <c r="AQ240" s="1" t="s">
        <v>51</v>
      </c>
      <c r="AR240" s="1" t="s">
        <v>50</v>
      </c>
      <c r="AS240" s="1" t="s">
        <v>50</v>
      </c>
      <c r="AT240" s="1" t="s">
        <v>50</v>
      </c>
      <c r="AU240" s="1" t="s">
        <v>52</v>
      </c>
      <c r="AV240" s="1" t="s">
        <v>52</v>
      </c>
      <c r="AW240" s="1" t="s">
        <v>52</v>
      </c>
      <c r="AX240" s="6" t="s">
        <v>51</v>
      </c>
    </row>
    <row r="241" spans="1:50" x14ac:dyDescent="0.25">
      <c r="A241" s="4"/>
      <c r="B241" s="4">
        <v>276712</v>
      </c>
      <c r="C241" s="1">
        <v>50</v>
      </c>
      <c r="D241" s="1">
        <v>50</v>
      </c>
      <c r="E241" s="1">
        <v>50</v>
      </c>
      <c r="F241" s="1">
        <v>1</v>
      </c>
      <c r="G241" s="1" t="s">
        <v>102</v>
      </c>
      <c r="H241" s="3">
        <v>12410</v>
      </c>
      <c r="I241" s="1">
        <v>85</v>
      </c>
      <c r="J241" s="1" t="s">
        <v>46</v>
      </c>
      <c r="K241" s="1" t="s">
        <v>47</v>
      </c>
      <c r="L241" s="1" t="s">
        <v>58</v>
      </c>
      <c r="M241" s="1">
        <v>26.16</v>
      </c>
      <c r="N241" s="1">
        <v>85</v>
      </c>
      <c r="O241" s="1">
        <v>50</v>
      </c>
      <c r="P241" s="1">
        <v>35</v>
      </c>
      <c r="Q241" s="1">
        <v>67.5</v>
      </c>
      <c r="R241" s="1">
        <v>70</v>
      </c>
      <c r="S241" s="1" t="s">
        <v>59</v>
      </c>
      <c r="T241" s="1" t="s">
        <v>51</v>
      </c>
      <c r="U241" s="1" t="s">
        <v>50</v>
      </c>
      <c r="V241" s="1" t="s">
        <v>51</v>
      </c>
      <c r="W241" s="1" t="s">
        <v>51</v>
      </c>
      <c r="X241" s="1" t="s">
        <v>51</v>
      </c>
      <c r="Y241" s="1" t="s">
        <v>51</v>
      </c>
      <c r="Z241" s="1" t="s">
        <v>50</v>
      </c>
      <c r="AA241" s="1" t="s">
        <v>52</v>
      </c>
      <c r="AB241" s="1" t="s">
        <v>50</v>
      </c>
      <c r="AC241" s="1" t="s">
        <v>51</v>
      </c>
      <c r="AD241" s="1">
        <v>67</v>
      </c>
      <c r="AE241" s="1">
        <v>75</v>
      </c>
      <c r="AF241" s="1">
        <v>127</v>
      </c>
      <c r="AG241" s="1">
        <v>3.2</v>
      </c>
      <c r="AH241" s="1">
        <v>2240</v>
      </c>
      <c r="AJ241" s="1" t="s">
        <v>52</v>
      </c>
      <c r="AK241" s="1" t="s">
        <v>52</v>
      </c>
      <c r="AL241" s="1" t="s">
        <v>50</v>
      </c>
      <c r="AM241" s="1" t="s">
        <v>50</v>
      </c>
      <c r="AN241" s="1" t="s">
        <v>52</v>
      </c>
      <c r="AO241" s="1" t="s">
        <v>51</v>
      </c>
      <c r="AP241" s="1" t="s">
        <v>51</v>
      </c>
      <c r="AQ241" s="1" t="s">
        <v>50</v>
      </c>
      <c r="AR241" s="1" t="s">
        <v>51</v>
      </c>
      <c r="AS241" s="1" t="s">
        <v>51</v>
      </c>
      <c r="AT241" s="1" t="s">
        <v>50</v>
      </c>
      <c r="AU241" s="1" t="s">
        <v>52</v>
      </c>
      <c r="AV241" s="1" t="s">
        <v>52</v>
      </c>
      <c r="AW241" s="1" t="s">
        <v>52</v>
      </c>
      <c r="AX241" s="6" t="s">
        <v>51</v>
      </c>
    </row>
    <row r="242" spans="1:50" x14ac:dyDescent="0.25">
      <c r="A242" s="4"/>
      <c r="B242" s="4">
        <v>277362</v>
      </c>
      <c r="C242" s="1">
        <v>62</v>
      </c>
      <c r="E242" s="1">
        <v>62</v>
      </c>
      <c r="F242" s="1">
        <v>1</v>
      </c>
      <c r="G242" s="1" t="s">
        <v>330</v>
      </c>
      <c r="H242" s="3">
        <v>21690</v>
      </c>
      <c r="I242" s="1">
        <v>59</v>
      </c>
      <c r="J242" s="1" t="s">
        <v>56</v>
      </c>
      <c r="K242" s="1" t="s">
        <v>57</v>
      </c>
      <c r="L242" s="1" t="s">
        <v>58</v>
      </c>
      <c r="M242" s="1">
        <v>22.53</v>
      </c>
      <c r="N242" s="1">
        <v>115</v>
      </c>
      <c r="O242" s="1">
        <v>70</v>
      </c>
      <c r="P242" s="1">
        <v>45</v>
      </c>
      <c r="Q242" s="1">
        <v>92.5</v>
      </c>
      <c r="R242" s="1">
        <v>51</v>
      </c>
      <c r="S242" s="1" t="s">
        <v>49</v>
      </c>
      <c r="T242" s="1" t="s">
        <v>50</v>
      </c>
      <c r="U242" s="1" t="s">
        <v>50</v>
      </c>
      <c r="V242" s="1" t="s">
        <v>50</v>
      </c>
      <c r="W242" s="1" t="s">
        <v>51</v>
      </c>
      <c r="X242" s="1" t="s">
        <v>50</v>
      </c>
      <c r="Y242" s="1" t="s">
        <v>50</v>
      </c>
      <c r="Z242" s="1" t="s">
        <v>50</v>
      </c>
      <c r="AA242" s="1" t="s">
        <v>52</v>
      </c>
      <c r="AB242" s="1" t="s">
        <v>50</v>
      </c>
      <c r="AC242" s="1" t="s">
        <v>50</v>
      </c>
      <c r="AD242" s="1">
        <v>84</v>
      </c>
      <c r="AE242" s="1">
        <v>89</v>
      </c>
      <c r="AF242" s="1">
        <v>154</v>
      </c>
      <c r="AG242" s="1">
        <v>5.0999999999999996</v>
      </c>
      <c r="AJ242" s="1" t="s">
        <v>52</v>
      </c>
      <c r="AK242" s="1" t="s">
        <v>52</v>
      </c>
      <c r="AL242" s="1" t="s">
        <v>51</v>
      </c>
      <c r="AM242" s="1" t="s">
        <v>50</v>
      </c>
      <c r="AN242" s="1" t="s">
        <v>52</v>
      </c>
      <c r="AO242" s="1" t="s">
        <v>51</v>
      </c>
      <c r="AP242" s="1" t="s">
        <v>51</v>
      </c>
      <c r="AQ242" s="1" t="s">
        <v>51</v>
      </c>
      <c r="AR242" s="1" t="s">
        <v>50</v>
      </c>
      <c r="AS242" s="1" t="s">
        <v>50</v>
      </c>
      <c r="AT242" s="1" t="s">
        <v>50</v>
      </c>
      <c r="AU242" s="1" t="s">
        <v>52</v>
      </c>
      <c r="AV242" s="1" t="s">
        <v>52</v>
      </c>
      <c r="AW242" s="1" t="s">
        <v>52</v>
      </c>
      <c r="AX242" s="6" t="s">
        <v>51</v>
      </c>
    </row>
    <row r="243" spans="1:50" x14ac:dyDescent="0.25">
      <c r="A243" s="4"/>
      <c r="B243" s="4">
        <v>277494</v>
      </c>
      <c r="C243" s="1">
        <v>57</v>
      </c>
      <c r="D243" s="1">
        <v>57</v>
      </c>
      <c r="E243" s="1">
        <v>38</v>
      </c>
      <c r="F243" s="1">
        <v>1</v>
      </c>
      <c r="G243" s="1" t="s">
        <v>331</v>
      </c>
      <c r="H243" s="3">
        <v>10482</v>
      </c>
      <c r="I243" s="1">
        <v>90</v>
      </c>
      <c r="J243" s="1" t="s">
        <v>46</v>
      </c>
      <c r="K243" s="1" t="s">
        <v>47</v>
      </c>
      <c r="L243" s="1" t="s">
        <v>58</v>
      </c>
      <c r="M243" s="1">
        <v>21</v>
      </c>
      <c r="N243" s="1">
        <v>160</v>
      </c>
      <c r="O243" s="1">
        <v>55</v>
      </c>
      <c r="P243" s="1">
        <v>105</v>
      </c>
      <c r="Q243" s="1">
        <v>107.5</v>
      </c>
      <c r="R243" s="1">
        <v>71</v>
      </c>
      <c r="S243" s="1" t="s">
        <v>59</v>
      </c>
      <c r="T243" s="1" t="s">
        <v>50</v>
      </c>
      <c r="U243" s="1" t="s">
        <v>50</v>
      </c>
      <c r="V243" s="1" t="s">
        <v>50</v>
      </c>
      <c r="W243" s="1" t="s">
        <v>51</v>
      </c>
      <c r="X243" s="1" t="s">
        <v>50</v>
      </c>
      <c r="Y243" s="1" t="s">
        <v>50</v>
      </c>
      <c r="Z243" s="1" t="s">
        <v>50</v>
      </c>
      <c r="AA243" s="1" t="s">
        <v>52</v>
      </c>
      <c r="AB243" s="1" t="s">
        <v>50</v>
      </c>
      <c r="AC243" s="1" t="s">
        <v>51</v>
      </c>
      <c r="AD243" s="1">
        <v>96</v>
      </c>
      <c r="AE243" s="1">
        <v>46</v>
      </c>
      <c r="AF243" s="1">
        <v>89</v>
      </c>
      <c r="AG243" s="1">
        <v>4.0999999999999996</v>
      </c>
      <c r="AL243" s="1" t="s">
        <v>50</v>
      </c>
      <c r="AM243" s="1" t="s">
        <v>50</v>
      </c>
      <c r="AN243" s="1" t="s">
        <v>50</v>
      </c>
      <c r="AO243" s="1" t="s">
        <v>51</v>
      </c>
      <c r="AP243" s="1" t="s">
        <v>51</v>
      </c>
      <c r="AQ243" s="1" t="s">
        <v>50</v>
      </c>
      <c r="AR243" s="1" t="s">
        <v>50</v>
      </c>
      <c r="AS243" s="1" t="s">
        <v>50</v>
      </c>
      <c r="AT243" s="1" t="s">
        <v>50</v>
      </c>
      <c r="AU243" s="1" t="s">
        <v>52</v>
      </c>
      <c r="AV243" s="1" t="s">
        <v>52</v>
      </c>
      <c r="AW243" s="1" t="s">
        <v>52</v>
      </c>
      <c r="AX243" s="6" t="s">
        <v>51</v>
      </c>
    </row>
    <row r="244" spans="1:50" x14ac:dyDescent="0.25">
      <c r="A244" s="4"/>
      <c r="B244" s="4">
        <v>277678</v>
      </c>
      <c r="C244" s="1">
        <v>55</v>
      </c>
      <c r="D244" s="1">
        <v>55</v>
      </c>
      <c r="F244" s="1">
        <v>1</v>
      </c>
      <c r="G244" s="1" t="s">
        <v>102</v>
      </c>
      <c r="H244" s="3">
        <v>10775</v>
      </c>
      <c r="I244" s="1">
        <v>89</v>
      </c>
      <c r="J244" s="1" t="s">
        <v>56</v>
      </c>
      <c r="K244" s="1" t="s">
        <v>47</v>
      </c>
      <c r="L244" s="1" t="s">
        <v>58</v>
      </c>
      <c r="M244" s="1">
        <v>22.97</v>
      </c>
      <c r="N244" s="1">
        <v>130</v>
      </c>
      <c r="O244" s="1">
        <v>75</v>
      </c>
      <c r="P244" s="1">
        <v>55</v>
      </c>
      <c r="Q244" s="1">
        <v>102.5</v>
      </c>
      <c r="R244" s="1">
        <v>51</v>
      </c>
      <c r="S244" s="1" t="s">
        <v>59</v>
      </c>
      <c r="T244" s="1" t="s">
        <v>50</v>
      </c>
      <c r="U244" s="1" t="s">
        <v>50</v>
      </c>
      <c r="V244" s="1" t="s">
        <v>50</v>
      </c>
      <c r="W244" s="1" t="s">
        <v>51</v>
      </c>
      <c r="X244" s="1" t="s">
        <v>51</v>
      </c>
      <c r="Y244" s="1" t="s">
        <v>50</v>
      </c>
      <c r="Z244" s="1" t="s">
        <v>50</v>
      </c>
      <c r="AA244" s="1" t="s">
        <v>52</v>
      </c>
      <c r="AB244" s="1" t="s">
        <v>50</v>
      </c>
      <c r="AC244" s="1" t="s">
        <v>50</v>
      </c>
      <c r="AD244" s="1">
        <v>193</v>
      </c>
      <c r="AE244" s="1">
        <v>27</v>
      </c>
      <c r="AF244" s="1">
        <v>135</v>
      </c>
      <c r="AG244" s="1">
        <v>4.8</v>
      </c>
      <c r="AJ244" s="1" t="s">
        <v>52</v>
      </c>
      <c r="AK244" s="1" t="s">
        <v>52</v>
      </c>
      <c r="AL244" s="1" t="s">
        <v>51</v>
      </c>
      <c r="AM244" s="1" t="s">
        <v>50</v>
      </c>
      <c r="AN244" s="1" t="s">
        <v>52</v>
      </c>
      <c r="AO244" s="1" t="s">
        <v>51</v>
      </c>
      <c r="AP244" s="1" t="s">
        <v>51</v>
      </c>
      <c r="AQ244" s="1" t="s">
        <v>50</v>
      </c>
      <c r="AR244" s="1" t="s">
        <v>50</v>
      </c>
      <c r="AS244" s="1" t="s">
        <v>51</v>
      </c>
      <c r="AT244" s="1" t="s">
        <v>51</v>
      </c>
      <c r="AU244" s="1" t="s">
        <v>52</v>
      </c>
      <c r="AV244" s="1" t="s">
        <v>52</v>
      </c>
      <c r="AW244" s="1" t="s">
        <v>52</v>
      </c>
      <c r="AX244" s="6" t="s">
        <v>51</v>
      </c>
    </row>
    <row r="245" spans="1:50" x14ac:dyDescent="0.25">
      <c r="A245" s="4"/>
      <c r="B245" s="4">
        <v>277920</v>
      </c>
      <c r="C245" s="1">
        <v>55</v>
      </c>
      <c r="D245" s="1">
        <v>55</v>
      </c>
      <c r="E245" s="1">
        <v>55</v>
      </c>
      <c r="F245" s="1">
        <v>1</v>
      </c>
      <c r="G245" s="1" t="s">
        <v>332</v>
      </c>
      <c r="H245" s="3">
        <v>11982</v>
      </c>
      <c r="I245" s="1">
        <v>86</v>
      </c>
      <c r="J245" s="1" t="s">
        <v>46</v>
      </c>
      <c r="K245" s="1" t="s">
        <v>47</v>
      </c>
      <c r="L245" s="1" t="s">
        <v>58</v>
      </c>
      <c r="M245" s="1">
        <v>27.9</v>
      </c>
      <c r="N245" s="1">
        <v>150</v>
      </c>
      <c r="O245" s="1">
        <v>70</v>
      </c>
      <c r="P245" s="1">
        <v>80</v>
      </c>
      <c r="Q245" s="1">
        <v>110</v>
      </c>
      <c r="R245" s="1">
        <v>79</v>
      </c>
      <c r="S245" s="1" t="s">
        <v>54</v>
      </c>
      <c r="T245" s="1" t="s">
        <v>50</v>
      </c>
      <c r="U245" s="1" t="s">
        <v>50</v>
      </c>
      <c r="V245" s="1" t="s">
        <v>50</v>
      </c>
      <c r="W245" s="1" t="s">
        <v>51</v>
      </c>
      <c r="X245" s="1" t="s">
        <v>50</v>
      </c>
      <c r="Y245" s="1" t="s">
        <v>51</v>
      </c>
      <c r="Z245" s="1" t="s">
        <v>50</v>
      </c>
      <c r="AA245" s="1" t="s">
        <v>52</v>
      </c>
      <c r="AB245" s="1" t="s">
        <v>50</v>
      </c>
      <c r="AC245" s="1" t="s">
        <v>50</v>
      </c>
      <c r="AD245" s="1">
        <v>130</v>
      </c>
      <c r="AE245" s="1">
        <v>33</v>
      </c>
      <c r="AF245" s="1">
        <v>110</v>
      </c>
      <c r="AG245" s="1">
        <v>3.2</v>
      </c>
      <c r="AJ245" s="1">
        <v>3.4</v>
      </c>
      <c r="AK245" s="1">
        <v>1</v>
      </c>
      <c r="AL245" s="1" t="s">
        <v>50</v>
      </c>
      <c r="AM245" s="1" t="s">
        <v>50</v>
      </c>
      <c r="AO245" s="1" t="s">
        <v>51</v>
      </c>
      <c r="AP245" s="1" t="s">
        <v>51</v>
      </c>
      <c r="AQ245" s="1" t="s">
        <v>50</v>
      </c>
      <c r="AR245" s="1" t="s">
        <v>50</v>
      </c>
      <c r="AS245" s="1" t="s">
        <v>51</v>
      </c>
      <c r="AT245" s="1" t="s">
        <v>51</v>
      </c>
      <c r="AU245" s="1" t="s">
        <v>52</v>
      </c>
      <c r="AV245" s="1" t="s">
        <v>52</v>
      </c>
      <c r="AW245" s="1" t="s">
        <v>52</v>
      </c>
      <c r="AX245" s="6" t="s">
        <v>51</v>
      </c>
    </row>
    <row r="246" spans="1:50" x14ac:dyDescent="0.25">
      <c r="A246" s="4"/>
      <c r="B246" s="4">
        <v>278155</v>
      </c>
      <c r="C246" s="1">
        <v>60</v>
      </c>
      <c r="D246" s="1">
        <v>60</v>
      </c>
      <c r="E246" s="1">
        <v>60</v>
      </c>
      <c r="F246" s="1">
        <v>1</v>
      </c>
      <c r="G246" s="1" t="s">
        <v>333</v>
      </c>
      <c r="H246" s="3">
        <v>15046</v>
      </c>
      <c r="I246" s="1">
        <v>77</v>
      </c>
      <c r="J246" s="1" t="s">
        <v>46</v>
      </c>
      <c r="K246" s="1" t="s">
        <v>57</v>
      </c>
      <c r="L246" s="1" t="s">
        <v>58</v>
      </c>
      <c r="M246" s="1">
        <v>34.5</v>
      </c>
      <c r="N246" s="1">
        <v>110</v>
      </c>
      <c r="O246" s="1">
        <v>60</v>
      </c>
      <c r="P246" s="1">
        <v>50</v>
      </c>
      <c r="Q246" s="1">
        <v>85</v>
      </c>
      <c r="R246" s="1">
        <v>80</v>
      </c>
      <c r="S246" s="1" t="s">
        <v>54</v>
      </c>
      <c r="T246" s="1" t="s">
        <v>50</v>
      </c>
      <c r="U246" s="1" t="s">
        <v>50</v>
      </c>
      <c r="V246" s="1" t="s">
        <v>50</v>
      </c>
      <c r="W246" s="1" t="s">
        <v>51</v>
      </c>
      <c r="X246" s="1" t="s">
        <v>50</v>
      </c>
      <c r="Y246" s="1" t="s">
        <v>51</v>
      </c>
      <c r="Z246" s="1" t="s">
        <v>50</v>
      </c>
      <c r="AA246" s="1" t="s">
        <v>52</v>
      </c>
      <c r="AB246" s="1" t="s">
        <v>50</v>
      </c>
      <c r="AC246" s="1" t="s">
        <v>50</v>
      </c>
      <c r="AD246" s="1">
        <v>157</v>
      </c>
      <c r="AE246" s="1">
        <v>27</v>
      </c>
      <c r="AG246" s="1">
        <v>4.5</v>
      </c>
      <c r="AJ246" s="1">
        <v>5.6</v>
      </c>
      <c r="AK246" s="1">
        <v>3.4</v>
      </c>
      <c r="AL246" s="1" t="s">
        <v>50</v>
      </c>
      <c r="AM246" s="1" t="s">
        <v>51</v>
      </c>
      <c r="AN246" s="1" t="s">
        <v>50</v>
      </c>
      <c r="AO246" s="1" t="s">
        <v>51</v>
      </c>
      <c r="AP246" s="1" t="s">
        <v>51</v>
      </c>
      <c r="AQ246" s="1" t="s">
        <v>51</v>
      </c>
      <c r="AR246" s="1" t="s">
        <v>50</v>
      </c>
      <c r="AS246" s="1" t="s">
        <v>50</v>
      </c>
      <c r="AT246" s="1" t="s">
        <v>50</v>
      </c>
      <c r="AU246" s="1" t="s">
        <v>52</v>
      </c>
      <c r="AV246" s="1" t="s">
        <v>52</v>
      </c>
      <c r="AW246" s="1" t="s">
        <v>52</v>
      </c>
      <c r="AX246" s="6" t="s">
        <v>51</v>
      </c>
    </row>
    <row r="247" spans="1:50" x14ac:dyDescent="0.25">
      <c r="A247" s="4"/>
      <c r="B247" s="4">
        <v>278437</v>
      </c>
      <c r="C247" s="1">
        <v>56</v>
      </c>
      <c r="D247" s="1">
        <v>56</v>
      </c>
      <c r="E247" s="1">
        <v>36</v>
      </c>
      <c r="F247" s="1">
        <v>1</v>
      </c>
      <c r="G247" s="1" t="s">
        <v>334</v>
      </c>
      <c r="H247" s="3">
        <v>14109</v>
      </c>
      <c r="I247" s="1">
        <v>80</v>
      </c>
      <c r="J247" s="1" t="s">
        <v>56</v>
      </c>
      <c r="K247" s="1" t="s">
        <v>47</v>
      </c>
      <c r="L247" s="1" t="s">
        <v>58</v>
      </c>
      <c r="M247" s="1">
        <v>28.7</v>
      </c>
      <c r="N247" s="1">
        <v>115</v>
      </c>
      <c r="O247" s="1">
        <v>65</v>
      </c>
      <c r="P247" s="1">
        <v>50</v>
      </c>
      <c r="Q247" s="1">
        <v>90</v>
      </c>
      <c r="R247" s="1">
        <v>76</v>
      </c>
      <c r="S247" s="1" t="s">
        <v>49</v>
      </c>
      <c r="T247" s="1" t="s">
        <v>50</v>
      </c>
      <c r="U247" s="1" t="s">
        <v>50</v>
      </c>
      <c r="V247" s="1" t="s">
        <v>50</v>
      </c>
      <c r="W247" s="1" t="s">
        <v>50</v>
      </c>
      <c r="X247" s="1" t="s">
        <v>50</v>
      </c>
      <c r="Y247" s="1" t="s">
        <v>51</v>
      </c>
      <c r="Z247" s="1" t="s">
        <v>50</v>
      </c>
      <c r="AA247" s="1" t="s">
        <v>52</v>
      </c>
      <c r="AB247" s="1" t="s">
        <v>50</v>
      </c>
      <c r="AC247" s="1" t="s">
        <v>50</v>
      </c>
      <c r="AD247" s="1">
        <v>86</v>
      </c>
      <c r="AE247" s="1">
        <v>74</v>
      </c>
      <c r="AF247" s="1">
        <v>153</v>
      </c>
      <c r="AG247" s="1">
        <v>4.0999999999999996</v>
      </c>
      <c r="AJ247" s="1">
        <v>4</v>
      </c>
      <c r="AK247" s="1">
        <v>2</v>
      </c>
      <c r="AL247" s="1" t="s">
        <v>51</v>
      </c>
      <c r="AM247" s="1" t="s">
        <v>50</v>
      </c>
      <c r="AN247" s="1" t="s">
        <v>50</v>
      </c>
      <c r="AO247" s="1" t="s">
        <v>51</v>
      </c>
      <c r="AP247" s="1" t="s">
        <v>51</v>
      </c>
      <c r="AQ247" s="1" t="s">
        <v>51</v>
      </c>
      <c r="AR247" s="1" t="s">
        <v>50</v>
      </c>
      <c r="AS247" s="1" t="s">
        <v>51</v>
      </c>
      <c r="AT247" s="1" t="s">
        <v>50</v>
      </c>
      <c r="AU247" s="1" t="s">
        <v>52</v>
      </c>
      <c r="AV247" s="1" t="s">
        <v>52</v>
      </c>
      <c r="AW247" s="1" t="s">
        <v>52</v>
      </c>
      <c r="AX247" s="6" t="s">
        <v>51</v>
      </c>
    </row>
    <row r="248" spans="1:50" x14ac:dyDescent="0.25">
      <c r="A248" s="4"/>
      <c r="B248" s="4">
        <v>278634</v>
      </c>
      <c r="C248" s="1">
        <v>73</v>
      </c>
      <c r="E248" s="1">
        <v>73</v>
      </c>
      <c r="F248" s="1">
        <v>1</v>
      </c>
      <c r="G248" s="1" t="s">
        <v>335</v>
      </c>
      <c r="H248" s="3">
        <v>11890</v>
      </c>
      <c r="I248" s="1">
        <v>86</v>
      </c>
      <c r="J248" s="1" t="s">
        <v>46</v>
      </c>
      <c r="K248" s="1" t="s">
        <v>47</v>
      </c>
      <c r="L248" s="1" t="s">
        <v>58</v>
      </c>
      <c r="M248" s="1">
        <v>0</v>
      </c>
      <c r="P248" s="1">
        <v>0</v>
      </c>
      <c r="Q248" s="1">
        <v>0</v>
      </c>
      <c r="T248" s="1" t="s">
        <v>50</v>
      </c>
      <c r="U248" s="1" t="s">
        <v>50</v>
      </c>
      <c r="W248" s="1" t="s">
        <v>51</v>
      </c>
      <c r="X248" s="1" t="s">
        <v>50</v>
      </c>
      <c r="Y248" s="1" t="s">
        <v>50</v>
      </c>
      <c r="Z248" s="1" t="s">
        <v>51</v>
      </c>
      <c r="AA248" s="1" t="s">
        <v>52</v>
      </c>
      <c r="AB248" s="1" t="s">
        <v>50</v>
      </c>
      <c r="AC248" s="1" t="s">
        <v>51</v>
      </c>
      <c r="AJ248" s="1" t="s">
        <v>52</v>
      </c>
      <c r="AK248" s="1" t="s">
        <v>52</v>
      </c>
      <c r="AL248" s="1" t="s">
        <v>50</v>
      </c>
      <c r="AM248" s="1" t="s">
        <v>50</v>
      </c>
      <c r="AN248" s="1" t="s">
        <v>52</v>
      </c>
      <c r="AO248" s="1" t="s">
        <v>51</v>
      </c>
      <c r="AP248" s="1" t="s">
        <v>51</v>
      </c>
      <c r="AR248" s="1" t="s">
        <v>50</v>
      </c>
      <c r="AS248" s="1" t="s">
        <v>50</v>
      </c>
      <c r="AT248" s="1" t="s">
        <v>50</v>
      </c>
      <c r="AU248" s="1" t="s">
        <v>52</v>
      </c>
      <c r="AV248" s="1" t="s">
        <v>52</v>
      </c>
      <c r="AW248" s="1" t="s">
        <v>52</v>
      </c>
      <c r="AX248" s="6" t="s">
        <v>51</v>
      </c>
    </row>
    <row r="249" spans="1:50" x14ac:dyDescent="0.25">
      <c r="A249" s="4"/>
      <c r="B249" s="4">
        <v>278772</v>
      </c>
      <c r="C249" s="1">
        <v>60</v>
      </c>
      <c r="D249" s="1">
        <v>60</v>
      </c>
      <c r="E249" s="1">
        <v>60</v>
      </c>
      <c r="F249" s="1">
        <v>1</v>
      </c>
      <c r="G249" s="1" t="s">
        <v>336</v>
      </c>
      <c r="H249" s="3">
        <v>10810</v>
      </c>
      <c r="I249" s="1">
        <v>89</v>
      </c>
      <c r="J249" s="1" t="s">
        <v>46</v>
      </c>
      <c r="K249" s="1" t="s">
        <v>47</v>
      </c>
      <c r="L249" s="1" t="s">
        <v>58</v>
      </c>
      <c r="M249" s="1">
        <v>29.7</v>
      </c>
      <c r="N249" s="1">
        <v>90</v>
      </c>
      <c r="O249" s="1">
        <v>60</v>
      </c>
      <c r="P249" s="1">
        <v>30</v>
      </c>
      <c r="Q249" s="1">
        <v>75</v>
      </c>
      <c r="R249" s="1">
        <v>125</v>
      </c>
      <c r="S249" s="1" t="s">
        <v>59</v>
      </c>
      <c r="T249" s="1" t="s">
        <v>50</v>
      </c>
      <c r="U249" s="1" t="s">
        <v>50</v>
      </c>
      <c r="V249" s="1" t="s">
        <v>51</v>
      </c>
      <c r="W249" s="1" t="s">
        <v>51</v>
      </c>
      <c r="X249" s="1" t="s">
        <v>50</v>
      </c>
      <c r="Y249" s="1" t="s">
        <v>51</v>
      </c>
      <c r="Z249" s="1" t="s">
        <v>50</v>
      </c>
      <c r="AA249" s="1" t="s">
        <v>52</v>
      </c>
      <c r="AB249" s="1" t="s">
        <v>50</v>
      </c>
      <c r="AC249" s="1" t="s">
        <v>51</v>
      </c>
      <c r="AD249" s="1">
        <v>137</v>
      </c>
      <c r="AE249" s="1">
        <v>30</v>
      </c>
      <c r="AF249" s="1">
        <v>102</v>
      </c>
      <c r="AG249" s="1">
        <v>4.9000000000000004</v>
      </c>
      <c r="AJ249" s="1">
        <v>4.0999999999999996</v>
      </c>
      <c r="AK249" s="1">
        <v>2.2000000000000002</v>
      </c>
      <c r="AL249" s="1" t="s">
        <v>50</v>
      </c>
      <c r="AM249" s="1" t="s">
        <v>50</v>
      </c>
      <c r="AO249" s="1" t="s">
        <v>51</v>
      </c>
      <c r="AP249" s="1" t="s">
        <v>51</v>
      </c>
      <c r="AQ249" s="1" t="s">
        <v>50</v>
      </c>
      <c r="AR249" s="1" t="s">
        <v>50</v>
      </c>
      <c r="AS249" s="1" t="s">
        <v>50</v>
      </c>
      <c r="AT249" s="1" t="s">
        <v>50</v>
      </c>
      <c r="AU249" s="1" t="s">
        <v>52</v>
      </c>
      <c r="AV249" s="1" t="s">
        <v>52</v>
      </c>
      <c r="AW249" s="1" t="s">
        <v>52</v>
      </c>
      <c r="AX249" s="6" t="s">
        <v>51</v>
      </c>
    </row>
    <row r="250" spans="1:50" x14ac:dyDescent="0.25">
      <c r="A250" s="4"/>
      <c r="B250" s="4">
        <v>278843</v>
      </c>
      <c r="C250" s="1">
        <v>61</v>
      </c>
      <c r="D250" s="1">
        <v>61</v>
      </c>
      <c r="E250" s="1">
        <v>63</v>
      </c>
      <c r="F250" s="1">
        <v>1</v>
      </c>
      <c r="G250" s="1" t="s">
        <v>337</v>
      </c>
      <c r="H250" s="3">
        <v>15724</v>
      </c>
      <c r="I250" s="1">
        <v>75</v>
      </c>
      <c r="J250" s="1" t="s">
        <v>46</v>
      </c>
      <c r="K250" s="1" t="s">
        <v>57</v>
      </c>
      <c r="L250" s="1" t="s">
        <v>58</v>
      </c>
      <c r="M250" s="1">
        <v>24.4</v>
      </c>
      <c r="N250" s="1">
        <v>145</v>
      </c>
      <c r="O250" s="1">
        <v>80</v>
      </c>
      <c r="P250" s="1">
        <v>65</v>
      </c>
      <c r="Q250" s="1">
        <v>112.5</v>
      </c>
      <c r="R250" s="1">
        <v>64</v>
      </c>
      <c r="S250" s="1" t="s">
        <v>54</v>
      </c>
      <c r="T250" s="1" t="s">
        <v>50</v>
      </c>
      <c r="U250" s="1" t="s">
        <v>50</v>
      </c>
      <c r="V250" s="1" t="s">
        <v>50</v>
      </c>
      <c r="W250" s="1" t="s">
        <v>50</v>
      </c>
      <c r="X250" s="1" t="s">
        <v>50</v>
      </c>
      <c r="Y250" s="1" t="s">
        <v>50</v>
      </c>
      <c r="AA250" s="1" t="s">
        <v>52</v>
      </c>
      <c r="AB250" s="1" t="s">
        <v>50</v>
      </c>
      <c r="AC250" s="1" t="s">
        <v>50</v>
      </c>
      <c r="AD250" s="1">
        <v>107</v>
      </c>
      <c r="AE250" s="1">
        <v>45</v>
      </c>
      <c r="AF250" s="1">
        <v>138</v>
      </c>
      <c r="AG250" s="1">
        <v>4.5999999999999996</v>
      </c>
      <c r="AL250" s="1" t="s">
        <v>51</v>
      </c>
      <c r="AM250" s="1" t="s">
        <v>50</v>
      </c>
      <c r="AO250" s="1" t="s">
        <v>51</v>
      </c>
      <c r="AP250" s="1" t="s">
        <v>51</v>
      </c>
      <c r="AQ250" s="1" t="s">
        <v>50</v>
      </c>
      <c r="AR250" s="1" t="s">
        <v>50</v>
      </c>
      <c r="AS250" s="1" t="s">
        <v>50</v>
      </c>
      <c r="AT250" s="1" t="s">
        <v>50</v>
      </c>
      <c r="AU250" s="1" t="s">
        <v>52</v>
      </c>
      <c r="AV250" s="1" t="s">
        <v>52</v>
      </c>
      <c r="AW250" s="1" t="s">
        <v>52</v>
      </c>
      <c r="AX250" s="6" t="s">
        <v>51</v>
      </c>
    </row>
    <row r="251" spans="1:50" x14ac:dyDescent="0.25">
      <c r="A251" s="4"/>
      <c r="B251" s="4">
        <v>278868</v>
      </c>
      <c r="C251" s="1">
        <v>65</v>
      </c>
      <c r="D251" s="1">
        <v>65</v>
      </c>
      <c r="E251" s="1">
        <v>58</v>
      </c>
      <c r="F251" s="1">
        <v>1</v>
      </c>
      <c r="G251" s="1" t="s">
        <v>338</v>
      </c>
      <c r="H251" s="3">
        <v>11112</v>
      </c>
      <c r="I251" s="1">
        <v>88</v>
      </c>
      <c r="J251" s="1" t="s">
        <v>46</v>
      </c>
      <c r="K251" s="1" t="s">
        <v>47</v>
      </c>
      <c r="L251" s="1" t="s">
        <v>58</v>
      </c>
      <c r="M251" s="1">
        <v>24.7</v>
      </c>
      <c r="N251" s="1">
        <v>125</v>
      </c>
      <c r="O251" s="1">
        <v>60</v>
      </c>
      <c r="P251" s="1">
        <v>65</v>
      </c>
      <c r="Q251" s="1">
        <v>92.5</v>
      </c>
      <c r="R251" s="1">
        <v>69</v>
      </c>
      <c r="S251" s="1" t="s">
        <v>54</v>
      </c>
      <c r="T251" s="1" t="s">
        <v>50</v>
      </c>
      <c r="U251" s="1" t="s">
        <v>50</v>
      </c>
      <c r="V251" s="1" t="s">
        <v>50</v>
      </c>
      <c r="W251" s="1" t="s">
        <v>51</v>
      </c>
      <c r="X251" s="1" t="s">
        <v>51</v>
      </c>
      <c r="Y251" s="1" t="s">
        <v>51</v>
      </c>
      <c r="Z251" s="1" t="s">
        <v>50</v>
      </c>
      <c r="AA251" s="1" t="b">
        <v>1</v>
      </c>
      <c r="AB251" s="1" t="s">
        <v>51</v>
      </c>
      <c r="AC251" s="1" t="s">
        <v>51</v>
      </c>
      <c r="AD251" s="1">
        <v>156</v>
      </c>
      <c r="AE251" s="1">
        <v>25</v>
      </c>
      <c r="AF251" s="1">
        <v>114</v>
      </c>
      <c r="AG251" s="1">
        <v>4</v>
      </c>
      <c r="AJ251" s="1">
        <v>3</v>
      </c>
      <c r="AK251" s="1">
        <v>1.2</v>
      </c>
      <c r="AL251" s="1" t="s">
        <v>50</v>
      </c>
      <c r="AM251" s="1" t="s">
        <v>50</v>
      </c>
      <c r="AN251" s="1" t="s">
        <v>50</v>
      </c>
      <c r="AO251" s="1" t="s">
        <v>51</v>
      </c>
      <c r="AP251" s="1" t="s">
        <v>51</v>
      </c>
      <c r="AQ251" s="1" t="s">
        <v>50</v>
      </c>
      <c r="AR251" s="1" t="s">
        <v>50</v>
      </c>
      <c r="AS251" s="1" t="s">
        <v>51</v>
      </c>
      <c r="AT251" s="1" t="s">
        <v>51</v>
      </c>
      <c r="AU251" s="1" t="s">
        <v>52</v>
      </c>
      <c r="AV251" s="1" t="s">
        <v>52</v>
      </c>
      <c r="AW251" s="1" t="s">
        <v>52</v>
      </c>
      <c r="AX251" s="6" t="s">
        <v>51</v>
      </c>
    </row>
    <row r="252" spans="1:50" x14ac:dyDescent="0.25">
      <c r="A252" s="4"/>
      <c r="B252" s="4">
        <v>279354</v>
      </c>
      <c r="C252" s="1">
        <v>55</v>
      </c>
      <c r="D252" s="1">
        <v>55</v>
      </c>
      <c r="E252" s="1">
        <v>53</v>
      </c>
      <c r="F252" s="1">
        <v>1</v>
      </c>
      <c r="G252" s="1" t="s">
        <v>340</v>
      </c>
      <c r="H252" s="3">
        <v>16863</v>
      </c>
      <c r="I252" s="1">
        <v>72</v>
      </c>
      <c r="J252" s="1" t="s">
        <v>46</v>
      </c>
      <c r="K252" s="1" t="s">
        <v>47</v>
      </c>
      <c r="L252" s="1" t="s">
        <v>58</v>
      </c>
      <c r="M252" s="1">
        <v>29.4</v>
      </c>
      <c r="N252" s="1">
        <v>122</v>
      </c>
      <c r="O252" s="1">
        <v>65</v>
      </c>
      <c r="P252" s="1">
        <v>57</v>
      </c>
      <c r="Q252" s="1">
        <v>93.5</v>
      </c>
      <c r="R252" s="1">
        <v>84</v>
      </c>
      <c r="S252" s="1" t="s">
        <v>54</v>
      </c>
      <c r="T252" s="1" t="s">
        <v>50</v>
      </c>
      <c r="U252" s="1" t="s">
        <v>51</v>
      </c>
      <c r="V252" s="1" t="s">
        <v>50</v>
      </c>
      <c r="W252" s="1" t="s">
        <v>51</v>
      </c>
      <c r="X252" s="1" t="s">
        <v>50</v>
      </c>
      <c r="Y252" s="1" t="s">
        <v>51</v>
      </c>
      <c r="Z252" s="1" t="s">
        <v>50</v>
      </c>
      <c r="AA252" s="1" t="s">
        <v>52</v>
      </c>
      <c r="AB252" s="1" t="s">
        <v>50</v>
      </c>
      <c r="AC252" s="1" t="s">
        <v>50</v>
      </c>
      <c r="AD252" s="1">
        <v>61</v>
      </c>
      <c r="AE252" s="1">
        <v>88</v>
      </c>
      <c r="AG252" s="1">
        <v>4.0999999999999996</v>
      </c>
      <c r="AL252" s="1" t="s">
        <v>50</v>
      </c>
      <c r="AM252" s="1" t="s">
        <v>50</v>
      </c>
      <c r="AN252" s="1" t="s">
        <v>50</v>
      </c>
      <c r="AO252" s="1" t="s">
        <v>51</v>
      </c>
      <c r="AP252" s="1" t="s">
        <v>51</v>
      </c>
      <c r="AQ252" s="1" t="s">
        <v>50</v>
      </c>
      <c r="AR252" s="1" t="s">
        <v>50</v>
      </c>
      <c r="AS252" s="1" t="s">
        <v>50</v>
      </c>
      <c r="AT252" s="1" t="s">
        <v>50</v>
      </c>
      <c r="AU252" s="1" t="s">
        <v>52</v>
      </c>
      <c r="AV252" s="1" t="s">
        <v>52</v>
      </c>
      <c r="AW252" s="1" t="s">
        <v>52</v>
      </c>
      <c r="AX252" s="6" t="s">
        <v>51</v>
      </c>
    </row>
    <row r="253" spans="1:50" x14ac:dyDescent="0.25">
      <c r="A253" s="4"/>
      <c r="B253" s="4">
        <v>279677</v>
      </c>
      <c r="C253" s="1">
        <v>55</v>
      </c>
      <c r="E253" s="1">
        <v>55</v>
      </c>
      <c r="F253" s="1">
        <v>1</v>
      </c>
      <c r="G253" s="1" t="s">
        <v>341</v>
      </c>
      <c r="H253" s="3">
        <v>11028</v>
      </c>
      <c r="I253" s="1">
        <v>88</v>
      </c>
      <c r="J253" s="1" t="s">
        <v>56</v>
      </c>
      <c r="K253" s="1" t="s">
        <v>57</v>
      </c>
      <c r="L253" s="1" t="s">
        <v>58</v>
      </c>
      <c r="M253" s="1">
        <v>24.01</v>
      </c>
      <c r="N253" s="1">
        <v>145</v>
      </c>
      <c r="O253" s="1">
        <v>70</v>
      </c>
      <c r="P253" s="1">
        <v>75</v>
      </c>
      <c r="Q253" s="1">
        <v>107.5</v>
      </c>
      <c r="R253" s="1">
        <v>84</v>
      </c>
      <c r="S253" s="1" t="s">
        <v>54</v>
      </c>
      <c r="T253" s="1" t="s">
        <v>51</v>
      </c>
      <c r="U253" s="1" t="s">
        <v>50</v>
      </c>
      <c r="V253" s="1" t="s">
        <v>50</v>
      </c>
      <c r="W253" s="1" t="s">
        <v>51</v>
      </c>
      <c r="X253" s="1" t="s">
        <v>50</v>
      </c>
      <c r="Y253" s="1" t="s">
        <v>50</v>
      </c>
      <c r="Z253" s="1" t="s">
        <v>51</v>
      </c>
      <c r="AA253" s="1" t="s">
        <v>52</v>
      </c>
      <c r="AB253" s="1" t="s">
        <v>51</v>
      </c>
      <c r="AC253" s="1" t="s">
        <v>51</v>
      </c>
      <c r="AD253" s="1">
        <v>158</v>
      </c>
      <c r="AE253" s="1">
        <v>34</v>
      </c>
      <c r="AF253" s="1">
        <v>124</v>
      </c>
      <c r="AG253" s="1">
        <v>4.4000000000000004</v>
      </c>
      <c r="AJ253" s="1" t="s">
        <v>52</v>
      </c>
      <c r="AK253" s="1" t="s">
        <v>52</v>
      </c>
      <c r="AL253" s="1" t="s">
        <v>50</v>
      </c>
      <c r="AM253" s="1" t="s">
        <v>51</v>
      </c>
      <c r="AN253" s="1" t="s">
        <v>52</v>
      </c>
      <c r="AO253" s="1" t="s">
        <v>50</v>
      </c>
      <c r="AP253" s="1" t="s">
        <v>51</v>
      </c>
      <c r="AQ253" s="1" t="s">
        <v>50</v>
      </c>
      <c r="AR253" s="1" t="s">
        <v>50</v>
      </c>
      <c r="AS253" s="1" t="s">
        <v>51</v>
      </c>
      <c r="AT253" s="1" t="s">
        <v>50</v>
      </c>
      <c r="AU253" s="1" t="s">
        <v>52</v>
      </c>
      <c r="AV253" s="1" t="s">
        <v>52</v>
      </c>
      <c r="AW253" s="1" t="s">
        <v>52</v>
      </c>
      <c r="AX253" s="6" t="s">
        <v>51</v>
      </c>
    </row>
    <row r="254" spans="1:50" x14ac:dyDescent="0.25">
      <c r="A254" s="4"/>
      <c r="B254" s="4">
        <v>279678</v>
      </c>
      <c r="C254" s="1">
        <v>65</v>
      </c>
      <c r="D254" s="1">
        <v>65</v>
      </c>
      <c r="E254" s="1">
        <v>65</v>
      </c>
      <c r="F254" s="1">
        <v>1</v>
      </c>
      <c r="G254" s="1" t="s">
        <v>342</v>
      </c>
      <c r="H254" s="3">
        <v>12369</v>
      </c>
      <c r="I254" s="1">
        <v>85</v>
      </c>
      <c r="J254" s="1" t="s">
        <v>56</v>
      </c>
      <c r="K254" s="1" t="s">
        <v>47</v>
      </c>
      <c r="L254" s="1" t="s">
        <v>58</v>
      </c>
      <c r="M254" s="1">
        <v>25.9</v>
      </c>
      <c r="N254" s="1">
        <v>130</v>
      </c>
      <c r="O254" s="1">
        <v>85</v>
      </c>
      <c r="P254" s="1">
        <v>45</v>
      </c>
      <c r="Q254" s="1">
        <v>107.5</v>
      </c>
      <c r="R254" s="1">
        <v>89</v>
      </c>
      <c r="S254" s="1" t="s">
        <v>54</v>
      </c>
      <c r="T254" s="1" t="s">
        <v>51</v>
      </c>
      <c r="U254" s="1" t="s">
        <v>50</v>
      </c>
      <c r="V254" s="1" t="s">
        <v>50</v>
      </c>
      <c r="W254" s="1" t="s">
        <v>51</v>
      </c>
      <c r="X254" s="1" t="s">
        <v>50</v>
      </c>
      <c r="Y254" s="1" t="s">
        <v>50</v>
      </c>
      <c r="Z254" s="1" t="s">
        <v>51</v>
      </c>
      <c r="AA254" s="1" t="b">
        <v>1</v>
      </c>
      <c r="AB254" s="1" t="s">
        <v>50</v>
      </c>
      <c r="AC254" s="1" t="s">
        <v>50</v>
      </c>
      <c r="AD254" s="1">
        <v>94</v>
      </c>
      <c r="AE254" s="1">
        <v>65</v>
      </c>
      <c r="AF254" s="1">
        <v>142</v>
      </c>
      <c r="AG254" s="1">
        <v>4.7</v>
      </c>
      <c r="AJ254" s="1">
        <v>4.9000000000000004</v>
      </c>
      <c r="AK254" s="1">
        <v>2.1</v>
      </c>
      <c r="AL254" s="1" t="s">
        <v>51</v>
      </c>
      <c r="AM254" s="1" t="s">
        <v>50</v>
      </c>
      <c r="AO254" s="1" t="s">
        <v>51</v>
      </c>
      <c r="AP254" s="1" t="s">
        <v>51</v>
      </c>
      <c r="AQ254" s="1" t="s">
        <v>50</v>
      </c>
      <c r="AR254" s="1" t="s">
        <v>50</v>
      </c>
      <c r="AS254" s="1" t="s">
        <v>51</v>
      </c>
      <c r="AT254" s="1" t="s">
        <v>50</v>
      </c>
      <c r="AU254" s="1" t="s">
        <v>52</v>
      </c>
      <c r="AV254" s="1" t="s">
        <v>52</v>
      </c>
      <c r="AW254" s="1" t="s">
        <v>52</v>
      </c>
      <c r="AX254" s="6" t="s">
        <v>51</v>
      </c>
    </row>
    <row r="255" spans="1:50" x14ac:dyDescent="0.25">
      <c r="A255" s="4"/>
      <c r="B255" s="4">
        <v>279885</v>
      </c>
      <c r="C255" s="1">
        <v>61</v>
      </c>
      <c r="E255" s="1">
        <v>61</v>
      </c>
      <c r="F255" s="1">
        <v>1</v>
      </c>
      <c r="G255" s="1" t="s">
        <v>343</v>
      </c>
      <c r="H255" s="3">
        <v>11690</v>
      </c>
      <c r="I255" s="1">
        <v>86</v>
      </c>
      <c r="J255" s="1" t="s">
        <v>46</v>
      </c>
      <c r="K255" s="1" t="s">
        <v>47</v>
      </c>
      <c r="L255" s="1" t="s">
        <v>58</v>
      </c>
      <c r="M255" s="1">
        <v>32.200000000000003</v>
      </c>
      <c r="N255" s="1">
        <v>98</v>
      </c>
      <c r="O255" s="1">
        <v>60</v>
      </c>
      <c r="P255" s="1">
        <v>38</v>
      </c>
      <c r="Q255" s="1">
        <v>79</v>
      </c>
      <c r="R255" s="1">
        <v>78</v>
      </c>
      <c r="S255" s="1" t="s">
        <v>54</v>
      </c>
      <c r="T255" s="1" t="s">
        <v>50</v>
      </c>
      <c r="U255" s="1" t="s">
        <v>50</v>
      </c>
      <c r="V255" s="1" t="s">
        <v>50</v>
      </c>
      <c r="W255" s="1" t="s">
        <v>50</v>
      </c>
      <c r="X255" s="1" t="s">
        <v>50</v>
      </c>
      <c r="Y255" s="1" t="s">
        <v>51</v>
      </c>
      <c r="Z255" s="1" t="s">
        <v>50</v>
      </c>
      <c r="AA255" s="1" t="s">
        <v>52</v>
      </c>
      <c r="AB255" s="1" t="s">
        <v>50</v>
      </c>
      <c r="AC255" s="1" t="s">
        <v>50</v>
      </c>
      <c r="AJ255" s="1" t="s">
        <v>52</v>
      </c>
      <c r="AK255" s="1" t="s">
        <v>52</v>
      </c>
      <c r="AL255" s="1" t="s">
        <v>51</v>
      </c>
      <c r="AM255" s="1" t="s">
        <v>50</v>
      </c>
      <c r="AN255" s="1" t="s">
        <v>52</v>
      </c>
      <c r="AO255" s="1" t="s">
        <v>50</v>
      </c>
      <c r="AP255" s="1" t="s">
        <v>51</v>
      </c>
      <c r="AQ255" s="1" t="s">
        <v>51</v>
      </c>
      <c r="AR255" s="1" t="s">
        <v>50</v>
      </c>
      <c r="AS255" s="1" t="s">
        <v>51</v>
      </c>
      <c r="AT255" s="1" t="s">
        <v>50</v>
      </c>
      <c r="AU255" s="1" t="s">
        <v>52</v>
      </c>
      <c r="AV255" s="1" t="s">
        <v>52</v>
      </c>
      <c r="AW255" s="1" t="s">
        <v>52</v>
      </c>
      <c r="AX255" s="6" t="s">
        <v>51</v>
      </c>
    </row>
    <row r="256" spans="1:50" x14ac:dyDescent="0.25">
      <c r="A256" s="4"/>
      <c r="B256" s="4">
        <v>279896</v>
      </c>
      <c r="C256" s="1">
        <v>58</v>
      </c>
      <c r="E256" s="1">
        <v>58</v>
      </c>
      <c r="F256" s="1">
        <v>1</v>
      </c>
      <c r="G256" s="1" t="s">
        <v>344</v>
      </c>
      <c r="H256" s="3">
        <v>22836</v>
      </c>
      <c r="I256" s="1">
        <v>56</v>
      </c>
      <c r="J256" s="1" t="s">
        <v>46</v>
      </c>
      <c r="K256" s="1" t="s">
        <v>47</v>
      </c>
      <c r="L256" s="1" t="s">
        <v>58</v>
      </c>
      <c r="M256" s="1">
        <v>28.4</v>
      </c>
      <c r="N256" s="1">
        <v>130</v>
      </c>
      <c r="O256" s="1">
        <v>70</v>
      </c>
      <c r="P256" s="1">
        <v>60</v>
      </c>
      <c r="Q256" s="1">
        <v>100</v>
      </c>
      <c r="R256" s="1">
        <v>95</v>
      </c>
      <c r="S256" s="1" t="s">
        <v>54</v>
      </c>
      <c r="T256" s="1" t="s">
        <v>50</v>
      </c>
      <c r="U256" s="1" t="s">
        <v>50</v>
      </c>
      <c r="V256" s="1" t="s">
        <v>51</v>
      </c>
      <c r="W256" s="1" t="s">
        <v>51</v>
      </c>
      <c r="X256" s="1" t="s">
        <v>50</v>
      </c>
      <c r="Y256" s="1" t="s">
        <v>51</v>
      </c>
      <c r="Z256" s="1" t="s">
        <v>50</v>
      </c>
      <c r="AA256" s="1" t="s">
        <v>52</v>
      </c>
      <c r="AB256" s="1" t="s">
        <v>50</v>
      </c>
      <c r="AC256" s="1" t="s">
        <v>50</v>
      </c>
      <c r="AD256" s="1">
        <v>54</v>
      </c>
      <c r="AF256" s="1">
        <v>137</v>
      </c>
      <c r="AG256" s="1">
        <v>3.8</v>
      </c>
      <c r="AJ256" s="1">
        <v>3.8</v>
      </c>
      <c r="AK256" s="1">
        <v>2.1</v>
      </c>
      <c r="AL256" s="1" t="s">
        <v>50</v>
      </c>
      <c r="AM256" s="1" t="s">
        <v>51</v>
      </c>
      <c r="AN256" s="1" t="s">
        <v>50</v>
      </c>
      <c r="AO256" s="1" t="s">
        <v>51</v>
      </c>
      <c r="AP256" s="1" t="s">
        <v>51</v>
      </c>
      <c r="AQ256" s="1" t="s">
        <v>50</v>
      </c>
      <c r="AR256" s="1" t="s">
        <v>50</v>
      </c>
      <c r="AS256" s="1" t="s">
        <v>51</v>
      </c>
      <c r="AT256" s="1" t="s">
        <v>50</v>
      </c>
      <c r="AU256" s="1" t="s">
        <v>52</v>
      </c>
      <c r="AV256" s="1" t="s">
        <v>52</v>
      </c>
      <c r="AW256" s="1" t="s">
        <v>52</v>
      </c>
      <c r="AX256" s="6" t="s">
        <v>51</v>
      </c>
    </row>
    <row r="257" spans="1:50" x14ac:dyDescent="0.25">
      <c r="A257" s="4"/>
      <c r="B257" s="4">
        <v>280806</v>
      </c>
      <c r="C257" s="1">
        <v>56</v>
      </c>
      <c r="E257" s="1">
        <v>56</v>
      </c>
      <c r="F257" s="1">
        <v>1</v>
      </c>
      <c r="G257" s="1" t="s">
        <v>346</v>
      </c>
      <c r="H257" s="3">
        <v>12451</v>
      </c>
      <c r="I257" s="1">
        <v>84</v>
      </c>
      <c r="J257" s="1" t="s">
        <v>46</v>
      </c>
      <c r="K257" s="1" t="s">
        <v>47</v>
      </c>
      <c r="L257" s="1" t="s">
        <v>58</v>
      </c>
      <c r="M257" s="1">
        <v>27.75</v>
      </c>
      <c r="N257" s="1">
        <v>135</v>
      </c>
      <c r="O257" s="1">
        <v>80</v>
      </c>
      <c r="P257" s="1">
        <v>55</v>
      </c>
      <c r="Q257" s="1">
        <v>107.5</v>
      </c>
      <c r="R257" s="1">
        <v>98</v>
      </c>
      <c r="S257" s="1" t="s">
        <v>59</v>
      </c>
      <c r="T257" s="1" t="s">
        <v>50</v>
      </c>
      <c r="U257" s="1" t="s">
        <v>50</v>
      </c>
      <c r="V257" s="1" t="s">
        <v>51</v>
      </c>
      <c r="W257" s="1" t="s">
        <v>51</v>
      </c>
      <c r="X257" s="1" t="s">
        <v>51</v>
      </c>
      <c r="Y257" s="1" t="s">
        <v>51</v>
      </c>
      <c r="Z257" s="1" t="s">
        <v>51</v>
      </c>
      <c r="AA257" s="1" t="s">
        <v>52</v>
      </c>
      <c r="AB257" s="1" t="s">
        <v>50</v>
      </c>
      <c r="AC257" s="1" t="s">
        <v>51</v>
      </c>
      <c r="AD257" s="1">
        <v>116</v>
      </c>
      <c r="AE257" s="1">
        <v>38</v>
      </c>
      <c r="AF257" s="1">
        <v>113</v>
      </c>
      <c r="AG257" s="1">
        <v>3.8</v>
      </c>
      <c r="AJ257" s="1" t="s">
        <v>52</v>
      </c>
      <c r="AK257" s="1" t="s">
        <v>52</v>
      </c>
      <c r="AL257" s="1" t="s">
        <v>50</v>
      </c>
      <c r="AM257" s="1" t="s">
        <v>50</v>
      </c>
      <c r="AN257" s="1" t="s">
        <v>52</v>
      </c>
      <c r="AO257" s="1" t="s">
        <v>51</v>
      </c>
      <c r="AP257" s="1" t="s">
        <v>51</v>
      </c>
      <c r="AQ257" s="1" t="s">
        <v>51</v>
      </c>
      <c r="AR257" s="1" t="s">
        <v>51</v>
      </c>
      <c r="AS257" s="1" t="s">
        <v>50</v>
      </c>
      <c r="AT257" s="1" t="s">
        <v>50</v>
      </c>
      <c r="AU257" s="1" t="s">
        <v>52</v>
      </c>
      <c r="AV257" s="1" t="s">
        <v>52</v>
      </c>
      <c r="AW257" s="1" t="s">
        <v>52</v>
      </c>
      <c r="AX257" s="6" t="s">
        <v>51</v>
      </c>
    </row>
    <row r="258" spans="1:50" x14ac:dyDescent="0.25">
      <c r="A258" s="4"/>
      <c r="B258" s="4">
        <v>280977</v>
      </c>
      <c r="C258" s="1">
        <v>58</v>
      </c>
      <c r="D258" s="1">
        <v>58</v>
      </c>
      <c r="E258" s="1">
        <v>30</v>
      </c>
      <c r="F258" s="1">
        <v>1</v>
      </c>
      <c r="G258" s="1" t="s">
        <v>347</v>
      </c>
      <c r="H258" s="3">
        <v>23645</v>
      </c>
      <c r="I258" s="1">
        <v>54</v>
      </c>
      <c r="J258" s="1" t="s">
        <v>56</v>
      </c>
      <c r="K258" s="1" t="s">
        <v>47</v>
      </c>
      <c r="L258" s="1" t="s">
        <v>58</v>
      </c>
      <c r="M258" s="1">
        <v>31.4</v>
      </c>
      <c r="N258" s="1">
        <v>130</v>
      </c>
      <c r="O258" s="1">
        <v>70</v>
      </c>
      <c r="P258" s="1">
        <v>60</v>
      </c>
      <c r="Q258" s="1">
        <v>100</v>
      </c>
      <c r="R258" s="1">
        <v>72</v>
      </c>
      <c r="S258" s="1" t="s">
        <v>54</v>
      </c>
      <c r="T258" s="1" t="s">
        <v>51</v>
      </c>
      <c r="U258" s="1" t="s">
        <v>50</v>
      </c>
      <c r="V258" s="1" t="s">
        <v>50</v>
      </c>
      <c r="W258" s="1" t="s">
        <v>50</v>
      </c>
      <c r="X258" s="1" t="s">
        <v>50</v>
      </c>
      <c r="Y258" s="1" t="s">
        <v>51</v>
      </c>
      <c r="Z258" s="1" t="s">
        <v>50</v>
      </c>
      <c r="AA258" s="1" t="s">
        <v>52</v>
      </c>
      <c r="AB258" s="1" t="s">
        <v>50</v>
      </c>
      <c r="AC258" s="1" t="s">
        <v>50</v>
      </c>
      <c r="AL258" s="1" t="s">
        <v>51</v>
      </c>
      <c r="AM258" s="1" t="s">
        <v>50</v>
      </c>
      <c r="AO258" s="1" t="s">
        <v>51</v>
      </c>
      <c r="AP258" s="1" t="s">
        <v>51</v>
      </c>
      <c r="AQ258" s="1" t="s">
        <v>50</v>
      </c>
      <c r="AR258" s="1" t="s">
        <v>50</v>
      </c>
      <c r="AS258" s="1" t="s">
        <v>50</v>
      </c>
      <c r="AT258" s="1" t="s">
        <v>50</v>
      </c>
      <c r="AU258" s="1" t="s">
        <v>52</v>
      </c>
      <c r="AV258" s="1" t="s">
        <v>52</v>
      </c>
      <c r="AW258" s="1" t="s">
        <v>52</v>
      </c>
      <c r="AX258" s="6" t="s">
        <v>51</v>
      </c>
    </row>
    <row r="259" spans="1:50" x14ac:dyDescent="0.25">
      <c r="A259" s="4"/>
      <c r="B259" s="4">
        <v>281372</v>
      </c>
      <c r="C259" s="1">
        <v>51</v>
      </c>
      <c r="E259" s="1">
        <v>51</v>
      </c>
      <c r="F259" s="1">
        <v>1</v>
      </c>
      <c r="G259" s="1" t="s">
        <v>348</v>
      </c>
      <c r="H259" s="3">
        <v>14525</v>
      </c>
      <c r="I259" s="1">
        <v>79</v>
      </c>
      <c r="J259" s="1" t="s">
        <v>46</v>
      </c>
      <c r="K259" s="1" t="s">
        <v>57</v>
      </c>
      <c r="L259" s="1" t="s">
        <v>58</v>
      </c>
      <c r="M259" s="1">
        <v>38.450000000000003</v>
      </c>
      <c r="N259" s="1">
        <v>120</v>
      </c>
      <c r="O259" s="1">
        <v>80</v>
      </c>
      <c r="P259" s="1">
        <v>40</v>
      </c>
      <c r="Q259" s="1">
        <v>100</v>
      </c>
      <c r="R259" s="1">
        <v>71</v>
      </c>
      <c r="S259" s="1" t="s">
        <v>49</v>
      </c>
      <c r="T259" s="1" t="s">
        <v>51</v>
      </c>
      <c r="U259" s="1" t="s">
        <v>50</v>
      </c>
      <c r="V259" s="1" t="s">
        <v>50</v>
      </c>
      <c r="W259" s="1" t="s">
        <v>51</v>
      </c>
      <c r="X259" s="1" t="s">
        <v>51</v>
      </c>
      <c r="Y259" s="1" t="s">
        <v>50</v>
      </c>
      <c r="Z259" s="1" t="s">
        <v>50</v>
      </c>
      <c r="AA259" s="1" t="s">
        <v>52</v>
      </c>
      <c r="AB259" s="1" t="s">
        <v>50</v>
      </c>
      <c r="AC259" s="1" t="s">
        <v>51</v>
      </c>
      <c r="AD259" s="1">
        <v>229</v>
      </c>
      <c r="AE259" s="1">
        <v>18</v>
      </c>
      <c r="AF259" s="1">
        <v>112</v>
      </c>
      <c r="AG259" s="1">
        <v>3.9</v>
      </c>
      <c r="AJ259" s="1" t="s">
        <v>52</v>
      </c>
      <c r="AK259" s="1" t="s">
        <v>52</v>
      </c>
      <c r="AL259" s="1" t="s">
        <v>50</v>
      </c>
      <c r="AM259" s="1" t="s">
        <v>50</v>
      </c>
      <c r="AN259" s="1" t="s">
        <v>52</v>
      </c>
      <c r="AO259" s="1" t="s">
        <v>51</v>
      </c>
      <c r="AP259" s="1" t="s">
        <v>51</v>
      </c>
      <c r="AQ259" s="1" t="s">
        <v>50</v>
      </c>
      <c r="AR259" s="1" t="s">
        <v>50</v>
      </c>
      <c r="AS259" s="1" t="s">
        <v>51</v>
      </c>
      <c r="AT259" s="1" t="s">
        <v>50</v>
      </c>
      <c r="AU259" s="1" t="s">
        <v>52</v>
      </c>
      <c r="AV259" s="1" t="s">
        <v>52</v>
      </c>
      <c r="AW259" s="1" t="s">
        <v>52</v>
      </c>
      <c r="AX259" s="6" t="s">
        <v>51</v>
      </c>
    </row>
    <row r="260" spans="1:50" x14ac:dyDescent="0.25">
      <c r="A260" s="4"/>
      <c r="B260" s="4">
        <v>281639</v>
      </c>
      <c r="C260" s="1">
        <v>60</v>
      </c>
      <c r="D260" s="1">
        <v>60</v>
      </c>
      <c r="E260" s="1">
        <v>60</v>
      </c>
      <c r="F260" s="1">
        <v>1</v>
      </c>
      <c r="G260" s="1" t="s">
        <v>349</v>
      </c>
      <c r="H260" s="3">
        <v>12924</v>
      </c>
      <c r="I260" s="1">
        <v>83</v>
      </c>
      <c r="J260" s="1" t="s">
        <v>46</v>
      </c>
      <c r="K260" s="1" t="s">
        <v>47</v>
      </c>
      <c r="L260" s="1" t="s">
        <v>58</v>
      </c>
      <c r="M260" s="1">
        <v>36.5</v>
      </c>
      <c r="N260" s="1">
        <v>135</v>
      </c>
      <c r="O260" s="1">
        <v>70</v>
      </c>
      <c r="P260" s="1">
        <v>65</v>
      </c>
      <c r="Q260" s="1">
        <v>102.5</v>
      </c>
      <c r="R260" s="1">
        <v>61</v>
      </c>
      <c r="S260" s="1" t="s">
        <v>59</v>
      </c>
      <c r="T260" s="1" t="s">
        <v>50</v>
      </c>
      <c r="U260" s="1" t="s">
        <v>50</v>
      </c>
      <c r="V260" s="1" t="s">
        <v>50</v>
      </c>
      <c r="W260" s="1" t="s">
        <v>51</v>
      </c>
      <c r="X260" s="1" t="s">
        <v>50</v>
      </c>
      <c r="Y260" s="1" t="s">
        <v>51</v>
      </c>
      <c r="Z260" s="1" t="s">
        <v>50</v>
      </c>
      <c r="AA260" s="1" t="s">
        <v>52</v>
      </c>
      <c r="AB260" s="1" t="s">
        <v>50</v>
      </c>
      <c r="AC260" s="1" t="s">
        <v>51</v>
      </c>
      <c r="AD260" s="1">
        <v>110</v>
      </c>
      <c r="AE260" s="1">
        <v>40</v>
      </c>
      <c r="AF260" s="1">
        <v>105</v>
      </c>
      <c r="AG260" s="1">
        <v>4.4000000000000004</v>
      </c>
      <c r="AJ260" s="1">
        <v>3.6</v>
      </c>
      <c r="AK260" s="1">
        <v>1.5</v>
      </c>
      <c r="AL260" s="1" t="s">
        <v>50</v>
      </c>
      <c r="AM260" s="1" t="s">
        <v>51</v>
      </c>
      <c r="AN260" s="1" t="s">
        <v>50</v>
      </c>
      <c r="AO260" s="1" t="s">
        <v>51</v>
      </c>
      <c r="AP260" s="1" t="s">
        <v>51</v>
      </c>
      <c r="AQ260" s="1" t="s">
        <v>50</v>
      </c>
      <c r="AR260" s="1" t="s">
        <v>50</v>
      </c>
      <c r="AS260" s="1" t="s">
        <v>51</v>
      </c>
      <c r="AT260" s="1" t="s">
        <v>50</v>
      </c>
      <c r="AU260" s="1" t="s">
        <v>52</v>
      </c>
      <c r="AV260" s="1" t="s">
        <v>52</v>
      </c>
      <c r="AW260" s="1" t="s">
        <v>52</v>
      </c>
      <c r="AX260" s="6" t="s">
        <v>51</v>
      </c>
    </row>
    <row r="261" spans="1:50" x14ac:dyDescent="0.25">
      <c r="A261" s="4"/>
      <c r="B261" s="4">
        <v>282052</v>
      </c>
      <c r="C261" s="1">
        <v>52</v>
      </c>
      <c r="D261" s="1">
        <v>52</v>
      </c>
      <c r="E261" s="1">
        <v>47</v>
      </c>
      <c r="F261" s="1">
        <v>1</v>
      </c>
      <c r="G261" s="1" t="s">
        <v>351</v>
      </c>
      <c r="H261" s="3">
        <v>9623</v>
      </c>
      <c r="I261" s="1">
        <v>92</v>
      </c>
      <c r="J261" s="1" t="s">
        <v>56</v>
      </c>
      <c r="K261" s="1" t="s">
        <v>47</v>
      </c>
      <c r="L261" s="1" t="s">
        <v>58</v>
      </c>
      <c r="M261" s="1">
        <v>22.9</v>
      </c>
      <c r="N261" s="1">
        <v>120</v>
      </c>
      <c r="O261" s="1">
        <v>60</v>
      </c>
      <c r="P261" s="1">
        <v>60</v>
      </c>
      <c r="Q261" s="1">
        <v>90</v>
      </c>
      <c r="R261" s="1">
        <v>77</v>
      </c>
      <c r="S261" s="1" t="s">
        <v>59</v>
      </c>
      <c r="T261" s="1" t="s">
        <v>50</v>
      </c>
      <c r="U261" s="1" t="s">
        <v>50</v>
      </c>
      <c r="V261" s="1" t="s">
        <v>51</v>
      </c>
      <c r="W261" s="1" t="s">
        <v>50</v>
      </c>
      <c r="X261" s="1" t="s">
        <v>50</v>
      </c>
      <c r="Y261" s="1" t="s">
        <v>51</v>
      </c>
      <c r="Z261" s="1" t="s">
        <v>50</v>
      </c>
      <c r="AA261" s="1" t="s">
        <v>52</v>
      </c>
      <c r="AB261" s="1" t="s">
        <v>50</v>
      </c>
      <c r="AC261" s="1" t="s">
        <v>50</v>
      </c>
      <c r="AD261" s="1">
        <v>221</v>
      </c>
      <c r="AE261" s="1">
        <v>22</v>
      </c>
      <c r="AF261" s="1">
        <v>114</v>
      </c>
      <c r="AG261" s="1">
        <v>5.5</v>
      </c>
      <c r="AL261" s="1" t="s">
        <v>50</v>
      </c>
      <c r="AM261" s="1" t="s">
        <v>50</v>
      </c>
      <c r="AO261" s="1" t="s">
        <v>50</v>
      </c>
      <c r="AP261" s="1" t="s">
        <v>51</v>
      </c>
      <c r="AQ261" s="1" t="s">
        <v>50</v>
      </c>
      <c r="AR261" s="1" t="s">
        <v>50</v>
      </c>
      <c r="AS261" s="1" t="s">
        <v>50</v>
      </c>
      <c r="AT261" s="1" t="s">
        <v>50</v>
      </c>
      <c r="AU261" s="1" t="s">
        <v>52</v>
      </c>
      <c r="AV261" s="1" t="s">
        <v>52</v>
      </c>
      <c r="AW261" s="1" t="s">
        <v>52</v>
      </c>
      <c r="AX261" s="6" t="s">
        <v>51</v>
      </c>
    </row>
    <row r="262" spans="1:50" x14ac:dyDescent="0.25">
      <c r="A262" s="4"/>
      <c r="B262" s="4">
        <v>282150</v>
      </c>
      <c r="C262" s="1">
        <v>74</v>
      </c>
      <c r="E262" s="1">
        <v>74</v>
      </c>
      <c r="F262" s="1">
        <v>1</v>
      </c>
      <c r="G262" s="1" t="s">
        <v>352</v>
      </c>
      <c r="H262" s="3">
        <v>15468</v>
      </c>
      <c r="I262" s="1">
        <v>76</v>
      </c>
      <c r="J262" s="1" t="s">
        <v>46</v>
      </c>
      <c r="K262" s="1" t="s">
        <v>57</v>
      </c>
      <c r="L262" s="1" t="s">
        <v>58</v>
      </c>
      <c r="M262" s="1">
        <v>28.58</v>
      </c>
      <c r="N262" s="1">
        <v>145</v>
      </c>
      <c r="O262" s="1">
        <v>70</v>
      </c>
      <c r="P262" s="1">
        <v>75</v>
      </c>
      <c r="Q262" s="1">
        <v>107.5</v>
      </c>
      <c r="R262" s="1">
        <v>62</v>
      </c>
      <c r="S262" s="1" t="s">
        <v>54</v>
      </c>
      <c r="T262" s="1" t="s">
        <v>51</v>
      </c>
      <c r="U262" s="1" t="s">
        <v>50</v>
      </c>
      <c r="V262" s="1" t="s">
        <v>50</v>
      </c>
      <c r="W262" s="1" t="s">
        <v>51</v>
      </c>
      <c r="X262" s="1" t="s">
        <v>50</v>
      </c>
      <c r="Y262" s="1" t="s">
        <v>50</v>
      </c>
      <c r="Z262" s="1" t="s">
        <v>51</v>
      </c>
      <c r="AA262" s="1" t="s">
        <v>52</v>
      </c>
      <c r="AB262" s="1" t="s">
        <v>50</v>
      </c>
      <c r="AC262" s="1" t="s">
        <v>50</v>
      </c>
      <c r="AD262" s="1">
        <v>92</v>
      </c>
      <c r="AE262" s="1">
        <v>54</v>
      </c>
      <c r="AF262" s="1">
        <v>13.7</v>
      </c>
      <c r="AG262" s="1">
        <v>4.5999999999999996</v>
      </c>
      <c r="AJ262" s="1" t="s">
        <v>52</v>
      </c>
      <c r="AK262" s="1" t="s">
        <v>52</v>
      </c>
      <c r="AL262" s="1" t="s">
        <v>50</v>
      </c>
      <c r="AM262" s="1" t="s">
        <v>51</v>
      </c>
      <c r="AN262" s="1" t="s">
        <v>52</v>
      </c>
      <c r="AO262" s="1" t="s">
        <v>50</v>
      </c>
      <c r="AP262" s="1" t="s">
        <v>51</v>
      </c>
      <c r="AQ262" s="1" t="s">
        <v>50</v>
      </c>
      <c r="AR262" s="1" t="s">
        <v>50</v>
      </c>
      <c r="AS262" s="1" t="s">
        <v>51</v>
      </c>
      <c r="AT262" s="1" t="s">
        <v>50</v>
      </c>
      <c r="AU262" s="1" t="s">
        <v>52</v>
      </c>
      <c r="AV262" s="1" t="s">
        <v>52</v>
      </c>
      <c r="AW262" s="1" t="s">
        <v>52</v>
      </c>
      <c r="AX262" s="6" t="s">
        <v>51</v>
      </c>
    </row>
    <row r="263" spans="1:50" x14ac:dyDescent="0.25">
      <c r="A263" s="4"/>
      <c r="B263" s="4">
        <v>282295</v>
      </c>
      <c r="C263" s="1">
        <v>57</v>
      </c>
      <c r="D263" s="1">
        <v>57</v>
      </c>
      <c r="E263" s="1">
        <v>53</v>
      </c>
      <c r="F263" s="1">
        <v>1</v>
      </c>
      <c r="G263" s="1" t="s">
        <v>353</v>
      </c>
      <c r="H263" s="3">
        <v>14559</v>
      </c>
      <c r="I263" s="1">
        <v>79</v>
      </c>
      <c r="J263" s="1" t="s">
        <v>46</v>
      </c>
      <c r="K263" s="1" t="s">
        <v>47</v>
      </c>
      <c r="L263" s="1" t="s">
        <v>58</v>
      </c>
      <c r="M263" s="1">
        <v>33.6</v>
      </c>
      <c r="N263" s="1">
        <v>190</v>
      </c>
      <c r="O263" s="1">
        <v>80</v>
      </c>
      <c r="P263" s="1">
        <v>110</v>
      </c>
      <c r="Q263" s="1">
        <v>135</v>
      </c>
      <c r="R263" s="1">
        <v>60</v>
      </c>
      <c r="S263" s="1" t="s">
        <v>54</v>
      </c>
      <c r="T263" s="1" t="s">
        <v>50</v>
      </c>
      <c r="U263" s="1" t="s">
        <v>50</v>
      </c>
      <c r="V263" s="1" t="s">
        <v>50</v>
      </c>
      <c r="W263" s="1" t="s">
        <v>51</v>
      </c>
      <c r="X263" s="1" t="s">
        <v>50</v>
      </c>
      <c r="Y263" s="1" t="s">
        <v>51</v>
      </c>
      <c r="Z263" s="1" t="s">
        <v>50</v>
      </c>
      <c r="AA263" s="1" t="s">
        <v>52</v>
      </c>
      <c r="AB263" s="1" t="s">
        <v>50</v>
      </c>
      <c r="AC263" s="1" t="s">
        <v>50</v>
      </c>
      <c r="AD263" s="1">
        <v>66</v>
      </c>
      <c r="AE263" s="1">
        <v>78</v>
      </c>
      <c r="AF263" s="1">
        <v>124</v>
      </c>
      <c r="AG263" s="1">
        <v>4</v>
      </c>
      <c r="AL263" s="1" t="s">
        <v>51</v>
      </c>
      <c r="AM263" s="1" t="s">
        <v>50</v>
      </c>
      <c r="AO263" s="1" t="s">
        <v>51</v>
      </c>
      <c r="AP263" s="1" t="s">
        <v>51</v>
      </c>
      <c r="AQ263" s="1" t="s">
        <v>50</v>
      </c>
      <c r="AR263" s="1" t="s">
        <v>50</v>
      </c>
      <c r="AS263" s="1" t="s">
        <v>50</v>
      </c>
      <c r="AT263" s="1" t="s">
        <v>50</v>
      </c>
      <c r="AU263" s="1" t="s">
        <v>52</v>
      </c>
      <c r="AV263" s="1" t="s">
        <v>52</v>
      </c>
      <c r="AW263" s="1" t="s">
        <v>52</v>
      </c>
      <c r="AX263" s="6" t="s">
        <v>51</v>
      </c>
    </row>
    <row r="264" spans="1:50" x14ac:dyDescent="0.25">
      <c r="A264" s="4"/>
      <c r="B264" s="4">
        <v>282304</v>
      </c>
      <c r="C264" s="1">
        <v>75</v>
      </c>
      <c r="E264" s="1">
        <v>75</v>
      </c>
      <c r="F264" s="1">
        <v>1</v>
      </c>
      <c r="G264" s="1" t="s">
        <v>354</v>
      </c>
      <c r="H264" s="3">
        <v>10446</v>
      </c>
      <c r="I264" s="1">
        <v>90</v>
      </c>
      <c r="J264" s="1" t="s">
        <v>46</v>
      </c>
      <c r="K264" s="1" t="s">
        <v>47</v>
      </c>
      <c r="L264" s="1" t="s">
        <v>58</v>
      </c>
      <c r="M264" s="1">
        <v>33.78</v>
      </c>
      <c r="P264" s="1">
        <v>0</v>
      </c>
      <c r="Q264" s="1">
        <v>0</v>
      </c>
      <c r="T264" s="1" t="s">
        <v>50</v>
      </c>
      <c r="U264" s="1" t="s">
        <v>50</v>
      </c>
      <c r="W264" s="1" t="s">
        <v>51</v>
      </c>
      <c r="X264" s="1" t="s">
        <v>51</v>
      </c>
      <c r="Y264" s="1" t="s">
        <v>51</v>
      </c>
      <c r="Z264" s="1" t="s">
        <v>50</v>
      </c>
      <c r="AA264" s="1" t="s">
        <v>52</v>
      </c>
      <c r="AB264" s="1" t="s">
        <v>50</v>
      </c>
      <c r="AC264" s="1" t="s">
        <v>50</v>
      </c>
      <c r="AD264" s="1">
        <v>99</v>
      </c>
      <c r="AE264" s="1">
        <v>45</v>
      </c>
      <c r="AG264" s="1">
        <v>4.2</v>
      </c>
      <c r="AJ264" s="1" t="s">
        <v>52</v>
      </c>
      <c r="AK264" s="1" t="s">
        <v>52</v>
      </c>
      <c r="AL264" s="1" t="s">
        <v>51</v>
      </c>
      <c r="AM264" s="1" t="s">
        <v>50</v>
      </c>
      <c r="AN264" s="1" t="s">
        <v>52</v>
      </c>
      <c r="AO264" s="1" t="s">
        <v>51</v>
      </c>
      <c r="AP264" s="1" t="s">
        <v>51</v>
      </c>
      <c r="AQ264" s="1" t="s">
        <v>51</v>
      </c>
      <c r="AR264" s="1" t="s">
        <v>50</v>
      </c>
      <c r="AS264" s="1" t="s">
        <v>51</v>
      </c>
      <c r="AT264" s="1" t="s">
        <v>50</v>
      </c>
      <c r="AU264" s="1" t="s">
        <v>52</v>
      </c>
      <c r="AV264" s="1" t="s">
        <v>52</v>
      </c>
      <c r="AW264" s="1" t="s">
        <v>52</v>
      </c>
      <c r="AX264" s="6" t="s">
        <v>51</v>
      </c>
    </row>
    <row r="265" spans="1:50" x14ac:dyDescent="0.25">
      <c r="A265" s="4"/>
      <c r="B265" s="4">
        <v>282343</v>
      </c>
      <c r="C265" s="1">
        <v>55</v>
      </c>
      <c r="D265" s="1">
        <v>55</v>
      </c>
      <c r="E265" s="1">
        <v>36</v>
      </c>
      <c r="F265" s="1">
        <v>1</v>
      </c>
      <c r="G265" s="1" t="s">
        <v>355</v>
      </c>
      <c r="H265" s="3">
        <v>11325</v>
      </c>
      <c r="I265" s="1">
        <v>87</v>
      </c>
      <c r="J265" s="1" t="s">
        <v>46</v>
      </c>
      <c r="K265" s="1" t="s">
        <v>47</v>
      </c>
      <c r="L265" s="1" t="s">
        <v>58</v>
      </c>
      <c r="M265" s="1">
        <v>21.9</v>
      </c>
      <c r="N265" s="1">
        <v>112</v>
      </c>
      <c r="O265" s="1">
        <v>65</v>
      </c>
      <c r="P265" s="1">
        <v>47</v>
      </c>
      <c r="Q265" s="1">
        <v>88.5</v>
      </c>
      <c r="R265" s="1">
        <v>67</v>
      </c>
      <c r="S265" s="1" t="s">
        <v>54</v>
      </c>
      <c r="T265" s="1" t="s">
        <v>50</v>
      </c>
      <c r="U265" s="1" t="s">
        <v>50</v>
      </c>
      <c r="V265" s="1" t="s">
        <v>50</v>
      </c>
      <c r="W265" s="1" t="s">
        <v>51</v>
      </c>
      <c r="X265" s="1" t="s">
        <v>50</v>
      </c>
      <c r="Y265" s="1" t="s">
        <v>51</v>
      </c>
      <c r="Z265" s="1" t="s">
        <v>50</v>
      </c>
      <c r="AA265" s="1" t="s">
        <v>52</v>
      </c>
      <c r="AB265" s="1" t="s">
        <v>50</v>
      </c>
      <c r="AC265" s="1" t="s">
        <v>50</v>
      </c>
      <c r="AD265" s="1">
        <v>106</v>
      </c>
      <c r="AE265" s="1">
        <v>41</v>
      </c>
      <c r="AF265" s="1">
        <v>158</v>
      </c>
      <c r="AG265" s="1">
        <v>4.8</v>
      </c>
      <c r="AL265" s="1" t="s">
        <v>50</v>
      </c>
      <c r="AM265" s="1" t="s">
        <v>51</v>
      </c>
      <c r="AO265" s="1" t="s">
        <v>51</v>
      </c>
      <c r="AP265" s="1" t="s">
        <v>51</v>
      </c>
      <c r="AQ265" s="1" t="s">
        <v>51</v>
      </c>
      <c r="AR265" s="1" t="s">
        <v>50</v>
      </c>
      <c r="AS265" s="1" t="s">
        <v>50</v>
      </c>
      <c r="AT265" s="1" t="s">
        <v>51</v>
      </c>
      <c r="AU265" s="1" t="s">
        <v>52</v>
      </c>
      <c r="AV265" s="1" t="s">
        <v>52</v>
      </c>
      <c r="AW265" s="1" t="s">
        <v>52</v>
      </c>
      <c r="AX265" s="6" t="s">
        <v>51</v>
      </c>
    </row>
    <row r="266" spans="1:50" x14ac:dyDescent="0.25">
      <c r="A266" s="4"/>
      <c r="B266" s="4">
        <v>282450</v>
      </c>
      <c r="C266" s="1">
        <v>65</v>
      </c>
      <c r="E266" s="1">
        <v>65</v>
      </c>
      <c r="F266" s="1">
        <v>1</v>
      </c>
      <c r="G266" s="1" t="s">
        <v>356</v>
      </c>
      <c r="H266" s="3">
        <v>9687</v>
      </c>
      <c r="I266" s="1">
        <v>92</v>
      </c>
      <c r="J266" s="1" t="s">
        <v>46</v>
      </c>
      <c r="K266" s="1" t="s">
        <v>47</v>
      </c>
      <c r="L266" s="1" t="s">
        <v>58</v>
      </c>
      <c r="M266" s="1">
        <v>39.11</v>
      </c>
      <c r="N266" s="1">
        <v>140</v>
      </c>
      <c r="O266" s="1">
        <v>80</v>
      </c>
      <c r="P266" s="1">
        <v>60</v>
      </c>
      <c r="Q266" s="1">
        <v>110</v>
      </c>
      <c r="R266" s="1">
        <v>60</v>
      </c>
      <c r="S266" s="1" t="s">
        <v>54</v>
      </c>
      <c r="T266" s="1" t="s">
        <v>51</v>
      </c>
      <c r="U266" s="1" t="s">
        <v>50</v>
      </c>
      <c r="V266" s="1" t="s">
        <v>50</v>
      </c>
      <c r="W266" s="1" t="s">
        <v>51</v>
      </c>
      <c r="X266" s="1" t="s">
        <v>51</v>
      </c>
      <c r="Y266" s="1" t="s">
        <v>50</v>
      </c>
      <c r="Z266" s="1" t="s">
        <v>50</v>
      </c>
      <c r="AA266" s="1" t="s">
        <v>52</v>
      </c>
      <c r="AB266" s="1" t="s">
        <v>50</v>
      </c>
      <c r="AC266" s="1" t="s">
        <v>50</v>
      </c>
      <c r="AJ266" s="1" t="s">
        <v>52</v>
      </c>
      <c r="AK266" s="1" t="s">
        <v>52</v>
      </c>
      <c r="AL266" s="1" t="s">
        <v>50</v>
      </c>
      <c r="AM266" s="1" t="s">
        <v>51</v>
      </c>
      <c r="AN266" s="1" t="s">
        <v>52</v>
      </c>
      <c r="AO266" s="1" t="s">
        <v>50</v>
      </c>
      <c r="AP266" s="1" t="s">
        <v>51</v>
      </c>
      <c r="AQ266" s="1" t="s">
        <v>50</v>
      </c>
      <c r="AR266" s="1" t="s">
        <v>50</v>
      </c>
      <c r="AS266" s="1" t="s">
        <v>51</v>
      </c>
      <c r="AT266" s="1" t="s">
        <v>50</v>
      </c>
      <c r="AU266" s="1" t="s">
        <v>52</v>
      </c>
      <c r="AV266" s="1" t="s">
        <v>52</v>
      </c>
      <c r="AW266" s="1" t="s">
        <v>52</v>
      </c>
      <c r="AX266" s="6" t="s">
        <v>51</v>
      </c>
    </row>
    <row r="267" spans="1:50" x14ac:dyDescent="0.25">
      <c r="A267" s="4"/>
      <c r="B267" s="4">
        <v>282505</v>
      </c>
      <c r="C267" s="1">
        <v>60</v>
      </c>
      <c r="E267" s="1">
        <v>60</v>
      </c>
      <c r="F267" s="1">
        <v>1</v>
      </c>
      <c r="G267" s="1" t="s">
        <v>357</v>
      </c>
      <c r="H267" s="3">
        <v>12109</v>
      </c>
      <c r="I267" s="1">
        <v>85</v>
      </c>
      <c r="J267" s="1" t="s">
        <v>46</v>
      </c>
      <c r="K267" s="1" t="s">
        <v>57</v>
      </c>
      <c r="L267" s="1" t="s">
        <v>58</v>
      </c>
      <c r="M267" s="1">
        <v>32.869999999999997</v>
      </c>
      <c r="N267" s="1">
        <v>130</v>
      </c>
      <c r="O267" s="1">
        <v>70</v>
      </c>
      <c r="P267" s="1">
        <v>60</v>
      </c>
      <c r="Q267" s="1">
        <v>100</v>
      </c>
      <c r="R267" s="1">
        <v>72</v>
      </c>
      <c r="S267" s="1" t="s">
        <v>54</v>
      </c>
      <c r="T267" s="1" t="s">
        <v>51</v>
      </c>
      <c r="U267" s="1" t="s">
        <v>50</v>
      </c>
      <c r="V267" s="1" t="s">
        <v>50</v>
      </c>
      <c r="W267" s="1" t="s">
        <v>51</v>
      </c>
      <c r="X267" s="1" t="s">
        <v>51</v>
      </c>
      <c r="Y267" s="1" t="s">
        <v>50</v>
      </c>
      <c r="Z267" s="1" t="s">
        <v>50</v>
      </c>
      <c r="AA267" s="1" t="s">
        <v>52</v>
      </c>
      <c r="AB267" s="1" t="s">
        <v>50</v>
      </c>
      <c r="AC267" s="1" t="s">
        <v>51</v>
      </c>
      <c r="AD267" s="1">
        <v>100</v>
      </c>
      <c r="AE267" s="1">
        <v>45</v>
      </c>
      <c r="AG267" s="1">
        <v>4.8</v>
      </c>
      <c r="AJ267" s="1" t="s">
        <v>52</v>
      </c>
      <c r="AK267" s="1" t="s">
        <v>52</v>
      </c>
      <c r="AL267" s="1" t="s">
        <v>50</v>
      </c>
      <c r="AM267" s="1" t="s">
        <v>51</v>
      </c>
      <c r="AN267" s="1" t="s">
        <v>52</v>
      </c>
      <c r="AO267" s="1" t="s">
        <v>51</v>
      </c>
      <c r="AP267" s="1" t="s">
        <v>51</v>
      </c>
      <c r="AQ267" s="1" t="s">
        <v>50</v>
      </c>
      <c r="AR267" s="1" t="s">
        <v>50</v>
      </c>
      <c r="AS267" s="1" t="s">
        <v>51</v>
      </c>
      <c r="AT267" s="1" t="s">
        <v>51</v>
      </c>
      <c r="AU267" s="1" t="s">
        <v>52</v>
      </c>
      <c r="AV267" s="1" t="s">
        <v>52</v>
      </c>
      <c r="AW267" s="1" t="s">
        <v>52</v>
      </c>
      <c r="AX267" s="6" t="s">
        <v>51</v>
      </c>
    </row>
    <row r="268" spans="1:50" x14ac:dyDescent="0.25">
      <c r="A268" s="4"/>
      <c r="B268" s="4">
        <v>282524</v>
      </c>
      <c r="C268" s="1">
        <v>64</v>
      </c>
      <c r="E268" s="1">
        <v>64</v>
      </c>
      <c r="F268" s="1">
        <v>1</v>
      </c>
      <c r="G268" s="1" t="s">
        <v>358</v>
      </c>
      <c r="H268" s="3">
        <v>14033</v>
      </c>
      <c r="I268" s="1">
        <v>80</v>
      </c>
      <c r="J268" s="1" t="s">
        <v>46</v>
      </c>
      <c r="K268" s="1" t="s">
        <v>57</v>
      </c>
      <c r="L268" s="1" t="s">
        <v>58</v>
      </c>
      <c r="M268" s="1">
        <v>21.91</v>
      </c>
      <c r="N268" s="1">
        <v>120</v>
      </c>
      <c r="O268" s="1">
        <v>70</v>
      </c>
      <c r="P268" s="1">
        <v>50</v>
      </c>
      <c r="Q268" s="1">
        <v>95</v>
      </c>
      <c r="R268" s="1">
        <v>100</v>
      </c>
      <c r="S268" s="1" t="s">
        <v>54</v>
      </c>
      <c r="T268" s="1" t="s">
        <v>50</v>
      </c>
      <c r="U268" s="1" t="s">
        <v>50</v>
      </c>
      <c r="V268" s="1" t="s">
        <v>50</v>
      </c>
      <c r="W268" s="1" t="s">
        <v>51</v>
      </c>
      <c r="X268" s="1" t="s">
        <v>50</v>
      </c>
      <c r="Y268" s="1" t="s">
        <v>50</v>
      </c>
      <c r="Z268" s="1" t="s">
        <v>51</v>
      </c>
      <c r="AA268" s="1" t="s">
        <v>52</v>
      </c>
      <c r="AB268" s="1" t="s">
        <v>50</v>
      </c>
      <c r="AC268" s="1" t="s">
        <v>51</v>
      </c>
      <c r="AJ268" s="1" t="s">
        <v>52</v>
      </c>
      <c r="AK268" s="1" t="s">
        <v>52</v>
      </c>
      <c r="AL268" s="1" t="s">
        <v>50</v>
      </c>
      <c r="AM268" s="1" t="s">
        <v>50</v>
      </c>
      <c r="AN268" s="1" t="s">
        <v>52</v>
      </c>
      <c r="AO268" s="1" t="s">
        <v>50</v>
      </c>
      <c r="AP268" s="1" t="s">
        <v>51</v>
      </c>
      <c r="AQ268" s="1" t="s">
        <v>51</v>
      </c>
      <c r="AR268" s="1" t="s">
        <v>50</v>
      </c>
      <c r="AS268" s="1" t="s">
        <v>50</v>
      </c>
      <c r="AT268" s="1" t="s">
        <v>50</v>
      </c>
      <c r="AU268" s="1" t="s">
        <v>52</v>
      </c>
      <c r="AV268" s="1" t="s">
        <v>52</v>
      </c>
      <c r="AW268" s="1" t="s">
        <v>52</v>
      </c>
      <c r="AX268" s="6" t="s">
        <v>51</v>
      </c>
    </row>
    <row r="269" spans="1:50" x14ac:dyDescent="0.25">
      <c r="A269" s="4"/>
      <c r="B269" s="4">
        <v>282673</v>
      </c>
      <c r="C269" s="1">
        <v>50</v>
      </c>
      <c r="E269" s="1">
        <v>50</v>
      </c>
      <c r="F269" s="1">
        <v>1</v>
      </c>
      <c r="G269" s="1" t="s">
        <v>359</v>
      </c>
      <c r="H269" s="3">
        <v>20312</v>
      </c>
      <c r="I269" s="1">
        <v>63</v>
      </c>
      <c r="J269" s="1" t="s">
        <v>46</v>
      </c>
      <c r="K269" s="1" t="s">
        <v>47</v>
      </c>
      <c r="L269" s="1" t="s">
        <v>58</v>
      </c>
      <c r="M269" s="1">
        <v>55.38</v>
      </c>
      <c r="N269" s="1">
        <v>110</v>
      </c>
      <c r="O269" s="1">
        <v>60</v>
      </c>
      <c r="P269" s="1">
        <v>50</v>
      </c>
      <c r="Q269" s="1">
        <v>85</v>
      </c>
      <c r="R269" s="1">
        <v>70</v>
      </c>
      <c r="S269" s="1" t="s">
        <v>54</v>
      </c>
      <c r="T269" s="1" t="s">
        <v>50</v>
      </c>
      <c r="U269" s="1" t="s">
        <v>50</v>
      </c>
      <c r="V269" s="1" t="s">
        <v>50</v>
      </c>
      <c r="W269" s="1" t="s">
        <v>51</v>
      </c>
      <c r="X269" s="1" t="s">
        <v>51</v>
      </c>
      <c r="Y269" s="1" t="s">
        <v>51</v>
      </c>
      <c r="Z269" s="1" t="s">
        <v>51</v>
      </c>
      <c r="AA269" s="1" t="s">
        <v>52</v>
      </c>
      <c r="AB269" s="1" t="s">
        <v>50</v>
      </c>
      <c r="AC269" s="1" t="s">
        <v>50</v>
      </c>
      <c r="AD269" s="1">
        <v>96</v>
      </c>
      <c r="AE269" s="1">
        <v>56</v>
      </c>
      <c r="AF269" s="1">
        <v>135</v>
      </c>
      <c r="AG269" s="1">
        <v>5</v>
      </c>
      <c r="AJ269" s="1" t="s">
        <v>52</v>
      </c>
      <c r="AK269" s="1" t="s">
        <v>52</v>
      </c>
      <c r="AL269" s="1" t="s">
        <v>50</v>
      </c>
      <c r="AM269" s="1" t="s">
        <v>51</v>
      </c>
      <c r="AN269" s="1" t="s">
        <v>52</v>
      </c>
      <c r="AO269" s="1" t="s">
        <v>51</v>
      </c>
      <c r="AP269" s="1" t="s">
        <v>51</v>
      </c>
      <c r="AQ269" s="1" t="s">
        <v>51</v>
      </c>
      <c r="AR269" s="1" t="s">
        <v>51</v>
      </c>
      <c r="AS269" s="1" t="s">
        <v>51</v>
      </c>
      <c r="AT269" s="1" t="s">
        <v>50</v>
      </c>
      <c r="AU269" s="1" t="s">
        <v>52</v>
      </c>
      <c r="AV269" s="1" t="s">
        <v>52</v>
      </c>
      <c r="AW269" s="1" t="s">
        <v>52</v>
      </c>
      <c r="AX269" s="6" t="s">
        <v>51</v>
      </c>
    </row>
    <row r="270" spans="1:50" x14ac:dyDescent="0.25">
      <c r="A270" s="4"/>
      <c r="B270" s="4">
        <v>282710</v>
      </c>
      <c r="C270" s="1">
        <v>58</v>
      </c>
      <c r="E270" s="1">
        <v>58</v>
      </c>
      <c r="F270" s="1">
        <v>1</v>
      </c>
      <c r="G270" s="1" t="s">
        <v>360</v>
      </c>
      <c r="H270" s="3">
        <v>18123</v>
      </c>
      <c r="I270" s="1">
        <v>69</v>
      </c>
      <c r="J270" s="1" t="s">
        <v>46</v>
      </c>
      <c r="K270" s="1" t="s">
        <v>47</v>
      </c>
      <c r="L270" s="1" t="s">
        <v>58</v>
      </c>
      <c r="M270" s="1">
        <v>36.58</v>
      </c>
      <c r="N270" s="1">
        <v>140</v>
      </c>
      <c r="O270" s="1">
        <v>90</v>
      </c>
      <c r="P270" s="1">
        <v>50</v>
      </c>
      <c r="Q270" s="1">
        <v>115</v>
      </c>
      <c r="R270" s="1">
        <v>82</v>
      </c>
      <c r="S270" s="1" t="s">
        <v>54</v>
      </c>
      <c r="T270" s="1" t="s">
        <v>50</v>
      </c>
      <c r="U270" s="1" t="s">
        <v>50</v>
      </c>
      <c r="V270" s="1" t="s">
        <v>50</v>
      </c>
      <c r="W270" s="1" t="s">
        <v>51</v>
      </c>
      <c r="X270" s="1" t="s">
        <v>51</v>
      </c>
      <c r="Y270" s="1" t="s">
        <v>51</v>
      </c>
      <c r="Z270" s="1" t="s">
        <v>50</v>
      </c>
      <c r="AA270" s="1" t="s">
        <v>52</v>
      </c>
      <c r="AB270" s="1" t="s">
        <v>50</v>
      </c>
      <c r="AC270" s="1" t="s">
        <v>50</v>
      </c>
      <c r="AD270" s="1">
        <v>77</v>
      </c>
      <c r="AE270" s="1">
        <v>70</v>
      </c>
      <c r="AF270" s="1">
        <v>122</v>
      </c>
      <c r="AG270" s="1">
        <v>5.2</v>
      </c>
      <c r="AJ270" s="1" t="s">
        <v>52</v>
      </c>
      <c r="AK270" s="1" t="s">
        <v>52</v>
      </c>
      <c r="AL270" s="1" t="s">
        <v>51</v>
      </c>
      <c r="AN270" s="1" t="s">
        <v>52</v>
      </c>
      <c r="AO270" s="1" t="s">
        <v>51</v>
      </c>
      <c r="AP270" s="1" t="s">
        <v>51</v>
      </c>
      <c r="AQ270" s="1" t="s">
        <v>50</v>
      </c>
      <c r="AR270" s="1" t="s">
        <v>50</v>
      </c>
      <c r="AS270" s="1" t="s">
        <v>50</v>
      </c>
      <c r="AT270" s="1" t="s">
        <v>50</v>
      </c>
      <c r="AU270" s="1" t="s">
        <v>52</v>
      </c>
      <c r="AV270" s="1" t="s">
        <v>52</v>
      </c>
      <c r="AW270" s="1" t="s">
        <v>52</v>
      </c>
      <c r="AX270" s="6" t="s">
        <v>51</v>
      </c>
    </row>
    <row r="271" spans="1:50" x14ac:dyDescent="0.25">
      <c r="A271" s="4"/>
      <c r="B271" s="4">
        <v>283911</v>
      </c>
      <c r="C271" s="1">
        <v>59</v>
      </c>
      <c r="D271" s="1">
        <v>59</v>
      </c>
      <c r="E271" s="1">
        <v>15</v>
      </c>
      <c r="F271" s="1">
        <v>1</v>
      </c>
      <c r="G271" s="1" t="s">
        <v>362</v>
      </c>
      <c r="H271" s="3">
        <v>27325</v>
      </c>
      <c r="I271" s="1">
        <v>44</v>
      </c>
      <c r="J271" s="1" t="s">
        <v>46</v>
      </c>
      <c r="K271" s="1" t="s">
        <v>47</v>
      </c>
      <c r="L271" s="1" t="s">
        <v>58</v>
      </c>
      <c r="M271" s="1">
        <v>50.15</v>
      </c>
      <c r="P271" s="1">
        <v>0</v>
      </c>
      <c r="Q271" s="1">
        <v>0</v>
      </c>
      <c r="T271" s="1" t="s">
        <v>51</v>
      </c>
      <c r="U271" s="1" t="s">
        <v>50</v>
      </c>
      <c r="W271" s="1" t="s">
        <v>50</v>
      </c>
      <c r="X271" s="1" t="s">
        <v>50</v>
      </c>
      <c r="Y271" s="1" t="s">
        <v>50</v>
      </c>
      <c r="Z271" s="1" t="s">
        <v>50</v>
      </c>
      <c r="AA271" s="1" t="s">
        <v>52</v>
      </c>
      <c r="AB271" s="1" t="s">
        <v>50</v>
      </c>
      <c r="AC271" s="1" t="s">
        <v>50</v>
      </c>
      <c r="AL271" s="1" t="s">
        <v>51</v>
      </c>
      <c r="AM271" s="1" t="s">
        <v>50</v>
      </c>
      <c r="AO271" s="1" t="s">
        <v>51</v>
      </c>
      <c r="AP271" s="1" t="s">
        <v>50</v>
      </c>
      <c r="AQ271" s="1" t="s">
        <v>50</v>
      </c>
      <c r="AR271" s="1" t="s">
        <v>50</v>
      </c>
      <c r="AS271" s="1" t="s">
        <v>50</v>
      </c>
      <c r="AT271" s="1" t="s">
        <v>50</v>
      </c>
      <c r="AU271" s="1" t="s">
        <v>52</v>
      </c>
      <c r="AV271" s="1" t="s">
        <v>52</v>
      </c>
      <c r="AW271" s="1" t="s">
        <v>52</v>
      </c>
      <c r="AX271" s="6" t="s">
        <v>51</v>
      </c>
    </row>
    <row r="272" spans="1:50" x14ac:dyDescent="0.25">
      <c r="A272" s="4"/>
      <c r="B272" s="4">
        <v>283932</v>
      </c>
      <c r="C272" s="1">
        <v>55</v>
      </c>
      <c r="D272" s="1">
        <v>55</v>
      </c>
      <c r="E272" s="1">
        <v>14</v>
      </c>
      <c r="F272" s="1">
        <v>1</v>
      </c>
      <c r="G272" s="1" t="s">
        <v>363</v>
      </c>
      <c r="H272" s="3">
        <v>18888</v>
      </c>
      <c r="I272" s="1">
        <v>67</v>
      </c>
      <c r="J272" s="1" t="s">
        <v>56</v>
      </c>
      <c r="K272" s="1" t="s">
        <v>47</v>
      </c>
      <c r="L272" s="1" t="s">
        <v>58</v>
      </c>
      <c r="M272" s="1">
        <v>24.9</v>
      </c>
      <c r="N272" s="1">
        <v>115</v>
      </c>
      <c r="O272" s="1">
        <v>70</v>
      </c>
      <c r="P272" s="1">
        <v>45</v>
      </c>
      <c r="Q272" s="1">
        <v>92.5</v>
      </c>
      <c r="R272" s="1">
        <v>49</v>
      </c>
      <c r="S272" s="1" t="s">
        <v>54</v>
      </c>
      <c r="T272" s="1" t="s">
        <v>50</v>
      </c>
      <c r="U272" s="1" t="s">
        <v>50</v>
      </c>
      <c r="V272" s="1" t="s">
        <v>50</v>
      </c>
      <c r="W272" s="1" t="s">
        <v>51</v>
      </c>
      <c r="X272" s="1" t="s">
        <v>51</v>
      </c>
      <c r="Y272" s="1" t="s">
        <v>50</v>
      </c>
      <c r="Z272" s="1" t="s">
        <v>50</v>
      </c>
      <c r="AA272" s="1" t="s">
        <v>52</v>
      </c>
      <c r="AB272" s="1" t="s">
        <v>50</v>
      </c>
      <c r="AC272" s="1" t="s">
        <v>51</v>
      </c>
      <c r="AD272" s="1">
        <v>153</v>
      </c>
      <c r="AE272" s="1">
        <v>41</v>
      </c>
      <c r="AG272" s="1">
        <v>5</v>
      </c>
      <c r="AL272" s="1" t="s">
        <v>50</v>
      </c>
      <c r="AM272" s="1" t="s">
        <v>51</v>
      </c>
      <c r="AO272" s="1" t="s">
        <v>51</v>
      </c>
      <c r="AP272" s="1" t="s">
        <v>51</v>
      </c>
      <c r="AQ272" s="1" t="s">
        <v>51</v>
      </c>
      <c r="AR272" s="1" t="s">
        <v>50</v>
      </c>
      <c r="AS272" s="1" t="s">
        <v>51</v>
      </c>
      <c r="AT272" s="1" t="s">
        <v>50</v>
      </c>
      <c r="AU272" s="1" t="s">
        <v>52</v>
      </c>
      <c r="AV272" s="1" t="s">
        <v>52</v>
      </c>
      <c r="AW272" s="1" t="s">
        <v>52</v>
      </c>
      <c r="AX272" s="6" t="s">
        <v>51</v>
      </c>
    </row>
    <row r="273" spans="1:50" x14ac:dyDescent="0.25">
      <c r="A273" s="4"/>
      <c r="B273" s="4">
        <v>284138</v>
      </c>
      <c r="C273" s="1">
        <v>51</v>
      </c>
      <c r="E273" s="1">
        <v>51</v>
      </c>
      <c r="F273" s="1">
        <v>1</v>
      </c>
      <c r="G273" s="1" t="s">
        <v>364</v>
      </c>
      <c r="H273" s="3">
        <v>17247</v>
      </c>
      <c r="I273" s="1">
        <v>71</v>
      </c>
      <c r="J273" s="1" t="s">
        <v>56</v>
      </c>
      <c r="K273" s="1" t="s">
        <v>70</v>
      </c>
      <c r="L273" s="1" t="s">
        <v>58</v>
      </c>
      <c r="M273" s="1">
        <v>28.79</v>
      </c>
      <c r="N273" s="1">
        <v>140</v>
      </c>
      <c r="O273" s="1">
        <v>80</v>
      </c>
      <c r="P273" s="1">
        <v>60</v>
      </c>
      <c r="Q273" s="1">
        <v>110</v>
      </c>
      <c r="R273" s="1">
        <v>120</v>
      </c>
      <c r="S273" s="1" t="s">
        <v>49</v>
      </c>
      <c r="T273" s="1" t="s">
        <v>50</v>
      </c>
      <c r="U273" s="1" t="s">
        <v>50</v>
      </c>
      <c r="V273" s="1" t="s">
        <v>50</v>
      </c>
      <c r="W273" s="1" t="s">
        <v>51</v>
      </c>
      <c r="X273" s="1" t="s">
        <v>51</v>
      </c>
      <c r="Y273" s="1" t="s">
        <v>50</v>
      </c>
      <c r="Z273" s="1" t="s">
        <v>50</v>
      </c>
      <c r="AA273" s="1" t="s">
        <v>52</v>
      </c>
      <c r="AB273" s="1" t="s">
        <v>51</v>
      </c>
      <c r="AC273" s="1" t="s">
        <v>50</v>
      </c>
      <c r="AD273" s="1">
        <v>79</v>
      </c>
      <c r="AE273" s="1">
        <v>88</v>
      </c>
      <c r="AF273" s="1">
        <v>18.100000000000001</v>
      </c>
      <c r="AG273" s="1">
        <v>4.7</v>
      </c>
      <c r="AJ273" s="1" t="s">
        <v>52</v>
      </c>
      <c r="AK273" s="1" t="s">
        <v>52</v>
      </c>
      <c r="AL273" s="1" t="s">
        <v>51</v>
      </c>
      <c r="AM273" s="1" t="s">
        <v>50</v>
      </c>
      <c r="AN273" s="1" t="s">
        <v>52</v>
      </c>
      <c r="AO273" s="1" t="s">
        <v>51</v>
      </c>
      <c r="AP273" s="1" t="s">
        <v>51</v>
      </c>
      <c r="AQ273" s="1" t="s">
        <v>50</v>
      </c>
      <c r="AR273" s="1" t="s">
        <v>50</v>
      </c>
      <c r="AS273" s="1" t="s">
        <v>51</v>
      </c>
      <c r="AT273" s="1" t="s">
        <v>50</v>
      </c>
      <c r="AU273" s="1" t="s">
        <v>52</v>
      </c>
      <c r="AV273" s="1" t="s">
        <v>52</v>
      </c>
      <c r="AW273" s="1" t="s">
        <v>52</v>
      </c>
      <c r="AX273" s="6" t="s">
        <v>51</v>
      </c>
    </row>
    <row r="274" spans="1:50" x14ac:dyDescent="0.25">
      <c r="A274" s="4"/>
      <c r="B274" s="4">
        <v>284467</v>
      </c>
      <c r="C274" s="1">
        <v>55</v>
      </c>
      <c r="E274" s="1">
        <v>55</v>
      </c>
      <c r="F274" s="1">
        <v>1</v>
      </c>
      <c r="G274" s="1" t="s">
        <v>366</v>
      </c>
      <c r="H274" s="3">
        <v>7836</v>
      </c>
      <c r="I274" s="1">
        <v>97</v>
      </c>
      <c r="J274" s="1" t="s">
        <v>46</v>
      </c>
      <c r="K274" s="1" t="s">
        <v>47</v>
      </c>
      <c r="L274" s="1" t="s">
        <v>58</v>
      </c>
      <c r="M274" s="1">
        <v>24.38</v>
      </c>
      <c r="N274" s="1">
        <v>110</v>
      </c>
      <c r="O274" s="1">
        <v>70</v>
      </c>
      <c r="P274" s="1">
        <v>40</v>
      </c>
      <c r="Q274" s="1">
        <v>90</v>
      </c>
      <c r="R274" s="1">
        <v>100</v>
      </c>
      <c r="S274" s="1" t="s">
        <v>59</v>
      </c>
      <c r="T274" s="1" t="s">
        <v>50</v>
      </c>
      <c r="U274" s="1" t="s">
        <v>50</v>
      </c>
      <c r="V274" s="1" t="s">
        <v>50</v>
      </c>
      <c r="W274" s="1" t="s">
        <v>51</v>
      </c>
      <c r="X274" s="1" t="s">
        <v>50</v>
      </c>
      <c r="Y274" s="1" t="s">
        <v>51</v>
      </c>
      <c r="Z274" s="1" t="s">
        <v>50</v>
      </c>
      <c r="AA274" s="1" t="s">
        <v>52</v>
      </c>
      <c r="AB274" s="1" t="s">
        <v>50</v>
      </c>
      <c r="AC274" s="1" t="s">
        <v>50</v>
      </c>
      <c r="AD274" s="1">
        <v>102</v>
      </c>
      <c r="AE274" s="1">
        <v>41</v>
      </c>
      <c r="AF274" s="1">
        <v>136</v>
      </c>
      <c r="AG274" s="1">
        <v>4</v>
      </c>
      <c r="AJ274" s="1" t="s">
        <v>52</v>
      </c>
      <c r="AK274" s="1" t="s">
        <v>52</v>
      </c>
      <c r="AL274" s="1" t="s">
        <v>51</v>
      </c>
      <c r="AM274" s="1" t="s">
        <v>50</v>
      </c>
      <c r="AN274" s="1" t="s">
        <v>52</v>
      </c>
      <c r="AO274" s="1" t="s">
        <v>51</v>
      </c>
      <c r="AP274" s="1" t="s">
        <v>51</v>
      </c>
      <c r="AQ274" s="1" t="s">
        <v>50</v>
      </c>
      <c r="AR274" s="1" t="s">
        <v>51</v>
      </c>
      <c r="AS274" s="1" t="s">
        <v>51</v>
      </c>
      <c r="AT274" s="1" t="s">
        <v>50</v>
      </c>
      <c r="AU274" s="1" t="s">
        <v>52</v>
      </c>
      <c r="AV274" s="1" t="s">
        <v>52</v>
      </c>
      <c r="AW274" s="1" t="s">
        <v>52</v>
      </c>
      <c r="AX274" s="6" t="s">
        <v>51</v>
      </c>
    </row>
    <row r="275" spans="1:50" x14ac:dyDescent="0.25">
      <c r="A275" s="4"/>
      <c r="B275" s="4">
        <v>284639</v>
      </c>
      <c r="C275" s="1">
        <v>55</v>
      </c>
      <c r="D275" s="1">
        <v>55</v>
      </c>
      <c r="E275" s="1">
        <v>40</v>
      </c>
      <c r="F275" s="1">
        <v>1</v>
      </c>
      <c r="G275" s="1" t="s">
        <v>367</v>
      </c>
      <c r="H275" s="3">
        <v>14704</v>
      </c>
      <c r="I275" s="1">
        <v>78</v>
      </c>
      <c r="J275" s="1" t="s">
        <v>56</v>
      </c>
      <c r="K275" s="1" t="s">
        <v>57</v>
      </c>
      <c r="L275" s="1" t="s">
        <v>48</v>
      </c>
      <c r="M275" s="1">
        <v>42</v>
      </c>
      <c r="N275" s="1">
        <v>105</v>
      </c>
      <c r="O275" s="1">
        <v>60</v>
      </c>
      <c r="P275" s="1">
        <v>45</v>
      </c>
      <c r="Q275" s="1">
        <v>82.5</v>
      </c>
      <c r="R275" s="1">
        <v>91</v>
      </c>
      <c r="S275" s="1" t="s">
        <v>54</v>
      </c>
      <c r="T275" s="1" t="s">
        <v>51</v>
      </c>
      <c r="U275" s="1" t="s">
        <v>51</v>
      </c>
      <c r="V275" s="1" t="s">
        <v>50</v>
      </c>
      <c r="W275" s="1" t="s">
        <v>51</v>
      </c>
      <c r="X275" s="1" t="s">
        <v>50</v>
      </c>
      <c r="Y275" s="1" t="s">
        <v>51</v>
      </c>
      <c r="Z275" s="1" t="s">
        <v>51</v>
      </c>
      <c r="AA275" s="1" t="b">
        <v>1</v>
      </c>
      <c r="AB275" s="1" t="s">
        <v>50</v>
      </c>
      <c r="AC275" s="1" t="s">
        <v>50</v>
      </c>
      <c r="AD275" s="1">
        <v>182</v>
      </c>
      <c r="AE275" s="1">
        <v>30</v>
      </c>
      <c r="AG275" s="1">
        <v>4.8</v>
      </c>
      <c r="AL275" s="1" t="s">
        <v>50</v>
      </c>
      <c r="AM275" s="1" t="s">
        <v>50</v>
      </c>
      <c r="AN275" s="1" t="s">
        <v>50</v>
      </c>
      <c r="AO275" s="1" t="s">
        <v>51</v>
      </c>
      <c r="AP275" s="1" t="s">
        <v>51</v>
      </c>
      <c r="AQ275" s="1" t="s">
        <v>51</v>
      </c>
      <c r="AR275" s="1" t="s">
        <v>50</v>
      </c>
      <c r="AS275" s="2" t="s">
        <v>51</v>
      </c>
      <c r="AT275" s="1" t="s">
        <v>50</v>
      </c>
      <c r="AU275" s="2">
        <v>43151</v>
      </c>
      <c r="AV275" s="1">
        <v>0</v>
      </c>
      <c r="AW275" s="2">
        <v>43157</v>
      </c>
      <c r="AX275" s="6" t="s">
        <v>51</v>
      </c>
    </row>
    <row r="276" spans="1:50" x14ac:dyDescent="0.25">
      <c r="A276" s="4"/>
      <c r="B276" s="4">
        <v>284740</v>
      </c>
      <c r="C276" s="1">
        <v>55</v>
      </c>
      <c r="D276" s="1">
        <v>55</v>
      </c>
      <c r="E276" s="1">
        <v>45</v>
      </c>
      <c r="F276" s="1">
        <v>1</v>
      </c>
      <c r="G276" s="1" t="s">
        <v>368</v>
      </c>
      <c r="H276" s="3">
        <v>11729</v>
      </c>
      <c r="I276" s="1">
        <v>86</v>
      </c>
      <c r="J276" s="1" t="s">
        <v>56</v>
      </c>
      <c r="K276" s="1" t="s">
        <v>57</v>
      </c>
      <c r="L276" s="1" t="s">
        <v>58</v>
      </c>
      <c r="M276" s="1">
        <v>30.7</v>
      </c>
      <c r="N276" s="1">
        <v>140</v>
      </c>
      <c r="O276" s="1">
        <v>70</v>
      </c>
      <c r="P276" s="1">
        <v>70</v>
      </c>
      <c r="Q276" s="1">
        <v>105</v>
      </c>
      <c r="R276" s="1">
        <v>70</v>
      </c>
      <c r="S276" s="1" t="s">
        <v>54</v>
      </c>
      <c r="T276" s="1" t="s">
        <v>50</v>
      </c>
      <c r="U276" s="1" t="s">
        <v>50</v>
      </c>
      <c r="V276" s="1" t="s">
        <v>50</v>
      </c>
      <c r="W276" s="1" t="s">
        <v>51</v>
      </c>
      <c r="X276" s="1" t="s">
        <v>50</v>
      </c>
      <c r="Y276" s="1" t="s">
        <v>51</v>
      </c>
      <c r="Z276" s="1" t="s">
        <v>50</v>
      </c>
      <c r="AA276" s="1" t="s">
        <v>52</v>
      </c>
      <c r="AB276" s="1" t="s">
        <v>50</v>
      </c>
      <c r="AC276" s="1" t="s">
        <v>51</v>
      </c>
      <c r="AD276" s="1">
        <v>78</v>
      </c>
      <c r="AE276" s="1">
        <v>79</v>
      </c>
      <c r="AG276" s="1">
        <v>4.8</v>
      </c>
      <c r="AL276" s="1" t="s">
        <v>51</v>
      </c>
      <c r="AM276" s="1" t="s">
        <v>50</v>
      </c>
      <c r="AO276" s="1" t="s">
        <v>51</v>
      </c>
      <c r="AP276" s="1" t="s">
        <v>51</v>
      </c>
      <c r="AQ276" s="1" t="s">
        <v>50</v>
      </c>
      <c r="AR276" s="1" t="s">
        <v>50</v>
      </c>
      <c r="AS276" s="1" t="s">
        <v>50</v>
      </c>
      <c r="AT276" s="1" t="s">
        <v>50</v>
      </c>
      <c r="AU276" s="1" t="s">
        <v>52</v>
      </c>
      <c r="AV276" s="1" t="s">
        <v>52</v>
      </c>
      <c r="AW276" s="1" t="s">
        <v>52</v>
      </c>
      <c r="AX276" s="6" t="s">
        <v>51</v>
      </c>
    </row>
    <row r="277" spans="1:50" x14ac:dyDescent="0.25">
      <c r="A277" s="4"/>
      <c r="B277" s="4">
        <v>284907</v>
      </c>
      <c r="C277" s="1">
        <v>59</v>
      </c>
      <c r="E277" s="1">
        <v>59</v>
      </c>
      <c r="F277" s="1">
        <v>1</v>
      </c>
      <c r="G277" s="1" t="s">
        <v>369</v>
      </c>
      <c r="H277" s="3">
        <v>12667</v>
      </c>
      <c r="I277" s="1">
        <v>84</v>
      </c>
      <c r="J277" s="1" t="s">
        <v>56</v>
      </c>
      <c r="K277" s="1" t="s">
        <v>57</v>
      </c>
      <c r="L277" s="1" t="s">
        <v>48</v>
      </c>
      <c r="M277" s="1">
        <v>27.82</v>
      </c>
      <c r="N277" s="1">
        <v>145</v>
      </c>
      <c r="O277" s="1">
        <v>75</v>
      </c>
      <c r="P277" s="1">
        <v>70</v>
      </c>
      <c r="Q277" s="1">
        <v>110</v>
      </c>
      <c r="R277" s="1">
        <v>61</v>
      </c>
      <c r="S277" s="1" t="s">
        <v>54</v>
      </c>
      <c r="T277" s="1" t="s">
        <v>51</v>
      </c>
      <c r="U277" s="1" t="s">
        <v>50</v>
      </c>
      <c r="V277" s="1" t="s">
        <v>50</v>
      </c>
      <c r="W277" s="1" t="s">
        <v>51</v>
      </c>
      <c r="X277" s="1" t="s">
        <v>50</v>
      </c>
      <c r="Y277" s="1" t="s">
        <v>50</v>
      </c>
      <c r="Z277" s="1" t="s">
        <v>50</v>
      </c>
      <c r="AA277" s="1" t="s">
        <v>52</v>
      </c>
      <c r="AB277" s="1" t="s">
        <v>50</v>
      </c>
      <c r="AC277" s="1" t="s">
        <v>51</v>
      </c>
      <c r="AD277" s="1">
        <v>85</v>
      </c>
      <c r="AE277" s="1">
        <v>74</v>
      </c>
      <c r="AF277" s="1">
        <v>121</v>
      </c>
      <c r="AG277" s="1">
        <v>3.9</v>
      </c>
      <c r="AJ277" s="1" t="s">
        <v>52</v>
      </c>
      <c r="AK277" s="1" t="s">
        <v>52</v>
      </c>
      <c r="AL277" s="1" t="s">
        <v>50</v>
      </c>
      <c r="AM277" s="1" t="s">
        <v>50</v>
      </c>
      <c r="AN277" s="1" t="s">
        <v>52</v>
      </c>
      <c r="AO277" s="1" t="s">
        <v>51</v>
      </c>
      <c r="AP277" s="1" t="s">
        <v>51</v>
      </c>
      <c r="AQ277" s="1" t="s">
        <v>50</v>
      </c>
      <c r="AR277" s="1" t="s">
        <v>50</v>
      </c>
      <c r="AS277" s="1" t="s">
        <v>51</v>
      </c>
      <c r="AT277" s="1" t="s">
        <v>50</v>
      </c>
      <c r="AU277" s="1" t="s">
        <v>52</v>
      </c>
      <c r="AV277" s="1" t="s">
        <v>52</v>
      </c>
      <c r="AW277" s="1" t="s">
        <v>52</v>
      </c>
      <c r="AX277" s="6" t="s">
        <v>51</v>
      </c>
    </row>
    <row r="278" spans="1:50" x14ac:dyDescent="0.25">
      <c r="A278" s="4"/>
      <c r="B278" s="4">
        <v>284914</v>
      </c>
      <c r="C278" s="1">
        <v>55</v>
      </c>
      <c r="D278" s="1">
        <v>55</v>
      </c>
      <c r="E278" s="1">
        <v>20</v>
      </c>
      <c r="F278" s="1">
        <v>1</v>
      </c>
      <c r="G278" s="1" t="s">
        <v>370</v>
      </c>
      <c r="H278" s="3">
        <v>23073</v>
      </c>
      <c r="I278" s="1">
        <v>55</v>
      </c>
      <c r="J278" s="1" t="s">
        <v>56</v>
      </c>
      <c r="K278" s="1" t="s">
        <v>57</v>
      </c>
      <c r="L278" s="1" t="s">
        <v>48</v>
      </c>
      <c r="M278" s="1">
        <v>28.9</v>
      </c>
      <c r="N278" s="1">
        <v>110</v>
      </c>
      <c r="O278" s="1">
        <v>70</v>
      </c>
      <c r="P278" s="1">
        <v>40</v>
      </c>
      <c r="Q278" s="1">
        <v>90</v>
      </c>
      <c r="R278" s="1">
        <v>45</v>
      </c>
      <c r="S278" s="1" t="s">
        <v>54</v>
      </c>
      <c r="T278" s="1" t="s">
        <v>51</v>
      </c>
      <c r="U278" s="1" t="s">
        <v>51</v>
      </c>
      <c r="V278" s="1" t="s">
        <v>50</v>
      </c>
      <c r="W278" s="1" t="s">
        <v>50</v>
      </c>
      <c r="X278" s="1" t="s">
        <v>50</v>
      </c>
      <c r="Y278" s="1" t="s">
        <v>51</v>
      </c>
      <c r="Z278" s="1" t="s">
        <v>51</v>
      </c>
      <c r="AA278" s="1" t="s">
        <v>52</v>
      </c>
      <c r="AB278" s="1" t="s">
        <v>50</v>
      </c>
      <c r="AC278" s="1" t="s">
        <v>50</v>
      </c>
      <c r="AD278" s="1">
        <v>78</v>
      </c>
      <c r="AF278" s="1">
        <v>147</v>
      </c>
      <c r="AG278" s="1">
        <v>4.8</v>
      </c>
      <c r="AJ278" s="1">
        <v>4.3</v>
      </c>
      <c r="AK278" s="1">
        <v>2.6</v>
      </c>
      <c r="AL278" s="1" t="s">
        <v>51</v>
      </c>
      <c r="AM278" s="1" t="s">
        <v>50</v>
      </c>
      <c r="AN278" s="1" t="s">
        <v>50</v>
      </c>
      <c r="AO278" s="1" t="s">
        <v>51</v>
      </c>
      <c r="AP278" s="1" t="s">
        <v>51</v>
      </c>
      <c r="AQ278" s="1" t="s">
        <v>50</v>
      </c>
      <c r="AR278" s="1" t="s">
        <v>50</v>
      </c>
      <c r="AS278" s="1" t="s">
        <v>51</v>
      </c>
      <c r="AT278" s="1" t="s">
        <v>50</v>
      </c>
      <c r="AU278" s="1" t="s">
        <v>52</v>
      </c>
      <c r="AV278" s="1" t="s">
        <v>52</v>
      </c>
      <c r="AW278" s="1" t="s">
        <v>52</v>
      </c>
      <c r="AX278" s="6" t="s">
        <v>51</v>
      </c>
    </row>
    <row r="279" spans="1:50" x14ac:dyDescent="0.25">
      <c r="A279" s="4"/>
      <c r="B279" s="4">
        <v>285056</v>
      </c>
      <c r="C279" s="1">
        <v>56</v>
      </c>
      <c r="D279" s="1">
        <v>56</v>
      </c>
      <c r="E279" s="1">
        <v>26</v>
      </c>
      <c r="F279" s="1">
        <v>1</v>
      </c>
      <c r="G279" s="1" t="s">
        <v>372</v>
      </c>
      <c r="H279" s="3">
        <v>14309</v>
      </c>
      <c r="I279" s="1">
        <v>79</v>
      </c>
      <c r="J279" s="1" t="s">
        <v>56</v>
      </c>
      <c r="K279" s="1" t="s">
        <v>47</v>
      </c>
      <c r="L279" s="1" t="s">
        <v>58</v>
      </c>
      <c r="M279" s="1">
        <v>26.1</v>
      </c>
      <c r="N279" s="1">
        <v>145</v>
      </c>
      <c r="O279" s="1">
        <v>80</v>
      </c>
      <c r="P279" s="1">
        <v>65</v>
      </c>
      <c r="Q279" s="1">
        <v>112.5</v>
      </c>
      <c r="R279" s="1">
        <v>77</v>
      </c>
      <c r="S279" s="1" t="s">
        <v>54</v>
      </c>
      <c r="T279" s="1" t="s">
        <v>50</v>
      </c>
      <c r="U279" s="1" t="s">
        <v>50</v>
      </c>
      <c r="V279" s="1" t="s">
        <v>50</v>
      </c>
      <c r="W279" s="1" t="s">
        <v>51</v>
      </c>
      <c r="X279" s="1" t="s">
        <v>50</v>
      </c>
      <c r="Y279" s="1" t="s">
        <v>51</v>
      </c>
      <c r="Z279" s="1" t="s">
        <v>50</v>
      </c>
      <c r="AA279" s="1" t="s">
        <v>52</v>
      </c>
      <c r="AB279" s="1" t="s">
        <v>50</v>
      </c>
      <c r="AC279" s="1" t="s">
        <v>50</v>
      </c>
      <c r="AL279" s="1" t="s">
        <v>50</v>
      </c>
      <c r="AM279" s="1" t="s">
        <v>51</v>
      </c>
      <c r="AN279" s="1" t="s">
        <v>50</v>
      </c>
      <c r="AO279" s="1" t="s">
        <v>51</v>
      </c>
      <c r="AP279" s="1" t="s">
        <v>51</v>
      </c>
      <c r="AQ279" s="1" t="s">
        <v>51</v>
      </c>
      <c r="AR279" s="1" t="s">
        <v>50</v>
      </c>
      <c r="AS279" s="1" t="s">
        <v>51</v>
      </c>
      <c r="AT279" s="1" t="s">
        <v>50</v>
      </c>
      <c r="AU279" s="1" t="s">
        <v>52</v>
      </c>
      <c r="AV279" s="1" t="s">
        <v>52</v>
      </c>
      <c r="AW279" s="1" t="s">
        <v>52</v>
      </c>
      <c r="AX279" s="6" t="s">
        <v>51</v>
      </c>
    </row>
    <row r="280" spans="1:50" x14ac:dyDescent="0.25">
      <c r="A280" s="4"/>
      <c r="B280" s="4">
        <v>285605</v>
      </c>
      <c r="C280" s="1">
        <v>61</v>
      </c>
      <c r="E280" s="1">
        <v>61</v>
      </c>
      <c r="F280" s="1">
        <v>1</v>
      </c>
      <c r="G280" s="1" t="s">
        <v>374</v>
      </c>
      <c r="H280" s="3">
        <v>13073</v>
      </c>
      <c r="I280" s="1">
        <v>83</v>
      </c>
      <c r="J280" s="1" t="s">
        <v>46</v>
      </c>
      <c r="K280" s="1" t="s">
        <v>47</v>
      </c>
      <c r="L280" s="1" t="s">
        <v>58</v>
      </c>
      <c r="M280" s="1">
        <v>27.06</v>
      </c>
      <c r="N280" s="1">
        <v>140</v>
      </c>
      <c r="O280" s="1">
        <v>90</v>
      </c>
      <c r="P280" s="1">
        <v>50</v>
      </c>
      <c r="Q280" s="1">
        <v>115</v>
      </c>
      <c r="R280" s="1">
        <v>78</v>
      </c>
      <c r="S280" s="1" t="s">
        <v>54</v>
      </c>
      <c r="T280" s="1" t="s">
        <v>51</v>
      </c>
      <c r="U280" s="1" t="s">
        <v>50</v>
      </c>
      <c r="V280" s="1" t="s">
        <v>51</v>
      </c>
      <c r="W280" s="1" t="s">
        <v>51</v>
      </c>
      <c r="X280" s="1" t="s">
        <v>50</v>
      </c>
      <c r="Y280" s="1" t="s">
        <v>51</v>
      </c>
      <c r="Z280" s="1" t="s">
        <v>51</v>
      </c>
      <c r="AA280" s="1" t="s">
        <v>52</v>
      </c>
      <c r="AB280" s="1" t="s">
        <v>50</v>
      </c>
      <c r="AC280" s="1" t="s">
        <v>50</v>
      </c>
      <c r="AD280" s="1">
        <v>92</v>
      </c>
      <c r="AE280" s="1">
        <v>51</v>
      </c>
      <c r="AF280" s="1">
        <v>12.9</v>
      </c>
      <c r="AG280" s="1">
        <v>4.8</v>
      </c>
      <c r="AJ280" s="1" t="s">
        <v>52</v>
      </c>
      <c r="AK280" s="1" t="s">
        <v>52</v>
      </c>
      <c r="AN280" s="1" t="s">
        <v>52</v>
      </c>
      <c r="AO280" s="1" t="s">
        <v>50</v>
      </c>
      <c r="AP280" s="1" t="s">
        <v>51</v>
      </c>
      <c r="AQ280" s="1" t="s">
        <v>50</v>
      </c>
      <c r="AR280" s="1" t="s">
        <v>50</v>
      </c>
      <c r="AS280" s="1" t="s">
        <v>50</v>
      </c>
      <c r="AT280" s="1" t="s">
        <v>50</v>
      </c>
      <c r="AU280" s="1" t="s">
        <v>52</v>
      </c>
      <c r="AV280" s="1" t="s">
        <v>52</v>
      </c>
      <c r="AW280" s="1" t="s">
        <v>52</v>
      </c>
      <c r="AX280" s="6" t="s">
        <v>51</v>
      </c>
    </row>
    <row r="281" spans="1:50" x14ac:dyDescent="0.25">
      <c r="A281" s="4"/>
      <c r="B281" s="4">
        <v>285836</v>
      </c>
      <c r="C281" s="1">
        <v>62</v>
      </c>
      <c r="E281" s="1">
        <v>62</v>
      </c>
      <c r="F281" s="1">
        <v>1</v>
      </c>
      <c r="G281" s="1" t="s">
        <v>376</v>
      </c>
      <c r="H281" s="3">
        <v>9269</v>
      </c>
      <c r="I281" s="1">
        <v>93</v>
      </c>
      <c r="J281" s="1" t="s">
        <v>56</v>
      </c>
      <c r="K281" s="1" t="s">
        <v>57</v>
      </c>
      <c r="L281" s="1" t="s">
        <v>58</v>
      </c>
      <c r="M281" s="1">
        <v>24.02</v>
      </c>
      <c r="N281" s="1">
        <v>118</v>
      </c>
      <c r="O281" s="1">
        <v>70</v>
      </c>
      <c r="P281" s="1">
        <v>48</v>
      </c>
      <c r="Q281" s="1">
        <v>94</v>
      </c>
      <c r="R281" s="1">
        <v>58</v>
      </c>
      <c r="S281" s="1" t="s">
        <v>49</v>
      </c>
      <c r="T281" s="1" t="s">
        <v>50</v>
      </c>
      <c r="U281" s="1" t="s">
        <v>50</v>
      </c>
      <c r="V281" s="1" t="s">
        <v>50</v>
      </c>
      <c r="W281" s="1" t="s">
        <v>50</v>
      </c>
      <c r="X281" s="1" t="s">
        <v>51</v>
      </c>
      <c r="Y281" s="1" t="s">
        <v>50</v>
      </c>
      <c r="Z281" s="1" t="s">
        <v>50</v>
      </c>
      <c r="AA281" s="1" t="s">
        <v>52</v>
      </c>
      <c r="AB281" s="1" t="s">
        <v>50</v>
      </c>
      <c r="AC281" s="1" t="s">
        <v>50</v>
      </c>
      <c r="AD281" s="1">
        <v>73</v>
      </c>
      <c r="AE281" s="1">
        <v>78</v>
      </c>
      <c r="AG281" s="1">
        <v>4.8</v>
      </c>
      <c r="AJ281" s="1" t="s">
        <v>52</v>
      </c>
      <c r="AK281" s="1" t="s">
        <v>52</v>
      </c>
      <c r="AL281" s="1" t="s">
        <v>51</v>
      </c>
      <c r="AM281" s="1" t="s">
        <v>50</v>
      </c>
      <c r="AN281" s="1" t="s">
        <v>52</v>
      </c>
      <c r="AO281" s="1" t="s">
        <v>51</v>
      </c>
      <c r="AP281" s="1" t="s">
        <v>51</v>
      </c>
      <c r="AQ281" s="1" t="s">
        <v>50</v>
      </c>
      <c r="AR281" s="1" t="s">
        <v>50</v>
      </c>
      <c r="AS281" s="1" t="s">
        <v>51</v>
      </c>
      <c r="AT281" s="1" t="s">
        <v>50</v>
      </c>
      <c r="AU281" s="1" t="s">
        <v>52</v>
      </c>
      <c r="AV281" s="1" t="s">
        <v>52</v>
      </c>
      <c r="AW281" s="1" t="s">
        <v>52</v>
      </c>
      <c r="AX281" s="6" t="s">
        <v>51</v>
      </c>
    </row>
    <row r="282" spans="1:50" x14ac:dyDescent="0.25">
      <c r="A282" s="4"/>
      <c r="B282" s="4">
        <v>285866</v>
      </c>
      <c r="C282" s="1">
        <v>57</v>
      </c>
      <c r="D282" s="1">
        <v>57</v>
      </c>
      <c r="E282" s="1">
        <v>45</v>
      </c>
      <c r="F282" s="1">
        <v>1</v>
      </c>
      <c r="G282" s="1" t="s">
        <v>377</v>
      </c>
      <c r="H282" s="3">
        <v>9561</v>
      </c>
      <c r="I282" s="1">
        <v>92</v>
      </c>
      <c r="J282" s="1" t="s">
        <v>56</v>
      </c>
      <c r="K282" s="1" t="s">
        <v>57</v>
      </c>
      <c r="L282" s="1" t="s">
        <v>58</v>
      </c>
      <c r="M282" s="1">
        <v>23.2</v>
      </c>
      <c r="N282" s="1">
        <v>120</v>
      </c>
      <c r="O282" s="1">
        <v>80</v>
      </c>
      <c r="P282" s="1">
        <v>40</v>
      </c>
      <c r="Q282" s="1">
        <v>100</v>
      </c>
      <c r="R282" s="1">
        <v>72</v>
      </c>
      <c r="S282" s="1" t="s">
        <v>59</v>
      </c>
      <c r="T282" s="1" t="s">
        <v>50</v>
      </c>
      <c r="U282" s="1" t="s">
        <v>50</v>
      </c>
      <c r="V282" s="1" t="s">
        <v>51</v>
      </c>
      <c r="W282" s="1" t="s">
        <v>51</v>
      </c>
      <c r="X282" s="1" t="s">
        <v>50</v>
      </c>
      <c r="Y282" s="1" t="s">
        <v>51</v>
      </c>
      <c r="Z282" s="1" t="s">
        <v>50</v>
      </c>
      <c r="AA282" s="1" t="s">
        <v>52</v>
      </c>
      <c r="AB282" s="1" t="s">
        <v>51</v>
      </c>
      <c r="AC282" s="1" t="s">
        <v>50</v>
      </c>
      <c r="AL282" s="1" t="s">
        <v>50</v>
      </c>
      <c r="AM282" s="1" t="s">
        <v>51</v>
      </c>
      <c r="AO282" s="1" t="s">
        <v>51</v>
      </c>
      <c r="AP282" s="1" t="s">
        <v>51</v>
      </c>
      <c r="AQ282" s="1" t="s">
        <v>50</v>
      </c>
      <c r="AR282" s="1" t="s">
        <v>50</v>
      </c>
      <c r="AS282" s="1" t="s">
        <v>50</v>
      </c>
      <c r="AT282" s="1" t="s">
        <v>50</v>
      </c>
      <c r="AU282" s="1" t="s">
        <v>52</v>
      </c>
      <c r="AV282" s="1" t="s">
        <v>52</v>
      </c>
      <c r="AW282" s="1" t="s">
        <v>52</v>
      </c>
      <c r="AX282" s="6" t="s">
        <v>51</v>
      </c>
    </row>
    <row r="283" spans="1:50" x14ac:dyDescent="0.25">
      <c r="A283" s="4"/>
      <c r="B283" s="4">
        <v>286175</v>
      </c>
      <c r="C283" s="1">
        <v>69</v>
      </c>
      <c r="D283" s="1">
        <v>69</v>
      </c>
      <c r="E283" s="1">
        <v>30</v>
      </c>
      <c r="F283" s="1">
        <v>1</v>
      </c>
      <c r="G283" s="1" t="s">
        <v>379</v>
      </c>
      <c r="H283" s="3">
        <v>12444</v>
      </c>
      <c r="I283" s="1">
        <v>84</v>
      </c>
      <c r="J283" s="1" t="s">
        <v>46</v>
      </c>
      <c r="K283" s="1" t="s">
        <v>47</v>
      </c>
      <c r="L283" s="1" t="s">
        <v>58</v>
      </c>
      <c r="M283" s="1">
        <v>29.9</v>
      </c>
      <c r="N283" s="1">
        <v>180</v>
      </c>
      <c r="O283" s="1">
        <v>80</v>
      </c>
      <c r="P283" s="1">
        <v>100</v>
      </c>
      <c r="Q283" s="1">
        <v>130</v>
      </c>
      <c r="R283" s="1">
        <v>70</v>
      </c>
      <c r="S283" s="1" t="s">
        <v>54</v>
      </c>
      <c r="T283" s="1" t="s">
        <v>50</v>
      </c>
      <c r="U283" s="1" t="s">
        <v>50</v>
      </c>
      <c r="V283" s="1" t="s">
        <v>50</v>
      </c>
      <c r="W283" s="1" t="s">
        <v>51</v>
      </c>
      <c r="X283" s="1" t="s">
        <v>50</v>
      </c>
      <c r="Y283" s="1" t="s">
        <v>50</v>
      </c>
      <c r="Z283" s="1" t="s">
        <v>50</v>
      </c>
      <c r="AA283" s="1" t="s">
        <v>52</v>
      </c>
      <c r="AB283" s="1" t="s">
        <v>50</v>
      </c>
      <c r="AC283" s="1" t="s">
        <v>50</v>
      </c>
      <c r="AL283" s="1" t="s">
        <v>50</v>
      </c>
      <c r="AM283" s="1" t="s">
        <v>51</v>
      </c>
      <c r="AN283" s="1" t="s">
        <v>50</v>
      </c>
      <c r="AO283" s="1" t="s">
        <v>51</v>
      </c>
      <c r="AP283" s="1" t="s">
        <v>51</v>
      </c>
      <c r="AQ283" s="1" t="s">
        <v>51</v>
      </c>
      <c r="AR283" s="1" t="s">
        <v>50</v>
      </c>
      <c r="AS283" s="1" t="s">
        <v>50</v>
      </c>
      <c r="AT283" s="1" t="s">
        <v>50</v>
      </c>
      <c r="AU283" s="1" t="s">
        <v>52</v>
      </c>
      <c r="AV283" s="1" t="s">
        <v>52</v>
      </c>
      <c r="AW283" s="1" t="s">
        <v>52</v>
      </c>
      <c r="AX283" s="6" t="s">
        <v>51</v>
      </c>
    </row>
    <row r="284" spans="1:50" x14ac:dyDescent="0.25">
      <c r="A284" s="4"/>
      <c r="B284" s="4">
        <v>286453</v>
      </c>
      <c r="C284" s="1">
        <v>65</v>
      </c>
      <c r="E284" s="1">
        <v>65</v>
      </c>
      <c r="F284" s="1">
        <v>1</v>
      </c>
      <c r="G284" s="1" t="s">
        <v>381</v>
      </c>
      <c r="H284" s="3">
        <v>8668</v>
      </c>
      <c r="I284" s="1">
        <v>95</v>
      </c>
      <c r="J284" s="1" t="s">
        <v>46</v>
      </c>
      <c r="K284" s="1" t="s">
        <v>47</v>
      </c>
      <c r="L284" s="1" t="s">
        <v>58</v>
      </c>
      <c r="M284" s="1">
        <v>26.02</v>
      </c>
      <c r="N284" s="1">
        <v>120</v>
      </c>
      <c r="O284" s="1">
        <v>70</v>
      </c>
      <c r="P284" s="1">
        <v>50</v>
      </c>
      <c r="Q284" s="1">
        <v>95</v>
      </c>
      <c r="R284" s="1">
        <v>56</v>
      </c>
      <c r="S284" s="1" t="s">
        <v>54</v>
      </c>
      <c r="T284" s="1" t="s">
        <v>50</v>
      </c>
      <c r="U284" s="1" t="s">
        <v>50</v>
      </c>
      <c r="V284" s="1" t="s">
        <v>50</v>
      </c>
      <c r="W284" s="1" t="s">
        <v>51</v>
      </c>
      <c r="X284" s="1" t="s">
        <v>50</v>
      </c>
      <c r="Y284" s="1" t="s">
        <v>50</v>
      </c>
      <c r="Z284" s="1" t="s">
        <v>50</v>
      </c>
      <c r="AA284" s="1" t="s">
        <v>52</v>
      </c>
      <c r="AB284" s="1" t="s">
        <v>50</v>
      </c>
      <c r="AC284" s="1" t="s">
        <v>51</v>
      </c>
      <c r="AD284" s="1">
        <v>134</v>
      </c>
      <c r="AE284" s="1">
        <v>30</v>
      </c>
      <c r="AF284" s="1">
        <v>105</v>
      </c>
      <c r="AG284" s="1">
        <v>4.8</v>
      </c>
      <c r="AJ284" s="1" t="s">
        <v>52</v>
      </c>
      <c r="AK284" s="1" t="s">
        <v>52</v>
      </c>
      <c r="AL284" s="1" t="s">
        <v>51</v>
      </c>
      <c r="AM284" s="1" t="s">
        <v>50</v>
      </c>
      <c r="AN284" s="1" t="s">
        <v>52</v>
      </c>
      <c r="AO284" s="1" t="s">
        <v>51</v>
      </c>
      <c r="AP284" s="1" t="s">
        <v>50</v>
      </c>
      <c r="AR284" s="1" t="s">
        <v>50</v>
      </c>
      <c r="AS284" s="1" t="s">
        <v>50</v>
      </c>
      <c r="AT284" s="1" t="s">
        <v>50</v>
      </c>
      <c r="AU284" s="1" t="s">
        <v>52</v>
      </c>
      <c r="AV284" s="1" t="s">
        <v>52</v>
      </c>
      <c r="AW284" s="1" t="s">
        <v>52</v>
      </c>
      <c r="AX284" s="6" t="s">
        <v>51</v>
      </c>
    </row>
    <row r="285" spans="1:50" x14ac:dyDescent="0.25">
      <c r="A285" s="4"/>
      <c r="B285" s="4">
        <v>286690</v>
      </c>
      <c r="C285" s="1">
        <v>63</v>
      </c>
      <c r="E285" s="1">
        <v>63</v>
      </c>
      <c r="F285" s="1">
        <v>1</v>
      </c>
      <c r="G285" s="1" t="s">
        <v>383</v>
      </c>
      <c r="H285" s="3">
        <v>12115</v>
      </c>
      <c r="I285" s="1">
        <v>85</v>
      </c>
      <c r="J285" s="1" t="s">
        <v>46</v>
      </c>
      <c r="K285" s="1" t="s">
        <v>57</v>
      </c>
      <c r="L285" s="1" t="s">
        <v>58</v>
      </c>
      <c r="M285" s="1">
        <v>36.049999999999997</v>
      </c>
      <c r="N285" s="1">
        <v>140</v>
      </c>
      <c r="O285" s="1">
        <v>70</v>
      </c>
      <c r="P285" s="1">
        <v>70</v>
      </c>
      <c r="Q285" s="1">
        <v>105</v>
      </c>
      <c r="R285" s="1">
        <v>80</v>
      </c>
      <c r="S285" s="1" t="s">
        <v>54</v>
      </c>
      <c r="U285" s="1" t="s">
        <v>50</v>
      </c>
      <c r="V285" s="1" t="s">
        <v>50</v>
      </c>
      <c r="W285" s="1" t="s">
        <v>51</v>
      </c>
      <c r="X285" s="1" t="s">
        <v>50</v>
      </c>
      <c r="Y285" s="1" t="s">
        <v>50</v>
      </c>
      <c r="Z285" s="1" t="s">
        <v>50</v>
      </c>
      <c r="AA285" s="1" t="s">
        <v>52</v>
      </c>
      <c r="AB285" s="1" t="s">
        <v>50</v>
      </c>
      <c r="AC285" s="1" t="s">
        <v>50</v>
      </c>
      <c r="AD285" s="1">
        <v>55</v>
      </c>
      <c r="AE285" s="1">
        <v>84</v>
      </c>
      <c r="AF285" s="1">
        <v>129</v>
      </c>
      <c r="AG285" s="1">
        <v>4.5999999999999996</v>
      </c>
      <c r="AH285" s="1">
        <v>31</v>
      </c>
      <c r="AJ285" s="1" t="s">
        <v>52</v>
      </c>
      <c r="AK285" s="1" t="s">
        <v>52</v>
      </c>
      <c r="AL285" s="1" t="s">
        <v>51</v>
      </c>
      <c r="AM285" s="1" t="s">
        <v>50</v>
      </c>
      <c r="AN285" s="1" t="s">
        <v>52</v>
      </c>
      <c r="AO285" s="1" t="s">
        <v>50</v>
      </c>
      <c r="AP285" s="1" t="s">
        <v>50</v>
      </c>
      <c r="AR285" s="1" t="s">
        <v>50</v>
      </c>
      <c r="AS285" s="1" t="s">
        <v>50</v>
      </c>
      <c r="AT285" s="1" t="s">
        <v>50</v>
      </c>
      <c r="AU285" s="1" t="s">
        <v>52</v>
      </c>
      <c r="AV285" s="1" t="s">
        <v>52</v>
      </c>
      <c r="AW285" s="1" t="s">
        <v>52</v>
      </c>
      <c r="AX285" s="6" t="s">
        <v>51</v>
      </c>
    </row>
    <row r="286" spans="1:50" x14ac:dyDescent="0.25">
      <c r="A286" s="4"/>
      <c r="B286" s="4">
        <v>286849</v>
      </c>
      <c r="C286" s="1">
        <v>63</v>
      </c>
      <c r="E286" s="1">
        <v>63</v>
      </c>
      <c r="F286" s="1">
        <v>1</v>
      </c>
      <c r="G286" s="1" t="s">
        <v>385</v>
      </c>
      <c r="H286" s="3">
        <v>16026</v>
      </c>
      <c r="I286" s="1">
        <v>75</v>
      </c>
      <c r="J286" s="1" t="s">
        <v>56</v>
      </c>
      <c r="K286" s="1" t="s">
        <v>57</v>
      </c>
      <c r="L286" s="1" t="s">
        <v>58</v>
      </c>
      <c r="M286" s="1">
        <v>34.33</v>
      </c>
      <c r="N286" s="1">
        <v>130</v>
      </c>
      <c r="O286" s="1">
        <v>80</v>
      </c>
      <c r="P286" s="1">
        <v>50</v>
      </c>
      <c r="Q286" s="1">
        <v>105</v>
      </c>
      <c r="R286" s="1">
        <v>68</v>
      </c>
      <c r="S286" s="1" t="s">
        <v>54</v>
      </c>
      <c r="T286" s="1" t="s">
        <v>50</v>
      </c>
      <c r="U286" s="1" t="s">
        <v>50</v>
      </c>
      <c r="V286" s="1" t="s">
        <v>50</v>
      </c>
      <c r="W286" s="1" t="s">
        <v>51</v>
      </c>
      <c r="X286" s="1" t="s">
        <v>51</v>
      </c>
      <c r="Y286" s="1" t="s">
        <v>50</v>
      </c>
      <c r="Z286" s="1" t="s">
        <v>50</v>
      </c>
      <c r="AA286" s="1" t="s">
        <v>52</v>
      </c>
      <c r="AB286" s="1" t="s">
        <v>50</v>
      </c>
      <c r="AC286" s="1" t="s">
        <v>50</v>
      </c>
      <c r="AD286" s="1">
        <v>72</v>
      </c>
      <c r="AE286" s="1">
        <v>73</v>
      </c>
      <c r="AF286" s="1">
        <v>13.4</v>
      </c>
      <c r="AG286" s="1">
        <v>4.7</v>
      </c>
      <c r="AJ286" s="1" t="s">
        <v>52</v>
      </c>
      <c r="AK286" s="1" t="s">
        <v>52</v>
      </c>
      <c r="AL286" s="1" t="s">
        <v>50</v>
      </c>
      <c r="AM286" s="1" t="s">
        <v>51</v>
      </c>
      <c r="AN286" s="1" t="s">
        <v>52</v>
      </c>
      <c r="AO286" s="1" t="s">
        <v>50</v>
      </c>
      <c r="AP286" s="1" t="s">
        <v>51</v>
      </c>
      <c r="AQ286" s="1" t="s">
        <v>50</v>
      </c>
      <c r="AR286" s="1" t="s">
        <v>50</v>
      </c>
      <c r="AS286" s="1" t="s">
        <v>51</v>
      </c>
      <c r="AT286" s="1" t="s">
        <v>50</v>
      </c>
      <c r="AU286" s="1" t="s">
        <v>52</v>
      </c>
      <c r="AV286" s="1" t="s">
        <v>52</v>
      </c>
      <c r="AW286" s="1" t="s">
        <v>52</v>
      </c>
      <c r="AX286" s="6" t="s">
        <v>51</v>
      </c>
    </row>
    <row r="287" spans="1:50" x14ac:dyDescent="0.25">
      <c r="A287" s="4"/>
      <c r="B287" s="4">
        <v>286997</v>
      </c>
      <c r="C287" s="1">
        <v>62</v>
      </c>
      <c r="D287" s="1">
        <v>62</v>
      </c>
      <c r="E287" s="1">
        <v>35</v>
      </c>
      <c r="F287" s="1">
        <v>1</v>
      </c>
      <c r="G287" s="1" t="s">
        <v>386</v>
      </c>
      <c r="H287" s="3">
        <v>14426</v>
      </c>
      <c r="I287" s="1">
        <v>79</v>
      </c>
      <c r="J287" s="1" t="s">
        <v>46</v>
      </c>
      <c r="K287" s="1" t="s">
        <v>47</v>
      </c>
      <c r="L287" s="1" t="s">
        <v>58</v>
      </c>
      <c r="M287" s="1">
        <v>24.5</v>
      </c>
      <c r="N287" s="1">
        <v>140</v>
      </c>
      <c r="O287" s="1">
        <v>80</v>
      </c>
      <c r="P287" s="1">
        <v>60</v>
      </c>
      <c r="Q287" s="1">
        <v>110</v>
      </c>
      <c r="R287" s="1">
        <v>69</v>
      </c>
      <c r="S287" s="1" t="s">
        <v>54</v>
      </c>
      <c r="T287" s="1" t="s">
        <v>50</v>
      </c>
      <c r="U287" s="1" t="s">
        <v>50</v>
      </c>
      <c r="V287" s="1" t="s">
        <v>50</v>
      </c>
      <c r="W287" s="1" t="s">
        <v>50</v>
      </c>
      <c r="X287" s="1" t="s">
        <v>50</v>
      </c>
      <c r="Y287" s="1" t="s">
        <v>50</v>
      </c>
      <c r="Z287" s="1" t="s">
        <v>50</v>
      </c>
      <c r="AA287" s="1" t="s">
        <v>52</v>
      </c>
      <c r="AB287" s="1" t="s">
        <v>50</v>
      </c>
      <c r="AC287" s="1" t="s">
        <v>50</v>
      </c>
      <c r="AL287" s="1" t="s">
        <v>50</v>
      </c>
      <c r="AM287" s="1" t="s">
        <v>50</v>
      </c>
      <c r="AO287" s="1" t="s">
        <v>51</v>
      </c>
      <c r="AP287" s="1" t="s">
        <v>51</v>
      </c>
      <c r="AQ287" s="1" t="s">
        <v>51</v>
      </c>
      <c r="AR287" s="1" t="s">
        <v>50</v>
      </c>
      <c r="AS287" s="1" t="s">
        <v>50</v>
      </c>
      <c r="AT287" s="1" t="s">
        <v>50</v>
      </c>
      <c r="AU287" s="1" t="s">
        <v>52</v>
      </c>
      <c r="AV287" s="1" t="s">
        <v>52</v>
      </c>
      <c r="AW287" s="1" t="s">
        <v>52</v>
      </c>
      <c r="AX287" s="6" t="s">
        <v>51</v>
      </c>
    </row>
    <row r="288" spans="1:50" x14ac:dyDescent="0.25">
      <c r="A288" s="4"/>
      <c r="B288" s="4">
        <v>287131</v>
      </c>
      <c r="C288" s="1">
        <v>55</v>
      </c>
      <c r="D288" s="1">
        <v>55</v>
      </c>
      <c r="E288" s="1">
        <v>45</v>
      </c>
      <c r="F288" s="1">
        <v>1</v>
      </c>
      <c r="G288" s="1" t="s">
        <v>387</v>
      </c>
      <c r="H288" s="3">
        <v>14711</v>
      </c>
      <c r="I288" s="1">
        <v>78</v>
      </c>
      <c r="J288" s="1" t="s">
        <v>56</v>
      </c>
      <c r="K288" s="1" t="s">
        <v>57</v>
      </c>
      <c r="L288" s="1" t="s">
        <v>58</v>
      </c>
      <c r="M288" s="1">
        <v>39.5</v>
      </c>
      <c r="N288" s="1">
        <v>110</v>
      </c>
      <c r="O288" s="1">
        <v>70</v>
      </c>
      <c r="P288" s="1">
        <v>40</v>
      </c>
      <c r="Q288" s="1">
        <v>90</v>
      </c>
      <c r="R288" s="1">
        <v>76</v>
      </c>
      <c r="S288" s="1" t="s">
        <v>54</v>
      </c>
      <c r="T288" s="1" t="s">
        <v>51</v>
      </c>
      <c r="U288" s="1" t="s">
        <v>50</v>
      </c>
      <c r="V288" s="1" t="s">
        <v>50</v>
      </c>
      <c r="W288" s="1" t="s">
        <v>51</v>
      </c>
      <c r="X288" s="1" t="s">
        <v>50</v>
      </c>
      <c r="Y288" s="1" t="s">
        <v>50</v>
      </c>
      <c r="Z288" s="1" t="s">
        <v>50</v>
      </c>
      <c r="AA288" s="1" t="s">
        <v>52</v>
      </c>
      <c r="AB288" s="1" t="s">
        <v>50</v>
      </c>
      <c r="AC288" s="1" t="s">
        <v>50</v>
      </c>
      <c r="AD288" s="1">
        <v>59</v>
      </c>
      <c r="AF288" s="1">
        <v>110</v>
      </c>
      <c r="AG288" s="1">
        <v>4.2</v>
      </c>
      <c r="AL288" s="1" t="s">
        <v>51</v>
      </c>
      <c r="AM288" s="1" t="s">
        <v>50</v>
      </c>
      <c r="AN288" s="1" t="s">
        <v>50</v>
      </c>
      <c r="AO288" s="1" t="s">
        <v>50</v>
      </c>
      <c r="AP288" s="1" t="s">
        <v>51</v>
      </c>
      <c r="AQ288" s="1" t="s">
        <v>51</v>
      </c>
      <c r="AR288" s="1" t="s">
        <v>50</v>
      </c>
      <c r="AS288" s="1" t="s">
        <v>51</v>
      </c>
      <c r="AT288" s="1" t="s">
        <v>51</v>
      </c>
      <c r="AU288" s="1" t="s">
        <v>52</v>
      </c>
      <c r="AV288" s="1" t="s">
        <v>52</v>
      </c>
      <c r="AW288" s="1" t="s">
        <v>52</v>
      </c>
      <c r="AX288" s="6" t="s">
        <v>51</v>
      </c>
    </row>
    <row r="289" spans="1:50" x14ac:dyDescent="0.25">
      <c r="A289" s="4"/>
      <c r="B289" s="4">
        <v>287139</v>
      </c>
      <c r="C289" s="1">
        <v>51</v>
      </c>
      <c r="D289" s="1">
        <v>51</v>
      </c>
      <c r="E289" s="1">
        <v>35</v>
      </c>
      <c r="F289" s="1">
        <v>1</v>
      </c>
      <c r="G289" s="1" t="s">
        <v>388</v>
      </c>
      <c r="H289" s="3">
        <v>17934</v>
      </c>
      <c r="I289" s="1">
        <v>69</v>
      </c>
      <c r="J289" s="1" t="s">
        <v>46</v>
      </c>
      <c r="K289" s="1" t="s">
        <v>57</v>
      </c>
      <c r="L289" s="1" t="s">
        <v>58</v>
      </c>
      <c r="M289" s="1">
        <v>26.7</v>
      </c>
      <c r="N289" s="1">
        <v>120</v>
      </c>
      <c r="O289" s="1">
        <v>70</v>
      </c>
      <c r="P289" s="1">
        <v>50</v>
      </c>
      <c r="Q289" s="1">
        <v>95</v>
      </c>
      <c r="R289" s="1">
        <v>72</v>
      </c>
      <c r="S289" s="1" t="s">
        <v>54</v>
      </c>
      <c r="T289" s="1" t="s">
        <v>50</v>
      </c>
      <c r="U289" s="1" t="s">
        <v>50</v>
      </c>
      <c r="V289" s="1" t="s">
        <v>50</v>
      </c>
      <c r="W289" s="1" t="s">
        <v>51</v>
      </c>
      <c r="X289" s="1" t="s">
        <v>51</v>
      </c>
      <c r="Y289" s="1" t="s">
        <v>50</v>
      </c>
      <c r="Z289" s="1" t="s">
        <v>51</v>
      </c>
      <c r="AA289" s="1" t="s">
        <v>52</v>
      </c>
      <c r="AB289" s="1" t="s">
        <v>50</v>
      </c>
      <c r="AC289" s="1" t="s">
        <v>50</v>
      </c>
      <c r="AD289" s="1">
        <v>115</v>
      </c>
      <c r="AE289" s="1">
        <v>42</v>
      </c>
      <c r="AF289" s="1">
        <v>112</v>
      </c>
      <c r="AG289" s="1">
        <v>4.5</v>
      </c>
      <c r="AJ289" s="1">
        <v>4</v>
      </c>
      <c r="AK289" s="1">
        <v>2.1</v>
      </c>
      <c r="AL289" s="1" t="s">
        <v>50</v>
      </c>
      <c r="AM289" s="1" t="s">
        <v>51</v>
      </c>
      <c r="AN289" s="1" t="s">
        <v>50</v>
      </c>
      <c r="AO289" s="1" t="s">
        <v>51</v>
      </c>
      <c r="AP289" s="1" t="s">
        <v>51</v>
      </c>
      <c r="AQ289" s="1" t="s">
        <v>51</v>
      </c>
      <c r="AR289" s="1" t="s">
        <v>51</v>
      </c>
      <c r="AS289" s="1" t="s">
        <v>51</v>
      </c>
      <c r="AT289" s="1" t="s">
        <v>50</v>
      </c>
      <c r="AU289" s="1" t="s">
        <v>52</v>
      </c>
      <c r="AV289" s="1" t="s">
        <v>52</v>
      </c>
      <c r="AW289" s="1" t="s">
        <v>52</v>
      </c>
      <c r="AX289" s="6" t="s">
        <v>51</v>
      </c>
    </row>
    <row r="290" spans="1:50" x14ac:dyDescent="0.25">
      <c r="A290" s="4"/>
      <c r="B290" s="4">
        <v>287228</v>
      </c>
      <c r="C290" s="1">
        <v>63</v>
      </c>
      <c r="D290" s="1">
        <v>63</v>
      </c>
      <c r="E290" s="1">
        <v>63</v>
      </c>
      <c r="F290" s="1">
        <v>1</v>
      </c>
      <c r="G290" s="1" t="s">
        <v>389</v>
      </c>
      <c r="H290" s="3">
        <v>13892</v>
      </c>
      <c r="I290" s="1">
        <v>80</v>
      </c>
      <c r="J290" s="1" t="s">
        <v>46</v>
      </c>
      <c r="K290" s="1" t="s">
        <v>47</v>
      </c>
      <c r="L290" s="1" t="s">
        <v>58</v>
      </c>
      <c r="M290" s="1">
        <v>30.8</v>
      </c>
      <c r="N290" s="1">
        <v>180</v>
      </c>
      <c r="O290" s="1">
        <v>70</v>
      </c>
      <c r="P290" s="1">
        <v>110</v>
      </c>
      <c r="Q290" s="1">
        <v>125</v>
      </c>
      <c r="R290" s="1">
        <v>71</v>
      </c>
      <c r="S290" s="1" t="s">
        <v>54</v>
      </c>
      <c r="T290" s="1" t="s">
        <v>50</v>
      </c>
      <c r="U290" s="1" t="s">
        <v>50</v>
      </c>
      <c r="V290" s="1" t="s">
        <v>50</v>
      </c>
      <c r="W290" s="1" t="s">
        <v>51</v>
      </c>
      <c r="X290" s="1" t="s">
        <v>51</v>
      </c>
      <c r="Y290" s="1" t="s">
        <v>51</v>
      </c>
      <c r="Z290" s="1" t="s">
        <v>50</v>
      </c>
      <c r="AA290" s="1" t="s">
        <v>52</v>
      </c>
      <c r="AB290" s="1" t="s">
        <v>51</v>
      </c>
      <c r="AC290" s="1" t="s">
        <v>51</v>
      </c>
      <c r="AD290" s="1">
        <v>102</v>
      </c>
      <c r="AE290" s="1">
        <v>46</v>
      </c>
      <c r="AG290" s="1">
        <v>3.9</v>
      </c>
      <c r="AL290" s="1" t="s">
        <v>50</v>
      </c>
      <c r="AM290" s="1" t="s">
        <v>51</v>
      </c>
      <c r="AO290" s="1" t="s">
        <v>51</v>
      </c>
      <c r="AP290" s="1" t="s">
        <v>51</v>
      </c>
      <c r="AQ290" s="1" t="s">
        <v>51</v>
      </c>
      <c r="AR290" s="1" t="s">
        <v>50</v>
      </c>
      <c r="AS290" s="1" t="s">
        <v>51</v>
      </c>
      <c r="AT290" s="1" t="s">
        <v>50</v>
      </c>
      <c r="AU290" s="1" t="s">
        <v>52</v>
      </c>
      <c r="AV290" s="1" t="s">
        <v>52</v>
      </c>
      <c r="AW290" s="1" t="s">
        <v>52</v>
      </c>
      <c r="AX290" s="6" t="s">
        <v>51</v>
      </c>
    </row>
    <row r="291" spans="1:50" x14ac:dyDescent="0.25">
      <c r="A291" s="4"/>
      <c r="B291" s="4">
        <v>287235</v>
      </c>
      <c r="C291" s="1">
        <v>55</v>
      </c>
      <c r="D291" s="1">
        <v>55</v>
      </c>
      <c r="E291" s="1">
        <v>22</v>
      </c>
      <c r="F291" s="1">
        <v>1</v>
      </c>
      <c r="G291" s="1" t="s">
        <v>390</v>
      </c>
      <c r="H291" s="3">
        <v>17950</v>
      </c>
      <c r="I291" s="1">
        <v>69</v>
      </c>
      <c r="J291" s="1" t="s">
        <v>46</v>
      </c>
      <c r="K291" s="1" t="s">
        <v>70</v>
      </c>
      <c r="L291" s="1" t="s">
        <v>58</v>
      </c>
      <c r="M291" s="1">
        <v>28.4</v>
      </c>
      <c r="N291" s="1">
        <v>125</v>
      </c>
      <c r="O291" s="1">
        <v>90</v>
      </c>
      <c r="P291" s="1">
        <v>35</v>
      </c>
      <c r="Q291" s="1">
        <v>107.5</v>
      </c>
      <c r="R291" s="1">
        <v>135</v>
      </c>
      <c r="S291" s="1" t="s">
        <v>54</v>
      </c>
      <c r="T291" s="1" t="s">
        <v>50</v>
      </c>
      <c r="U291" s="1" t="s">
        <v>50</v>
      </c>
      <c r="V291" s="1" t="s">
        <v>50</v>
      </c>
      <c r="W291" s="1" t="s">
        <v>50</v>
      </c>
      <c r="X291" s="1" t="s">
        <v>50</v>
      </c>
      <c r="Y291" s="1" t="s">
        <v>51</v>
      </c>
      <c r="Z291" s="1" t="s">
        <v>50</v>
      </c>
      <c r="AA291" s="1" t="s">
        <v>52</v>
      </c>
      <c r="AB291" s="1" t="s">
        <v>50</v>
      </c>
      <c r="AC291" s="1" t="s">
        <v>50</v>
      </c>
      <c r="AD291" s="1">
        <v>121</v>
      </c>
      <c r="AE291" s="1">
        <v>40</v>
      </c>
      <c r="AF291" s="1">
        <v>149</v>
      </c>
      <c r="AG291" s="1">
        <v>4.5999999999999996</v>
      </c>
      <c r="AL291" s="1" t="s">
        <v>51</v>
      </c>
      <c r="AM291" s="1" t="s">
        <v>50</v>
      </c>
      <c r="AO291" s="1" t="s">
        <v>51</v>
      </c>
      <c r="AP291" s="1" t="s">
        <v>50</v>
      </c>
      <c r="AQ291" s="1" t="s">
        <v>50</v>
      </c>
      <c r="AR291" s="1" t="s">
        <v>50</v>
      </c>
      <c r="AS291" s="1" t="s">
        <v>50</v>
      </c>
      <c r="AT291" s="1" t="s">
        <v>50</v>
      </c>
      <c r="AU291" s="1" t="s">
        <v>52</v>
      </c>
      <c r="AV291" s="1" t="s">
        <v>52</v>
      </c>
      <c r="AW291" s="1" t="s">
        <v>52</v>
      </c>
      <c r="AX291" s="6" t="s">
        <v>51</v>
      </c>
    </row>
    <row r="292" spans="1:50" x14ac:dyDescent="0.25">
      <c r="A292" s="4"/>
      <c r="B292" s="4">
        <v>287300</v>
      </c>
      <c r="C292" s="1">
        <v>50</v>
      </c>
      <c r="E292" s="1">
        <v>50</v>
      </c>
      <c r="F292" s="1">
        <v>1</v>
      </c>
      <c r="G292" s="1" t="s">
        <v>391</v>
      </c>
      <c r="H292" s="3">
        <v>18142</v>
      </c>
      <c r="I292" s="1">
        <v>69</v>
      </c>
      <c r="J292" s="1" t="s">
        <v>46</v>
      </c>
      <c r="K292" s="1" t="s">
        <v>57</v>
      </c>
      <c r="L292" s="1" t="s">
        <v>58</v>
      </c>
      <c r="M292" s="1">
        <v>29.17</v>
      </c>
      <c r="N292" s="1">
        <v>132</v>
      </c>
      <c r="O292" s="1">
        <v>74</v>
      </c>
      <c r="P292" s="1">
        <v>58</v>
      </c>
      <c r="Q292" s="1">
        <v>103</v>
      </c>
      <c r="R292" s="1">
        <v>54</v>
      </c>
      <c r="S292" s="1" t="s">
        <v>54</v>
      </c>
      <c r="T292" s="1" t="s">
        <v>50</v>
      </c>
      <c r="U292" s="1" t="s">
        <v>50</v>
      </c>
      <c r="V292" s="1" t="s">
        <v>50</v>
      </c>
      <c r="W292" s="1" t="s">
        <v>50</v>
      </c>
      <c r="X292" s="1" t="s">
        <v>50</v>
      </c>
      <c r="Y292" s="1" t="s">
        <v>51</v>
      </c>
      <c r="Z292" s="1" t="s">
        <v>50</v>
      </c>
      <c r="AA292" s="1" t="s">
        <v>52</v>
      </c>
      <c r="AB292" s="1" t="s">
        <v>50</v>
      </c>
      <c r="AC292" s="1" t="s">
        <v>50</v>
      </c>
      <c r="AD292" s="1">
        <v>106</v>
      </c>
      <c r="AE292" s="1">
        <v>47</v>
      </c>
      <c r="AG292" s="1">
        <v>4.3</v>
      </c>
      <c r="AJ292" s="1" t="s">
        <v>52</v>
      </c>
      <c r="AK292" s="1" t="s">
        <v>52</v>
      </c>
      <c r="AL292" s="1" t="s">
        <v>51</v>
      </c>
      <c r="AM292" s="1" t="s">
        <v>50</v>
      </c>
      <c r="AN292" s="1" t="s">
        <v>52</v>
      </c>
      <c r="AO292" s="1" t="s">
        <v>51</v>
      </c>
      <c r="AP292" s="1" t="s">
        <v>51</v>
      </c>
      <c r="AR292" s="1" t="s">
        <v>50</v>
      </c>
      <c r="AS292" s="1" t="s">
        <v>51</v>
      </c>
      <c r="AT292" s="1" t="s">
        <v>50</v>
      </c>
      <c r="AU292" s="1" t="s">
        <v>52</v>
      </c>
      <c r="AV292" s="1" t="s">
        <v>52</v>
      </c>
      <c r="AW292" s="1" t="s">
        <v>52</v>
      </c>
      <c r="AX292" s="6" t="s">
        <v>51</v>
      </c>
    </row>
    <row r="293" spans="1:50" x14ac:dyDescent="0.25">
      <c r="A293" s="4"/>
      <c r="B293" s="4">
        <v>287419</v>
      </c>
      <c r="C293" s="1">
        <v>55</v>
      </c>
      <c r="D293" s="1">
        <v>55</v>
      </c>
      <c r="E293" s="1">
        <v>38</v>
      </c>
      <c r="F293" s="1">
        <v>1</v>
      </c>
      <c r="G293" s="1" t="s">
        <v>392</v>
      </c>
      <c r="H293" s="3">
        <v>14158</v>
      </c>
      <c r="I293" s="1">
        <v>80</v>
      </c>
      <c r="J293" s="1" t="s">
        <v>56</v>
      </c>
      <c r="K293" s="1" t="s">
        <v>57</v>
      </c>
      <c r="L293" s="1" t="s">
        <v>58</v>
      </c>
      <c r="M293" s="1">
        <v>26.3</v>
      </c>
      <c r="N293" s="1">
        <v>117</v>
      </c>
      <c r="O293" s="1">
        <v>70</v>
      </c>
      <c r="P293" s="1">
        <v>47</v>
      </c>
      <c r="Q293" s="1">
        <v>93.5</v>
      </c>
      <c r="R293" s="1">
        <v>77</v>
      </c>
      <c r="S293" s="1" t="s">
        <v>54</v>
      </c>
      <c r="T293" s="1" t="s">
        <v>50</v>
      </c>
      <c r="U293" s="1" t="s">
        <v>50</v>
      </c>
      <c r="V293" s="1" t="s">
        <v>51</v>
      </c>
      <c r="W293" s="1" t="s">
        <v>51</v>
      </c>
      <c r="X293" s="1" t="s">
        <v>51</v>
      </c>
      <c r="Y293" s="1" t="s">
        <v>51</v>
      </c>
      <c r="Z293" s="1" t="s">
        <v>50</v>
      </c>
      <c r="AA293" s="1" t="s">
        <v>52</v>
      </c>
      <c r="AB293" s="1" t="s">
        <v>50</v>
      </c>
      <c r="AC293" s="1" t="s">
        <v>51</v>
      </c>
      <c r="AL293" s="1" t="s">
        <v>50</v>
      </c>
      <c r="AM293" s="1" t="s">
        <v>50</v>
      </c>
      <c r="AN293" s="1" t="s">
        <v>50</v>
      </c>
      <c r="AO293" s="1" t="s">
        <v>51</v>
      </c>
      <c r="AP293" s="1" t="s">
        <v>51</v>
      </c>
      <c r="AQ293" s="1" t="s">
        <v>50</v>
      </c>
      <c r="AR293" s="1" t="s">
        <v>51</v>
      </c>
      <c r="AS293" s="1" t="s">
        <v>50</v>
      </c>
      <c r="AT293" s="1" t="s">
        <v>50</v>
      </c>
      <c r="AU293" s="1" t="s">
        <v>52</v>
      </c>
      <c r="AV293" s="1" t="s">
        <v>52</v>
      </c>
      <c r="AW293" s="1" t="s">
        <v>52</v>
      </c>
      <c r="AX293" s="6" t="s">
        <v>51</v>
      </c>
    </row>
    <row r="294" spans="1:50" x14ac:dyDescent="0.25">
      <c r="A294" s="4"/>
      <c r="B294" s="4">
        <v>287431</v>
      </c>
      <c r="C294" s="1">
        <v>58</v>
      </c>
      <c r="E294" s="1">
        <v>58</v>
      </c>
      <c r="F294" s="1">
        <v>1</v>
      </c>
      <c r="G294" s="1" t="s">
        <v>393</v>
      </c>
      <c r="H294" s="3">
        <v>18285</v>
      </c>
      <c r="I294" s="1">
        <v>68</v>
      </c>
      <c r="J294" s="1" t="s">
        <v>46</v>
      </c>
      <c r="K294" s="1" t="s">
        <v>57</v>
      </c>
      <c r="L294" s="1" t="s">
        <v>58</v>
      </c>
      <c r="M294" s="1">
        <v>28.76</v>
      </c>
      <c r="N294" s="1">
        <v>143</v>
      </c>
      <c r="O294" s="1">
        <v>95</v>
      </c>
      <c r="P294" s="1">
        <v>48</v>
      </c>
      <c r="Q294" s="1">
        <v>119</v>
      </c>
      <c r="R294" s="1">
        <v>68</v>
      </c>
      <c r="S294" s="1" t="s">
        <v>59</v>
      </c>
      <c r="T294" s="1" t="s">
        <v>51</v>
      </c>
      <c r="U294" s="1" t="s">
        <v>50</v>
      </c>
      <c r="V294" s="1" t="s">
        <v>51</v>
      </c>
      <c r="W294" s="1" t="s">
        <v>51</v>
      </c>
      <c r="X294" s="1" t="s">
        <v>50</v>
      </c>
      <c r="Y294" s="1" t="s">
        <v>51</v>
      </c>
      <c r="Z294" s="1" t="s">
        <v>51</v>
      </c>
      <c r="AA294" s="1" t="s">
        <v>52</v>
      </c>
      <c r="AB294" s="1" t="s">
        <v>50</v>
      </c>
      <c r="AC294" s="1" t="s">
        <v>50</v>
      </c>
      <c r="AD294" s="1">
        <v>64</v>
      </c>
      <c r="AE294" s="1">
        <v>88</v>
      </c>
      <c r="AG294" s="1">
        <v>4.4000000000000004</v>
      </c>
      <c r="AJ294" s="1" t="s">
        <v>52</v>
      </c>
      <c r="AK294" s="1" t="s">
        <v>52</v>
      </c>
      <c r="AL294" s="1" t="s">
        <v>50</v>
      </c>
      <c r="AM294" s="1" t="s">
        <v>51</v>
      </c>
      <c r="AN294" s="1" t="s">
        <v>52</v>
      </c>
      <c r="AO294" s="1" t="s">
        <v>51</v>
      </c>
      <c r="AP294" s="1" t="s">
        <v>50</v>
      </c>
      <c r="AR294" s="1" t="s">
        <v>50</v>
      </c>
      <c r="AS294" s="1" t="s">
        <v>50</v>
      </c>
      <c r="AT294" s="1" t="s">
        <v>50</v>
      </c>
      <c r="AU294" s="1" t="s">
        <v>52</v>
      </c>
      <c r="AV294" s="1" t="s">
        <v>52</v>
      </c>
      <c r="AW294" s="1" t="s">
        <v>52</v>
      </c>
      <c r="AX294" s="6" t="s">
        <v>51</v>
      </c>
    </row>
    <row r="295" spans="1:50" x14ac:dyDescent="0.25">
      <c r="A295" s="4"/>
      <c r="B295" s="4">
        <v>287513</v>
      </c>
      <c r="C295" s="1">
        <v>55</v>
      </c>
      <c r="D295" s="1">
        <v>55</v>
      </c>
      <c r="E295" s="1">
        <v>55</v>
      </c>
      <c r="F295" s="1">
        <v>1</v>
      </c>
      <c r="G295" s="1" t="s">
        <v>394</v>
      </c>
      <c r="H295" s="3">
        <v>18265</v>
      </c>
      <c r="I295" s="1">
        <v>68</v>
      </c>
      <c r="J295" s="1" t="s">
        <v>56</v>
      </c>
      <c r="K295" s="1" t="s">
        <v>47</v>
      </c>
      <c r="L295" s="1" t="s">
        <v>58</v>
      </c>
      <c r="M295" s="1">
        <v>47.78</v>
      </c>
      <c r="P295" s="1">
        <v>0</v>
      </c>
      <c r="Q295" s="1">
        <v>0</v>
      </c>
      <c r="T295" s="1" t="s">
        <v>51</v>
      </c>
      <c r="U295" s="1" t="s">
        <v>51</v>
      </c>
      <c r="W295" s="1" t="s">
        <v>51</v>
      </c>
      <c r="X295" s="1" t="s">
        <v>51</v>
      </c>
      <c r="Y295" s="1" t="s">
        <v>50</v>
      </c>
      <c r="Z295" s="1" t="s">
        <v>50</v>
      </c>
      <c r="AA295" s="1" t="s">
        <v>52</v>
      </c>
      <c r="AB295" s="1" t="s">
        <v>50</v>
      </c>
      <c r="AC295" s="1" t="s">
        <v>50</v>
      </c>
      <c r="AL295" s="1" t="s">
        <v>50</v>
      </c>
      <c r="AM295" s="1" t="s">
        <v>51</v>
      </c>
      <c r="AO295" s="1" t="s">
        <v>50</v>
      </c>
      <c r="AP295" s="1" t="s">
        <v>51</v>
      </c>
      <c r="AQ295" s="1" t="s">
        <v>51</v>
      </c>
      <c r="AR295" s="1" t="s">
        <v>50</v>
      </c>
      <c r="AS295" s="1" t="s">
        <v>50</v>
      </c>
      <c r="AT295" s="1" t="s">
        <v>50</v>
      </c>
      <c r="AU295" s="1" t="s">
        <v>52</v>
      </c>
      <c r="AV295" s="1" t="s">
        <v>52</v>
      </c>
      <c r="AW295" s="1" t="s">
        <v>52</v>
      </c>
      <c r="AX295" s="6" t="s">
        <v>51</v>
      </c>
    </row>
    <row r="296" spans="1:50" x14ac:dyDescent="0.25">
      <c r="A296" s="4"/>
      <c r="B296" s="4">
        <v>287589</v>
      </c>
      <c r="C296" s="1">
        <v>65</v>
      </c>
      <c r="D296" s="1">
        <v>65</v>
      </c>
      <c r="E296" s="1">
        <v>43</v>
      </c>
      <c r="F296" s="1">
        <v>1</v>
      </c>
      <c r="G296" s="1" t="s">
        <v>395</v>
      </c>
      <c r="H296" s="3">
        <v>18071</v>
      </c>
      <c r="I296" s="1">
        <v>69</v>
      </c>
      <c r="J296" s="1" t="s">
        <v>46</v>
      </c>
      <c r="K296" s="1" t="s">
        <v>47</v>
      </c>
      <c r="L296" s="1" t="s">
        <v>58</v>
      </c>
      <c r="M296" s="1">
        <v>13.9</v>
      </c>
      <c r="N296" s="1">
        <v>110</v>
      </c>
      <c r="O296" s="1">
        <v>70</v>
      </c>
      <c r="P296" s="1">
        <v>40</v>
      </c>
      <c r="Q296" s="1">
        <v>90</v>
      </c>
      <c r="R296" s="1">
        <v>49</v>
      </c>
      <c r="S296" s="1" t="s">
        <v>49</v>
      </c>
      <c r="T296" s="1" t="s">
        <v>50</v>
      </c>
      <c r="U296" s="1" t="s">
        <v>50</v>
      </c>
      <c r="V296" s="1" t="s">
        <v>50</v>
      </c>
      <c r="W296" s="1" t="s">
        <v>51</v>
      </c>
      <c r="X296" s="1" t="s">
        <v>50</v>
      </c>
      <c r="Y296" s="1" t="s">
        <v>50</v>
      </c>
      <c r="Z296" s="1" t="s">
        <v>50</v>
      </c>
      <c r="AA296" s="1" t="s">
        <v>52</v>
      </c>
      <c r="AB296" s="1" t="s">
        <v>50</v>
      </c>
      <c r="AC296" s="1" t="s">
        <v>50</v>
      </c>
      <c r="AD296" s="1">
        <v>74</v>
      </c>
      <c r="AE296" s="1">
        <v>72</v>
      </c>
      <c r="AF296" s="1">
        <v>128</v>
      </c>
      <c r="AG296" s="1">
        <v>4.0999999999999996</v>
      </c>
      <c r="AL296" s="1" t="s">
        <v>51</v>
      </c>
      <c r="AM296" s="1" t="s">
        <v>50</v>
      </c>
      <c r="AO296" s="1" t="s">
        <v>50</v>
      </c>
      <c r="AP296" s="1" t="s">
        <v>51</v>
      </c>
      <c r="AQ296" s="1" t="s">
        <v>51</v>
      </c>
      <c r="AR296" s="1" t="s">
        <v>50</v>
      </c>
      <c r="AS296" s="1" t="s">
        <v>50</v>
      </c>
      <c r="AT296" s="1" t="s">
        <v>50</v>
      </c>
      <c r="AU296" s="1" t="s">
        <v>52</v>
      </c>
      <c r="AV296" s="1" t="s">
        <v>52</v>
      </c>
      <c r="AW296" s="1" t="s">
        <v>52</v>
      </c>
      <c r="AX296" s="6" t="s">
        <v>51</v>
      </c>
    </row>
    <row r="297" spans="1:50" x14ac:dyDescent="0.25">
      <c r="A297" s="4"/>
      <c r="B297" s="4">
        <v>287668</v>
      </c>
      <c r="C297" s="1">
        <v>58</v>
      </c>
      <c r="D297" s="1">
        <v>58</v>
      </c>
      <c r="E297" s="1">
        <v>47</v>
      </c>
      <c r="F297" s="1">
        <v>1</v>
      </c>
      <c r="G297" s="1" t="s">
        <v>396</v>
      </c>
      <c r="H297" s="3">
        <v>9224</v>
      </c>
      <c r="I297" s="1">
        <v>93</v>
      </c>
      <c r="J297" s="1" t="s">
        <v>56</v>
      </c>
      <c r="K297" s="1" t="s">
        <v>57</v>
      </c>
      <c r="L297" s="1" t="s">
        <v>58</v>
      </c>
      <c r="M297" s="1">
        <v>30.8</v>
      </c>
      <c r="N297" s="1">
        <v>165</v>
      </c>
      <c r="O297" s="1">
        <v>65</v>
      </c>
      <c r="P297" s="1">
        <v>100</v>
      </c>
      <c r="Q297" s="1">
        <v>115</v>
      </c>
      <c r="R297" s="1">
        <v>56</v>
      </c>
      <c r="S297" s="1" t="s">
        <v>54</v>
      </c>
      <c r="T297" s="1" t="s">
        <v>51</v>
      </c>
      <c r="U297" s="1" t="s">
        <v>50</v>
      </c>
      <c r="V297" s="1" t="s">
        <v>51</v>
      </c>
      <c r="W297" s="1" t="s">
        <v>51</v>
      </c>
      <c r="X297" s="1" t="s">
        <v>50</v>
      </c>
      <c r="Y297" s="1" t="s">
        <v>50</v>
      </c>
      <c r="Z297" s="1" t="s">
        <v>50</v>
      </c>
      <c r="AA297" s="1" t="s">
        <v>52</v>
      </c>
      <c r="AB297" s="1" t="s">
        <v>50</v>
      </c>
      <c r="AC297" s="1" t="s">
        <v>50</v>
      </c>
      <c r="AD297" s="1">
        <v>114</v>
      </c>
      <c r="AE297" s="1">
        <v>48</v>
      </c>
      <c r="AF297" s="1">
        <v>125</v>
      </c>
      <c r="AG297" s="1">
        <v>5.2</v>
      </c>
      <c r="AJ297" s="1">
        <v>3.8</v>
      </c>
      <c r="AK297" s="1">
        <v>2.4</v>
      </c>
      <c r="AL297" s="1" t="s">
        <v>50</v>
      </c>
      <c r="AM297" s="1" t="s">
        <v>51</v>
      </c>
      <c r="AO297" s="1" t="s">
        <v>51</v>
      </c>
      <c r="AP297" s="1" t="s">
        <v>51</v>
      </c>
      <c r="AQ297" s="1" t="s">
        <v>50</v>
      </c>
      <c r="AR297" s="1" t="s">
        <v>50</v>
      </c>
      <c r="AS297" s="1" t="s">
        <v>51</v>
      </c>
      <c r="AT297" s="1" t="s">
        <v>50</v>
      </c>
      <c r="AU297" s="1" t="s">
        <v>52</v>
      </c>
      <c r="AV297" s="1" t="s">
        <v>52</v>
      </c>
      <c r="AW297" s="1" t="s">
        <v>52</v>
      </c>
      <c r="AX297" s="6" t="s">
        <v>51</v>
      </c>
    </row>
    <row r="298" spans="1:50" x14ac:dyDescent="0.25">
      <c r="A298" s="4"/>
      <c r="B298" s="4">
        <v>287688</v>
      </c>
      <c r="C298" s="1">
        <v>58</v>
      </c>
      <c r="D298" s="1">
        <v>58</v>
      </c>
      <c r="E298" s="1">
        <v>46</v>
      </c>
      <c r="F298" s="1">
        <v>1</v>
      </c>
      <c r="G298" s="1" t="s">
        <v>397</v>
      </c>
      <c r="H298" s="3">
        <v>12125</v>
      </c>
      <c r="I298" s="1">
        <v>85</v>
      </c>
      <c r="J298" s="1" t="s">
        <v>56</v>
      </c>
      <c r="K298" s="1" t="s">
        <v>57</v>
      </c>
      <c r="L298" s="1" t="s">
        <v>58</v>
      </c>
      <c r="M298" s="1">
        <v>24</v>
      </c>
      <c r="N298" s="1">
        <v>120</v>
      </c>
      <c r="O298" s="1">
        <v>80</v>
      </c>
      <c r="P298" s="1">
        <v>40</v>
      </c>
      <c r="Q298" s="1">
        <v>100</v>
      </c>
      <c r="R298" s="1">
        <v>66</v>
      </c>
      <c r="S298" s="1" t="s">
        <v>54</v>
      </c>
      <c r="T298" s="1" t="s">
        <v>50</v>
      </c>
      <c r="U298" s="1" t="s">
        <v>50</v>
      </c>
      <c r="V298" s="1" t="s">
        <v>50</v>
      </c>
      <c r="W298" s="1" t="s">
        <v>50</v>
      </c>
      <c r="X298" s="1" t="s">
        <v>51</v>
      </c>
      <c r="Y298" s="1" t="s">
        <v>51</v>
      </c>
      <c r="Z298" s="1" t="s">
        <v>50</v>
      </c>
      <c r="AA298" s="1" t="s">
        <v>52</v>
      </c>
      <c r="AB298" s="1" t="s">
        <v>50</v>
      </c>
      <c r="AC298" s="1" t="s">
        <v>50</v>
      </c>
      <c r="AE298" s="1">
        <v>85</v>
      </c>
      <c r="AL298" s="1" t="s">
        <v>51</v>
      </c>
      <c r="AM298" s="1" t="s">
        <v>50</v>
      </c>
      <c r="AO298" s="1" t="s">
        <v>51</v>
      </c>
      <c r="AP298" s="1" t="s">
        <v>51</v>
      </c>
      <c r="AQ298" s="1" t="s">
        <v>51</v>
      </c>
      <c r="AR298" s="1" t="s">
        <v>50</v>
      </c>
      <c r="AS298" s="1" t="s">
        <v>50</v>
      </c>
      <c r="AT298" s="1" t="s">
        <v>50</v>
      </c>
      <c r="AU298" s="1" t="s">
        <v>52</v>
      </c>
      <c r="AV298" s="1" t="s">
        <v>52</v>
      </c>
      <c r="AW298" s="1" t="s">
        <v>52</v>
      </c>
      <c r="AX298" s="6" t="s">
        <v>51</v>
      </c>
    </row>
    <row r="299" spans="1:50" x14ac:dyDescent="0.25">
      <c r="A299" s="4"/>
      <c r="B299" s="4">
        <v>287723</v>
      </c>
      <c r="C299" s="1">
        <v>62</v>
      </c>
      <c r="E299" s="1">
        <v>62</v>
      </c>
      <c r="F299" s="1">
        <v>1</v>
      </c>
      <c r="G299" s="1" t="s">
        <v>398</v>
      </c>
      <c r="H299" s="3">
        <v>18499</v>
      </c>
      <c r="I299" s="1">
        <v>68</v>
      </c>
      <c r="J299" s="1" t="s">
        <v>46</v>
      </c>
      <c r="K299" s="1" t="s">
        <v>70</v>
      </c>
      <c r="L299" s="1" t="s">
        <v>58</v>
      </c>
      <c r="M299" s="1">
        <v>36.479999999999997</v>
      </c>
      <c r="N299" s="1">
        <v>118</v>
      </c>
      <c r="O299" s="1">
        <v>70</v>
      </c>
      <c r="P299" s="1">
        <v>48</v>
      </c>
      <c r="Q299" s="1">
        <v>94</v>
      </c>
      <c r="R299" s="1">
        <v>66</v>
      </c>
      <c r="S299" s="1" t="s">
        <v>59</v>
      </c>
      <c r="T299" s="1" t="s">
        <v>50</v>
      </c>
      <c r="U299" s="1" t="s">
        <v>50</v>
      </c>
      <c r="V299" s="1" t="s">
        <v>51</v>
      </c>
      <c r="W299" s="1" t="s">
        <v>51</v>
      </c>
      <c r="X299" s="1" t="s">
        <v>51</v>
      </c>
      <c r="Y299" s="1" t="s">
        <v>50</v>
      </c>
      <c r="Z299" s="1" t="s">
        <v>50</v>
      </c>
      <c r="AA299" s="1" t="s">
        <v>52</v>
      </c>
      <c r="AB299" s="1" t="s">
        <v>50</v>
      </c>
      <c r="AC299" s="1" t="s">
        <v>50</v>
      </c>
      <c r="AJ299" s="1" t="s">
        <v>52</v>
      </c>
      <c r="AK299" s="1" t="s">
        <v>52</v>
      </c>
      <c r="AL299" s="1" t="s">
        <v>50</v>
      </c>
      <c r="AM299" s="1" t="s">
        <v>51</v>
      </c>
      <c r="AN299" s="1" t="s">
        <v>52</v>
      </c>
      <c r="AO299" s="1" t="s">
        <v>51</v>
      </c>
      <c r="AP299" s="1" t="s">
        <v>51</v>
      </c>
      <c r="AQ299" s="1" t="s">
        <v>50</v>
      </c>
      <c r="AR299" s="1" t="s">
        <v>50</v>
      </c>
      <c r="AS299" s="1" t="s">
        <v>51</v>
      </c>
      <c r="AT299" s="1" t="s">
        <v>51</v>
      </c>
      <c r="AU299" s="1" t="s">
        <v>52</v>
      </c>
      <c r="AV299" s="1" t="s">
        <v>52</v>
      </c>
      <c r="AW299" s="1" t="s">
        <v>52</v>
      </c>
      <c r="AX299" s="6" t="s">
        <v>51</v>
      </c>
    </row>
    <row r="300" spans="1:50" x14ac:dyDescent="0.25">
      <c r="A300" s="4"/>
      <c r="B300" s="4">
        <v>287844</v>
      </c>
      <c r="C300" s="1">
        <v>65</v>
      </c>
      <c r="D300" s="1">
        <v>65</v>
      </c>
      <c r="F300" s="1">
        <v>1</v>
      </c>
      <c r="G300" s="1" t="s">
        <v>399</v>
      </c>
      <c r="H300" s="3">
        <v>14529</v>
      </c>
      <c r="I300" s="1">
        <v>79</v>
      </c>
      <c r="J300" s="1" t="s">
        <v>56</v>
      </c>
      <c r="K300" s="1" t="s">
        <v>57</v>
      </c>
      <c r="L300" s="1" t="s">
        <v>58</v>
      </c>
      <c r="M300" s="1">
        <v>34.06</v>
      </c>
      <c r="N300" s="1">
        <v>140</v>
      </c>
      <c r="O300" s="1">
        <v>90</v>
      </c>
      <c r="P300" s="1">
        <v>50</v>
      </c>
      <c r="Q300" s="1">
        <v>115</v>
      </c>
      <c r="R300" s="1">
        <v>102</v>
      </c>
      <c r="S300" s="1" t="s">
        <v>59</v>
      </c>
      <c r="T300" s="1" t="s">
        <v>50</v>
      </c>
      <c r="U300" s="1" t="s">
        <v>51</v>
      </c>
      <c r="V300" s="1" t="s">
        <v>50</v>
      </c>
      <c r="W300" s="1" t="s">
        <v>51</v>
      </c>
      <c r="X300" s="1" t="s">
        <v>51</v>
      </c>
      <c r="Y300" s="1" t="s">
        <v>51</v>
      </c>
      <c r="Z300" s="1" t="s">
        <v>50</v>
      </c>
      <c r="AA300" s="1" t="s">
        <v>52</v>
      </c>
      <c r="AB300" s="1" t="s">
        <v>50</v>
      </c>
      <c r="AC300" s="1" t="s">
        <v>50</v>
      </c>
      <c r="AD300" s="1">
        <v>92</v>
      </c>
      <c r="AE300" s="1">
        <v>69</v>
      </c>
      <c r="AF300" s="1">
        <v>169</v>
      </c>
      <c r="AG300" s="1">
        <v>3.3</v>
      </c>
      <c r="AJ300" s="1" t="s">
        <v>52</v>
      </c>
      <c r="AK300" s="1" t="s">
        <v>52</v>
      </c>
      <c r="AM300" s="1" t="s">
        <v>51</v>
      </c>
      <c r="AN300" s="1" t="s">
        <v>52</v>
      </c>
      <c r="AO300" s="1" t="s">
        <v>51</v>
      </c>
      <c r="AP300" s="1" t="s">
        <v>51</v>
      </c>
      <c r="AQ300" s="1" t="s">
        <v>50</v>
      </c>
      <c r="AR300" s="1" t="s">
        <v>50</v>
      </c>
      <c r="AS300" s="1" t="s">
        <v>51</v>
      </c>
      <c r="AT300" s="1" t="s">
        <v>50</v>
      </c>
      <c r="AU300" s="1" t="s">
        <v>52</v>
      </c>
      <c r="AV300" s="1" t="s">
        <v>52</v>
      </c>
      <c r="AW300" s="1" t="s">
        <v>52</v>
      </c>
      <c r="AX300" s="6" t="s">
        <v>51</v>
      </c>
    </row>
    <row r="301" spans="1:50" x14ac:dyDescent="0.25">
      <c r="A301" s="4"/>
      <c r="B301" s="4">
        <v>287978</v>
      </c>
      <c r="C301" s="1">
        <v>59</v>
      </c>
      <c r="D301" s="1">
        <v>59</v>
      </c>
      <c r="E301" s="1">
        <v>59</v>
      </c>
      <c r="F301" s="1">
        <v>1</v>
      </c>
      <c r="G301" s="1" t="s">
        <v>400</v>
      </c>
      <c r="H301" s="3">
        <v>14008</v>
      </c>
      <c r="I301" s="1">
        <v>80</v>
      </c>
      <c r="J301" s="1" t="s">
        <v>46</v>
      </c>
      <c r="K301" s="1" t="s">
        <v>47</v>
      </c>
      <c r="L301" s="1" t="s">
        <v>58</v>
      </c>
      <c r="M301" s="1">
        <v>33.5</v>
      </c>
      <c r="N301" s="1">
        <v>130</v>
      </c>
      <c r="O301" s="1">
        <v>70</v>
      </c>
      <c r="P301" s="1">
        <v>60</v>
      </c>
      <c r="Q301" s="1">
        <v>100</v>
      </c>
      <c r="R301" s="1">
        <v>78</v>
      </c>
      <c r="S301" s="1" t="s">
        <v>54</v>
      </c>
      <c r="T301" s="1" t="s">
        <v>51</v>
      </c>
      <c r="U301" s="1" t="s">
        <v>50</v>
      </c>
      <c r="V301" s="1" t="s">
        <v>50</v>
      </c>
      <c r="W301" s="1" t="s">
        <v>51</v>
      </c>
      <c r="X301" s="1" t="s">
        <v>50</v>
      </c>
      <c r="Y301" s="1" t="s">
        <v>50</v>
      </c>
      <c r="Z301" s="1" t="s">
        <v>51</v>
      </c>
      <c r="AA301" s="1" t="s">
        <v>52</v>
      </c>
      <c r="AB301" s="1" t="s">
        <v>50</v>
      </c>
      <c r="AC301" s="1" t="s">
        <v>50</v>
      </c>
      <c r="AD301" s="1">
        <v>114</v>
      </c>
      <c r="AE301" s="1">
        <v>39</v>
      </c>
      <c r="AG301" s="1">
        <v>4.8</v>
      </c>
      <c r="AI301" s="1">
        <v>43.3</v>
      </c>
      <c r="AJ301" s="1">
        <v>5.0999999999999996</v>
      </c>
      <c r="AL301" s="1" t="s">
        <v>50</v>
      </c>
      <c r="AM301" s="1" t="s">
        <v>51</v>
      </c>
      <c r="AN301" s="1" t="s">
        <v>50</v>
      </c>
      <c r="AO301" s="1" t="s">
        <v>51</v>
      </c>
      <c r="AP301" s="1" t="s">
        <v>51</v>
      </c>
      <c r="AQ301" s="1" t="s">
        <v>51</v>
      </c>
      <c r="AR301" s="1" t="s">
        <v>50</v>
      </c>
      <c r="AS301" s="1" t="s">
        <v>50</v>
      </c>
      <c r="AT301" s="1" t="s">
        <v>50</v>
      </c>
      <c r="AU301" s="1" t="s">
        <v>52</v>
      </c>
      <c r="AV301" s="1" t="s">
        <v>52</v>
      </c>
      <c r="AW301" s="1" t="s">
        <v>52</v>
      </c>
      <c r="AX301" s="6" t="s">
        <v>51</v>
      </c>
    </row>
    <row r="302" spans="1:50" x14ac:dyDescent="0.25">
      <c r="A302" s="4"/>
      <c r="B302" s="4">
        <v>288026</v>
      </c>
      <c r="C302" s="1">
        <v>55</v>
      </c>
      <c r="E302" s="1">
        <v>55</v>
      </c>
      <c r="F302" s="1">
        <v>1</v>
      </c>
      <c r="G302" s="1" t="s">
        <v>401</v>
      </c>
      <c r="H302" s="3">
        <v>14807</v>
      </c>
      <c r="I302" s="1">
        <v>78</v>
      </c>
      <c r="J302" s="1" t="s">
        <v>56</v>
      </c>
      <c r="K302" s="1" t="s">
        <v>57</v>
      </c>
      <c r="L302" s="1" t="s">
        <v>58</v>
      </c>
      <c r="M302" s="1">
        <v>36.840000000000003</v>
      </c>
      <c r="N302" s="1">
        <v>120</v>
      </c>
      <c r="O302" s="1">
        <v>64</v>
      </c>
      <c r="P302" s="1">
        <v>56</v>
      </c>
      <c r="Q302" s="1">
        <v>92</v>
      </c>
      <c r="R302" s="1">
        <v>73</v>
      </c>
      <c r="S302" s="1" t="s">
        <v>54</v>
      </c>
      <c r="T302" s="1" t="s">
        <v>50</v>
      </c>
      <c r="U302" s="1" t="s">
        <v>51</v>
      </c>
      <c r="V302" s="1" t="s">
        <v>51</v>
      </c>
      <c r="W302" s="1" t="s">
        <v>51</v>
      </c>
      <c r="X302" s="1" t="s">
        <v>50</v>
      </c>
      <c r="Y302" s="1" t="s">
        <v>51</v>
      </c>
      <c r="Z302" s="1" t="s">
        <v>50</v>
      </c>
      <c r="AA302" s="1" t="s">
        <v>52</v>
      </c>
      <c r="AB302" s="1" t="s">
        <v>50</v>
      </c>
      <c r="AC302" s="1" t="s">
        <v>50</v>
      </c>
      <c r="AD302" s="1">
        <v>103</v>
      </c>
      <c r="AE302" s="1">
        <v>61</v>
      </c>
      <c r="AF302" s="1">
        <v>12</v>
      </c>
      <c r="AG302" s="1">
        <v>5.3</v>
      </c>
      <c r="AJ302" s="1" t="s">
        <v>52</v>
      </c>
      <c r="AK302" s="1" t="s">
        <v>52</v>
      </c>
      <c r="AL302" s="1" t="s">
        <v>51</v>
      </c>
      <c r="AM302" s="1" t="s">
        <v>50</v>
      </c>
      <c r="AN302" s="1" t="s">
        <v>52</v>
      </c>
      <c r="AO302" s="1" t="s">
        <v>51</v>
      </c>
      <c r="AP302" s="1" t="s">
        <v>51</v>
      </c>
      <c r="AQ302" s="1" t="s">
        <v>51</v>
      </c>
      <c r="AR302" s="1" t="s">
        <v>50</v>
      </c>
      <c r="AS302" s="1" t="s">
        <v>51</v>
      </c>
      <c r="AT302" s="1" t="s">
        <v>50</v>
      </c>
      <c r="AU302" s="1" t="s">
        <v>52</v>
      </c>
      <c r="AV302" s="1" t="s">
        <v>52</v>
      </c>
      <c r="AW302" s="1" t="s">
        <v>52</v>
      </c>
      <c r="AX302" s="6" t="s">
        <v>51</v>
      </c>
    </row>
    <row r="303" spans="1:50" x14ac:dyDescent="0.25">
      <c r="A303" s="4"/>
      <c r="B303" s="4">
        <v>288176</v>
      </c>
      <c r="C303" s="1">
        <v>55</v>
      </c>
      <c r="E303" s="1">
        <v>55</v>
      </c>
      <c r="F303" s="1">
        <v>1</v>
      </c>
      <c r="G303" s="1" t="s">
        <v>402</v>
      </c>
      <c r="H303" s="3">
        <v>8797</v>
      </c>
      <c r="I303" s="1">
        <v>94</v>
      </c>
      <c r="J303" s="1" t="s">
        <v>46</v>
      </c>
      <c r="K303" s="1" t="s">
        <v>57</v>
      </c>
      <c r="L303" s="1" t="s">
        <v>58</v>
      </c>
      <c r="M303" s="1">
        <v>30.55</v>
      </c>
      <c r="N303" s="1">
        <v>130</v>
      </c>
      <c r="O303" s="1">
        <v>60</v>
      </c>
      <c r="P303" s="1">
        <v>70</v>
      </c>
      <c r="Q303" s="1">
        <v>95</v>
      </c>
      <c r="R303" s="1">
        <v>76</v>
      </c>
      <c r="S303" s="1" t="s">
        <v>54</v>
      </c>
      <c r="T303" s="1" t="s">
        <v>50</v>
      </c>
      <c r="U303" s="1" t="s">
        <v>50</v>
      </c>
      <c r="V303" s="1" t="s">
        <v>50</v>
      </c>
      <c r="W303" s="1" t="s">
        <v>51</v>
      </c>
      <c r="X303" s="1" t="s">
        <v>50</v>
      </c>
      <c r="Y303" s="1" t="s">
        <v>50</v>
      </c>
      <c r="Z303" s="1" t="s">
        <v>51</v>
      </c>
      <c r="AA303" s="1" t="s">
        <v>52</v>
      </c>
      <c r="AB303" s="1" t="s">
        <v>50</v>
      </c>
      <c r="AC303" s="1" t="s">
        <v>50</v>
      </c>
      <c r="AJ303" s="1" t="s">
        <v>52</v>
      </c>
      <c r="AK303" s="1" t="s">
        <v>52</v>
      </c>
      <c r="AL303" s="1" t="s">
        <v>51</v>
      </c>
      <c r="AM303" s="1" t="s">
        <v>50</v>
      </c>
      <c r="AN303" s="1" t="s">
        <v>52</v>
      </c>
      <c r="AO303" s="1" t="s">
        <v>50</v>
      </c>
      <c r="AP303" s="1" t="s">
        <v>51</v>
      </c>
      <c r="AQ303" s="1" t="s">
        <v>50</v>
      </c>
      <c r="AR303" s="1" t="s">
        <v>50</v>
      </c>
      <c r="AU303" s="1" t="s">
        <v>52</v>
      </c>
      <c r="AV303" s="1" t="s">
        <v>52</v>
      </c>
      <c r="AW303" s="1" t="s">
        <v>52</v>
      </c>
      <c r="AX303" s="6" t="s">
        <v>51</v>
      </c>
    </row>
    <row r="304" spans="1:50" x14ac:dyDescent="0.25">
      <c r="A304" s="4"/>
      <c r="B304" s="4">
        <v>288202</v>
      </c>
      <c r="C304" s="1">
        <v>53</v>
      </c>
      <c r="D304" s="1">
        <v>53</v>
      </c>
      <c r="E304" s="1">
        <v>34</v>
      </c>
      <c r="F304" s="1">
        <v>1</v>
      </c>
      <c r="G304" s="1" t="s">
        <v>403</v>
      </c>
      <c r="H304" s="3">
        <v>12478</v>
      </c>
      <c r="I304" s="1">
        <v>84</v>
      </c>
      <c r="J304" s="1" t="s">
        <v>56</v>
      </c>
      <c r="K304" s="1" t="s">
        <v>47</v>
      </c>
      <c r="L304" s="1" t="s">
        <v>58</v>
      </c>
      <c r="M304" s="1">
        <v>31.8</v>
      </c>
      <c r="N304" s="1">
        <v>110</v>
      </c>
      <c r="O304" s="1">
        <v>70</v>
      </c>
      <c r="P304" s="1">
        <v>40</v>
      </c>
      <c r="Q304" s="1">
        <v>90</v>
      </c>
      <c r="R304" s="1">
        <v>80</v>
      </c>
      <c r="S304" s="1" t="s">
        <v>54</v>
      </c>
      <c r="T304" s="1" t="s">
        <v>50</v>
      </c>
      <c r="U304" s="1" t="s">
        <v>50</v>
      </c>
      <c r="V304" s="1" t="s">
        <v>50</v>
      </c>
      <c r="W304" s="1" t="s">
        <v>51</v>
      </c>
      <c r="X304" s="1" t="s">
        <v>51</v>
      </c>
      <c r="Y304" s="1" t="s">
        <v>51</v>
      </c>
      <c r="Z304" s="1" t="s">
        <v>50</v>
      </c>
      <c r="AA304" s="1" t="s">
        <v>52</v>
      </c>
      <c r="AB304" s="1" t="s">
        <v>50</v>
      </c>
      <c r="AC304" s="1" t="s">
        <v>50</v>
      </c>
      <c r="AD304" s="1">
        <v>158</v>
      </c>
      <c r="AE304" s="1">
        <v>35</v>
      </c>
      <c r="AF304" s="1">
        <v>14.5</v>
      </c>
      <c r="AG304" s="1">
        <v>4.5</v>
      </c>
      <c r="AJ304" s="1" t="s">
        <v>52</v>
      </c>
      <c r="AK304" s="1" t="s">
        <v>52</v>
      </c>
      <c r="AL304" s="1" t="s">
        <v>51</v>
      </c>
      <c r="AM304" s="1" t="s">
        <v>50</v>
      </c>
      <c r="AN304" s="1" t="s">
        <v>52</v>
      </c>
      <c r="AO304" s="1" t="s">
        <v>51</v>
      </c>
      <c r="AP304" s="1" t="s">
        <v>51</v>
      </c>
      <c r="AQ304" s="1" t="s">
        <v>51</v>
      </c>
      <c r="AR304" s="1" t="s">
        <v>50</v>
      </c>
      <c r="AS304" s="1" t="s">
        <v>51</v>
      </c>
      <c r="AT304" s="1" t="s">
        <v>50</v>
      </c>
      <c r="AU304" s="1" t="s">
        <v>52</v>
      </c>
      <c r="AV304" s="1" t="s">
        <v>52</v>
      </c>
      <c r="AW304" s="1" t="s">
        <v>52</v>
      </c>
      <c r="AX304" s="6" t="s">
        <v>51</v>
      </c>
    </row>
    <row r="305" spans="1:50" x14ac:dyDescent="0.25">
      <c r="A305" s="4"/>
      <c r="B305" s="4">
        <v>288311</v>
      </c>
      <c r="C305" s="1">
        <v>65</v>
      </c>
      <c r="E305" s="1">
        <v>65</v>
      </c>
      <c r="F305" s="1">
        <v>1</v>
      </c>
      <c r="G305" s="1" t="s">
        <v>404</v>
      </c>
      <c r="H305" s="3">
        <v>9422</v>
      </c>
      <c r="I305" s="1">
        <v>93</v>
      </c>
      <c r="J305" s="1" t="s">
        <v>46</v>
      </c>
      <c r="K305" s="1" t="s">
        <v>47</v>
      </c>
      <c r="L305" s="1" t="s">
        <v>58</v>
      </c>
      <c r="M305" s="1">
        <v>30.84</v>
      </c>
      <c r="N305" s="1">
        <v>120</v>
      </c>
      <c r="O305" s="1">
        <v>75</v>
      </c>
      <c r="P305" s="1">
        <v>45</v>
      </c>
      <c r="Q305" s="1">
        <v>97.5</v>
      </c>
      <c r="R305" s="1">
        <v>68</v>
      </c>
      <c r="S305" s="1" t="s">
        <v>54</v>
      </c>
      <c r="T305" s="1" t="s">
        <v>51</v>
      </c>
      <c r="U305" s="1" t="s">
        <v>50</v>
      </c>
      <c r="V305" s="1" t="s">
        <v>50</v>
      </c>
      <c r="W305" s="1" t="s">
        <v>50</v>
      </c>
      <c r="X305" s="1" t="s">
        <v>50</v>
      </c>
      <c r="Y305" s="1" t="s">
        <v>50</v>
      </c>
      <c r="Z305" s="1" t="s">
        <v>50</v>
      </c>
      <c r="AA305" s="1" t="s">
        <v>52</v>
      </c>
      <c r="AB305" s="1" t="s">
        <v>50</v>
      </c>
      <c r="AC305" s="1" t="s">
        <v>51</v>
      </c>
      <c r="AD305" s="1">
        <v>80</v>
      </c>
      <c r="AE305" s="1">
        <v>56</v>
      </c>
      <c r="AF305" s="1">
        <v>102</v>
      </c>
      <c r="AG305" s="1">
        <v>4.4000000000000004</v>
      </c>
      <c r="AH305" s="1">
        <v>31</v>
      </c>
      <c r="AJ305" s="1" t="s">
        <v>52</v>
      </c>
      <c r="AK305" s="1" t="s">
        <v>52</v>
      </c>
      <c r="AL305" s="1" t="s">
        <v>50</v>
      </c>
      <c r="AM305" s="1" t="s">
        <v>50</v>
      </c>
      <c r="AN305" s="1" t="s">
        <v>52</v>
      </c>
      <c r="AP305" s="1" t="s">
        <v>51</v>
      </c>
      <c r="AQ305" s="1" t="s">
        <v>50</v>
      </c>
      <c r="AR305" s="1" t="s">
        <v>50</v>
      </c>
      <c r="AS305" s="1" t="s">
        <v>50</v>
      </c>
      <c r="AT305" s="1" t="s">
        <v>50</v>
      </c>
      <c r="AU305" s="1" t="s">
        <v>52</v>
      </c>
      <c r="AV305" s="1" t="s">
        <v>52</v>
      </c>
      <c r="AW305" s="1" t="s">
        <v>52</v>
      </c>
      <c r="AX305" s="6" t="s">
        <v>51</v>
      </c>
    </row>
    <row r="306" spans="1:50" x14ac:dyDescent="0.25">
      <c r="A306" s="4"/>
      <c r="B306" s="4">
        <v>288770</v>
      </c>
      <c r="C306" s="1">
        <v>63</v>
      </c>
      <c r="E306" s="1">
        <v>63</v>
      </c>
      <c r="F306" s="1">
        <v>1</v>
      </c>
      <c r="G306" s="1" t="s">
        <v>409</v>
      </c>
      <c r="H306" s="3">
        <v>12858</v>
      </c>
      <c r="I306" s="1">
        <v>83</v>
      </c>
      <c r="J306" s="1" t="s">
        <v>46</v>
      </c>
      <c r="K306" s="1" t="s">
        <v>47</v>
      </c>
      <c r="L306" s="1" t="s">
        <v>58</v>
      </c>
      <c r="M306" s="1">
        <v>31.29</v>
      </c>
      <c r="N306" s="1">
        <v>130</v>
      </c>
      <c r="O306" s="1">
        <v>70</v>
      </c>
      <c r="P306" s="1">
        <v>60</v>
      </c>
      <c r="Q306" s="1">
        <v>100</v>
      </c>
      <c r="R306" s="1">
        <v>68</v>
      </c>
      <c r="S306" s="1" t="s">
        <v>54</v>
      </c>
      <c r="T306" s="1" t="s">
        <v>51</v>
      </c>
      <c r="U306" s="1" t="s">
        <v>50</v>
      </c>
      <c r="V306" s="1" t="s">
        <v>50</v>
      </c>
      <c r="W306" s="1" t="s">
        <v>51</v>
      </c>
      <c r="X306" s="1" t="s">
        <v>50</v>
      </c>
      <c r="Y306" s="1" t="s">
        <v>51</v>
      </c>
      <c r="Z306" s="1" t="s">
        <v>50</v>
      </c>
      <c r="AA306" s="1" t="s">
        <v>52</v>
      </c>
      <c r="AB306" s="1" t="s">
        <v>50</v>
      </c>
      <c r="AC306" s="1" t="s">
        <v>50</v>
      </c>
      <c r="AD306" s="1">
        <v>98</v>
      </c>
      <c r="AE306" s="1">
        <v>47</v>
      </c>
      <c r="AG306" s="1">
        <v>4.4000000000000004</v>
      </c>
      <c r="AJ306" s="1" t="s">
        <v>52</v>
      </c>
      <c r="AK306" s="1" t="s">
        <v>52</v>
      </c>
      <c r="AL306" s="1" t="s">
        <v>50</v>
      </c>
      <c r="AM306" s="1" t="s">
        <v>51</v>
      </c>
      <c r="AN306" s="1" t="s">
        <v>52</v>
      </c>
      <c r="AO306" s="1" t="s">
        <v>51</v>
      </c>
      <c r="AP306" s="1" t="s">
        <v>51</v>
      </c>
      <c r="AQ306" s="1" t="s">
        <v>50</v>
      </c>
      <c r="AR306" s="1" t="s">
        <v>50</v>
      </c>
      <c r="AS306" s="1" t="s">
        <v>51</v>
      </c>
      <c r="AT306" s="1" t="s">
        <v>50</v>
      </c>
      <c r="AU306" s="1" t="s">
        <v>52</v>
      </c>
      <c r="AV306" s="1" t="s">
        <v>52</v>
      </c>
      <c r="AW306" s="1" t="s">
        <v>52</v>
      </c>
      <c r="AX306" s="6" t="s">
        <v>51</v>
      </c>
    </row>
    <row r="307" spans="1:50" x14ac:dyDescent="0.25">
      <c r="A307" s="4"/>
      <c r="B307" s="4">
        <v>288839</v>
      </c>
      <c r="C307" s="1">
        <v>70</v>
      </c>
      <c r="D307" s="1">
        <v>70</v>
      </c>
      <c r="E307" s="1">
        <v>49</v>
      </c>
      <c r="F307" s="1">
        <v>1</v>
      </c>
      <c r="G307" s="1" t="s">
        <v>410</v>
      </c>
      <c r="H307" s="3">
        <v>16045</v>
      </c>
      <c r="I307" s="1">
        <v>75</v>
      </c>
      <c r="J307" s="1" t="s">
        <v>46</v>
      </c>
      <c r="K307" s="1" t="s">
        <v>47</v>
      </c>
      <c r="L307" s="1" t="s">
        <v>58</v>
      </c>
      <c r="M307" s="1">
        <v>24.5</v>
      </c>
      <c r="N307" s="1">
        <v>130</v>
      </c>
      <c r="O307" s="1">
        <v>60</v>
      </c>
      <c r="P307" s="1">
        <v>70</v>
      </c>
      <c r="Q307" s="1">
        <v>95</v>
      </c>
      <c r="R307" s="1">
        <v>56</v>
      </c>
      <c r="S307" s="1" t="s">
        <v>54</v>
      </c>
      <c r="T307" s="1" t="s">
        <v>50</v>
      </c>
      <c r="U307" s="1" t="s">
        <v>50</v>
      </c>
      <c r="V307" s="1" t="s">
        <v>50</v>
      </c>
      <c r="W307" s="1" t="s">
        <v>51</v>
      </c>
      <c r="X307" s="1" t="s">
        <v>50</v>
      </c>
      <c r="Y307" s="1" t="s">
        <v>51</v>
      </c>
      <c r="Z307" s="1" t="s">
        <v>51</v>
      </c>
      <c r="AA307" s="1" t="b">
        <v>1</v>
      </c>
      <c r="AB307" s="1" t="s">
        <v>50</v>
      </c>
      <c r="AC307" s="1" t="s">
        <v>51</v>
      </c>
      <c r="AD307" s="1">
        <v>100</v>
      </c>
      <c r="AE307" s="1">
        <v>48</v>
      </c>
      <c r="AF307" s="1">
        <v>107</v>
      </c>
      <c r="AG307" s="1">
        <v>3.8</v>
      </c>
      <c r="AL307" s="1" t="s">
        <v>50</v>
      </c>
      <c r="AM307" s="1" t="s">
        <v>50</v>
      </c>
      <c r="AN307" s="1" t="s">
        <v>50</v>
      </c>
      <c r="AO307" s="1" t="s">
        <v>50</v>
      </c>
      <c r="AP307" s="1" t="s">
        <v>51</v>
      </c>
      <c r="AQ307" s="1" t="s">
        <v>51</v>
      </c>
      <c r="AR307" s="1" t="s">
        <v>50</v>
      </c>
      <c r="AS307" s="1" t="s">
        <v>51</v>
      </c>
      <c r="AT307" s="1" t="s">
        <v>50</v>
      </c>
      <c r="AU307" s="1" t="s">
        <v>52</v>
      </c>
      <c r="AV307" s="1" t="s">
        <v>52</v>
      </c>
      <c r="AW307" s="1" t="s">
        <v>52</v>
      </c>
      <c r="AX307" s="6" t="s">
        <v>51</v>
      </c>
    </row>
    <row r="308" spans="1:50" x14ac:dyDescent="0.25">
      <c r="A308" s="4"/>
      <c r="B308" s="4">
        <v>288971</v>
      </c>
      <c r="C308" s="1">
        <v>51</v>
      </c>
      <c r="D308" s="1">
        <v>51</v>
      </c>
      <c r="E308" s="1">
        <v>41</v>
      </c>
      <c r="F308" s="1">
        <v>1</v>
      </c>
      <c r="G308" s="1" t="s">
        <v>411</v>
      </c>
      <c r="H308" s="3">
        <v>13621</v>
      </c>
      <c r="I308" s="1">
        <v>81</v>
      </c>
      <c r="J308" s="1" t="s">
        <v>56</v>
      </c>
      <c r="K308" s="1" t="s">
        <v>47</v>
      </c>
      <c r="L308" s="1" t="s">
        <v>58</v>
      </c>
      <c r="M308" s="1">
        <v>28.4</v>
      </c>
      <c r="N308" s="1">
        <v>120</v>
      </c>
      <c r="O308" s="1">
        <v>75</v>
      </c>
      <c r="P308" s="1">
        <v>45</v>
      </c>
      <c r="Q308" s="1">
        <v>97.5</v>
      </c>
      <c r="R308" s="1">
        <v>55</v>
      </c>
      <c r="S308" s="1" t="s">
        <v>54</v>
      </c>
      <c r="T308" s="1" t="s">
        <v>50</v>
      </c>
      <c r="U308" s="1" t="s">
        <v>50</v>
      </c>
      <c r="V308" s="1" t="s">
        <v>50</v>
      </c>
      <c r="W308" s="1" t="s">
        <v>50</v>
      </c>
      <c r="X308" s="1" t="s">
        <v>51</v>
      </c>
      <c r="Y308" s="1" t="s">
        <v>51</v>
      </c>
      <c r="Z308" s="1" t="s">
        <v>50</v>
      </c>
      <c r="AA308" s="1" t="s">
        <v>52</v>
      </c>
      <c r="AB308" s="1" t="s">
        <v>50</v>
      </c>
      <c r="AC308" s="1" t="s">
        <v>50</v>
      </c>
      <c r="AD308" s="1">
        <v>105</v>
      </c>
      <c r="AE308" s="1">
        <v>57</v>
      </c>
      <c r="AF308" s="1">
        <v>144</v>
      </c>
      <c r="AG308" s="1">
        <v>5.3</v>
      </c>
      <c r="AJ308" s="1">
        <v>2.2999999999999998</v>
      </c>
      <c r="AK308" s="1">
        <v>1.1000000000000001</v>
      </c>
      <c r="AL308" s="1" t="s">
        <v>51</v>
      </c>
      <c r="AM308" s="1" t="s">
        <v>50</v>
      </c>
      <c r="AN308" s="1" t="s">
        <v>50</v>
      </c>
      <c r="AO308" s="1" t="s">
        <v>51</v>
      </c>
      <c r="AP308" s="1" t="s">
        <v>51</v>
      </c>
      <c r="AQ308" s="1" t="s">
        <v>50</v>
      </c>
      <c r="AR308" s="1" t="s">
        <v>50</v>
      </c>
      <c r="AS308" s="1" t="s">
        <v>51</v>
      </c>
      <c r="AT308" s="1" t="s">
        <v>50</v>
      </c>
      <c r="AU308" s="1" t="s">
        <v>52</v>
      </c>
      <c r="AV308" s="1" t="s">
        <v>52</v>
      </c>
      <c r="AW308" s="1" t="s">
        <v>52</v>
      </c>
      <c r="AX308" s="6" t="s">
        <v>51</v>
      </c>
    </row>
    <row r="309" spans="1:50" x14ac:dyDescent="0.25">
      <c r="A309" s="4"/>
      <c r="B309" s="4">
        <v>289029</v>
      </c>
      <c r="C309" s="1">
        <v>60</v>
      </c>
      <c r="E309" s="1">
        <v>60</v>
      </c>
      <c r="F309" s="1">
        <v>1</v>
      </c>
      <c r="G309" s="1" t="s">
        <v>412</v>
      </c>
      <c r="H309" s="3">
        <v>8822</v>
      </c>
      <c r="I309" s="1">
        <v>94</v>
      </c>
      <c r="J309" s="1" t="s">
        <v>46</v>
      </c>
      <c r="K309" s="1" t="s">
        <v>57</v>
      </c>
      <c r="L309" s="1" t="s">
        <v>58</v>
      </c>
      <c r="M309" s="1">
        <v>23.6</v>
      </c>
      <c r="N309" s="1">
        <v>110</v>
      </c>
      <c r="O309" s="1">
        <v>70</v>
      </c>
      <c r="P309" s="1">
        <v>40</v>
      </c>
      <c r="Q309" s="1">
        <v>90</v>
      </c>
      <c r="R309" s="1">
        <v>96</v>
      </c>
      <c r="S309" s="1" t="s">
        <v>54</v>
      </c>
      <c r="T309" s="1" t="s">
        <v>50</v>
      </c>
      <c r="U309" s="1" t="s">
        <v>50</v>
      </c>
      <c r="V309" s="1" t="s">
        <v>50</v>
      </c>
      <c r="W309" s="1" t="s">
        <v>51</v>
      </c>
      <c r="X309" s="1" t="s">
        <v>50</v>
      </c>
      <c r="Y309" s="1" t="s">
        <v>51</v>
      </c>
      <c r="Z309" s="1" t="s">
        <v>51</v>
      </c>
      <c r="AA309" s="1" t="s">
        <v>52</v>
      </c>
      <c r="AB309" s="1" t="s">
        <v>50</v>
      </c>
      <c r="AC309" s="1" t="s">
        <v>50</v>
      </c>
      <c r="AD309" s="1">
        <v>89</v>
      </c>
      <c r="AE309" s="1">
        <v>48</v>
      </c>
      <c r="AG309" s="1">
        <v>4.3</v>
      </c>
      <c r="AL309" s="1" t="s">
        <v>50</v>
      </c>
      <c r="AM309" s="1" t="s">
        <v>51</v>
      </c>
      <c r="AN309" s="1" t="s">
        <v>50</v>
      </c>
      <c r="AO309" s="1" t="s">
        <v>51</v>
      </c>
      <c r="AP309" s="1" t="s">
        <v>51</v>
      </c>
      <c r="AQ309" s="1" t="s">
        <v>51</v>
      </c>
      <c r="AR309" s="1" t="s">
        <v>50</v>
      </c>
      <c r="AS309" s="1" t="s">
        <v>50</v>
      </c>
      <c r="AT309" s="1" t="s">
        <v>50</v>
      </c>
      <c r="AU309" s="1" t="s">
        <v>52</v>
      </c>
      <c r="AV309" s="1" t="s">
        <v>52</v>
      </c>
      <c r="AW309" s="1" t="s">
        <v>52</v>
      </c>
      <c r="AX309" s="6" t="s">
        <v>51</v>
      </c>
    </row>
    <row r="310" spans="1:50" x14ac:dyDescent="0.25">
      <c r="A310" s="4"/>
      <c r="B310" s="4">
        <v>289152</v>
      </c>
      <c r="C310" s="1">
        <v>53</v>
      </c>
      <c r="E310" s="1">
        <v>53</v>
      </c>
      <c r="F310" s="1">
        <v>1</v>
      </c>
      <c r="G310" s="1" t="s">
        <v>413</v>
      </c>
      <c r="H310" s="3">
        <v>13169</v>
      </c>
      <c r="I310" s="1">
        <v>82</v>
      </c>
      <c r="J310" s="1" t="s">
        <v>56</v>
      </c>
      <c r="K310" s="1" t="s">
        <v>47</v>
      </c>
      <c r="L310" s="1" t="s">
        <v>58</v>
      </c>
      <c r="M310" s="1">
        <v>24.38</v>
      </c>
      <c r="N310" s="1">
        <v>150</v>
      </c>
      <c r="O310" s="1">
        <v>70</v>
      </c>
      <c r="P310" s="1">
        <v>80</v>
      </c>
      <c r="Q310" s="1">
        <v>110</v>
      </c>
      <c r="R310" s="1">
        <v>67</v>
      </c>
      <c r="S310" s="1" t="s">
        <v>54</v>
      </c>
      <c r="T310" s="1" t="s">
        <v>50</v>
      </c>
      <c r="U310" s="1" t="s">
        <v>50</v>
      </c>
      <c r="V310" s="1" t="s">
        <v>50</v>
      </c>
      <c r="W310" s="1" t="s">
        <v>51</v>
      </c>
      <c r="X310" s="1" t="s">
        <v>51</v>
      </c>
      <c r="Y310" s="1" t="s">
        <v>51</v>
      </c>
      <c r="Z310" s="1" t="s">
        <v>51</v>
      </c>
      <c r="AA310" s="1" t="s">
        <v>52</v>
      </c>
      <c r="AB310" s="1" t="s">
        <v>50</v>
      </c>
      <c r="AC310" s="1" t="s">
        <v>51</v>
      </c>
      <c r="AD310" s="1">
        <v>93</v>
      </c>
      <c r="AE310" s="1">
        <v>67</v>
      </c>
      <c r="AF310" s="1">
        <v>89</v>
      </c>
      <c r="AG310" s="1">
        <v>4.7</v>
      </c>
      <c r="AJ310" s="1" t="s">
        <v>52</v>
      </c>
      <c r="AK310" s="1" t="s">
        <v>52</v>
      </c>
      <c r="AL310" s="1" t="s">
        <v>50</v>
      </c>
      <c r="AM310" s="1" t="s">
        <v>51</v>
      </c>
      <c r="AN310" s="1" t="s">
        <v>52</v>
      </c>
      <c r="AO310" s="1" t="s">
        <v>51</v>
      </c>
      <c r="AP310" s="1" t="s">
        <v>50</v>
      </c>
      <c r="AR310" s="1" t="s">
        <v>50</v>
      </c>
      <c r="AS310" s="1" t="s">
        <v>51</v>
      </c>
      <c r="AT310" s="1" t="s">
        <v>50</v>
      </c>
      <c r="AU310" s="1" t="s">
        <v>52</v>
      </c>
      <c r="AV310" s="1" t="s">
        <v>52</v>
      </c>
      <c r="AW310" s="1" t="s">
        <v>52</v>
      </c>
      <c r="AX310" s="6" t="s">
        <v>51</v>
      </c>
    </row>
    <row r="311" spans="1:50" x14ac:dyDescent="0.25">
      <c r="A311" s="4"/>
      <c r="B311" s="4">
        <v>289228</v>
      </c>
      <c r="C311" s="1">
        <v>64</v>
      </c>
      <c r="D311" s="1">
        <v>64</v>
      </c>
      <c r="E311" s="1">
        <v>20</v>
      </c>
      <c r="F311" s="1">
        <v>1</v>
      </c>
      <c r="G311" s="1" t="s">
        <v>414</v>
      </c>
      <c r="H311" s="3">
        <v>15953</v>
      </c>
      <c r="I311" s="1">
        <v>75</v>
      </c>
      <c r="J311" s="1" t="s">
        <v>56</v>
      </c>
      <c r="K311" s="1" t="s">
        <v>47</v>
      </c>
      <c r="L311" s="1" t="s">
        <v>238</v>
      </c>
      <c r="M311" s="1">
        <v>28</v>
      </c>
      <c r="N311" s="1">
        <v>130</v>
      </c>
      <c r="O311" s="1">
        <v>70</v>
      </c>
      <c r="P311" s="1">
        <v>60</v>
      </c>
      <c r="Q311" s="1">
        <v>100</v>
      </c>
      <c r="R311" s="1">
        <v>78</v>
      </c>
      <c r="S311" s="1" t="s">
        <v>49</v>
      </c>
      <c r="T311" s="1" t="s">
        <v>50</v>
      </c>
      <c r="U311" s="1" t="s">
        <v>50</v>
      </c>
      <c r="V311" s="1" t="s">
        <v>50</v>
      </c>
      <c r="W311" s="1" t="s">
        <v>51</v>
      </c>
      <c r="X311" s="1" t="s">
        <v>51</v>
      </c>
      <c r="Y311" s="1" t="s">
        <v>51</v>
      </c>
      <c r="Z311" s="1" t="s">
        <v>50</v>
      </c>
      <c r="AA311" s="1" t="b">
        <v>1</v>
      </c>
      <c r="AB311" s="1" t="s">
        <v>50</v>
      </c>
      <c r="AC311" s="1" t="s">
        <v>50</v>
      </c>
      <c r="AD311" s="1">
        <v>98</v>
      </c>
      <c r="AE311" s="1">
        <v>66</v>
      </c>
      <c r="AG311" s="1">
        <v>5</v>
      </c>
      <c r="AL311" s="1" t="s">
        <v>50</v>
      </c>
      <c r="AM311" s="1" t="s">
        <v>51</v>
      </c>
      <c r="AN311" s="1" t="s">
        <v>50</v>
      </c>
      <c r="AO311" s="1" t="s">
        <v>51</v>
      </c>
      <c r="AP311" s="1" t="s">
        <v>51</v>
      </c>
      <c r="AQ311" s="1" t="s">
        <v>51</v>
      </c>
      <c r="AR311" s="1" t="s">
        <v>50</v>
      </c>
      <c r="AS311" s="1" t="s">
        <v>50</v>
      </c>
      <c r="AT311" s="1" t="s">
        <v>50</v>
      </c>
      <c r="AU311" s="1" t="s">
        <v>52</v>
      </c>
      <c r="AV311" s="1" t="s">
        <v>52</v>
      </c>
      <c r="AW311" s="1" t="s">
        <v>52</v>
      </c>
      <c r="AX311" s="6" t="s">
        <v>51</v>
      </c>
    </row>
    <row r="312" spans="1:50" x14ac:dyDescent="0.25">
      <c r="A312" s="4"/>
      <c r="B312" s="4">
        <v>289282</v>
      </c>
      <c r="C312" s="1">
        <v>65</v>
      </c>
      <c r="E312" s="1">
        <v>65</v>
      </c>
      <c r="F312" s="1">
        <v>1</v>
      </c>
      <c r="G312" s="1" t="s">
        <v>415</v>
      </c>
      <c r="H312" s="3">
        <v>17641</v>
      </c>
      <c r="I312" s="1">
        <v>70</v>
      </c>
      <c r="J312" s="1" t="s">
        <v>46</v>
      </c>
      <c r="K312" s="1" t="s">
        <v>47</v>
      </c>
      <c r="L312" s="1" t="s">
        <v>58</v>
      </c>
      <c r="M312" s="1">
        <v>51.27</v>
      </c>
      <c r="N312" s="1">
        <v>160</v>
      </c>
      <c r="O312" s="1">
        <v>90</v>
      </c>
      <c r="P312" s="1">
        <v>70</v>
      </c>
      <c r="Q312" s="1">
        <v>125</v>
      </c>
      <c r="R312" s="1">
        <v>85</v>
      </c>
      <c r="S312" s="1" t="s">
        <v>105</v>
      </c>
      <c r="T312" s="1" t="s">
        <v>50</v>
      </c>
      <c r="U312" s="1" t="s">
        <v>51</v>
      </c>
      <c r="V312" s="1" t="s">
        <v>51</v>
      </c>
      <c r="W312" s="1" t="s">
        <v>51</v>
      </c>
      <c r="X312" s="1" t="s">
        <v>51</v>
      </c>
      <c r="Y312" s="1" t="s">
        <v>50</v>
      </c>
      <c r="Z312" s="1" t="s">
        <v>51</v>
      </c>
      <c r="AA312" s="1" t="s">
        <v>52</v>
      </c>
      <c r="AB312" s="1" t="s">
        <v>50</v>
      </c>
      <c r="AC312" s="1" t="s">
        <v>51</v>
      </c>
      <c r="AD312" s="1">
        <v>92</v>
      </c>
      <c r="AE312" s="1">
        <v>56</v>
      </c>
      <c r="AG312" s="1">
        <v>3.7</v>
      </c>
      <c r="AJ312" s="1" t="s">
        <v>52</v>
      </c>
      <c r="AK312" s="1" t="s">
        <v>52</v>
      </c>
      <c r="AL312" s="1" t="s">
        <v>50</v>
      </c>
      <c r="AM312" s="1" t="s">
        <v>50</v>
      </c>
      <c r="AN312" s="1" t="s">
        <v>52</v>
      </c>
      <c r="AO312" s="1" t="s">
        <v>51</v>
      </c>
      <c r="AP312" s="1" t="s">
        <v>51</v>
      </c>
      <c r="AQ312" s="1" t="s">
        <v>51</v>
      </c>
      <c r="AR312" s="1" t="s">
        <v>50</v>
      </c>
      <c r="AS312" s="1" t="s">
        <v>51</v>
      </c>
      <c r="AT312" s="1" t="s">
        <v>50</v>
      </c>
      <c r="AU312" s="1" t="s">
        <v>52</v>
      </c>
      <c r="AV312" s="1" t="s">
        <v>52</v>
      </c>
      <c r="AW312" s="1" t="s">
        <v>52</v>
      </c>
      <c r="AX312" s="6" t="s">
        <v>51</v>
      </c>
    </row>
    <row r="313" spans="1:50" x14ac:dyDescent="0.25">
      <c r="A313" s="4"/>
      <c r="B313" s="4">
        <v>289307</v>
      </c>
      <c r="C313" s="1">
        <v>58</v>
      </c>
      <c r="E313" s="1">
        <v>58</v>
      </c>
      <c r="F313" s="1">
        <v>1</v>
      </c>
      <c r="G313" s="1" t="s">
        <v>416</v>
      </c>
      <c r="H313" s="3">
        <v>17744</v>
      </c>
      <c r="I313" s="1">
        <v>70</v>
      </c>
      <c r="J313" s="1" t="s">
        <v>46</v>
      </c>
      <c r="K313" s="1" t="s">
        <v>47</v>
      </c>
      <c r="L313" s="1" t="s">
        <v>58</v>
      </c>
      <c r="M313" s="1">
        <v>32.270000000000003</v>
      </c>
      <c r="N313" s="1">
        <v>130</v>
      </c>
      <c r="O313" s="1">
        <v>50</v>
      </c>
      <c r="P313" s="1">
        <v>80</v>
      </c>
      <c r="Q313" s="1">
        <v>90</v>
      </c>
      <c r="R313" s="1">
        <v>88</v>
      </c>
      <c r="S313" s="1" t="s">
        <v>49</v>
      </c>
      <c r="T313" s="1" t="s">
        <v>50</v>
      </c>
      <c r="U313" s="1" t="s">
        <v>51</v>
      </c>
      <c r="V313" s="1" t="s">
        <v>50</v>
      </c>
      <c r="W313" s="1" t="s">
        <v>51</v>
      </c>
      <c r="X313" s="1" t="s">
        <v>51</v>
      </c>
      <c r="Y313" s="1" t="s">
        <v>50</v>
      </c>
      <c r="Z313" s="1" t="s">
        <v>51</v>
      </c>
      <c r="AA313" s="1" t="b">
        <v>1</v>
      </c>
      <c r="AB313" s="1" t="s">
        <v>50</v>
      </c>
      <c r="AC313" s="1" t="s">
        <v>50</v>
      </c>
      <c r="AJ313" s="1" t="s">
        <v>52</v>
      </c>
      <c r="AK313" s="1" t="s">
        <v>52</v>
      </c>
      <c r="AL313" s="1" t="s">
        <v>50</v>
      </c>
      <c r="AM313" s="1" t="s">
        <v>51</v>
      </c>
      <c r="AN313" s="1" t="s">
        <v>52</v>
      </c>
      <c r="AO313" s="1" t="s">
        <v>50</v>
      </c>
      <c r="AP313" s="1" t="s">
        <v>51</v>
      </c>
      <c r="AQ313" s="1" t="s">
        <v>50</v>
      </c>
      <c r="AR313" s="1" t="s">
        <v>50</v>
      </c>
      <c r="AS313" s="1" t="s">
        <v>51</v>
      </c>
      <c r="AT313" s="1" t="s">
        <v>50</v>
      </c>
      <c r="AU313" s="1" t="s">
        <v>52</v>
      </c>
      <c r="AV313" s="1" t="s">
        <v>52</v>
      </c>
      <c r="AW313" s="1" t="s">
        <v>52</v>
      </c>
      <c r="AX313" s="6" t="s">
        <v>51</v>
      </c>
    </row>
    <row r="314" spans="1:50" x14ac:dyDescent="0.25">
      <c r="A314" s="4"/>
      <c r="B314" s="4">
        <v>289582</v>
      </c>
      <c r="C314" s="1">
        <v>70</v>
      </c>
      <c r="D314" s="1">
        <v>70</v>
      </c>
      <c r="E314" s="1">
        <v>25</v>
      </c>
      <c r="F314" s="1">
        <v>1</v>
      </c>
      <c r="G314" s="1" t="s">
        <v>417</v>
      </c>
      <c r="H314" s="3">
        <v>22425</v>
      </c>
      <c r="I314" s="1">
        <v>57</v>
      </c>
      <c r="J314" s="1" t="s">
        <v>56</v>
      </c>
      <c r="K314" s="1" t="s">
        <v>57</v>
      </c>
      <c r="L314" s="1" t="s">
        <v>48</v>
      </c>
      <c r="M314" s="1">
        <v>30.4</v>
      </c>
      <c r="N314" s="1">
        <v>120</v>
      </c>
      <c r="O314" s="1">
        <v>70</v>
      </c>
      <c r="P314" s="1">
        <v>50</v>
      </c>
      <c r="Q314" s="1">
        <v>95</v>
      </c>
      <c r="R314" s="1">
        <v>50</v>
      </c>
      <c r="S314" s="1" t="s">
        <v>49</v>
      </c>
      <c r="T314" s="1" t="s">
        <v>50</v>
      </c>
      <c r="U314" s="1" t="s">
        <v>50</v>
      </c>
      <c r="V314" s="1" t="s">
        <v>50</v>
      </c>
      <c r="W314" s="1" t="s">
        <v>50</v>
      </c>
      <c r="X314" s="1" t="s">
        <v>51</v>
      </c>
      <c r="Y314" s="1" t="s">
        <v>51</v>
      </c>
      <c r="Z314" s="1" t="s">
        <v>50</v>
      </c>
      <c r="AA314" s="1" t="s">
        <v>52</v>
      </c>
      <c r="AB314" s="1" t="s">
        <v>50</v>
      </c>
      <c r="AC314" s="1" t="s">
        <v>50</v>
      </c>
      <c r="AD314" s="1">
        <v>92</v>
      </c>
      <c r="AE314" s="1">
        <v>80</v>
      </c>
      <c r="AF314" s="1">
        <v>160</v>
      </c>
      <c r="AG314" s="1">
        <v>4.8</v>
      </c>
      <c r="AJ314" s="1">
        <v>4.8</v>
      </c>
      <c r="AK314" s="1">
        <v>2.9</v>
      </c>
      <c r="AL314" s="1" t="s">
        <v>51</v>
      </c>
      <c r="AM314" s="1" t="s">
        <v>50</v>
      </c>
      <c r="AO314" s="1" t="s">
        <v>51</v>
      </c>
      <c r="AP314" s="1" t="s">
        <v>51</v>
      </c>
      <c r="AQ314" s="1" t="s">
        <v>51</v>
      </c>
      <c r="AR314" s="1" t="s">
        <v>50</v>
      </c>
      <c r="AS314" s="1" t="s">
        <v>50</v>
      </c>
      <c r="AT314" s="1" t="s">
        <v>50</v>
      </c>
      <c r="AU314" s="1" t="s">
        <v>52</v>
      </c>
      <c r="AV314" s="1" t="s">
        <v>52</v>
      </c>
      <c r="AW314" s="1" t="s">
        <v>52</v>
      </c>
      <c r="AX314" s="6" t="s">
        <v>51</v>
      </c>
    </row>
    <row r="315" spans="1:50" x14ac:dyDescent="0.25">
      <c r="A315" s="4"/>
      <c r="B315" s="4">
        <v>289796</v>
      </c>
      <c r="C315" s="1">
        <v>56</v>
      </c>
      <c r="D315" s="1">
        <v>56</v>
      </c>
      <c r="E315" s="1">
        <v>55</v>
      </c>
      <c r="F315" s="1">
        <v>1</v>
      </c>
      <c r="G315" s="1" t="s">
        <v>418</v>
      </c>
      <c r="H315" s="3">
        <v>18128</v>
      </c>
      <c r="I315" s="1">
        <v>69</v>
      </c>
      <c r="J315" s="1" t="s">
        <v>46</v>
      </c>
      <c r="K315" s="1" t="s">
        <v>57</v>
      </c>
      <c r="L315" s="1" t="s">
        <v>58</v>
      </c>
      <c r="M315" s="1">
        <v>35.799999999999997</v>
      </c>
      <c r="N315" s="1">
        <v>110</v>
      </c>
      <c r="O315" s="1">
        <v>70</v>
      </c>
      <c r="P315" s="1">
        <v>40</v>
      </c>
      <c r="Q315" s="1">
        <v>90</v>
      </c>
      <c r="R315" s="1">
        <v>51</v>
      </c>
      <c r="S315" s="1" t="s">
        <v>54</v>
      </c>
      <c r="T315" s="1" t="s">
        <v>50</v>
      </c>
      <c r="U315" s="1" t="s">
        <v>51</v>
      </c>
      <c r="V315" s="1" t="s">
        <v>50</v>
      </c>
      <c r="W315" s="1" t="s">
        <v>51</v>
      </c>
      <c r="X315" s="1" t="s">
        <v>50</v>
      </c>
      <c r="Y315" s="1" t="s">
        <v>50</v>
      </c>
      <c r="Z315" s="1" t="s">
        <v>50</v>
      </c>
      <c r="AA315" s="1" t="s">
        <v>52</v>
      </c>
      <c r="AB315" s="1" t="s">
        <v>50</v>
      </c>
      <c r="AC315" s="1" t="s">
        <v>50</v>
      </c>
      <c r="AD315" s="1">
        <v>121</v>
      </c>
      <c r="AE315" s="1">
        <v>40</v>
      </c>
      <c r="AG315" s="1">
        <v>4.5999999999999996</v>
      </c>
      <c r="AL315" s="1" t="s">
        <v>50</v>
      </c>
      <c r="AM315" s="1" t="s">
        <v>51</v>
      </c>
      <c r="AO315" s="1" t="s">
        <v>51</v>
      </c>
      <c r="AP315" s="1" t="s">
        <v>51</v>
      </c>
      <c r="AQ315" s="1" t="s">
        <v>50</v>
      </c>
      <c r="AR315" s="1" t="s">
        <v>50</v>
      </c>
      <c r="AS315" s="1" t="s">
        <v>51</v>
      </c>
      <c r="AT315" s="1" t="s">
        <v>50</v>
      </c>
      <c r="AU315" s="1" t="s">
        <v>52</v>
      </c>
      <c r="AV315" s="1" t="s">
        <v>52</v>
      </c>
      <c r="AW315" s="1" t="s">
        <v>52</v>
      </c>
      <c r="AX315" s="6" t="s">
        <v>51</v>
      </c>
    </row>
    <row r="316" spans="1:50" x14ac:dyDescent="0.25">
      <c r="A316" s="4"/>
      <c r="B316" s="4">
        <v>290171</v>
      </c>
      <c r="C316" s="1">
        <v>65</v>
      </c>
      <c r="D316" s="1">
        <v>65</v>
      </c>
      <c r="E316" s="1">
        <v>65</v>
      </c>
      <c r="F316" s="1">
        <v>1</v>
      </c>
      <c r="G316" s="1" t="s">
        <v>419</v>
      </c>
      <c r="H316" s="3">
        <v>25708</v>
      </c>
      <c r="I316" s="1">
        <v>48</v>
      </c>
      <c r="J316" s="1" t="s">
        <v>56</v>
      </c>
      <c r="K316" s="1" t="s">
        <v>47</v>
      </c>
      <c r="L316" s="1" t="s">
        <v>58</v>
      </c>
      <c r="M316" s="1">
        <v>39.5</v>
      </c>
      <c r="N316" s="1">
        <v>100</v>
      </c>
      <c r="O316" s="1">
        <v>65</v>
      </c>
      <c r="P316" s="1">
        <v>35</v>
      </c>
      <c r="Q316" s="1">
        <v>82.5</v>
      </c>
      <c r="R316" s="1">
        <v>61</v>
      </c>
      <c r="S316" s="1" t="s">
        <v>54</v>
      </c>
      <c r="T316" s="1" t="s">
        <v>50</v>
      </c>
      <c r="U316" s="1" t="s">
        <v>51</v>
      </c>
      <c r="V316" s="1" t="s">
        <v>50</v>
      </c>
      <c r="W316" s="1" t="s">
        <v>50</v>
      </c>
      <c r="X316" s="1" t="s">
        <v>51</v>
      </c>
      <c r="Y316" s="1" t="s">
        <v>51</v>
      </c>
      <c r="Z316" s="1" t="s">
        <v>50</v>
      </c>
      <c r="AA316" s="1" t="s">
        <v>52</v>
      </c>
      <c r="AB316" s="1" t="s">
        <v>50</v>
      </c>
      <c r="AC316" s="1" t="s">
        <v>51</v>
      </c>
      <c r="AD316" s="1">
        <v>145</v>
      </c>
      <c r="AE316" s="1">
        <v>49</v>
      </c>
      <c r="AF316" s="1">
        <v>108</v>
      </c>
      <c r="AG316" s="1">
        <v>4.5</v>
      </c>
      <c r="AL316" s="1" t="s">
        <v>50</v>
      </c>
      <c r="AM316" s="1" t="s">
        <v>50</v>
      </c>
      <c r="AN316" s="1" t="s">
        <v>50</v>
      </c>
      <c r="AO316" s="1" t="s">
        <v>51</v>
      </c>
      <c r="AP316" s="1" t="s">
        <v>51</v>
      </c>
      <c r="AQ316" s="1" t="s">
        <v>51</v>
      </c>
      <c r="AR316" s="1" t="s">
        <v>50</v>
      </c>
      <c r="AS316" s="2" t="s">
        <v>50</v>
      </c>
      <c r="AT316" s="1" t="s">
        <v>50</v>
      </c>
      <c r="AU316" s="2">
        <v>43047</v>
      </c>
      <c r="AV316" s="1">
        <v>0</v>
      </c>
      <c r="AW316" s="2">
        <v>43053</v>
      </c>
      <c r="AX316" s="6" t="s">
        <v>51</v>
      </c>
    </row>
    <row r="317" spans="1:50" x14ac:dyDescent="0.25">
      <c r="A317" s="4"/>
      <c r="B317" s="4">
        <v>290237</v>
      </c>
      <c r="C317" s="1">
        <v>57</v>
      </c>
      <c r="E317" s="1">
        <v>57</v>
      </c>
      <c r="F317" s="1">
        <v>1</v>
      </c>
      <c r="G317" s="1" t="s">
        <v>420</v>
      </c>
      <c r="H317" s="3">
        <v>20137</v>
      </c>
      <c r="I317" s="1">
        <v>63</v>
      </c>
      <c r="J317" s="1" t="s">
        <v>56</v>
      </c>
      <c r="K317" s="1" t="s">
        <v>57</v>
      </c>
      <c r="L317" s="1" t="s">
        <v>58</v>
      </c>
      <c r="M317" s="1">
        <v>40.57</v>
      </c>
      <c r="N317" s="1">
        <v>120</v>
      </c>
      <c r="O317" s="1">
        <v>70</v>
      </c>
      <c r="P317" s="1">
        <v>50</v>
      </c>
      <c r="Q317" s="1">
        <v>95</v>
      </c>
      <c r="R317" s="1">
        <v>70</v>
      </c>
      <c r="S317" s="1" t="s">
        <v>54</v>
      </c>
      <c r="T317" s="1" t="s">
        <v>50</v>
      </c>
      <c r="U317" s="1" t="s">
        <v>51</v>
      </c>
      <c r="V317" s="1" t="s">
        <v>50</v>
      </c>
      <c r="W317" s="1" t="s">
        <v>51</v>
      </c>
      <c r="X317" s="1" t="s">
        <v>50</v>
      </c>
      <c r="Y317" s="1" t="s">
        <v>50</v>
      </c>
      <c r="Z317" s="1" t="s">
        <v>51</v>
      </c>
      <c r="AA317" s="1" t="s">
        <v>52</v>
      </c>
      <c r="AB317" s="1" t="s">
        <v>50</v>
      </c>
      <c r="AC317" s="1" t="s">
        <v>50</v>
      </c>
      <c r="AJ317" s="1" t="s">
        <v>52</v>
      </c>
      <c r="AK317" s="1" t="s">
        <v>52</v>
      </c>
      <c r="AL317" s="1" t="s">
        <v>51</v>
      </c>
      <c r="AM317" s="1" t="s">
        <v>50</v>
      </c>
      <c r="AN317" s="1" t="s">
        <v>52</v>
      </c>
      <c r="AO317" s="1" t="s">
        <v>51</v>
      </c>
      <c r="AP317" s="1" t="s">
        <v>51</v>
      </c>
      <c r="AQ317" s="1" t="s">
        <v>50</v>
      </c>
      <c r="AR317" s="1" t="s">
        <v>50</v>
      </c>
      <c r="AS317" s="1" t="s">
        <v>51</v>
      </c>
      <c r="AT317" s="1" t="s">
        <v>51</v>
      </c>
      <c r="AU317" s="1" t="s">
        <v>52</v>
      </c>
      <c r="AV317" s="1" t="s">
        <v>52</v>
      </c>
      <c r="AW317" s="1" t="s">
        <v>52</v>
      </c>
      <c r="AX317" s="6" t="s">
        <v>51</v>
      </c>
    </row>
    <row r="318" spans="1:50" x14ac:dyDescent="0.25">
      <c r="A318" s="4"/>
      <c r="B318" s="4">
        <v>290365</v>
      </c>
      <c r="C318" s="1">
        <v>75</v>
      </c>
      <c r="D318" s="1">
        <v>75</v>
      </c>
      <c r="F318" s="1">
        <v>1</v>
      </c>
      <c r="G318" s="1" t="s">
        <v>421</v>
      </c>
      <c r="H318" s="3">
        <v>13463</v>
      </c>
      <c r="I318" s="1">
        <v>82</v>
      </c>
      <c r="J318" s="1" t="s">
        <v>46</v>
      </c>
      <c r="K318" s="1" t="s">
        <v>47</v>
      </c>
      <c r="L318" s="1" t="s">
        <v>58</v>
      </c>
      <c r="M318" s="1">
        <v>32.369999999999997</v>
      </c>
      <c r="N318" s="1">
        <v>145</v>
      </c>
      <c r="O318" s="1">
        <v>75</v>
      </c>
      <c r="P318" s="1">
        <v>70</v>
      </c>
      <c r="Q318" s="1">
        <v>110</v>
      </c>
      <c r="R318" s="1">
        <v>76</v>
      </c>
      <c r="S318" s="1" t="s">
        <v>54</v>
      </c>
      <c r="T318" s="1" t="s">
        <v>50</v>
      </c>
      <c r="U318" s="1" t="s">
        <v>50</v>
      </c>
      <c r="V318" s="1" t="s">
        <v>51</v>
      </c>
      <c r="W318" s="1" t="s">
        <v>51</v>
      </c>
      <c r="X318" s="1" t="s">
        <v>50</v>
      </c>
      <c r="Y318" s="1" t="s">
        <v>50</v>
      </c>
      <c r="Z318" s="1" t="s">
        <v>51</v>
      </c>
      <c r="AA318" s="1" t="s">
        <v>52</v>
      </c>
      <c r="AB318" s="1" t="s">
        <v>50</v>
      </c>
      <c r="AC318" s="1" t="s">
        <v>50</v>
      </c>
      <c r="AJ318" s="1" t="s">
        <v>52</v>
      </c>
      <c r="AK318" s="1" t="s">
        <v>52</v>
      </c>
      <c r="AL318" s="1" t="s">
        <v>50</v>
      </c>
      <c r="AM318" s="1" t="s">
        <v>51</v>
      </c>
      <c r="AN318" s="1" t="s">
        <v>52</v>
      </c>
      <c r="AP318" s="1" t="s">
        <v>50</v>
      </c>
      <c r="AR318" s="1" t="s">
        <v>50</v>
      </c>
      <c r="AS318" s="1" t="s">
        <v>51</v>
      </c>
      <c r="AT318" s="1" t="s">
        <v>50</v>
      </c>
      <c r="AU318" s="1" t="s">
        <v>52</v>
      </c>
      <c r="AV318" s="1" t="s">
        <v>52</v>
      </c>
      <c r="AW318" s="1" t="s">
        <v>52</v>
      </c>
      <c r="AX318" s="6" t="s">
        <v>51</v>
      </c>
    </row>
    <row r="319" spans="1:50" x14ac:dyDescent="0.25">
      <c r="A319" s="4"/>
      <c r="B319" s="4">
        <v>290440</v>
      </c>
      <c r="C319" s="1">
        <v>50</v>
      </c>
      <c r="E319" s="1">
        <v>50</v>
      </c>
      <c r="F319" s="1">
        <v>1</v>
      </c>
      <c r="G319" s="1" t="s">
        <v>422</v>
      </c>
      <c r="H319" s="3">
        <v>11980</v>
      </c>
      <c r="I319" s="1">
        <v>86</v>
      </c>
      <c r="J319" s="1" t="s">
        <v>56</v>
      </c>
      <c r="K319" s="1" t="s">
        <v>57</v>
      </c>
      <c r="L319" s="1" t="s">
        <v>58</v>
      </c>
      <c r="M319" s="1">
        <v>29.38</v>
      </c>
      <c r="N319" s="1">
        <v>118</v>
      </c>
      <c r="O319" s="1">
        <v>60</v>
      </c>
      <c r="P319" s="1">
        <v>58</v>
      </c>
      <c r="Q319" s="1">
        <v>89</v>
      </c>
      <c r="R319" s="1">
        <v>74</v>
      </c>
      <c r="S319" s="1" t="s">
        <v>59</v>
      </c>
      <c r="U319" s="1" t="s">
        <v>50</v>
      </c>
      <c r="V319" s="1" t="s">
        <v>50</v>
      </c>
      <c r="W319" s="1" t="s">
        <v>51</v>
      </c>
      <c r="X319" s="1" t="s">
        <v>51</v>
      </c>
      <c r="Y319" s="1" t="s">
        <v>51</v>
      </c>
      <c r="Z319" s="1" t="s">
        <v>51</v>
      </c>
      <c r="AA319" s="1" t="s">
        <v>52</v>
      </c>
      <c r="AB319" s="1" t="s">
        <v>50</v>
      </c>
      <c r="AC319" s="1" t="s">
        <v>50</v>
      </c>
      <c r="AD319" s="1">
        <v>150</v>
      </c>
      <c r="AE319" s="1">
        <v>37</v>
      </c>
      <c r="AG319" s="1">
        <v>4.5999999999999996</v>
      </c>
      <c r="AJ319" s="1" t="s">
        <v>52</v>
      </c>
      <c r="AK319" s="1" t="s">
        <v>52</v>
      </c>
      <c r="AL319" s="1" t="s">
        <v>51</v>
      </c>
      <c r="AM319" s="1" t="s">
        <v>50</v>
      </c>
      <c r="AN319" s="1" t="s">
        <v>52</v>
      </c>
      <c r="AO319" s="1" t="s">
        <v>51</v>
      </c>
      <c r="AP319" s="1" t="s">
        <v>51</v>
      </c>
      <c r="AQ319" s="1" t="s">
        <v>50</v>
      </c>
      <c r="AR319" s="1" t="s">
        <v>50</v>
      </c>
      <c r="AS319" s="1" t="s">
        <v>51</v>
      </c>
      <c r="AT319" s="1" t="s">
        <v>50</v>
      </c>
      <c r="AU319" s="1" t="s">
        <v>52</v>
      </c>
      <c r="AV319" s="1" t="s">
        <v>52</v>
      </c>
      <c r="AW319" s="1" t="s">
        <v>52</v>
      </c>
      <c r="AX319" s="6" t="s">
        <v>51</v>
      </c>
    </row>
    <row r="320" spans="1:50" x14ac:dyDescent="0.25">
      <c r="A320" s="4"/>
      <c r="B320" s="4">
        <v>290523</v>
      </c>
      <c r="C320" s="1">
        <v>64</v>
      </c>
      <c r="D320" s="1">
        <v>64</v>
      </c>
      <c r="E320" s="1">
        <v>64</v>
      </c>
      <c r="F320" s="1">
        <v>1</v>
      </c>
      <c r="G320" s="1" t="s">
        <v>423</v>
      </c>
      <c r="H320" s="3">
        <v>12123</v>
      </c>
      <c r="I320" s="1">
        <v>85</v>
      </c>
      <c r="J320" s="1" t="s">
        <v>46</v>
      </c>
      <c r="K320" s="1" t="s">
        <v>47</v>
      </c>
      <c r="L320" s="1" t="s">
        <v>58</v>
      </c>
      <c r="M320" s="1">
        <v>31.4</v>
      </c>
      <c r="N320" s="1">
        <v>105</v>
      </c>
      <c r="O320" s="1">
        <v>60</v>
      </c>
      <c r="P320" s="1">
        <v>45</v>
      </c>
      <c r="Q320" s="1">
        <v>82.5</v>
      </c>
      <c r="R320" s="1">
        <v>56</v>
      </c>
      <c r="S320" s="1" t="s">
        <v>54</v>
      </c>
      <c r="T320" s="1" t="s">
        <v>50</v>
      </c>
      <c r="U320" s="1" t="s">
        <v>50</v>
      </c>
      <c r="V320" s="1" t="s">
        <v>50</v>
      </c>
      <c r="W320" s="1" t="s">
        <v>51</v>
      </c>
      <c r="X320" s="1" t="s">
        <v>50</v>
      </c>
      <c r="Y320" s="1" t="s">
        <v>50</v>
      </c>
      <c r="Z320" s="1" t="s">
        <v>50</v>
      </c>
      <c r="AA320" s="1" t="s">
        <v>52</v>
      </c>
      <c r="AB320" s="1" t="s">
        <v>50</v>
      </c>
      <c r="AC320" s="1" t="s">
        <v>50</v>
      </c>
      <c r="AD320" s="1">
        <v>90</v>
      </c>
      <c r="AE320" s="1">
        <v>51.8</v>
      </c>
      <c r="AF320" s="1">
        <v>137</v>
      </c>
      <c r="AG320" s="1">
        <v>4.7</v>
      </c>
      <c r="AH320" s="1">
        <v>340</v>
      </c>
      <c r="AJ320" s="1">
        <v>3.6</v>
      </c>
      <c r="AK320" s="1">
        <v>0.9</v>
      </c>
      <c r="AL320" s="1" t="s">
        <v>50</v>
      </c>
      <c r="AM320" s="1" t="s">
        <v>51</v>
      </c>
      <c r="AO320" s="1" t="s">
        <v>51</v>
      </c>
      <c r="AP320" s="1" t="s">
        <v>51</v>
      </c>
      <c r="AQ320" s="1" t="s">
        <v>50</v>
      </c>
      <c r="AR320" s="1" t="s">
        <v>50</v>
      </c>
      <c r="AS320" s="1" t="s">
        <v>51</v>
      </c>
      <c r="AT320" s="1" t="s">
        <v>50</v>
      </c>
      <c r="AU320" s="1" t="s">
        <v>52</v>
      </c>
      <c r="AV320" s="1" t="s">
        <v>52</v>
      </c>
      <c r="AW320" s="1" t="s">
        <v>52</v>
      </c>
      <c r="AX320" s="6" t="s">
        <v>51</v>
      </c>
    </row>
    <row r="321" spans="1:50" x14ac:dyDescent="0.25">
      <c r="A321" s="4"/>
      <c r="B321" s="4">
        <v>290562</v>
      </c>
      <c r="C321" s="1">
        <v>51</v>
      </c>
      <c r="E321" s="1">
        <v>51</v>
      </c>
      <c r="F321" s="1">
        <v>1</v>
      </c>
      <c r="G321" s="1" t="s">
        <v>424</v>
      </c>
      <c r="H321" s="3">
        <v>13661</v>
      </c>
      <c r="I321" s="1">
        <v>81</v>
      </c>
      <c r="J321" s="1" t="s">
        <v>46</v>
      </c>
      <c r="K321" s="1" t="s">
        <v>57</v>
      </c>
      <c r="L321" s="1" t="s">
        <v>58</v>
      </c>
      <c r="M321" s="1">
        <v>27.71</v>
      </c>
      <c r="N321" s="1">
        <v>145</v>
      </c>
      <c r="O321" s="1">
        <v>80</v>
      </c>
      <c r="P321" s="1">
        <v>65</v>
      </c>
      <c r="Q321" s="1">
        <v>112.5</v>
      </c>
      <c r="R321" s="1">
        <v>85</v>
      </c>
      <c r="S321" s="1" t="s">
        <v>54</v>
      </c>
      <c r="T321" s="1" t="s">
        <v>51</v>
      </c>
      <c r="U321" s="1" t="s">
        <v>50</v>
      </c>
      <c r="V321" s="1" t="s">
        <v>51</v>
      </c>
      <c r="W321" s="1" t="s">
        <v>51</v>
      </c>
      <c r="X321" s="1" t="s">
        <v>50</v>
      </c>
      <c r="Y321" s="1" t="s">
        <v>50</v>
      </c>
      <c r="Z321" s="1" t="s">
        <v>51</v>
      </c>
      <c r="AA321" s="1" t="s">
        <v>52</v>
      </c>
      <c r="AB321" s="1" t="s">
        <v>50</v>
      </c>
      <c r="AC321" s="1" t="s">
        <v>51</v>
      </c>
      <c r="AD321" s="1">
        <v>98</v>
      </c>
      <c r="AE321" s="1">
        <v>48</v>
      </c>
      <c r="AF321" s="1">
        <v>11.1</v>
      </c>
      <c r="AG321" s="1">
        <v>4</v>
      </c>
      <c r="AJ321" s="1" t="s">
        <v>52</v>
      </c>
      <c r="AK321" s="1" t="s">
        <v>52</v>
      </c>
      <c r="AL321" s="1" t="s">
        <v>50</v>
      </c>
      <c r="AM321" s="1" t="s">
        <v>50</v>
      </c>
      <c r="AN321" s="1" t="s">
        <v>52</v>
      </c>
      <c r="AO321" s="1" t="s">
        <v>50</v>
      </c>
      <c r="AP321" s="1" t="s">
        <v>51</v>
      </c>
      <c r="AQ321" s="1" t="s">
        <v>50</v>
      </c>
      <c r="AR321" s="1" t="s">
        <v>50</v>
      </c>
      <c r="AS321" s="1" t="s">
        <v>50</v>
      </c>
      <c r="AT321" s="1" t="s">
        <v>50</v>
      </c>
      <c r="AU321" s="1" t="s">
        <v>52</v>
      </c>
      <c r="AV321" s="1" t="s">
        <v>52</v>
      </c>
      <c r="AW321" s="1" t="s">
        <v>52</v>
      </c>
      <c r="AX321" s="6" t="s">
        <v>51</v>
      </c>
    </row>
    <row r="322" spans="1:50" x14ac:dyDescent="0.25">
      <c r="A322" s="4"/>
      <c r="B322" s="4">
        <v>290586</v>
      </c>
      <c r="C322" s="1">
        <v>52</v>
      </c>
      <c r="E322" s="1">
        <v>52</v>
      </c>
      <c r="F322" s="1">
        <v>1</v>
      </c>
      <c r="G322" s="1" t="s">
        <v>425</v>
      </c>
      <c r="H322" s="3">
        <v>11231</v>
      </c>
      <c r="I322" s="1">
        <v>88</v>
      </c>
      <c r="J322" s="1" t="s">
        <v>46</v>
      </c>
      <c r="K322" s="1" t="s">
        <v>47</v>
      </c>
      <c r="L322" s="1" t="s">
        <v>58</v>
      </c>
      <c r="M322" s="1">
        <v>28.8</v>
      </c>
      <c r="N322" s="1">
        <v>128</v>
      </c>
      <c r="O322" s="1">
        <v>60</v>
      </c>
      <c r="P322" s="1">
        <v>68</v>
      </c>
      <c r="Q322" s="1">
        <v>94</v>
      </c>
      <c r="R322" s="1">
        <v>48</v>
      </c>
      <c r="S322" s="1" t="s">
        <v>59</v>
      </c>
      <c r="T322" s="1" t="s">
        <v>50</v>
      </c>
      <c r="U322" s="1" t="s">
        <v>50</v>
      </c>
      <c r="V322" s="1" t="s">
        <v>50</v>
      </c>
      <c r="W322" s="1" t="s">
        <v>51</v>
      </c>
      <c r="X322" s="1" t="s">
        <v>51</v>
      </c>
      <c r="Y322" s="1" t="s">
        <v>51</v>
      </c>
      <c r="Z322" s="1" t="s">
        <v>50</v>
      </c>
      <c r="AA322" s="1" t="s">
        <v>52</v>
      </c>
      <c r="AB322" s="1" t="s">
        <v>50</v>
      </c>
      <c r="AC322" s="1" t="s">
        <v>50</v>
      </c>
      <c r="AJ322" s="1" t="s">
        <v>52</v>
      </c>
      <c r="AK322" s="1" t="s">
        <v>52</v>
      </c>
      <c r="AL322" s="1" t="s">
        <v>50</v>
      </c>
      <c r="AM322" s="1" t="s">
        <v>50</v>
      </c>
      <c r="AN322" s="1" t="s">
        <v>52</v>
      </c>
      <c r="AO322" s="1" t="s">
        <v>51</v>
      </c>
      <c r="AP322" s="1" t="s">
        <v>51</v>
      </c>
      <c r="AQ322" s="1" t="s">
        <v>50</v>
      </c>
      <c r="AR322" s="1" t="s">
        <v>50</v>
      </c>
      <c r="AS322" s="1" t="s">
        <v>50</v>
      </c>
      <c r="AT322" s="1" t="s">
        <v>50</v>
      </c>
      <c r="AU322" s="1" t="s">
        <v>52</v>
      </c>
      <c r="AV322" s="1" t="s">
        <v>52</v>
      </c>
      <c r="AW322" s="1" t="s">
        <v>52</v>
      </c>
      <c r="AX322" s="6" t="s">
        <v>51</v>
      </c>
    </row>
    <row r="323" spans="1:50" x14ac:dyDescent="0.25">
      <c r="A323" s="4"/>
      <c r="B323" s="4">
        <v>290741</v>
      </c>
      <c r="C323" s="1">
        <v>60</v>
      </c>
      <c r="D323" s="1">
        <v>60</v>
      </c>
      <c r="F323" s="1">
        <v>1</v>
      </c>
      <c r="G323" s="1" t="s">
        <v>426</v>
      </c>
      <c r="H323" s="3">
        <v>15441</v>
      </c>
      <c r="I323" s="1">
        <v>76</v>
      </c>
      <c r="J323" s="1" t="s">
        <v>56</v>
      </c>
      <c r="K323" s="1" t="s">
        <v>57</v>
      </c>
      <c r="L323" s="1" t="s">
        <v>58</v>
      </c>
      <c r="M323" s="1">
        <v>32.799999999999997</v>
      </c>
      <c r="N323" s="1">
        <v>138</v>
      </c>
      <c r="O323" s="1">
        <v>70</v>
      </c>
      <c r="P323" s="1">
        <v>68</v>
      </c>
      <c r="Q323" s="1">
        <v>104</v>
      </c>
      <c r="R323" s="1">
        <v>76</v>
      </c>
      <c r="S323" s="1" t="s">
        <v>59</v>
      </c>
      <c r="T323" s="1" t="s">
        <v>50</v>
      </c>
      <c r="U323" s="1" t="s">
        <v>51</v>
      </c>
      <c r="V323" s="1" t="s">
        <v>51</v>
      </c>
      <c r="W323" s="1" t="s">
        <v>51</v>
      </c>
      <c r="X323" s="1" t="s">
        <v>50</v>
      </c>
      <c r="Y323" s="1" t="s">
        <v>51</v>
      </c>
      <c r="Z323" s="1" t="s">
        <v>51</v>
      </c>
      <c r="AA323" s="1" t="s">
        <v>52</v>
      </c>
      <c r="AB323" s="1" t="s">
        <v>51</v>
      </c>
      <c r="AC323" s="1" t="s">
        <v>50</v>
      </c>
      <c r="AL323" s="1" t="s">
        <v>50</v>
      </c>
      <c r="AM323" s="1" t="s">
        <v>51</v>
      </c>
      <c r="AO323" s="1" t="s">
        <v>51</v>
      </c>
      <c r="AP323" s="1" t="s">
        <v>50</v>
      </c>
      <c r="AQ323" s="1" t="s">
        <v>50</v>
      </c>
      <c r="AR323" s="1" t="s">
        <v>50</v>
      </c>
      <c r="AS323" s="1" t="s">
        <v>51</v>
      </c>
      <c r="AT323" s="1" t="s">
        <v>50</v>
      </c>
      <c r="AU323" s="1" t="s">
        <v>52</v>
      </c>
      <c r="AV323" s="1" t="s">
        <v>52</v>
      </c>
      <c r="AW323" s="1" t="s">
        <v>52</v>
      </c>
      <c r="AX323" s="6" t="s">
        <v>51</v>
      </c>
    </row>
    <row r="324" spans="1:50" x14ac:dyDescent="0.25">
      <c r="A324" s="4"/>
      <c r="B324" s="4">
        <v>290980</v>
      </c>
      <c r="C324" s="1">
        <v>52</v>
      </c>
      <c r="D324" s="1">
        <v>52</v>
      </c>
      <c r="E324" s="1">
        <v>52</v>
      </c>
      <c r="F324" s="1">
        <v>1</v>
      </c>
      <c r="G324" s="1" t="s">
        <v>427</v>
      </c>
      <c r="H324" s="3">
        <v>12823</v>
      </c>
      <c r="I324" s="1">
        <v>83</v>
      </c>
      <c r="J324" s="1" t="s">
        <v>56</v>
      </c>
      <c r="K324" s="1" t="s">
        <v>47</v>
      </c>
      <c r="L324" s="1" t="s">
        <v>58</v>
      </c>
      <c r="M324" s="1">
        <v>38.1</v>
      </c>
      <c r="N324" s="1">
        <v>110</v>
      </c>
      <c r="O324" s="1">
        <v>70</v>
      </c>
      <c r="P324" s="1">
        <v>40</v>
      </c>
      <c r="Q324" s="1">
        <v>90</v>
      </c>
      <c r="R324" s="1">
        <v>99</v>
      </c>
      <c r="S324" s="1" t="s">
        <v>54</v>
      </c>
      <c r="T324" s="1" t="s">
        <v>50</v>
      </c>
      <c r="U324" s="1" t="s">
        <v>50</v>
      </c>
      <c r="V324" s="1" t="s">
        <v>50</v>
      </c>
      <c r="W324" s="1" t="s">
        <v>51</v>
      </c>
      <c r="X324" s="1" t="s">
        <v>51</v>
      </c>
      <c r="Y324" s="1" t="s">
        <v>51</v>
      </c>
      <c r="Z324" s="1" t="s">
        <v>51</v>
      </c>
      <c r="AA324" s="1" t="s">
        <v>52</v>
      </c>
      <c r="AB324" s="1" t="s">
        <v>51</v>
      </c>
      <c r="AC324" s="1" t="s">
        <v>50</v>
      </c>
      <c r="AD324" s="1">
        <v>80</v>
      </c>
      <c r="AE324" s="1">
        <v>79</v>
      </c>
      <c r="AF324" s="1">
        <v>162</v>
      </c>
      <c r="AG324" s="1">
        <v>4.8</v>
      </c>
      <c r="AL324" s="1" t="s">
        <v>50</v>
      </c>
      <c r="AM324" s="1" t="s">
        <v>51</v>
      </c>
      <c r="AO324" s="1" t="s">
        <v>50</v>
      </c>
      <c r="AP324" s="1" t="s">
        <v>51</v>
      </c>
      <c r="AQ324" s="1" t="s">
        <v>50</v>
      </c>
      <c r="AR324" s="1" t="s">
        <v>50</v>
      </c>
      <c r="AS324" s="1" t="s">
        <v>51</v>
      </c>
      <c r="AT324" s="1" t="s">
        <v>50</v>
      </c>
      <c r="AU324" s="1" t="s">
        <v>52</v>
      </c>
      <c r="AV324" s="1" t="s">
        <v>52</v>
      </c>
      <c r="AW324" s="1" t="s">
        <v>52</v>
      </c>
      <c r="AX324" s="6" t="s">
        <v>51</v>
      </c>
    </row>
    <row r="325" spans="1:50" x14ac:dyDescent="0.25">
      <c r="A325" s="4"/>
      <c r="B325" s="4">
        <v>291412</v>
      </c>
      <c r="C325" s="1">
        <v>59</v>
      </c>
      <c r="D325" s="1">
        <v>59</v>
      </c>
      <c r="E325" s="1">
        <v>36</v>
      </c>
      <c r="F325" s="1">
        <v>1</v>
      </c>
      <c r="G325" s="1" t="s">
        <v>430</v>
      </c>
      <c r="H325" s="3">
        <v>15917</v>
      </c>
      <c r="I325" s="1">
        <v>75</v>
      </c>
      <c r="J325" s="1" t="s">
        <v>56</v>
      </c>
      <c r="K325" s="1" t="s">
        <v>57</v>
      </c>
      <c r="L325" s="1" t="s">
        <v>58</v>
      </c>
      <c r="M325" s="1">
        <v>22</v>
      </c>
      <c r="N325" s="1">
        <v>135</v>
      </c>
      <c r="O325" s="1">
        <v>80</v>
      </c>
      <c r="P325" s="1">
        <v>55</v>
      </c>
      <c r="Q325" s="1">
        <v>107.5</v>
      </c>
      <c r="R325" s="1">
        <v>68</v>
      </c>
      <c r="S325" s="1" t="s">
        <v>49</v>
      </c>
      <c r="T325" s="1" t="s">
        <v>50</v>
      </c>
      <c r="U325" s="1" t="s">
        <v>50</v>
      </c>
      <c r="V325" s="1" t="s">
        <v>50</v>
      </c>
      <c r="W325" s="1" t="s">
        <v>51</v>
      </c>
      <c r="X325" s="1" t="s">
        <v>50</v>
      </c>
      <c r="Y325" s="1" t="s">
        <v>50</v>
      </c>
      <c r="Z325" s="1" t="s">
        <v>51</v>
      </c>
      <c r="AA325" s="1" t="s">
        <v>52</v>
      </c>
      <c r="AB325" s="1" t="s">
        <v>50</v>
      </c>
      <c r="AC325" s="1" t="s">
        <v>50</v>
      </c>
      <c r="AD325" s="1">
        <v>86</v>
      </c>
      <c r="AE325" s="1">
        <v>78</v>
      </c>
      <c r="AF325" s="1">
        <v>148</v>
      </c>
      <c r="AG325" s="1">
        <v>4.8</v>
      </c>
      <c r="AJ325" s="1">
        <v>3.1</v>
      </c>
      <c r="AK325" s="1">
        <v>1.1000000000000001</v>
      </c>
      <c r="AL325" s="1" t="s">
        <v>51</v>
      </c>
      <c r="AM325" s="1" t="s">
        <v>50</v>
      </c>
      <c r="AN325" s="1" t="s">
        <v>50</v>
      </c>
      <c r="AO325" s="1" t="s">
        <v>51</v>
      </c>
      <c r="AP325" s="1" t="s">
        <v>51</v>
      </c>
      <c r="AQ325" s="1" t="s">
        <v>51</v>
      </c>
      <c r="AR325" s="1" t="s">
        <v>50</v>
      </c>
      <c r="AS325" s="1" t="s">
        <v>51</v>
      </c>
      <c r="AT325" s="1" t="s">
        <v>50</v>
      </c>
      <c r="AU325" s="1" t="s">
        <v>52</v>
      </c>
      <c r="AV325" s="1" t="s">
        <v>52</v>
      </c>
      <c r="AW325" s="1" t="s">
        <v>52</v>
      </c>
      <c r="AX325" s="6" t="s">
        <v>51</v>
      </c>
    </row>
    <row r="326" spans="1:50" x14ac:dyDescent="0.25">
      <c r="A326" s="4"/>
      <c r="B326" s="4">
        <v>291521</v>
      </c>
      <c r="C326" s="1">
        <v>65</v>
      </c>
      <c r="E326" s="1">
        <v>65</v>
      </c>
      <c r="F326" s="1">
        <v>1</v>
      </c>
      <c r="G326" s="1" t="s">
        <v>432</v>
      </c>
      <c r="H326" s="3">
        <v>11333</v>
      </c>
      <c r="I326" s="1">
        <v>87</v>
      </c>
      <c r="J326" s="1" t="s">
        <v>46</v>
      </c>
      <c r="K326" s="1" t="s">
        <v>57</v>
      </c>
      <c r="L326" s="1" t="s">
        <v>58</v>
      </c>
      <c r="M326" s="1">
        <v>22.45</v>
      </c>
      <c r="N326" s="1">
        <v>120</v>
      </c>
      <c r="O326" s="1">
        <v>60</v>
      </c>
      <c r="P326" s="1">
        <v>60</v>
      </c>
      <c r="Q326" s="1">
        <v>90</v>
      </c>
      <c r="R326" s="1">
        <v>75</v>
      </c>
      <c r="S326" s="1" t="s">
        <v>54</v>
      </c>
      <c r="T326" s="1" t="s">
        <v>50</v>
      </c>
      <c r="U326" s="1" t="s">
        <v>50</v>
      </c>
      <c r="V326" s="1" t="s">
        <v>50</v>
      </c>
      <c r="W326" s="1" t="s">
        <v>51</v>
      </c>
      <c r="X326" s="1" t="s">
        <v>51</v>
      </c>
      <c r="Y326" s="1" t="s">
        <v>50</v>
      </c>
      <c r="Z326" s="1" t="s">
        <v>50</v>
      </c>
      <c r="AA326" s="1" t="b">
        <v>1</v>
      </c>
      <c r="AB326" s="1" t="s">
        <v>50</v>
      </c>
      <c r="AC326" s="1" t="s">
        <v>50</v>
      </c>
      <c r="AD326" s="1">
        <v>54</v>
      </c>
      <c r="AE326" s="1">
        <v>83</v>
      </c>
      <c r="AF326" s="1">
        <v>140</v>
      </c>
      <c r="AG326" s="1">
        <v>3.8</v>
      </c>
      <c r="AJ326" s="1" t="s">
        <v>52</v>
      </c>
      <c r="AK326" s="1" t="s">
        <v>52</v>
      </c>
      <c r="AL326" s="1" t="s">
        <v>50</v>
      </c>
      <c r="AM326" s="1" t="s">
        <v>50</v>
      </c>
      <c r="AN326" s="1" t="s">
        <v>52</v>
      </c>
      <c r="AO326" s="1" t="s">
        <v>50</v>
      </c>
      <c r="AP326" s="1" t="s">
        <v>51</v>
      </c>
      <c r="AQ326" s="1" t="s">
        <v>50</v>
      </c>
      <c r="AR326" s="1" t="s">
        <v>50</v>
      </c>
      <c r="AS326" s="1" t="s">
        <v>51</v>
      </c>
      <c r="AT326" s="1" t="s">
        <v>50</v>
      </c>
      <c r="AU326" s="1" t="s">
        <v>52</v>
      </c>
      <c r="AV326" s="1" t="s">
        <v>52</v>
      </c>
      <c r="AW326" s="1" t="s">
        <v>52</v>
      </c>
      <c r="AX326" s="6" t="s">
        <v>51</v>
      </c>
    </row>
    <row r="327" spans="1:50" x14ac:dyDescent="0.25">
      <c r="A327" s="4"/>
      <c r="B327" s="4">
        <v>291576</v>
      </c>
      <c r="C327" s="1">
        <v>64</v>
      </c>
      <c r="E327" s="1">
        <v>64</v>
      </c>
      <c r="F327" s="1">
        <v>1</v>
      </c>
      <c r="G327" s="1" t="s">
        <v>433</v>
      </c>
      <c r="H327" s="3">
        <v>9941</v>
      </c>
      <c r="I327" s="1">
        <v>91</v>
      </c>
      <c r="J327" s="1" t="s">
        <v>46</v>
      </c>
      <c r="K327" s="1" t="s">
        <v>47</v>
      </c>
      <c r="L327" s="1" t="s">
        <v>58</v>
      </c>
      <c r="M327" s="1">
        <v>21.1</v>
      </c>
      <c r="N327" s="1">
        <v>120</v>
      </c>
      <c r="O327" s="1">
        <v>60</v>
      </c>
      <c r="P327" s="1">
        <v>60</v>
      </c>
      <c r="Q327" s="1">
        <v>90</v>
      </c>
      <c r="R327" s="1">
        <v>60</v>
      </c>
      <c r="S327" s="1" t="s">
        <v>54</v>
      </c>
      <c r="T327" s="1" t="s">
        <v>50</v>
      </c>
      <c r="U327" s="1" t="s">
        <v>50</v>
      </c>
      <c r="V327" s="1" t="s">
        <v>50</v>
      </c>
      <c r="W327" s="1" t="s">
        <v>51</v>
      </c>
      <c r="X327" s="1" t="s">
        <v>50</v>
      </c>
      <c r="Y327" s="1" t="s">
        <v>51</v>
      </c>
      <c r="Z327" s="1" t="s">
        <v>50</v>
      </c>
      <c r="AA327" s="1" t="s">
        <v>52</v>
      </c>
      <c r="AB327" s="1" t="s">
        <v>51</v>
      </c>
      <c r="AC327" s="1" t="s">
        <v>51</v>
      </c>
      <c r="AD327" s="1">
        <v>148</v>
      </c>
      <c r="AE327" s="1">
        <v>27</v>
      </c>
      <c r="AF327" s="1">
        <v>111</v>
      </c>
      <c r="AG327" s="1">
        <v>5</v>
      </c>
      <c r="AJ327" s="1" t="s">
        <v>52</v>
      </c>
      <c r="AK327" s="1" t="s">
        <v>52</v>
      </c>
      <c r="AL327" s="1" t="s">
        <v>51</v>
      </c>
      <c r="AM327" s="1" t="s">
        <v>50</v>
      </c>
      <c r="AN327" s="1" t="s">
        <v>52</v>
      </c>
      <c r="AO327" s="1" t="s">
        <v>51</v>
      </c>
      <c r="AP327" s="1" t="s">
        <v>51</v>
      </c>
      <c r="AQ327" s="1" t="s">
        <v>50</v>
      </c>
      <c r="AR327" s="1" t="s">
        <v>50</v>
      </c>
      <c r="AS327" s="1" t="s">
        <v>51</v>
      </c>
      <c r="AT327" s="1" t="s">
        <v>50</v>
      </c>
      <c r="AU327" s="1" t="s">
        <v>52</v>
      </c>
      <c r="AV327" s="1" t="s">
        <v>52</v>
      </c>
      <c r="AW327" s="1" t="s">
        <v>52</v>
      </c>
      <c r="AX327" s="6" t="s">
        <v>51</v>
      </c>
    </row>
    <row r="328" spans="1:50" x14ac:dyDescent="0.25">
      <c r="A328" s="4"/>
      <c r="B328" s="4">
        <v>291688</v>
      </c>
      <c r="C328" s="1">
        <v>65</v>
      </c>
      <c r="D328" s="1">
        <v>65</v>
      </c>
      <c r="E328" s="1">
        <v>65</v>
      </c>
      <c r="F328" s="1">
        <v>1</v>
      </c>
      <c r="G328" s="1" t="s">
        <v>434</v>
      </c>
      <c r="H328" s="3">
        <v>10160</v>
      </c>
      <c r="I328" s="1">
        <v>91</v>
      </c>
      <c r="J328" s="1" t="s">
        <v>46</v>
      </c>
      <c r="K328" s="1" t="s">
        <v>47</v>
      </c>
      <c r="L328" s="1" t="s">
        <v>58</v>
      </c>
      <c r="M328" s="1">
        <v>24</v>
      </c>
      <c r="N328" s="1">
        <v>140</v>
      </c>
      <c r="O328" s="1">
        <v>80</v>
      </c>
      <c r="P328" s="1">
        <v>60</v>
      </c>
      <c r="Q328" s="1">
        <v>110</v>
      </c>
      <c r="R328" s="1">
        <v>59</v>
      </c>
      <c r="S328" s="1" t="s">
        <v>59</v>
      </c>
      <c r="T328" s="1" t="s">
        <v>51</v>
      </c>
      <c r="U328" s="1" t="s">
        <v>50</v>
      </c>
      <c r="V328" s="1" t="s">
        <v>50</v>
      </c>
      <c r="W328" s="1" t="s">
        <v>51</v>
      </c>
      <c r="X328" s="1" t="s">
        <v>50</v>
      </c>
      <c r="Y328" s="1" t="s">
        <v>50</v>
      </c>
      <c r="Z328" s="1" t="s">
        <v>50</v>
      </c>
      <c r="AA328" s="1" t="s">
        <v>52</v>
      </c>
      <c r="AB328" s="1" t="s">
        <v>50</v>
      </c>
      <c r="AC328" s="1" t="s">
        <v>50</v>
      </c>
      <c r="AD328" s="1">
        <v>85</v>
      </c>
      <c r="AE328" s="1">
        <v>53</v>
      </c>
      <c r="AF328" s="1">
        <v>131</v>
      </c>
      <c r="AG328" s="1">
        <v>5.0999999999999996</v>
      </c>
      <c r="AL328" s="1" t="s">
        <v>50</v>
      </c>
      <c r="AM328" s="1" t="s">
        <v>50</v>
      </c>
      <c r="AO328" s="1" t="s">
        <v>51</v>
      </c>
      <c r="AP328" s="1" t="s">
        <v>51</v>
      </c>
      <c r="AQ328" s="1" t="s">
        <v>50</v>
      </c>
      <c r="AR328" s="1" t="s">
        <v>50</v>
      </c>
      <c r="AS328" s="1" t="s">
        <v>51</v>
      </c>
      <c r="AT328" s="1" t="s">
        <v>51</v>
      </c>
      <c r="AU328" s="1" t="s">
        <v>52</v>
      </c>
      <c r="AV328" s="1" t="s">
        <v>52</v>
      </c>
      <c r="AW328" s="1" t="s">
        <v>52</v>
      </c>
      <c r="AX328" s="6" t="s">
        <v>51</v>
      </c>
    </row>
    <row r="329" spans="1:50" x14ac:dyDescent="0.25">
      <c r="A329" s="4"/>
      <c r="B329" s="4">
        <v>291950</v>
      </c>
      <c r="C329" s="1">
        <v>62</v>
      </c>
      <c r="D329" s="1">
        <v>62</v>
      </c>
      <c r="E329" s="1">
        <v>62</v>
      </c>
      <c r="F329" s="1">
        <v>1</v>
      </c>
      <c r="G329" s="1" t="s">
        <v>435</v>
      </c>
      <c r="H329" s="3">
        <v>13802</v>
      </c>
      <c r="I329" s="1">
        <v>81</v>
      </c>
      <c r="J329" s="1" t="s">
        <v>46</v>
      </c>
      <c r="K329" s="1" t="s">
        <v>47</v>
      </c>
      <c r="L329" s="1" t="s">
        <v>58</v>
      </c>
      <c r="M329" s="1">
        <v>35.1</v>
      </c>
      <c r="N329" s="1">
        <v>140</v>
      </c>
      <c r="O329" s="1">
        <v>90</v>
      </c>
      <c r="P329" s="1">
        <v>50</v>
      </c>
      <c r="Q329" s="1">
        <v>115</v>
      </c>
      <c r="R329" s="1">
        <v>66</v>
      </c>
      <c r="S329" s="1" t="s">
        <v>59</v>
      </c>
      <c r="T329" s="1" t="s">
        <v>51</v>
      </c>
      <c r="U329" s="1" t="s">
        <v>50</v>
      </c>
      <c r="V329" s="1" t="s">
        <v>50</v>
      </c>
      <c r="W329" s="1" t="s">
        <v>51</v>
      </c>
      <c r="X329" s="1" t="s">
        <v>50</v>
      </c>
      <c r="Y329" s="1" t="s">
        <v>51</v>
      </c>
      <c r="Z329" s="1" t="s">
        <v>50</v>
      </c>
      <c r="AA329" s="1" t="s">
        <v>52</v>
      </c>
      <c r="AB329" s="1" t="s">
        <v>50</v>
      </c>
      <c r="AC329" s="1" t="s">
        <v>51</v>
      </c>
      <c r="AD329" s="1">
        <v>127</v>
      </c>
      <c r="AE329" s="1">
        <v>35</v>
      </c>
      <c r="AF329" s="1">
        <v>101</v>
      </c>
      <c r="AG329" s="1">
        <v>4</v>
      </c>
      <c r="AJ329" s="1">
        <v>6.8</v>
      </c>
      <c r="AK329" s="1">
        <v>4</v>
      </c>
      <c r="AL329" s="1" t="s">
        <v>51</v>
      </c>
      <c r="AM329" s="1" t="s">
        <v>50</v>
      </c>
      <c r="AO329" s="1" t="s">
        <v>50</v>
      </c>
      <c r="AP329" s="1" t="s">
        <v>51</v>
      </c>
      <c r="AQ329" s="1" t="s">
        <v>50</v>
      </c>
      <c r="AR329" s="1" t="s">
        <v>50</v>
      </c>
      <c r="AS329" s="1" t="s">
        <v>50</v>
      </c>
      <c r="AT329" s="1" t="s">
        <v>50</v>
      </c>
      <c r="AU329" s="1" t="s">
        <v>52</v>
      </c>
      <c r="AV329" s="1" t="s">
        <v>52</v>
      </c>
      <c r="AW329" s="1" t="s">
        <v>52</v>
      </c>
      <c r="AX329" s="6" t="s">
        <v>51</v>
      </c>
    </row>
    <row r="330" spans="1:50" x14ac:dyDescent="0.25">
      <c r="A330" s="4"/>
      <c r="B330" s="4">
        <v>292158</v>
      </c>
      <c r="C330" s="1">
        <v>68</v>
      </c>
      <c r="E330" s="1">
        <v>68</v>
      </c>
      <c r="F330" s="1">
        <v>1</v>
      </c>
      <c r="G330" s="1" t="s">
        <v>436</v>
      </c>
      <c r="H330" s="3">
        <v>15879</v>
      </c>
      <c r="I330" s="1">
        <v>75</v>
      </c>
      <c r="J330" s="1" t="s">
        <v>46</v>
      </c>
      <c r="K330" s="1" t="s">
        <v>57</v>
      </c>
      <c r="L330" s="1" t="s">
        <v>58</v>
      </c>
      <c r="M330" s="1">
        <v>34.979999999999997</v>
      </c>
      <c r="N330" s="1">
        <v>122</v>
      </c>
      <c r="O330" s="1">
        <v>80</v>
      </c>
      <c r="P330" s="1">
        <v>42</v>
      </c>
      <c r="Q330" s="1">
        <v>101</v>
      </c>
      <c r="R330" s="1">
        <v>86</v>
      </c>
      <c r="S330" s="1" t="s">
        <v>54</v>
      </c>
      <c r="T330" s="1" t="s">
        <v>50</v>
      </c>
      <c r="U330" s="1" t="s">
        <v>50</v>
      </c>
      <c r="V330" s="1" t="s">
        <v>50</v>
      </c>
      <c r="W330" s="1" t="s">
        <v>51</v>
      </c>
      <c r="X330" s="1" t="s">
        <v>50</v>
      </c>
      <c r="Y330" s="1" t="s">
        <v>51</v>
      </c>
      <c r="Z330" s="1" t="s">
        <v>51</v>
      </c>
      <c r="AA330" s="1" t="s">
        <v>52</v>
      </c>
      <c r="AB330" s="1" t="s">
        <v>50</v>
      </c>
      <c r="AC330" s="1" t="s">
        <v>50</v>
      </c>
      <c r="AH330" s="1">
        <v>1407</v>
      </c>
      <c r="AJ330" s="1" t="s">
        <v>52</v>
      </c>
      <c r="AK330" s="1" t="s">
        <v>52</v>
      </c>
      <c r="AL330" s="1" t="s">
        <v>50</v>
      </c>
      <c r="AM330" s="1" t="s">
        <v>51</v>
      </c>
      <c r="AN330" s="1" t="s">
        <v>52</v>
      </c>
      <c r="AO330" s="1" t="s">
        <v>51</v>
      </c>
      <c r="AP330" s="1" t="s">
        <v>51</v>
      </c>
      <c r="AQ330" s="1" t="s">
        <v>50</v>
      </c>
      <c r="AR330" s="1" t="s">
        <v>51</v>
      </c>
      <c r="AS330" s="1" t="s">
        <v>51</v>
      </c>
      <c r="AT330" s="1" t="s">
        <v>50</v>
      </c>
      <c r="AU330" s="1" t="s">
        <v>52</v>
      </c>
      <c r="AV330" s="1" t="s">
        <v>52</v>
      </c>
      <c r="AW330" s="1" t="s">
        <v>52</v>
      </c>
      <c r="AX330" s="6" t="s">
        <v>51</v>
      </c>
    </row>
    <row r="331" spans="1:50" x14ac:dyDescent="0.25">
      <c r="A331" s="4"/>
      <c r="B331" s="4">
        <v>292249</v>
      </c>
      <c r="C331" s="1">
        <v>60</v>
      </c>
      <c r="D331" s="1">
        <v>60</v>
      </c>
      <c r="E331" s="1">
        <v>25</v>
      </c>
      <c r="F331" s="1">
        <v>1</v>
      </c>
      <c r="G331" s="1" t="s">
        <v>437</v>
      </c>
      <c r="H331" s="3">
        <v>27016</v>
      </c>
      <c r="I331" s="1">
        <v>45</v>
      </c>
      <c r="J331" s="1" t="s">
        <v>56</v>
      </c>
      <c r="K331" s="1" t="s">
        <v>70</v>
      </c>
      <c r="L331" s="1" t="s">
        <v>58</v>
      </c>
      <c r="M331" s="1">
        <v>40.6</v>
      </c>
      <c r="N331" s="1">
        <v>120</v>
      </c>
      <c r="O331" s="1">
        <v>70</v>
      </c>
      <c r="P331" s="1">
        <v>50</v>
      </c>
      <c r="Q331" s="1">
        <v>95</v>
      </c>
      <c r="R331" s="1">
        <v>67</v>
      </c>
      <c r="S331" s="1" t="s">
        <v>54</v>
      </c>
      <c r="T331" s="1" t="s">
        <v>50</v>
      </c>
      <c r="U331" s="1" t="s">
        <v>50</v>
      </c>
      <c r="V331" s="1" t="s">
        <v>50</v>
      </c>
      <c r="W331" s="1" t="s">
        <v>51</v>
      </c>
      <c r="X331" s="1" t="s">
        <v>51</v>
      </c>
      <c r="Y331" s="1" t="s">
        <v>50</v>
      </c>
      <c r="Z331" s="1" t="s">
        <v>51</v>
      </c>
      <c r="AA331" s="1" t="s">
        <v>52</v>
      </c>
      <c r="AB331" s="1" t="s">
        <v>50</v>
      </c>
      <c r="AC331" s="1" t="s">
        <v>50</v>
      </c>
      <c r="AD331" s="1">
        <v>121</v>
      </c>
      <c r="AE331" s="1">
        <v>63</v>
      </c>
      <c r="AF331" s="1">
        <v>140</v>
      </c>
      <c r="AG331" s="1">
        <v>4.7</v>
      </c>
      <c r="AL331" s="1" t="s">
        <v>51</v>
      </c>
      <c r="AM331" s="1" t="s">
        <v>50</v>
      </c>
      <c r="AN331" s="1" t="s">
        <v>50</v>
      </c>
      <c r="AO331" s="1" t="s">
        <v>51</v>
      </c>
      <c r="AP331" s="1" t="s">
        <v>51</v>
      </c>
      <c r="AQ331" s="1" t="s">
        <v>51</v>
      </c>
      <c r="AR331" s="1" t="s">
        <v>50</v>
      </c>
      <c r="AS331" s="1" t="s">
        <v>51</v>
      </c>
      <c r="AT331" s="1" t="s">
        <v>50</v>
      </c>
      <c r="AU331" s="1" t="s">
        <v>52</v>
      </c>
      <c r="AV331" s="1" t="s">
        <v>52</v>
      </c>
      <c r="AW331" s="1" t="s">
        <v>52</v>
      </c>
      <c r="AX331" s="6" t="s">
        <v>51</v>
      </c>
    </row>
    <row r="332" spans="1:50" x14ac:dyDescent="0.25">
      <c r="A332" s="4"/>
      <c r="B332" s="4">
        <v>292716</v>
      </c>
      <c r="C332" s="1">
        <v>60</v>
      </c>
      <c r="E332" s="1">
        <v>60</v>
      </c>
      <c r="F332" s="1">
        <v>1</v>
      </c>
      <c r="G332" s="1" t="s">
        <v>439</v>
      </c>
      <c r="H332" s="3">
        <v>15903</v>
      </c>
      <c r="I332" s="1">
        <v>75</v>
      </c>
      <c r="J332" s="1" t="s">
        <v>46</v>
      </c>
      <c r="K332" s="1" t="s">
        <v>47</v>
      </c>
      <c r="L332" s="1" t="s">
        <v>58</v>
      </c>
      <c r="M332" s="1">
        <v>49.15</v>
      </c>
      <c r="N332" s="1">
        <v>138</v>
      </c>
      <c r="O332" s="1">
        <v>82</v>
      </c>
      <c r="P332" s="1">
        <v>56</v>
      </c>
      <c r="Q332" s="1">
        <v>110</v>
      </c>
      <c r="R332" s="1">
        <v>70</v>
      </c>
      <c r="S332" s="1" t="s">
        <v>54</v>
      </c>
      <c r="T332" s="1" t="s">
        <v>50</v>
      </c>
      <c r="U332" s="1" t="s">
        <v>50</v>
      </c>
      <c r="V332" s="1" t="s">
        <v>50</v>
      </c>
      <c r="W332" s="1" t="s">
        <v>51</v>
      </c>
      <c r="X332" s="1" t="s">
        <v>51</v>
      </c>
      <c r="Y332" s="1" t="s">
        <v>50</v>
      </c>
      <c r="Z332" s="1" t="s">
        <v>50</v>
      </c>
      <c r="AA332" s="1" t="s">
        <v>52</v>
      </c>
      <c r="AB332" s="1" t="s">
        <v>50</v>
      </c>
      <c r="AC332" s="1" t="s">
        <v>50</v>
      </c>
      <c r="AD332" s="1">
        <v>65</v>
      </c>
      <c r="AE332" s="1">
        <v>82</v>
      </c>
      <c r="AF332" s="1">
        <v>122</v>
      </c>
      <c r="AG332" s="1">
        <v>4.4000000000000004</v>
      </c>
      <c r="AJ332" s="1" t="s">
        <v>52</v>
      </c>
      <c r="AK332" s="1" t="s">
        <v>52</v>
      </c>
      <c r="AL332" s="1" t="s">
        <v>50</v>
      </c>
      <c r="AM332" s="1" t="s">
        <v>51</v>
      </c>
      <c r="AN332" s="1" t="s">
        <v>52</v>
      </c>
      <c r="AO332" s="1" t="s">
        <v>51</v>
      </c>
      <c r="AP332" s="1" t="s">
        <v>51</v>
      </c>
      <c r="AQ332" s="1" t="s">
        <v>50</v>
      </c>
      <c r="AR332" s="1" t="s">
        <v>50</v>
      </c>
      <c r="AS332" s="1" t="s">
        <v>50</v>
      </c>
      <c r="AT332" s="1" t="s">
        <v>50</v>
      </c>
      <c r="AU332" s="1" t="s">
        <v>52</v>
      </c>
      <c r="AV332" s="1" t="s">
        <v>52</v>
      </c>
      <c r="AW332" s="1" t="s">
        <v>52</v>
      </c>
      <c r="AX332" s="6" t="s">
        <v>51</v>
      </c>
    </row>
    <row r="333" spans="1:50" x14ac:dyDescent="0.25">
      <c r="A333" s="4"/>
      <c r="B333" s="4">
        <v>293083</v>
      </c>
      <c r="C333" s="1">
        <v>57</v>
      </c>
      <c r="D333" s="1">
        <v>57</v>
      </c>
      <c r="E333" s="1">
        <v>57</v>
      </c>
      <c r="F333" s="1">
        <v>1</v>
      </c>
      <c r="G333" s="1" t="s">
        <v>443</v>
      </c>
      <c r="H333" s="3">
        <v>16459</v>
      </c>
      <c r="I333" s="1">
        <v>73</v>
      </c>
      <c r="J333" s="1" t="s">
        <v>56</v>
      </c>
      <c r="K333" s="1" t="s">
        <v>70</v>
      </c>
      <c r="L333" s="1" t="s">
        <v>58</v>
      </c>
      <c r="M333" s="1">
        <v>17.3</v>
      </c>
      <c r="P333" s="1">
        <v>0</v>
      </c>
      <c r="Q333" s="1">
        <v>0</v>
      </c>
      <c r="T333" s="1" t="s">
        <v>50</v>
      </c>
      <c r="U333" s="1" t="s">
        <v>50</v>
      </c>
      <c r="W333" s="1" t="s">
        <v>50</v>
      </c>
      <c r="X333" s="1" t="s">
        <v>50</v>
      </c>
      <c r="Y333" s="1" t="s">
        <v>50</v>
      </c>
      <c r="AA333" s="1" t="s">
        <v>52</v>
      </c>
      <c r="AB333" s="1" t="s">
        <v>50</v>
      </c>
      <c r="AC333" s="1" t="s">
        <v>51</v>
      </c>
      <c r="AL333" s="1" t="s">
        <v>50</v>
      </c>
      <c r="AM333" s="1" t="s">
        <v>50</v>
      </c>
      <c r="AO333" s="1" t="s">
        <v>50</v>
      </c>
      <c r="AP333" s="1" t="s">
        <v>51</v>
      </c>
      <c r="AQ333" s="1" t="s">
        <v>50</v>
      </c>
      <c r="AR333" s="1" t="s">
        <v>50</v>
      </c>
      <c r="AS333" s="1" t="s">
        <v>50</v>
      </c>
      <c r="AT333" s="1" t="s">
        <v>50</v>
      </c>
      <c r="AU333" s="1" t="s">
        <v>52</v>
      </c>
      <c r="AV333" s="1" t="s">
        <v>52</v>
      </c>
      <c r="AW333" s="1" t="s">
        <v>52</v>
      </c>
      <c r="AX333" s="6" t="s">
        <v>51</v>
      </c>
    </row>
    <row r="334" spans="1:50" x14ac:dyDescent="0.25">
      <c r="A334" s="4"/>
      <c r="B334" s="4">
        <v>293238</v>
      </c>
      <c r="C334" s="1">
        <v>54</v>
      </c>
      <c r="D334" s="1">
        <v>54</v>
      </c>
      <c r="E334" s="1">
        <v>50</v>
      </c>
      <c r="F334" s="1">
        <v>1</v>
      </c>
      <c r="G334" s="1" t="s">
        <v>444</v>
      </c>
      <c r="H334" s="3">
        <v>18712</v>
      </c>
      <c r="I334" s="1">
        <v>67</v>
      </c>
      <c r="J334" s="1" t="s">
        <v>46</v>
      </c>
      <c r="K334" s="1" t="s">
        <v>47</v>
      </c>
      <c r="L334" s="1" t="s">
        <v>48</v>
      </c>
      <c r="M334" s="1">
        <v>36.1</v>
      </c>
      <c r="N334" s="1">
        <v>140</v>
      </c>
      <c r="O334" s="1">
        <v>80</v>
      </c>
      <c r="P334" s="1">
        <v>60</v>
      </c>
      <c r="Q334" s="1">
        <v>110</v>
      </c>
      <c r="R334" s="1">
        <v>73</v>
      </c>
      <c r="S334" s="1" t="s">
        <v>54</v>
      </c>
      <c r="T334" s="1" t="s">
        <v>50</v>
      </c>
      <c r="U334" s="1" t="s">
        <v>50</v>
      </c>
      <c r="V334" s="1" t="s">
        <v>50</v>
      </c>
      <c r="W334" s="1" t="s">
        <v>50</v>
      </c>
      <c r="X334" s="1" t="s">
        <v>50</v>
      </c>
      <c r="Y334" s="1" t="s">
        <v>51</v>
      </c>
      <c r="Z334" s="1" t="s">
        <v>50</v>
      </c>
      <c r="AA334" s="1" t="s">
        <v>52</v>
      </c>
      <c r="AB334" s="1" t="s">
        <v>50</v>
      </c>
      <c r="AC334" s="1" t="s">
        <v>50</v>
      </c>
      <c r="AD334" s="1">
        <v>69</v>
      </c>
      <c r="AE334" s="1">
        <v>79</v>
      </c>
      <c r="AF334" s="1">
        <v>126</v>
      </c>
      <c r="AG334" s="1">
        <v>4</v>
      </c>
      <c r="AJ334" s="1">
        <v>5.8</v>
      </c>
      <c r="AK334" s="1">
        <v>3.4</v>
      </c>
      <c r="AL334" s="1" t="s">
        <v>50</v>
      </c>
      <c r="AM334" s="1" t="s">
        <v>51</v>
      </c>
      <c r="AN334" s="1" t="s">
        <v>50</v>
      </c>
      <c r="AO334" s="1" t="s">
        <v>51</v>
      </c>
      <c r="AP334" s="1" t="s">
        <v>51</v>
      </c>
      <c r="AQ334" s="1" t="s">
        <v>50</v>
      </c>
      <c r="AR334" s="1" t="s">
        <v>50</v>
      </c>
      <c r="AS334" s="1" t="s">
        <v>50</v>
      </c>
      <c r="AT334" s="1" t="s">
        <v>50</v>
      </c>
      <c r="AU334" s="1" t="s">
        <v>52</v>
      </c>
      <c r="AV334" s="1" t="s">
        <v>52</v>
      </c>
      <c r="AW334" s="1" t="s">
        <v>52</v>
      </c>
      <c r="AX334" s="6" t="s">
        <v>51</v>
      </c>
    </row>
    <row r="335" spans="1:50" x14ac:dyDescent="0.25">
      <c r="A335" s="4"/>
      <c r="B335" s="4">
        <v>293333</v>
      </c>
      <c r="C335" s="1">
        <v>60</v>
      </c>
      <c r="D335" s="1">
        <v>60</v>
      </c>
      <c r="E335" s="1">
        <v>58</v>
      </c>
      <c r="F335" s="1">
        <v>1</v>
      </c>
      <c r="G335" s="1" t="s">
        <v>445</v>
      </c>
      <c r="H335" s="3">
        <v>14833</v>
      </c>
      <c r="I335" s="1">
        <v>78</v>
      </c>
      <c r="J335" s="1" t="s">
        <v>46</v>
      </c>
      <c r="K335" s="1" t="s">
        <v>57</v>
      </c>
      <c r="L335" s="1" t="s">
        <v>58</v>
      </c>
      <c r="M335" s="1">
        <v>51.9</v>
      </c>
      <c r="N335" s="1">
        <v>100</v>
      </c>
      <c r="O335" s="1">
        <v>50</v>
      </c>
      <c r="P335" s="1">
        <v>50</v>
      </c>
      <c r="Q335" s="1">
        <v>75</v>
      </c>
      <c r="R335" s="1">
        <v>70</v>
      </c>
      <c r="S335" s="1" t="s">
        <v>59</v>
      </c>
      <c r="T335" s="1" t="s">
        <v>50</v>
      </c>
      <c r="U335" s="1" t="s">
        <v>50</v>
      </c>
      <c r="V335" s="1" t="s">
        <v>50</v>
      </c>
      <c r="W335" s="1" t="s">
        <v>51</v>
      </c>
      <c r="X335" s="1" t="s">
        <v>50</v>
      </c>
      <c r="Y335" s="1" t="s">
        <v>50</v>
      </c>
      <c r="Z335" s="1" t="s">
        <v>50</v>
      </c>
      <c r="AA335" s="1" t="s">
        <v>52</v>
      </c>
      <c r="AB335" s="1" t="s">
        <v>50</v>
      </c>
      <c r="AC335" s="1" t="s">
        <v>51</v>
      </c>
      <c r="AL335" s="1" t="s">
        <v>50</v>
      </c>
      <c r="AM335" s="1" t="s">
        <v>51</v>
      </c>
      <c r="AO335" s="1" t="s">
        <v>51</v>
      </c>
      <c r="AP335" s="1" t="s">
        <v>51</v>
      </c>
      <c r="AQ335" s="1" t="s">
        <v>50</v>
      </c>
      <c r="AR335" s="1" t="s">
        <v>50</v>
      </c>
      <c r="AS335" s="1" t="s">
        <v>51</v>
      </c>
      <c r="AT335" s="1" t="s">
        <v>51</v>
      </c>
      <c r="AU335" s="1" t="s">
        <v>52</v>
      </c>
      <c r="AV335" s="1" t="s">
        <v>52</v>
      </c>
      <c r="AW335" s="1" t="s">
        <v>52</v>
      </c>
      <c r="AX335" s="6" t="s">
        <v>51</v>
      </c>
    </row>
    <row r="336" spans="1:50" x14ac:dyDescent="0.25">
      <c r="A336" s="4"/>
      <c r="B336" s="4">
        <v>293907</v>
      </c>
      <c r="C336" s="1">
        <v>64</v>
      </c>
      <c r="D336" s="1">
        <v>64</v>
      </c>
      <c r="E336" s="1">
        <v>64</v>
      </c>
      <c r="F336" s="1">
        <v>1</v>
      </c>
      <c r="G336" s="1" t="s">
        <v>447</v>
      </c>
      <c r="H336" s="3">
        <v>10856</v>
      </c>
      <c r="I336" s="1">
        <v>89</v>
      </c>
      <c r="J336" s="1" t="s">
        <v>56</v>
      </c>
      <c r="K336" s="1" t="s">
        <v>47</v>
      </c>
      <c r="L336" s="1" t="s">
        <v>58</v>
      </c>
      <c r="M336" s="1">
        <v>37.299999999999997</v>
      </c>
      <c r="N336" s="1">
        <v>115</v>
      </c>
      <c r="O336" s="1">
        <v>70</v>
      </c>
      <c r="P336" s="1">
        <v>45</v>
      </c>
      <c r="Q336" s="1">
        <v>92.5</v>
      </c>
      <c r="R336" s="1">
        <v>76</v>
      </c>
      <c r="S336" s="1" t="s">
        <v>59</v>
      </c>
      <c r="T336" s="1" t="s">
        <v>50</v>
      </c>
      <c r="U336" s="1" t="s">
        <v>50</v>
      </c>
      <c r="V336" s="1" t="s">
        <v>51</v>
      </c>
      <c r="W336" s="1" t="s">
        <v>51</v>
      </c>
      <c r="X336" s="1" t="s">
        <v>50</v>
      </c>
      <c r="Y336" s="1" t="s">
        <v>50</v>
      </c>
      <c r="Z336" s="1" t="s">
        <v>51</v>
      </c>
      <c r="AA336" s="1" t="s">
        <v>52</v>
      </c>
      <c r="AB336" s="1" t="s">
        <v>50</v>
      </c>
      <c r="AC336" s="1" t="s">
        <v>51</v>
      </c>
      <c r="AD336" s="1">
        <v>53</v>
      </c>
      <c r="AE336" s="1">
        <v>83</v>
      </c>
      <c r="AF336" s="1">
        <v>139</v>
      </c>
      <c r="AG336" s="1">
        <v>4.4000000000000004</v>
      </c>
      <c r="AJ336" s="1">
        <v>5.2</v>
      </c>
      <c r="AK336" s="1">
        <v>3.2</v>
      </c>
      <c r="AL336" s="1" t="s">
        <v>50</v>
      </c>
      <c r="AM336" s="1" t="s">
        <v>50</v>
      </c>
      <c r="AO336" s="1" t="s">
        <v>50</v>
      </c>
      <c r="AP336" s="1" t="s">
        <v>51</v>
      </c>
      <c r="AQ336" s="1" t="s">
        <v>50</v>
      </c>
      <c r="AR336" s="1" t="s">
        <v>50</v>
      </c>
      <c r="AS336" s="1" t="s">
        <v>50</v>
      </c>
      <c r="AT336" s="1" t="s">
        <v>50</v>
      </c>
      <c r="AU336" s="1" t="s">
        <v>52</v>
      </c>
      <c r="AV336" s="1" t="s">
        <v>52</v>
      </c>
      <c r="AW336" s="1" t="s">
        <v>52</v>
      </c>
      <c r="AX336" s="6" t="s">
        <v>51</v>
      </c>
    </row>
    <row r="337" spans="1:50" x14ac:dyDescent="0.25">
      <c r="A337" s="4"/>
      <c r="B337" s="4">
        <v>294010</v>
      </c>
      <c r="C337" s="1">
        <v>63</v>
      </c>
      <c r="D337" s="1">
        <v>63</v>
      </c>
      <c r="E337" s="1">
        <v>63</v>
      </c>
      <c r="F337" s="1">
        <v>1</v>
      </c>
      <c r="G337" s="1" t="s">
        <v>448</v>
      </c>
      <c r="H337" s="3">
        <v>15197</v>
      </c>
      <c r="I337" s="1">
        <v>77</v>
      </c>
      <c r="J337" s="1" t="s">
        <v>46</v>
      </c>
      <c r="K337" s="1" t="s">
        <v>47</v>
      </c>
      <c r="L337" s="1" t="s">
        <v>58</v>
      </c>
      <c r="M337" s="1">
        <v>28.7</v>
      </c>
      <c r="N337" s="1">
        <v>140</v>
      </c>
      <c r="O337" s="1">
        <v>80</v>
      </c>
      <c r="P337" s="1">
        <v>60</v>
      </c>
      <c r="Q337" s="1">
        <v>110</v>
      </c>
      <c r="R337" s="1">
        <v>65</v>
      </c>
      <c r="S337" s="1" t="s">
        <v>54</v>
      </c>
      <c r="T337" s="1" t="s">
        <v>50</v>
      </c>
      <c r="U337" s="1" t="s">
        <v>50</v>
      </c>
      <c r="V337" s="1" t="s">
        <v>50</v>
      </c>
      <c r="W337" s="1" t="s">
        <v>51</v>
      </c>
      <c r="X337" s="1" t="s">
        <v>50</v>
      </c>
      <c r="Y337" s="1" t="s">
        <v>51</v>
      </c>
      <c r="Z337" s="1" t="s">
        <v>50</v>
      </c>
      <c r="AA337" s="1" t="s">
        <v>52</v>
      </c>
      <c r="AB337" s="1" t="s">
        <v>50</v>
      </c>
      <c r="AC337" s="1" t="s">
        <v>50</v>
      </c>
      <c r="AI337" s="1">
        <v>40</v>
      </c>
      <c r="AL337" s="1" t="s">
        <v>50</v>
      </c>
      <c r="AM337" s="1" t="s">
        <v>50</v>
      </c>
      <c r="AN337" s="1" t="s">
        <v>50</v>
      </c>
      <c r="AO337" s="1" t="s">
        <v>50</v>
      </c>
      <c r="AP337" s="1" t="s">
        <v>50</v>
      </c>
      <c r="AQ337" s="1" t="s">
        <v>50</v>
      </c>
      <c r="AR337" s="1" t="s">
        <v>50</v>
      </c>
      <c r="AS337" s="1" t="s">
        <v>50</v>
      </c>
      <c r="AT337" s="1" t="s">
        <v>50</v>
      </c>
      <c r="AU337" s="1" t="s">
        <v>52</v>
      </c>
      <c r="AV337" s="1" t="s">
        <v>52</v>
      </c>
      <c r="AW337" s="1" t="s">
        <v>52</v>
      </c>
      <c r="AX337" s="6" t="s">
        <v>51</v>
      </c>
    </row>
    <row r="338" spans="1:50" x14ac:dyDescent="0.25">
      <c r="A338" s="4"/>
      <c r="B338" s="4">
        <v>294061</v>
      </c>
      <c r="C338" s="1">
        <v>61</v>
      </c>
      <c r="D338" s="1">
        <v>61</v>
      </c>
      <c r="E338" s="1">
        <v>24</v>
      </c>
      <c r="F338" s="1">
        <v>1</v>
      </c>
      <c r="G338" s="1" t="s">
        <v>449</v>
      </c>
      <c r="H338" s="3">
        <v>21552</v>
      </c>
      <c r="I338" s="1">
        <v>59</v>
      </c>
      <c r="J338" s="1" t="s">
        <v>56</v>
      </c>
      <c r="K338" s="1" t="s">
        <v>70</v>
      </c>
      <c r="L338" s="1" t="s">
        <v>58</v>
      </c>
      <c r="M338" s="1">
        <v>33</v>
      </c>
      <c r="N338" s="1">
        <v>140</v>
      </c>
      <c r="O338" s="1">
        <v>80</v>
      </c>
      <c r="P338" s="1">
        <v>60</v>
      </c>
      <c r="Q338" s="1">
        <v>110</v>
      </c>
      <c r="R338" s="1">
        <v>45</v>
      </c>
      <c r="S338" s="1" t="s">
        <v>54</v>
      </c>
      <c r="T338" s="1" t="s">
        <v>50</v>
      </c>
      <c r="U338" s="1" t="s">
        <v>50</v>
      </c>
      <c r="V338" s="1" t="s">
        <v>50</v>
      </c>
      <c r="W338" s="1" t="s">
        <v>50</v>
      </c>
      <c r="X338" s="1" t="s">
        <v>50</v>
      </c>
      <c r="Y338" s="1" t="s">
        <v>51</v>
      </c>
      <c r="Z338" s="1" t="s">
        <v>50</v>
      </c>
      <c r="AA338" s="1" t="s">
        <v>52</v>
      </c>
      <c r="AB338" s="1" t="s">
        <v>50</v>
      </c>
      <c r="AC338" s="1" t="s">
        <v>50</v>
      </c>
      <c r="AD338" s="1">
        <v>78</v>
      </c>
      <c r="AE338" s="1" t="s">
        <v>92</v>
      </c>
      <c r="AF338" s="1">
        <v>145</v>
      </c>
      <c r="AG338" s="1">
        <v>4.3</v>
      </c>
      <c r="AJ338" s="1">
        <v>5.5</v>
      </c>
      <c r="AL338" s="1" t="s">
        <v>50</v>
      </c>
      <c r="AM338" s="1" t="s">
        <v>51</v>
      </c>
      <c r="AN338" s="1" t="s">
        <v>50</v>
      </c>
      <c r="AO338" s="1" t="s">
        <v>51</v>
      </c>
      <c r="AP338" s="1" t="s">
        <v>51</v>
      </c>
      <c r="AQ338" s="1" t="s">
        <v>51</v>
      </c>
      <c r="AR338" s="1" t="s">
        <v>50</v>
      </c>
      <c r="AS338" s="1" t="s">
        <v>51</v>
      </c>
      <c r="AT338" s="1" t="s">
        <v>50</v>
      </c>
      <c r="AU338" s="1" t="s">
        <v>52</v>
      </c>
      <c r="AV338" s="1" t="s">
        <v>52</v>
      </c>
      <c r="AW338" s="1" t="s">
        <v>52</v>
      </c>
      <c r="AX338" s="6" t="s">
        <v>51</v>
      </c>
    </row>
    <row r="339" spans="1:50" x14ac:dyDescent="0.25">
      <c r="A339" s="4"/>
      <c r="B339" s="4">
        <v>294272</v>
      </c>
      <c r="C339" s="1">
        <v>61</v>
      </c>
      <c r="D339" s="1">
        <v>61</v>
      </c>
      <c r="E339" s="1">
        <v>43</v>
      </c>
      <c r="F339" s="1">
        <v>1</v>
      </c>
      <c r="G339" s="1" t="s">
        <v>450</v>
      </c>
      <c r="H339" s="3">
        <v>17099</v>
      </c>
      <c r="I339" s="1">
        <v>72</v>
      </c>
      <c r="J339" s="1" t="s">
        <v>46</v>
      </c>
      <c r="K339" s="1" t="s">
        <v>57</v>
      </c>
      <c r="L339" s="1" t="s">
        <v>58</v>
      </c>
      <c r="M339" s="1">
        <v>24.7</v>
      </c>
      <c r="N339" s="1">
        <v>120</v>
      </c>
      <c r="O339" s="1">
        <v>65</v>
      </c>
      <c r="P339" s="1">
        <v>55</v>
      </c>
      <c r="Q339" s="1">
        <v>92.5</v>
      </c>
      <c r="R339" s="1">
        <v>61</v>
      </c>
      <c r="S339" s="1" t="s">
        <v>49</v>
      </c>
      <c r="T339" s="1" t="s">
        <v>50</v>
      </c>
      <c r="U339" s="1" t="s">
        <v>50</v>
      </c>
      <c r="V339" s="1" t="s">
        <v>50</v>
      </c>
      <c r="W339" s="1" t="s">
        <v>51</v>
      </c>
      <c r="X339" s="1" t="s">
        <v>50</v>
      </c>
      <c r="Y339" s="1" t="s">
        <v>51</v>
      </c>
      <c r="Z339" s="1" t="s">
        <v>50</v>
      </c>
      <c r="AA339" s="1" t="s">
        <v>52</v>
      </c>
      <c r="AB339" s="1" t="s">
        <v>50</v>
      </c>
      <c r="AC339" s="1" t="s">
        <v>50</v>
      </c>
      <c r="AD339" s="1">
        <v>73</v>
      </c>
      <c r="AE339" s="1">
        <v>72</v>
      </c>
      <c r="AG339" s="1">
        <v>4.5999999999999996</v>
      </c>
      <c r="AL339" s="1" t="s">
        <v>51</v>
      </c>
      <c r="AM339" s="1" t="s">
        <v>50</v>
      </c>
      <c r="AN339" s="1" t="s">
        <v>50</v>
      </c>
      <c r="AO339" s="1" t="s">
        <v>51</v>
      </c>
      <c r="AP339" s="1" t="s">
        <v>51</v>
      </c>
      <c r="AQ339" s="1" t="s">
        <v>51</v>
      </c>
      <c r="AR339" s="1" t="s">
        <v>50</v>
      </c>
      <c r="AS339" s="1" t="s">
        <v>50</v>
      </c>
      <c r="AT339" s="1" t="s">
        <v>50</v>
      </c>
      <c r="AU339" s="1" t="s">
        <v>52</v>
      </c>
      <c r="AV339" s="1" t="s">
        <v>52</v>
      </c>
      <c r="AW339" s="1" t="s">
        <v>52</v>
      </c>
      <c r="AX339" s="6" t="s">
        <v>51</v>
      </c>
    </row>
    <row r="340" spans="1:50" x14ac:dyDescent="0.25">
      <c r="A340" s="4"/>
      <c r="B340" s="4">
        <v>294611</v>
      </c>
      <c r="C340" s="1">
        <v>67</v>
      </c>
      <c r="D340" s="1">
        <v>67</v>
      </c>
      <c r="E340" s="1">
        <v>67</v>
      </c>
      <c r="F340" s="1">
        <v>1</v>
      </c>
      <c r="G340" s="1" t="s">
        <v>451</v>
      </c>
      <c r="H340" s="3">
        <v>11875</v>
      </c>
      <c r="I340" s="1">
        <v>86</v>
      </c>
      <c r="J340" s="1" t="s">
        <v>56</v>
      </c>
      <c r="K340" s="1" t="s">
        <v>47</v>
      </c>
      <c r="L340" s="1" t="s">
        <v>58</v>
      </c>
      <c r="M340" s="1">
        <v>27.2</v>
      </c>
      <c r="N340" s="1">
        <v>115</v>
      </c>
      <c r="O340" s="1">
        <v>70</v>
      </c>
      <c r="P340" s="1">
        <v>45</v>
      </c>
      <c r="Q340" s="1">
        <v>92.5</v>
      </c>
      <c r="R340" s="1">
        <v>65</v>
      </c>
      <c r="S340" s="1" t="s">
        <v>54</v>
      </c>
      <c r="T340" s="1" t="s">
        <v>50</v>
      </c>
      <c r="U340" s="1" t="s">
        <v>50</v>
      </c>
      <c r="V340" s="1" t="s">
        <v>51</v>
      </c>
      <c r="W340" s="1" t="s">
        <v>51</v>
      </c>
      <c r="X340" s="1" t="s">
        <v>50</v>
      </c>
      <c r="Y340" s="1" t="s">
        <v>51</v>
      </c>
      <c r="Z340" s="1" t="s">
        <v>50</v>
      </c>
      <c r="AA340" s="1" t="b">
        <v>1</v>
      </c>
      <c r="AB340" s="1" t="s">
        <v>50</v>
      </c>
      <c r="AC340" s="1" t="s">
        <v>50</v>
      </c>
      <c r="AD340" s="1">
        <v>106</v>
      </c>
      <c r="AE340" s="1">
        <v>55</v>
      </c>
      <c r="AF340" s="1">
        <v>130</v>
      </c>
      <c r="AG340" s="1">
        <v>4.4000000000000004</v>
      </c>
      <c r="AJ340" s="1">
        <v>3.6</v>
      </c>
      <c r="AK340" s="1">
        <v>2</v>
      </c>
      <c r="AL340" s="1" t="s">
        <v>51</v>
      </c>
      <c r="AM340" s="1" t="s">
        <v>50</v>
      </c>
      <c r="AO340" s="1" t="s">
        <v>51</v>
      </c>
      <c r="AP340" s="1" t="s">
        <v>51</v>
      </c>
      <c r="AQ340" s="1" t="s">
        <v>50</v>
      </c>
      <c r="AR340" s="1" t="s">
        <v>50</v>
      </c>
      <c r="AS340" s="1" t="s">
        <v>50</v>
      </c>
      <c r="AT340" s="1" t="s">
        <v>50</v>
      </c>
      <c r="AU340" s="1" t="s">
        <v>52</v>
      </c>
      <c r="AV340" s="1" t="s">
        <v>52</v>
      </c>
      <c r="AW340" s="1" t="s">
        <v>52</v>
      </c>
      <c r="AX340" s="6" t="s">
        <v>51</v>
      </c>
    </row>
    <row r="341" spans="1:50" x14ac:dyDescent="0.25">
      <c r="A341" s="4"/>
      <c r="B341" s="4">
        <v>294671</v>
      </c>
      <c r="C341" s="1">
        <v>60</v>
      </c>
      <c r="D341" s="1">
        <v>60</v>
      </c>
      <c r="E341" s="1">
        <v>60</v>
      </c>
      <c r="F341" s="1">
        <v>1</v>
      </c>
      <c r="G341" s="1" t="s">
        <v>452</v>
      </c>
      <c r="H341" s="3">
        <v>16736</v>
      </c>
      <c r="I341" s="1">
        <v>73</v>
      </c>
      <c r="J341" s="1" t="s">
        <v>46</v>
      </c>
      <c r="K341" s="1" t="s">
        <v>47</v>
      </c>
      <c r="L341" s="1" t="s">
        <v>58</v>
      </c>
      <c r="M341" s="1">
        <v>27.2</v>
      </c>
      <c r="N341" s="1">
        <v>95</v>
      </c>
      <c r="O341" s="1">
        <v>50</v>
      </c>
      <c r="P341" s="1">
        <v>45</v>
      </c>
      <c r="Q341" s="1">
        <v>72.5</v>
      </c>
      <c r="R341" s="1">
        <v>64</v>
      </c>
      <c r="S341" s="1" t="s">
        <v>59</v>
      </c>
      <c r="T341" s="1" t="s">
        <v>50</v>
      </c>
      <c r="U341" s="1" t="s">
        <v>50</v>
      </c>
      <c r="V341" s="1" t="s">
        <v>51</v>
      </c>
      <c r="W341" s="1" t="s">
        <v>51</v>
      </c>
      <c r="X341" s="1" t="s">
        <v>50</v>
      </c>
      <c r="Y341" s="1" t="s">
        <v>50</v>
      </c>
      <c r="Z341" s="1" t="s">
        <v>50</v>
      </c>
      <c r="AA341" s="1" t="s">
        <v>52</v>
      </c>
      <c r="AB341" s="1" t="s">
        <v>50</v>
      </c>
      <c r="AC341" s="1" t="s">
        <v>50</v>
      </c>
      <c r="AD341" s="1">
        <v>98</v>
      </c>
      <c r="AE341" s="1">
        <v>51</v>
      </c>
      <c r="AF341" s="1">
        <v>122</v>
      </c>
      <c r="AG341" s="1">
        <v>3.3</v>
      </c>
      <c r="AJ341" s="1">
        <v>6.2</v>
      </c>
      <c r="AK341" s="1">
        <v>4.2</v>
      </c>
      <c r="AL341" s="1" t="s">
        <v>50</v>
      </c>
      <c r="AM341" s="1" t="s">
        <v>51</v>
      </c>
      <c r="AO341" s="1" t="s">
        <v>51</v>
      </c>
      <c r="AP341" s="1" t="s">
        <v>51</v>
      </c>
      <c r="AQ341" s="1" t="s">
        <v>50</v>
      </c>
      <c r="AR341" s="1" t="s">
        <v>50</v>
      </c>
      <c r="AS341" s="1" t="s">
        <v>50</v>
      </c>
      <c r="AT341" s="1" t="s">
        <v>50</v>
      </c>
      <c r="AU341" s="1" t="s">
        <v>52</v>
      </c>
      <c r="AV341" s="1" t="s">
        <v>52</v>
      </c>
      <c r="AW341" s="1" t="s">
        <v>52</v>
      </c>
      <c r="AX341" s="6" t="s">
        <v>51</v>
      </c>
    </row>
    <row r="342" spans="1:50" x14ac:dyDescent="0.25">
      <c r="A342" s="4"/>
      <c r="B342" s="4">
        <v>294839</v>
      </c>
      <c r="C342" s="1">
        <v>61</v>
      </c>
      <c r="D342" s="1">
        <v>61</v>
      </c>
      <c r="E342" s="1">
        <v>61</v>
      </c>
      <c r="F342" s="1">
        <v>1</v>
      </c>
      <c r="G342" s="1" t="s">
        <v>454</v>
      </c>
      <c r="H342" s="3">
        <v>17191</v>
      </c>
      <c r="I342" s="1">
        <v>71</v>
      </c>
      <c r="J342" s="1" t="s">
        <v>56</v>
      </c>
      <c r="K342" s="1" t="s">
        <v>57</v>
      </c>
      <c r="L342" s="1" t="s">
        <v>58</v>
      </c>
      <c r="M342" s="1">
        <v>42.9</v>
      </c>
      <c r="N342" s="1">
        <v>125</v>
      </c>
      <c r="O342" s="1">
        <v>70</v>
      </c>
      <c r="P342" s="1">
        <v>55</v>
      </c>
      <c r="Q342" s="1">
        <v>97.5</v>
      </c>
      <c r="R342" s="1">
        <v>84</v>
      </c>
      <c r="S342" s="1" t="s">
        <v>54</v>
      </c>
      <c r="T342" s="1" t="s">
        <v>51</v>
      </c>
      <c r="U342" s="1" t="s">
        <v>50</v>
      </c>
      <c r="V342" s="1" t="s">
        <v>50</v>
      </c>
      <c r="W342" s="1" t="s">
        <v>51</v>
      </c>
      <c r="X342" s="1" t="s">
        <v>51</v>
      </c>
      <c r="Y342" s="1" t="s">
        <v>50</v>
      </c>
      <c r="Z342" s="1" t="s">
        <v>50</v>
      </c>
      <c r="AA342" s="1" t="s">
        <v>52</v>
      </c>
      <c r="AB342" s="1" t="s">
        <v>50</v>
      </c>
      <c r="AC342" s="1" t="s">
        <v>50</v>
      </c>
      <c r="AD342" s="1">
        <v>79</v>
      </c>
      <c r="AE342" s="1">
        <v>87</v>
      </c>
      <c r="AG342" s="1">
        <v>4.5</v>
      </c>
      <c r="AJ342" s="1">
        <v>3.9</v>
      </c>
      <c r="AK342" s="1">
        <v>1.9</v>
      </c>
      <c r="AL342" s="1" t="s">
        <v>51</v>
      </c>
      <c r="AM342" s="1" t="s">
        <v>50</v>
      </c>
      <c r="AO342" s="1" t="s">
        <v>51</v>
      </c>
      <c r="AP342" s="1" t="s">
        <v>50</v>
      </c>
      <c r="AQ342" s="1" t="s">
        <v>51</v>
      </c>
      <c r="AR342" s="1" t="s">
        <v>50</v>
      </c>
      <c r="AS342" s="1" t="s">
        <v>50</v>
      </c>
      <c r="AT342" s="1" t="s">
        <v>51</v>
      </c>
      <c r="AU342" s="1" t="s">
        <v>52</v>
      </c>
      <c r="AV342" s="1" t="s">
        <v>52</v>
      </c>
      <c r="AW342" s="1" t="s">
        <v>52</v>
      </c>
      <c r="AX342" s="6" t="s">
        <v>51</v>
      </c>
    </row>
    <row r="343" spans="1:50" x14ac:dyDescent="0.25">
      <c r="A343" s="4"/>
      <c r="B343" s="4">
        <v>294869</v>
      </c>
      <c r="C343" s="1">
        <v>55</v>
      </c>
      <c r="D343" s="1">
        <v>55</v>
      </c>
      <c r="E343" s="1">
        <v>48</v>
      </c>
      <c r="F343" s="1">
        <v>1</v>
      </c>
      <c r="G343" s="1" t="s">
        <v>455</v>
      </c>
      <c r="H343" s="3">
        <v>15319</v>
      </c>
      <c r="I343" s="1">
        <v>77</v>
      </c>
      <c r="J343" s="1" t="s">
        <v>46</v>
      </c>
      <c r="K343" s="1" t="s">
        <v>47</v>
      </c>
      <c r="L343" s="1" t="s">
        <v>58</v>
      </c>
      <c r="M343" s="1">
        <v>37.9</v>
      </c>
      <c r="N343" s="1">
        <v>125</v>
      </c>
      <c r="O343" s="1">
        <v>75</v>
      </c>
      <c r="P343" s="1">
        <v>50</v>
      </c>
      <c r="Q343" s="1">
        <v>100</v>
      </c>
      <c r="R343" s="1">
        <v>68</v>
      </c>
      <c r="S343" s="1" t="s">
        <v>59</v>
      </c>
      <c r="T343" s="1" t="s">
        <v>50</v>
      </c>
      <c r="U343" s="1" t="s">
        <v>50</v>
      </c>
      <c r="V343" s="1" t="s">
        <v>50</v>
      </c>
      <c r="W343" s="1" t="s">
        <v>51</v>
      </c>
      <c r="X343" s="1" t="s">
        <v>50</v>
      </c>
      <c r="Y343" s="1" t="s">
        <v>51</v>
      </c>
      <c r="Z343" s="1" t="s">
        <v>50</v>
      </c>
      <c r="AA343" s="1" t="s">
        <v>52</v>
      </c>
      <c r="AB343" s="1" t="s">
        <v>50</v>
      </c>
      <c r="AC343" s="1" t="s">
        <v>50</v>
      </c>
      <c r="AD343" s="1">
        <v>80</v>
      </c>
      <c r="AE343" s="1">
        <v>62</v>
      </c>
      <c r="AF343" s="1">
        <v>128</v>
      </c>
      <c r="AG343" s="1">
        <v>4.3</v>
      </c>
      <c r="AL343" s="1" t="s">
        <v>51</v>
      </c>
      <c r="AM343" s="1" t="s">
        <v>50</v>
      </c>
      <c r="AN343" s="1" t="s">
        <v>50</v>
      </c>
      <c r="AO343" s="1" t="s">
        <v>51</v>
      </c>
      <c r="AP343" s="1" t="s">
        <v>51</v>
      </c>
      <c r="AQ343" s="1" t="s">
        <v>51</v>
      </c>
      <c r="AR343" s="1" t="s">
        <v>50</v>
      </c>
      <c r="AS343" s="1" t="s">
        <v>51</v>
      </c>
      <c r="AT343" s="1" t="s">
        <v>50</v>
      </c>
      <c r="AU343" s="1" t="s">
        <v>52</v>
      </c>
      <c r="AV343" s="1" t="s">
        <v>52</v>
      </c>
      <c r="AW343" s="1" t="s">
        <v>52</v>
      </c>
      <c r="AX343" s="6" t="s">
        <v>51</v>
      </c>
    </row>
    <row r="344" spans="1:50" x14ac:dyDescent="0.25">
      <c r="A344" s="4"/>
      <c r="B344" s="4">
        <v>294916</v>
      </c>
      <c r="C344" s="1">
        <v>75</v>
      </c>
      <c r="D344" s="1">
        <v>75</v>
      </c>
      <c r="E344" s="1">
        <v>75</v>
      </c>
      <c r="F344" s="1">
        <v>1</v>
      </c>
      <c r="G344" s="1" t="s">
        <v>456</v>
      </c>
      <c r="H344" s="3">
        <v>9303</v>
      </c>
      <c r="I344" s="1">
        <v>93</v>
      </c>
      <c r="J344" s="1" t="s">
        <v>46</v>
      </c>
      <c r="K344" s="1" t="s">
        <v>47</v>
      </c>
      <c r="L344" s="1" t="s">
        <v>58</v>
      </c>
      <c r="M344" s="1">
        <v>28.8</v>
      </c>
      <c r="N344" s="1">
        <v>122</v>
      </c>
      <c r="O344" s="1">
        <v>80</v>
      </c>
      <c r="P344" s="1">
        <v>42</v>
      </c>
      <c r="Q344" s="1">
        <v>101</v>
      </c>
      <c r="R344" s="1">
        <v>72</v>
      </c>
      <c r="S344" s="1" t="s">
        <v>59</v>
      </c>
      <c r="T344" s="1" t="s">
        <v>50</v>
      </c>
      <c r="U344" s="1" t="s">
        <v>50</v>
      </c>
      <c r="V344" s="1" t="s">
        <v>50</v>
      </c>
      <c r="W344" s="1" t="s">
        <v>51</v>
      </c>
      <c r="X344" s="1" t="s">
        <v>50</v>
      </c>
      <c r="Y344" s="1" t="s">
        <v>51</v>
      </c>
      <c r="Z344" s="1" t="s">
        <v>51</v>
      </c>
      <c r="AA344" s="1" t="b">
        <v>1</v>
      </c>
      <c r="AB344" s="1" t="s">
        <v>50</v>
      </c>
      <c r="AC344" s="1" t="s">
        <v>50</v>
      </c>
      <c r="AD344" s="1">
        <v>103</v>
      </c>
      <c r="AE344" s="1">
        <v>41</v>
      </c>
      <c r="AF344" s="1">
        <v>119</v>
      </c>
      <c r="AG344" s="1">
        <v>5.2</v>
      </c>
      <c r="AI344" s="1">
        <v>305.3</v>
      </c>
      <c r="AL344" s="1" t="s">
        <v>50</v>
      </c>
      <c r="AM344" s="1" t="s">
        <v>50</v>
      </c>
      <c r="AO344" s="1" t="s">
        <v>51</v>
      </c>
      <c r="AP344" s="1" t="s">
        <v>51</v>
      </c>
      <c r="AQ344" s="1" t="s">
        <v>51</v>
      </c>
      <c r="AR344" s="1" t="s">
        <v>51</v>
      </c>
      <c r="AS344" s="1" t="s">
        <v>51</v>
      </c>
      <c r="AT344" s="1" t="s">
        <v>51</v>
      </c>
      <c r="AU344" s="1" t="s">
        <v>52</v>
      </c>
      <c r="AV344" s="1" t="s">
        <v>52</v>
      </c>
      <c r="AW344" s="1" t="s">
        <v>52</v>
      </c>
      <c r="AX344" s="6" t="s">
        <v>51</v>
      </c>
    </row>
    <row r="345" spans="1:50" x14ac:dyDescent="0.25">
      <c r="A345" s="4"/>
      <c r="B345" s="4">
        <v>295104</v>
      </c>
      <c r="C345" s="1">
        <v>63</v>
      </c>
      <c r="E345" s="1">
        <v>63</v>
      </c>
      <c r="F345" s="1">
        <v>1</v>
      </c>
      <c r="G345" s="1" t="s">
        <v>457</v>
      </c>
      <c r="H345" s="3">
        <v>13650</v>
      </c>
      <c r="I345" s="1">
        <v>81</v>
      </c>
      <c r="J345" s="1" t="s">
        <v>56</v>
      </c>
      <c r="K345" s="1" t="s">
        <v>57</v>
      </c>
      <c r="L345" s="1" t="s">
        <v>58</v>
      </c>
      <c r="M345" s="1">
        <v>28.6</v>
      </c>
      <c r="N345" s="1">
        <v>120</v>
      </c>
      <c r="O345" s="1">
        <v>50</v>
      </c>
      <c r="P345" s="1">
        <v>70</v>
      </c>
      <c r="Q345" s="1">
        <v>85</v>
      </c>
      <c r="R345" s="1">
        <v>83</v>
      </c>
      <c r="S345" s="1" t="s">
        <v>54</v>
      </c>
      <c r="T345" s="1" t="s">
        <v>50</v>
      </c>
      <c r="U345" s="1" t="s">
        <v>50</v>
      </c>
      <c r="V345" s="1" t="s">
        <v>50</v>
      </c>
      <c r="W345" s="1" t="s">
        <v>51</v>
      </c>
      <c r="X345" s="1" t="s">
        <v>50</v>
      </c>
      <c r="Y345" s="1" t="s">
        <v>51</v>
      </c>
      <c r="Z345" s="1" t="s">
        <v>51</v>
      </c>
      <c r="AA345" s="1" t="s">
        <v>52</v>
      </c>
      <c r="AB345" s="1" t="s">
        <v>51</v>
      </c>
      <c r="AC345" s="1" t="s">
        <v>50</v>
      </c>
      <c r="AD345" s="1">
        <v>101</v>
      </c>
      <c r="AE345" s="1">
        <v>60</v>
      </c>
      <c r="AF345" s="1">
        <v>144</v>
      </c>
      <c r="AG345" s="1">
        <v>4.7</v>
      </c>
      <c r="AI345" s="1">
        <v>17.5</v>
      </c>
      <c r="AJ345" s="1">
        <v>3.7</v>
      </c>
      <c r="AK345" s="1">
        <v>1.4</v>
      </c>
      <c r="AL345" s="1" t="s">
        <v>50</v>
      </c>
      <c r="AM345" s="1" t="s">
        <v>51</v>
      </c>
      <c r="AN345" s="1" t="s">
        <v>50</v>
      </c>
      <c r="AO345" s="1" t="s">
        <v>50</v>
      </c>
      <c r="AP345" s="1" t="s">
        <v>51</v>
      </c>
      <c r="AQ345" s="1" t="s">
        <v>50</v>
      </c>
      <c r="AR345" s="1" t="s">
        <v>50</v>
      </c>
      <c r="AS345" s="1" t="s">
        <v>51</v>
      </c>
      <c r="AT345" s="1" t="s">
        <v>51</v>
      </c>
      <c r="AU345" s="1" t="s">
        <v>52</v>
      </c>
      <c r="AV345" s="1" t="s">
        <v>52</v>
      </c>
      <c r="AW345" s="1" t="s">
        <v>52</v>
      </c>
      <c r="AX345" s="6" t="s">
        <v>51</v>
      </c>
    </row>
    <row r="346" spans="1:50" x14ac:dyDescent="0.25">
      <c r="A346" s="4"/>
      <c r="B346" s="4">
        <v>295254</v>
      </c>
      <c r="C346" s="1">
        <v>56</v>
      </c>
      <c r="D346" s="1">
        <v>56</v>
      </c>
      <c r="E346" s="1">
        <v>56</v>
      </c>
      <c r="F346" s="1">
        <v>1</v>
      </c>
      <c r="G346" s="1" t="s">
        <v>458</v>
      </c>
      <c r="H346" s="3">
        <v>7961</v>
      </c>
      <c r="I346" s="1">
        <v>97</v>
      </c>
      <c r="J346" s="1" t="s">
        <v>46</v>
      </c>
      <c r="K346" s="1" t="s">
        <v>47</v>
      </c>
      <c r="L346" s="1" t="s">
        <v>58</v>
      </c>
      <c r="M346" s="1">
        <v>23</v>
      </c>
      <c r="N346" s="1">
        <v>115</v>
      </c>
      <c r="O346" s="1">
        <v>60</v>
      </c>
      <c r="P346" s="1">
        <v>55</v>
      </c>
      <c r="Q346" s="1">
        <v>87.5</v>
      </c>
      <c r="R346" s="1">
        <v>91</v>
      </c>
      <c r="S346" s="1" t="s">
        <v>54</v>
      </c>
      <c r="T346" s="1" t="s">
        <v>50</v>
      </c>
      <c r="U346" s="1" t="s">
        <v>50</v>
      </c>
      <c r="V346" s="1" t="s">
        <v>50</v>
      </c>
      <c r="W346" s="1" t="s">
        <v>50</v>
      </c>
      <c r="X346" s="1" t="s">
        <v>50</v>
      </c>
      <c r="Y346" s="1" t="s">
        <v>51</v>
      </c>
      <c r="Z346" s="1" t="s">
        <v>50</v>
      </c>
      <c r="AA346" s="1" t="s">
        <v>52</v>
      </c>
      <c r="AB346" s="1" t="s">
        <v>50</v>
      </c>
      <c r="AC346" s="1" t="s">
        <v>50</v>
      </c>
      <c r="AD346" s="1">
        <v>87</v>
      </c>
      <c r="AE346" s="1">
        <v>49</v>
      </c>
      <c r="AF346" s="1">
        <v>132</v>
      </c>
      <c r="AG346" s="1">
        <v>5.3</v>
      </c>
      <c r="AJ346" s="1">
        <v>4.7</v>
      </c>
      <c r="AK346" s="1">
        <v>1.8</v>
      </c>
      <c r="AL346" s="1" t="s">
        <v>50</v>
      </c>
      <c r="AM346" s="1" t="s">
        <v>50</v>
      </c>
      <c r="AO346" s="1" t="s">
        <v>51</v>
      </c>
      <c r="AP346" s="1" t="s">
        <v>51</v>
      </c>
      <c r="AQ346" s="1" t="s">
        <v>51</v>
      </c>
      <c r="AR346" s="1" t="s">
        <v>50</v>
      </c>
      <c r="AS346" s="1" t="s">
        <v>51</v>
      </c>
      <c r="AT346" s="1" t="s">
        <v>50</v>
      </c>
      <c r="AU346" s="1" t="s">
        <v>52</v>
      </c>
      <c r="AV346" s="1" t="s">
        <v>52</v>
      </c>
      <c r="AW346" s="1" t="s">
        <v>52</v>
      </c>
      <c r="AX346" s="6" t="s">
        <v>51</v>
      </c>
    </row>
    <row r="347" spans="1:50" x14ac:dyDescent="0.25">
      <c r="A347" s="4"/>
      <c r="B347" s="4">
        <v>295266</v>
      </c>
      <c r="C347" s="1">
        <v>62</v>
      </c>
      <c r="D347" s="1">
        <v>62</v>
      </c>
      <c r="E347" s="1">
        <v>62</v>
      </c>
      <c r="F347" s="1">
        <v>1</v>
      </c>
      <c r="G347" s="1" t="s">
        <v>459</v>
      </c>
      <c r="H347" s="3">
        <v>7056</v>
      </c>
      <c r="I347" s="1">
        <v>99</v>
      </c>
      <c r="J347" s="1" t="s">
        <v>56</v>
      </c>
      <c r="K347" s="1" t="s">
        <v>47</v>
      </c>
      <c r="L347" s="1" t="s">
        <v>58</v>
      </c>
      <c r="M347" s="1">
        <v>20.5</v>
      </c>
      <c r="N347" s="1">
        <v>175</v>
      </c>
      <c r="O347" s="1">
        <v>85</v>
      </c>
      <c r="P347" s="1">
        <v>90</v>
      </c>
      <c r="Q347" s="1">
        <v>130</v>
      </c>
      <c r="R347" s="1">
        <v>60</v>
      </c>
      <c r="S347" s="1" t="s">
        <v>54</v>
      </c>
      <c r="T347" s="1" t="s">
        <v>51</v>
      </c>
      <c r="U347" s="1" t="s">
        <v>50</v>
      </c>
      <c r="V347" s="1" t="s">
        <v>50</v>
      </c>
      <c r="W347" s="1" t="s">
        <v>51</v>
      </c>
      <c r="X347" s="1" t="s">
        <v>50</v>
      </c>
      <c r="Y347" s="1" t="s">
        <v>51</v>
      </c>
      <c r="Z347" s="1" t="s">
        <v>51</v>
      </c>
      <c r="AA347" s="1" t="s">
        <v>52</v>
      </c>
      <c r="AB347" s="1" t="s">
        <v>50</v>
      </c>
      <c r="AC347" s="1" t="s">
        <v>50</v>
      </c>
      <c r="AD347" s="1">
        <v>112</v>
      </c>
      <c r="AE347" s="1">
        <v>47</v>
      </c>
      <c r="AF347" s="1">
        <v>134</v>
      </c>
      <c r="AG347" s="1">
        <v>4.4000000000000004</v>
      </c>
      <c r="AJ347" s="1">
        <v>3.1</v>
      </c>
      <c r="AK347" s="1">
        <v>1.3</v>
      </c>
      <c r="AL347" s="1" t="s">
        <v>51</v>
      </c>
      <c r="AM347" s="1" t="s">
        <v>50</v>
      </c>
      <c r="AO347" s="1" t="s">
        <v>50</v>
      </c>
      <c r="AP347" s="1" t="s">
        <v>51</v>
      </c>
      <c r="AQ347" s="1" t="s">
        <v>50</v>
      </c>
      <c r="AR347" s="1" t="s">
        <v>50</v>
      </c>
      <c r="AS347" s="1" t="s">
        <v>51</v>
      </c>
      <c r="AT347" s="1" t="s">
        <v>50</v>
      </c>
      <c r="AU347" s="1" t="s">
        <v>52</v>
      </c>
      <c r="AV347" s="1" t="s">
        <v>52</v>
      </c>
      <c r="AW347" s="1" t="s">
        <v>52</v>
      </c>
      <c r="AX347" s="6" t="s">
        <v>51</v>
      </c>
    </row>
    <row r="348" spans="1:50" x14ac:dyDescent="0.25">
      <c r="A348" s="4"/>
      <c r="B348" s="4">
        <v>295673</v>
      </c>
      <c r="C348" s="1">
        <v>62</v>
      </c>
      <c r="D348" s="1">
        <v>62</v>
      </c>
      <c r="F348" s="1">
        <v>1</v>
      </c>
      <c r="G348" s="1" t="s">
        <v>460</v>
      </c>
      <c r="H348" s="3">
        <v>12920</v>
      </c>
      <c r="I348" s="1">
        <v>83</v>
      </c>
      <c r="J348" s="1" t="s">
        <v>46</v>
      </c>
      <c r="K348" s="1" t="s">
        <v>47</v>
      </c>
      <c r="L348" s="1" t="s">
        <v>58</v>
      </c>
      <c r="M348" s="1">
        <v>37.200000000000003</v>
      </c>
      <c r="N348" s="1">
        <v>150</v>
      </c>
      <c r="O348" s="1">
        <v>80</v>
      </c>
      <c r="P348" s="1">
        <v>70</v>
      </c>
      <c r="Q348" s="1">
        <v>115</v>
      </c>
      <c r="R348" s="1">
        <v>64</v>
      </c>
      <c r="S348" s="1" t="s">
        <v>59</v>
      </c>
      <c r="T348" s="1" t="s">
        <v>51</v>
      </c>
      <c r="U348" s="1" t="s">
        <v>51</v>
      </c>
      <c r="V348" s="1" t="s">
        <v>50</v>
      </c>
      <c r="W348" s="1" t="s">
        <v>51</v>
      </c>
      <c r="X348" s="1" t="s">
        <v>50</v>
      </c>
      <c r="Y348" s="1" t="s">
        <v>50</v>
      </c>
      <c r="Z348" s="1" t="s">
        <v>51</v>
      </c>
      <c r="AA348" s="1" t="s">
        <v>52</v>
      </c>
      <c r="AB348" s="1" t="s">
        <v>50</v>
      </c>
      <c r="AC348" s="1" t="s">
        <v>50</v>
      </c>
      <c r="AD348" s="1">
        <v>65</v>
      </c>
      <c r="AE348" s="1">
        <v>77</v>
      </c>
      <c r="AG348" s="1">
        <v>4.7</v>
      </c>
      <c r="AJ348" s="1">
        <v>5.6</v>
      </c>
      <c r="AK348" s="1">
        <v>3.4</v>
      </c>
      <c r="AL348" s="1" t="s">
        <v>51</v>
      </c>
      <c r="AM348" s="1" t="s">
        <v>50</v>
      </c>
      <c r="AO348" s="1" t="s">
        <v>51</v>
      </c>
      <c r="AP348" s="1" t="s">
        <v>50</v>
      </c>
      <c r="AQ348" s="1" t="s">
        <v>51</v>
      </c>
      <c r="AR348" s="1" t="s">
        <v>50</v>
      </c>
      <c r="AS348" s="1" t="s">
        <v>50</v>
      </c>
      <c r="AT348" s="1" t="s">
        <v>50</v>
      </c>
      <c r="AU348" s="1" t="s">
        <v>52</v>
      </c>
      <c r="AV348" s="1" t="s">
        <v>52</v>
      </c>
      <c r="AW348" s="1" t="s">
        <v>52</v>
      </c>
      <c r="AX348" s="6" t="s">
        <v>51</v>
      </c>
    </row>
    <row r="349" spans="1:50" x14ac:dyDescent="0.25">
      <c r="A349" s="4"/>
      <c r="B349" s="4">
        <v>295699</v>
      </c>
      <c r="C349" s="1">
        <v>58</v>
      </c>
      <c r="D349" s="1">
        <v>58</v>
      </c>
      <c r="E349" s="1">
        <v>58</v>
      </c>
      <c r="F349" s="1">
        <v>1</v>
      </c>
      <c r="G349" s="1" t="s">
        <v>461</v>
      </c>
      <c r="H349" s="3">
        <v>13525</v>
      </c>
      <c r="I349" s="1">
        <v>81</v>
      </c>
      <c r="J349" s="1" t="s">
        <v>46</v>
      </c>
      <c r="K349" s="1" t="s">
        <v>47</v>
      </c>
      <c r="L349" s="1" t="s">
        <v>58</v>
      </c>
      <c r="M349" s="1">
        <v>35.1</v>
      </c>
      <c r="N349" s="1">
        <v>130</v>
      </c>
      <c r="O349" s="1">
        <v>80</v>
      </c>
      <c r="P349" s="1">
        <v>50</v>
      </c>
      <c r="Q349" s="1">
        <v>105</v>
      </c>
      <c r="R349" s="1">
        <v>65</v>
      </c>
      <c r="S349" s="1" t="s">
        <v>59</v>
      </c>
      <c r="T349" s="1" t="s">
        <v>51</v>
      </c>
      <c r="U349" s="1" t="s">
        <v>50</v>
      </c>
      <c r="V349" s="1" t="s">
        <v>51</v>
      </c>
      <c r="W349" s="1" t="s">
        <v>51</v>
      </c>
      <c r="X349" s="1" t="s">
        <v>51</v>
      </c>
      <c r="Y349" s="1" t="s">
        <v>50</v>
      </c>
      <c r="Z349" s="1" t="s">
        <v>50</v>
      </c>
      <c r="AA349" s="1" t="s">
        <v>52</v>
      </c>
      <c r="AB349" s="1" t="s">
        <v>50</v>
      </c>
      <c r="AC349" s="1" t="s">
        <v>50</v>
      </c>
      <c r="AD349" s="1">
        <v>107</v>
      </c>
      <c r="AE349" s="1">
        <v>107</v>
      </c>
      <c r="AF349" s="1">
        <v>134</v>
      </c>
      <c r="AG349" s="1">
        <v>4.4000000000000004</v>
      </c>
      <c r="AJ349" s="1">
        <v>5.0999999999999996</v>
      </c>
      <c r="AK349" s="1">
        <v>2.2999999999999998</v>
      </c>
      <c r="AL349" s="1" t="s">
        <v>51</v>
      </c>
      <c r="AM349" s="1" t="s">
        <v>50</v>
      </c>
      <c r="AO349" s="1" t="s">
        <v>51</v>
      </c>
      <c r="AP349" s="1" t="s">
        <v>51</v>
      </c>
      <c r="AQ349" s="1" t="s">
        <v>50</v>
      </c>
      <c r="AR349" s="1" t="s">
        <v>50</v>
      </c>
      <c r="AS349" s="1" t="s">
        <v>51</v>
      </c>
      <c r="AT349" s="1" t="s">
        <v>50</v>
      </c>
      <c r="AU349" s="1" t="s">
        <v>52</v>
      </c>
      <c r="AV349" s="1" t="s">
        <v>52</v>
      </c>
      <c r="AW349" s="1" t="s">
        <v>52</v>
      </c>
      <c r="AX349" s="6" t="s">
        <v>51</v>
      </c>
    </row>
    <row r="350" spans="1:50" x14ac:dyDescent="0.25">
      <c r="A350" s="4"/>
      <c r="B350" s="4">
        <v>296211</v>
      </c>
      <c r="C350" s="1">
        <v>68</v>
      </c>
      <c r="E350" s="1">
        <v>68</v>
      </c>
      <c r="F350" s="1">
        <v>1</v>
      </c>
      <c r="G350" s="1" t="s">
        <v>464</v>
      </c>
      <c r="H350" s="3">
        <v>8459</v>
      </c>
      <c r="I350" s="1">
        <v>95</v>
      </c>
      <c r="J350" s="1" t="s">
        <v>56</v>
      </c>
      <c r="K350" s="1" t="s">
        <v>57</v>
      </c>
      <c r="L350" s="1" t="s">
        <v>58</v>
      </c>
      <c r="M350" s="1">
        <v>19.7</v>
      </c>
      <c r="N350" s="1">
        <v>170</v>
      </c>
      <c r="O350" s="1">
        <v>60</v>
      </c>
      <c r="P350" s="1">
        <v>110</v>
      </c>
      <c r="Q350" s="1">
        <v>115</v>
      </c>
      <c r="R350" s="1">
        <v>85</v>
      </c>
      <c r="S350" s="1" t="s">
        <v>54</v>
      </c>
      <c r="T350" s="1" t="s">
        <v>51</v>
      </c>
      <c r="U350" s="1" t="s">
        <v>50</v>
      </c>
      <c r="V350" s="1" t="s">
        <v>50</v>
      </c>
      <c r="W350" s="1" t="s">
        <v>51</v>
      </c>
      <c r="X350" s="1" t="s">
        <v>51</v>
      </c>
      <c r="Y350" s="1" t="s">
        <v>51</v>
      </c>
      <c r="Z350" s="1" t="s">
        <v>50</v>
      </c>
      <c r="AA350" s="1" t="s">
        <v>52</v>
      </c>
      <c r="AB350" s="1" t="s">
        <v>50</v>
      </c>
      <c r="AC350" s="1" t="s">
        <v>51</v>
      </c>
      <c r="AD350" s="1">
        <v>135</v>
      </c>
      <c r="AE350" s="1">
        <v>39</v>
      </c>
      <c r="AF350" s="1">
        <v>129</v>
      </c>
      <c r="AG350" s="1">
        <v>3.8</v>
      </c>
      <c r="AJ350" s="1">
        <v>4.2</v>
      </c>
      <c r="AK350" s="1">
        <v>1.9</v>
      </c>
      <c r="AL350" s="1" t="s">
        <v>50</v>
      </c>
      <c r="AM350" s="1" t="s">
        <v>51</v>
      </c>
      <c r="AO350" s="1" t="s">
        <v>50</v>
      </c>
      <c r="AP350" s="1" t="s">
        <v>51</v>
      </c>
      <c r="AQ350" s="1" t="s">
        <v>50</v>
      </c>
      <c r="AR350" s="1" t="s">
        <v>50</v>
      </c>
      <c r="AS350" s="1" t="s">
        <v>50</v>
      </c>
      <c r="AT350" s="1" t="s">
        <v>50</v>
      </c>
      <c r="AU350" s="1" t="s">
        <v>52</v>
      </c>
      <c r="AV350" s="1" t="s">
        <v>52</v>
      </c>
      <c r="AW350" s="1" t="s">
        <v>52</v>
      </c>
      <c r="AX350" s="6" t="s">
        <v>51</v>
      </c>
    </row>
    <row r="351" spans="1:50" x14ac:dyDescent="0.25">
      <c r="A351" s="4"/>
      <c r="B351" s="4">
        <v>296350</v>
      </c>
      <c r="C351" s="1">
        <v>65</v>
      </c>
      <c r="D351" s="1">
        <v>65</v>
      </c>
      <c r="E351" s="1">
        <v>65</v>
      </c>
      <c r="F351" s="1">
        <v>1</v>
      </c>
      <c r="G351" s="1" t="s">
        <v>465</v>
      </c>
      <c r="H351" s="3">
        <v>9924</v>
      </c>
      <c r="I351" s="1">
        <v>91</v>
      </c>
      <c r="J351" s="1" t="s">
        <v>46</v>
      </c>
      <c r="K351" s="1" t="s">
        <v>47</v>
      </c>
      <c r="L351" s="1" t="s">
        <v>58</v>
      </c>
      <c r="M351" s="1">
        <v>24.6</v>
      </c>
      <c r="N351" s="1">
        <v>130</v>
      </c>
      <c r="O351" s="1">
        <v>60</v>
      </c>
      <c r="P351" s="1">
        <v>70</v>
      </c>
      <c r="Q351" s="1">
        <v>95</v>
      </c>
      <c r="R351" s="1">
        <v>64</v>
      </c>
      <c r="S351" s="1" t="s">
        <v>59</v>
      </c>
      <c r="T351" s="1" t="s">
        <v>51</v>
      </c>
      <c r="U351" s="1" t="s">
        <v>50</v>
      </c>
      <c r="V351" s="1" t="s">
        <v>51</v>
      </c>
      <c r="W351" s="1" t="s">
        <v>50</v>
      </c>
      <c r="X351" s="1" t="s">
        <v>50</v>
      </c>
      <c r="Y351" s="1" t="s">
        <v>50</v>
      </c>
      <c r="Z351" s="1" t="s">
        <v>50</v>
      </c>
      <c r="AA351" s="1" t="b">
        <v>1</v>
      </c>
      <c r="AB351" s="1" t="s">
        <v>50</v>
      </c>
      <c r="AC351" s="1" t="s">
        <v>51</v>
      </c>
      <c r="AD351" s="1">
        <v>200</v>
      </c>
      <c r="AE351" s="1">
        <v>19</v>
      </c>
      <c r="AG351" s="1">
        <v>4.9000000000000004</v>
      </c>
      <c r="AL351" s="1" t="s">
        <v>50</v>
      </c>
      <c r="AM351" s="1" t="s">
        <v>50</v>
      </c>
      <c r="AO351" s="1" t="s">
        <v>51</v>
      </c>
      <c r="AP351" s="1" t="s">
        <v>51</v>
      </c>
      <c r="AQ351" s="1" t="s">
        <v>50</v>
      </c>
      <c r="AR351" s="1" t="s">
        <v>50</v>
      </c>
      <c r="AS351" s="1" t="s">
        <v>50</v>
      </c>
      <c r="AT351" s="1" t="s">
        <v>50</v>
      </c>
      <c r="AU351" s="1" t="s">
        <v>52</v>
      </c>
      <c r="AV351" s="1" t="s">
        <v>52</v>
      </c>
      <c r="AW351" s="1" t="s">
        <v>52</v>
      </c>
      <c r="AX351" s="6" t="s">
        <v>51</v>
      </c>
    </row>
    <row r="352" spans="1:50" x14ac:dyDescent="0.25">
      <c r="A352" s="4"/>
      <c r="B352" s="4">
        <v>296504</v>
      </c>
      <c r="C352" s="1">
        <v>75</v>
      </c>
      <c r="D352" s="1">
        <v>75</v>
      </c>
      <c r="E352" s="1">
        <v>75</v>
      </c>
      <c r="F352" s="1">
        <v>1</v>
      </c>
      <c r="G352" s="1" t="s">
        <v>466</v>
      </c>
      <c r="H352" s="3">
        <v>13409</v>
      </c>
      <c r="I352" s="1">
        <v>82</v>
      </c>
      <c r="J352" s="1" t="s">
        <v>46</v>
      </c>
      <c r="K352" s="1" t="s">
        <v>47</v>
      </c>
      <c r="L352" s="1" t="s">
        <v>58</v>
      </c>
      <c r="M352" s="1">
        <v>23.7</v>
      </c>
      <c r="N352" s="1">
        <v>120</v>
      </c>
      <c r="O352" s="1">
        <v>60</v>
      </c>
      <c r="P352" s="1">
        <v>60</v>
      </c>
      <c r="Q352" s="1">
        <v>90</v>
      </c>
      <c r="R352" s="1">
        <v>91</v>
      </c>
      <c r="S352" s="1" t="s">
        <v>59</v>
      </c>
      <c r="T352" s="1" t="s">
        <v>50</v>
      </c>
      <c r="U352" s="1" t="s">
        <v>50</v>
      </c>
      <c r="V352" s="1" t="s">
        <v>51</v>
      </c>
      <c r="W352" s="1" t="s">
        <v>51</v>
      </c>
      <c r="X352" s="1" t="s">
        <v>51</v>
      </c>
      <c r="Y352" s="1" t="s">
        <v>50</v>
      </c>
      <c r="Z352" s="1" t="s">
        <v>51</v>
      </c>
      <c r="AA352" s="1" t="s">
        <v>52</v>
      </c>
      <c r="AB352" s="1" t="s">
        <v>50</v>
      </c>
      <c r="AC352" s="1" t="s">
        <v>51</v>
      </c>
      <c r="AI352" s="1">
        <v>6.5</v>
      </c>
      <c r="AL352" s="1" t="s">
        <v>50</v>
      </c>
      <c r="AM352" s="1" t="s">
        <v>51</v>
      </c>
      <c r="AO352" s="1" t="s">
        <v>50</v>
      </c>
      <c r="AP352" s="1" t="s">
        <v>51</v>
      </c>
      <c r="AQ352" s="1" t="s">
        <v>50</v>
      </c>
      <c r="AR352" s="1" t="s">
        <v>50</v>
      </c>
      <c r="AS352" s="1" t="s">
        <v>51</v>
      </c>
      <c r="AT352" s="1" t="s">
        <v>50</v>
      </c>
      <c r="AU352" s="1" t="s">
        <v>52</v>
      </c>
      <c r="AV352" s="1" t="s">
        <v>52</v>
      </c>
      <c r="AW352" s="1" t="s">
        <v>52</v>
      </c>
      <c r="AX352" s="6" t="s">
        <v>51</v>
      </c>
    </row>
    <row r="353" spans="1:50" x14ac:dyDescent="0.25">
      <c r="A353" s="4"/>
      <c r="B353" s="4">
        <v>296571</v>
      </c>
      <c r="C353" s="1">
        <v>63</v>
      </c>
      <c r="D353" s="1">
        <v>63</v>
      </c>
      <c r="E353" s="1">
        <v>63</v>
      </c>
      <c r="F353" s="1">
        <v>1</v>
      </c>
      <c r="G353" s="1" t="s">
        <v>467</v>
      </c>
      <c r="H353" s="3">
        <v>8392</v>
      </c>
      <c r="I353" s="1">
        <v>96</v>
      </c>
      <c r="J353" s="1" t="s">
        <v>46</v>
      </c>
      <c r="K353" s="1" t="s">
        <v>47</v>
      </c>
      <c r="L353" s="1" t="s">
        <v>58</v>
      </c>
      <c r="M353" s="1">
        <v>19.100000000000001</v>
      </c>
      <c r="N353" s="1">
        <v>120</v>
      </c>
      <c r="O353" s="1">
        <v>70</v>
      </c>
      <c r="P353" s="1">
        <v>50</v>
      </c>
      <c r="Q353" s="1">
        <v>95</v>
      </c>
      <c r="R353" s="1">
        <v>96</v>
      </c>
      <c r="S353" s="1" t="s">
        <v>59</v>
      </c>
      <c r="T353" s="1" t="s">
        <v>50</v>
      </c>
      <c r="U353" s="1" t="s">
        <v>50</v>
      </c>
      <c r="V353" s="1" t="s">
        <v>50</v>
      </c>
      <c r="W353" s="1" t="s">
        <v>51</v>
      </c>
      <c r="X353" s="1" t="s">
        <v>50</v>
      </c>
      <c r="Y353" s="1" t="s">
        <v>50</v>
      </c>
      <c r="Z353" s="1" t="s">
        <v>50</v>
      </c>
      <c r="AA353" s="1" t="s">
        <v>52</v>
      </c>
      <c r="AB353" s="1" t="s">
        <v>50</v>
      </c>
      <c r="AC353" s="1" t="s">
        <v>51</v>
      </c>
      <c r="AD353" s="1">
        <v>85</v>
      </c>
      <c r="AE353" s="1">
        <v>51</v>
      </c>
      <c r="AF353" s="1">
        <v>111</v>
      </c>
      <c r="AG353" s="1">
        <v>4.7</v>
      </c>
      <c r="AJ353" s="1">
        <v>3.1</v>
      </c>
      <c r="AK353" s="1">
        <v>1.4</v>
      </c>
      <c r="AL353" s="1" t="s">
        <v>51</v>
      </c>
      <c r="AM353" s="1" t="s">
        <v>50</v>
      </c>
      <c r="AO353" s="1" t="s">
        <v>50</v>
      </c>
      <c r="AP353" s="1" t="s">
        <v>50</v>
      </c>
      <c r="AQ353" s="1" t="s">
        <v>50</v>
      </c>
      <c r="AR353" s="1" t="s">
        <v>50</v>
      </c>
      <c r="AS353" s="1" t="s">
        <v>50</v>
      </c>
      <c r="AT353" s="1" t="s">
        <v>50</v>
      </c>
      <c r="AU353" s="1" t="s">
        <v>52</v>
      </c>
      <c r="AV353" s="1" t="s">
        <v>52</v>
      </c>
      <c r="AW353" s="1" t="s">
        <v>52</v>
      </c>
      <c r="AX353" s="6" t="s">
        <v>51</v>
      </c>
    </row>
    <row r="354" spans="1:50" x14ac:dyDescent="0.25">
      <c r="A354" s="4"/>
      <c r="B354" s="4">
        <v>296737</v>
      </c>
      <c r="C354" s="1">
        <v>52</v>
      </c>
      <c r="D354" s="1">
        <v>52</v>
      </c>
      <c r="F354" s="1">
        <v>1</v>
      </c>
      <c r="G354" s="1" t="s">
        <v>468</v>
      </c>
      <c r="H354" s="3">
        <v>10800</v>
      </c>
      <c r="I354" s="1">
        <v>89</v>
      </c>
      <c r="J354" s="1" t="s">
        <v>56</v>
      </c>
      <c r="K354" s="1" t="s">
        <v>47</v>
      </c>
      <c r="L354" s="1" t="s">
        <v>58</v>
      </c>
      <c r="M354" s="1">
        <v>24.8</v>
      </c>
      <c r="N354" s="1">
        <v>108</v>
      </c>
      <c r="O354" s="1">
        <v>65</v>
      </c>
      <c r="P354" s="1">
        <v>43</v>
      </c>
      <c r="Q354" s="1">
        <v>86.5</v>
      </c>
      <c r="R354" s="1">
        <v>80</v>
      </c>
      <c r="S354" s="1" t="s">
        <v>54</v>
      </c>
      <c r="T354" s="1" t="s">
        <v>51</v>
      </c>
      <c r="U354" s="1" t="s">
        <v>50</v>
      </c>
      <c r="V354" s="1" t="s">
        <v>50</v>
      </c>
      <c r="W354" s="1" t="s">
        <v>50</v>
      </c>
      <c r="X354" s="1" t="s">
        <v>50</v>
      </c>
      <c r="Y354" s="1" t="s">
        <v>51</v>
      </c>
      <c r="Z354" s="1" t="s">
        <v>50</v>
      </c>
      <c r="AA354" s="1" t="s">
        <v>52</v>
      </c>
      <c r="AB354" s="1" t="s">
        <v>50</v>
      </c>
      <c r="AC354" s="1" t="s">
        <v>51</v>
      </c>
      <c r="AD354" s="1">
        <v>89</v>
      </c>
      <c r="AE354" s="1">
        <v>67</v>
      </c>
      <c r="AF354" s="1">
        <v>122</v>
      </c>
      <c r="AG354" s="1">
        <v>5</v>
      </c>
      <c r="AJ354" s="1">
        <v>3.9</v>
      </c>
      <c r="AK354" s="1">
        <v>2</v>
      </c>
      <c r="AL354" s="1" t="s">
        <v>50</v>
      </c>
      <c r="AM354" s="1" t="s">
        <v>50</v>
      </c>
      <c r="AO354" s="1" t="s">
        <v>51</v>
      </c>
      <c r="AP354" s="1" t="s">
        <v>51</v>
      </c>
      <c r="AQ354" s="1" t="s">
        <v>50</v>
      </c>
      <c r="AR354" s="1" t="s">
        <v>50</v>
      </c>
      <c r="AS354" s="1" t="s">
        <v>51</v>
      </c>
      <c r="AT354" s="1" t="s">
        <v>50</v>
      </c>
      <c r="AU354" s="1" t="s">
        <v>52</v>
      </c>
      <c r="AV354" s="1" t="s">
        <v>52</v>
      </c>
      <c r="AW354" s="1" t="s">
        <v>52</v>
      </c>
      <c r="AX354" s="6" t="s">
        <v>51</v>
      </c>
    </row>
    <row r="355" spans="1:50" x14ac:dyDescent="0.25">
      <c r="A355" s="4"/>
      <c r="B355" s="4">
        <v>297199</v>
      </c>
      <c r="C355" s="1">
        <v>59</v>
      </c>
      <c r="D355" s="1">
        <v>59</v>
      </c>
      <c r="F355" s="1">
        <v>1</v>
      </c>
      <c r="G355" s="1" t="s">
        <v>470</v>
      </c>
      <c r="H355" s="3">
        <v>10460</v>
      </c>
      <c r="I355" s="1">
        <v>90</v>
      </c>
      <c r="J355" s="1" t="s">
        <v>46</v>
      </c>
      <c r="K355" s="1" t="s">
        <v>47</v>
      </c>
      <c r="L355" s="1" t="s">
        <v>58</v>
      </c>
      <c r="M355" s="1">
        <v>21.6</v>
      </c>
      <c r="N355" s="1">
        <v>110</v>
      </c>
      <c r="O355" s="1">
        <v>70</v>
      </c>
      <c r="P355" s="1">
        <v>40</v>
      </c>
      <c r="Q355" s="1">
        <v>90</v>
      </c>
      <c r="R355" s="1">
        <v>89</v>
      </c>
      <c r="S355" s="1" t="s">
        <v>59</v>
      </c>
      <c r="T355" s="1" t="s">
        <v>50</v>
      </c>
      <c r="U355" s="1" t="s">
        <v>50</v>
      </c>
      <c r="V355" s="1" t="s">
        <v>50</v>
      </c>
      <c r="W355" s="1" t="s">
        <v>51</v>
      </c>
      <c r="X355" s="1" t="s">
        <v>50</v>
      </c>
      <c r="Y355" s="1" t="s">
        <v>51</v>
      </c>
      <c r="Z355" s="1" t="s">
        <v>50</v>
      </c>
      <c r="AA355" s="1" t="s">
        <v>52</v>
      </c>
      <c r="AB355" s="1" t="s">
        <v>50</v>
      </c>
      <c r="AC355" s="1" t="s">
        <v>51</v>
      </c>
      <c r="AD355" s="1">
        <v>83</v>
      </c>
      <c r="AE355" s="1">
        <v>54</v>
      </c>
      <c r="AF355" s="1">
        <v>111</v>
      </c>
      <c r="AG355" s="1">
        <v>4.0999999999999996</v>
      </c>
      <c r="AJ355" s="1">
        <v>4.5999999999999996</v>
      </c>
      <c r="AK355" s="1">
        <v>2.8</v>
      </c>
      <c r="AL355" s="1" t="s">
        <v>50</v>
      </c>
      <c r="AM355" s="1" t="s">
        <v>50</v>
      </c>
      <c r="AN355" s="1" t="s">
        <v>50</v>
      </c>
      <c r="AO355" s="1" t="s">
        <v>51</v>
      </c>
      <c r="AP355" s="1" t="s">
        <v>51</v>
      </c>
      <c r="AQ355" s="1" t="s">
        <v>50</v>
      </c>
      <c r="AR355" s="1" t="s">
        <v>50</v>
      </c>
      <c r="AS355" s="1" t="s">
        <v>50</v>
      </c>
      <c r="AT355" s="1" t="s">
        <v>50</v>
      </c>
      <c r="AU355" s="1" t="s">
        <v>52</v>
      </c>
      <c r="AV355" s="1" t="s">
        <v>52</v>
      </c>
      <c r="AW355" s="1" t="s">
        <v>52</v>
      </c>
      <c r="AX355" s="6" t="s">
        <v>51</v>
      </c>
    </row>
    <row r="356" spans="1:50" x14ac:dyDescent="0.25">
      <c r="A356" s="4"/>
      <c r="B356" s="4">
        <v>297250</v>
      </c>
      <c r="C356" s="1">
        <v>57</v>
      </c>
      <c r="D356" s="1">
        <v>57</v>
      </c>
      <c r="E356" s="1">
        <v>45</v>
      </c>
      <c r="F356" s="1">
        <v>1</v>
      </c>
      <c r="G356" s="1" t="s">
        <v>471</v>
      </c>
      <c r="H356" s="3">
        <v>11038</v>
      </c>
      <c r="I356" s="1">
        <v>88</v>
      </c>
      <c r="J356" s="1" t="s">
        <v>56</v>
      </c>
      <c r="K356" s="1" t="s">
        <v>47</v>
      </c>
      <c r="L356" s="1" t="s">
        <v>58</v>
      </c>
      <c r="M356" s="1">
        <v>30.9</v>
      </c>
      <c r="N356" s="1">
        <v>115</v>
      </c>
      <c r="O356" s="1">
        <v>60</v>
      </c>
      <c r="P356" s="1">
        <v>55</v>
      </c>
      <c r="Q356" s="1">
        <v>87.5</v>
      </c>
      <c r="R356" s="1">
        <v>54</v>
      </c>
      <c r="S356" s="1" t="s">
        <v>54</v>
      </c>
      <c r="T356" s="1" t="s">
        <v>50</v>
      </c>
      <c r="U356" s="1" t="s">
        <v>50</v>
      </c>
      <c r="V356" s="1" t="s">
        <v>51</v>
      </c>
      <c r="W356" s="1" t="s">
        <v>50</v>
      </c>
      <c r="X356" s="1" t="s">
        <v>50</v>
      </c>
      <c r="Y356" s="1" t="s">
        <v>50</v>
      </c>
      <c r="Z356" s="1" t="s">
        <v>50</v>
      </c>
      <c r="AA356" s="1" t="s">
        <v>52</v>
      </c>
      <c r="AB356" s="1" t="s">
        <v>50</v>
      </c>
      <c r="AC356" s="1" t="s">
        <v>50</v>
      </c>
      <c r="AD356" s="1">
        <v>87</v>
      </c>
      <c r="AE356" s="1">
        <v>69</v>
      </c>
      <c r="AF356" s="1">
        <v>134</v>
      </c>
      <c r="AG356" s="1">
        <v>4.9000000000000004</v>
      </c>
      <c r="AJ356" s="1">
        <v>1.9</v>
      </c>
      <c r="AK356" s="1">
        <v>0.7</v>
      </c>
      <c r="AL356" s="1" t="s">
        <v>50</v>
      </c>
      <c r="AM356" s="1" t="s">
        <v>50</v>
      </c>
      <c r="AO356" s="1" t="s">
        <v>51</v>
      </c>
      <c r="AP356" s="1" t="s">
        <v>51</v>
      </c>
      <c r="AQ356" s="1" t="s">
        <v>50</v>
      </c>
      <c r="AR356" s="1" t="s">
        <v>50</v>
      </c>
      <c r="AS356" s="1" t="s">
        <v>51</v>
      </c>
      <c r="AT356" s="1" t="s">
        <v>51</v>
      </c>
      <c r="AU356" s="1" t="s">
        <v>52</v>
      </c>
      <c r="AV356" s="1" t="s">
        <v>52</v>
      </c>
      <c r="AW356" s="1" t="s">
        <v>52</v>
      </c>
      <c r="AX356" s="6" t="s">
        <v>51</v>
      </c>
    </row>
    <row r="357" spans="1:50" x14ac:dyDescent="0.25">
      <c r="A357" s="4"/>
      <c r="B357" s="4">
        <v>297298</v>
      </c>
      <c r="C357" s="1">
        <v>57</v>
      </c>
      <c r="D357" s="1">
        <v>57</v>
      </c>
      <c r="E357" s="1">
        <v>53</v>
      </c>
      <c r="F357" s="1">
        <v>1</v>
      </c>
      <c r="G357" s="1" t="s">
        <v>472</v>
      </c>
      <c r="H357" s="3">
        <v>16840</v>
      </c>
      <c r="I357" s="1">
        <v>72</v>
      </c>
      <c r="J357" s="1" t="s">
        <v>56</v>
      </c>
      <c r="K357" s="1" t="s">
        <v>47</v>
      </c>
      <c r="L357" s="1" t="s">
        <v>238</v>
      </c>
      <c r="M357" s="1">
        <v>25.4</v>
      </c>
      <c r="N357" s="1">
        <v>120</v>
      </c>
      <c r="O357" s="1">
        <v>60</v>
      </c>
      <c r="P357" s="1">
        <v>60</v>
      </c>
      <c r="Q357" s="1">
        <v>90</v>
      </c>
      <c r="R357" s="1">
        <v>58</v>
      </c>
      <c r="S357" s="1" t="s">
        <v>54</v>
      </c>
      <c r="T357" s="1" t="s">
        <v>50</v>
      </c>
      <c r="U357" s="1" t="s">
        <v>50</v>
      </c>
      <c r="V357" s="1" t="s">
        <v>50</v>
      </c>
      <c r="W357" s="1" t="s">
        <v>51</v>
      </c>
      <c r="X357" s="1" t="s">
        <v>50</v>
      </c>
      <c r="Y357" s="1" t="s">
        <v>50</v>
      </c>
      <c r="Z357" s="1" t="s">
        <v>50</v>
      </c>
      <c r="AA357" s="1" t="s">
        <v>52</v>
      </c>
      <c r="AB357" s="1" t="s">
        <v>50</v>
      </c>
      <c r="AC357" s="1" t="s">
        <v>50</v>
      </c>
      <c r="AD357" s="1">
        <v>139</v>
      </c>
      <c r="AE357" s="1">
        <v>44</v>
      </c>
      <c r="AF357" s="1">
        <v>136</v>
      </c>
      <c r="AG357" s="1">
        <v>4.5999999999999996</v>
      </c>
      <c r="AJ357" s="1">
        <v>3.9</v>
      </c>
      <c r="AK357" s="1">
        <v>1.4</v>
      </c>
      <c r="AL357" s="1" t="s">
        <v>50</v>
      </c>
      <c r="AM357" s="1" t="s">
        <v>50</v>
      </c>
      <c r="AN357" s="1" t="s">
        <v>50</v>
      </c>
      <c r="AO357" s="1" t="s">
        <v>51</v>
      </c>
      <c r="AP357" s="1" t="s">
        <v>51</v>
      </c>
      <c r="AQ357" s="1" t="s">
        <v>50</v>
      </c>
      <c r="AR357" s="1" t="s">
        <v>50</v>
      </c>
      <c r="AS357" s="1" t="s">
        <v>51</v>
      </c>
      <c r="AT357" s="1" t="s">
        <v>50</v>
      </c>
      <c r="AU357" s="1" t="s">
        <v>52</v>
      </c>
      <c r="AV357" s="1" t="s">
        <v>52</v>
      </c>
      <c r="AW357" s="1" t="s">
        <v>52</v>
      </c>
      <c r="AX357" s="6" t="s">
        <v>51</v>
      </c>
    </row>
    <row r="358" spans="1:50" x14ac:dyDescent="0.25">
      <c r="A358" s="4"/>
      <c r="B358" s="4">
        <v>297309</v>
      </c>
      <c r="C358" s="1">
        <v>60</v>
      </c>
      <c r="D358" s="1">
        <v>60</v>
      </c>
      <c r="E358" s="1">
        <v>60</v>
      </c>
      <c r="F358" s="1">
        <v>1</v>
      </c>
      <c r="G358" s="1" t="s">
        <v>473</v>
      </c>
      <c r="H358" s="3">
        <v>18351</v>
      </c>
      <c r="I358" s="1">
        <v>68</v>
      </c>
      <c r="J358" s="1" t="s">
        <v>56</v>
      </c>
      <c r="K358" s="1" t="s">
        <v>57</v>
      </c>
      <c r="L358" s="1" t="s">
        <v>48</v>
      </c>
      <c r="M358" s="1">
        <v>25.6</v>
      </c>
      <c r="N358" s="1">
        <v>120</v>
      </c>
      <c r="O358" s="1">
        <v>70</v>
      </c>
      <c r="P358" s="1">
        <v>50</v>
      </c>
      <c r="Q358" s="1">
        <v>95</v>
      </c>
      <c r="R358" s="1">
        <v>106</v>
      </c>
      <c r="S358" s="1" t="s">
        <v>59</v>
      </c>
      <c r="T358" s="1" t="s">
        <v>51</v>
      </c>
      <c r="U358" s="1" t="s">
        <v>50</v>
      </c>
      <c r="V358" s="1" t="s">
        <v>50</v>
      </c>
      <c r="W358" s="1" t="s">
        <v>50</v>
      </c>
      <c r="X358" s="1" t="s">
        <v>50</v>
      </c>
      <c r="Y358" s="1" t="s">
        <v>50</v>
      </c>
      <c r="Z358" s="1" t="s">
        <v>51</v>
      </c>
      <c r="AA358" s="1" t="s">
        <v>52</v>
      </c>
      <c r="AB358" s="1" t="s">
        <v>50</v>
      </c>
      <c r="AC358" s="1" t="s">
        <v>50</v>
      </c>
      <c r="AD358" s="1">
        <v>93</v>
      </c>
      <c r="AE358" s="1">
        <v>73</v>
      </c>
      <c r="AF358" s="1">
        <v>159</v>
      </c>
      <c r="AG358" s="1">
        <v>4.2</v>
      </c>
      <c r="AL358" s="1" t="s">
        <v>50</v>
      </c>
      <c r="AM358" s="1" t="s">
        <v>50</v>
      </c>
      <c r="AN358" s="1" t="s">
        <v>50</v>
      </c>
      <c r="AO358" s="1" t="s">
        <v>50</v>
      </c>
      <c r="AP358" s="1" t="s">
        <v>51</v>
      </c>
      <c r="AQ358" s="1" t="s">
        <v>51</v>
      </c>
      <c r="AR358" s="1" t="s">
        <v>50</v>
      </c>
      <c r="AS358" s="1" t="s">
        <v>50</v>
      </c>
      <c r="AT358" s="1" t="s">
        <v>50</v>
      </c>
      <c r="AU358" s="1" t="s">
        <v>52</v>
      </c>
      <c r="AV358" s="1" t="s">
        <v>52</v>
      </c>
      <c r="AW358" s="1" t="s">
        <v>52</v>
      </c>
      <c r="AX358" s="6" t="s">
        <v>51</v>
      </c>
    </row>
    <row r="359" spans="1:50" x14ac:dyDescent="0.25">
      <c r="A359" s="4"/>
      <c r="B359" s="4">
        <v>297406</v>
      </c>
      <c r="C359" s="1">
        <v>63</v>
      </c>
      <c r="D359" s="1">
        <v>63</v>
      </c>
      <c r="E359" s="1">
        <v>40</v>
      </c>
      <c r="F359" s="1">
        <v>1</v>
      </c>
      <c r="G359" s="1" t="s">
        <v>474</v>
      </c>
      <c r="H359" s="3">
        <v>20804</v>
      </c>
      <c r="I359" s="1">
        <v>62</v>
      </c>
      <c r="J359" s="1" t="s">
        <v>56</v>
      </c>
      <c r="K359" s="1" t="s">
        <v>47</v>
      </c>
      <c r="L359" s="1" t="s">
        <v>58</v>
      </c>
      <c r="M359" s="1">
        <v>26.8</v>
      </c>
      <c r="N359" s="1">
        <v>105</v>
      </c>
      <c r="O359" s="1">
        <v>60</v>
      </c>
      <c r="P359" s="1">
        <v>45</v>
      </c>
      <c r="Q359" s="1">
        <v>82.5</v>
      </c>
      <c r="R359" s="1">
        <v>56</v>
      </c>
      <c r="S359" s="1" t="s">
        <v>54</v>
      </c>
      <c r="T359" s="1" t="s">
        <v>50</v>
      </c>
      <c r="U359" s="1" t="s">
        <v>50</v>
      </c>
      <c r="V359" s="1" t="s">
        <v>51</v>
      </c>
      <c r="W359" s="1" t="s">
        <v>51</v>
      </c>
      <c r="X359" s="1" t="s">
        <v>50</v>
      </c>
      <c r="Y359" s="1" t="s">
        <v>51</v>
      </c>
      <c r="Z359" s="1" t="s">
        <v>50</v>
      </c>
      <c r="AA359" s="1" t="s">
        <v>52</v>
      </c>
      <c r="AB359" s="1" t="s">
        <v>50</v>
      </c>
      <c r="AC359" s="1" t="s">
        <v>50</v>
      </c>
      <c r="AD359" s="1">
        <v>143</v>
      </c>
      <c r="AE359" s="1">
        <v>46</v>
      </c>
      <c r="AF359" s="1">
        <v>139</v>
      </c>
      <c r="AG359" s="1">
        <v>4.0999999999999996</v>
      </c>
      <c r="AJ359" s="1">
        <v>2.6</v>
      </c>
      <c r="AK359" s="1">
        <v>1.2</v>
      </c>
      <c r="AL359" s="1" t="s">
        <v>50</v>
      </c>
      <c r="AM359" s="1" t="s">
        <v>51</v>
      </c>
      <c r="AN359" s="1" t="s">
        <v>50</v>
      </c>
      <c r="AO359" s="1" t="s">
        <v>51</v>
      </c>
      <c r="AP359" s="1" t="s">
        <v>51</v>
      </c>
      <c r="AQ359" s="1" t="s">
        <v>50</v>
      </c>
      <c r="AR359" s="1" t="s">
        <v>50</v>
      </c>
      <c r="AS359" s="1" t="s">
        <v>51</v>
      </c>
      <c r="AT359" s="1" t="s">
        <v>51</v>
      </c>
      <c r="AU359" s="1" t="s">
        <v>52</v>
      </c>
      <c r="AV359" s="1" t="s">
        <v>52</v>
      </c>
      <c r="AW359" s="1" t="s">
        <v>52</v>
      </c>
      <c r="AX359" s="6" t="s">
        <v>51</v>
      </c>
    </row>
    <row r="360" spans="1:50" x14ac:dyDescent="0.25">
      <c r="A360" s="4"/>
      <c r="B360" s="4">
        <v>297425</v>
      </c>
      <c r="C360" s="1">
        <v>55</v>
      </c>
      <c r="D360" s="1">
        <v>55</v>
      </c>
      <c r="F360" s="1">
        <v>1</v>
      </c>
      <c r="G360" s="1" t="s">
        <v>475</v>
      </c>
      <c r="H360" s="3">
        <v>14916</v>
      </c>
      <c r="I360" s="1">
        <v>78</v>
      </c>
      <c r="J360" s="1" t="s">
        <v>56</v>
      </c>
      <c r="K360" s="1" t="s">
        <v>70</v>
      </c>
      <c r="L360" s="1" t="s">
        <v>58</v>
      </c>
      <c r="M360" s="1">
        <v>22.8</v>
      </c>
      <c r="N360" s="1">
        <v>125</v>
      </c>
      <c r="O360" s="1">
        <v>70</v>
      </c>
      <c r="P360" s="1">
        <v>55</v>
      </c>
      <c r="Q360" s="1">
        <v>97.5</v>
      </c>
      <c r="R360" s="1">
        <v>75</v>
      </c>
      <c r="S360" s="1" t="s">
        <v>54</v>
      </c>
      <c r="T360" s="1" t="s">
        <v>51</v>
      </c>
      <c r="U360" s="1" t="s">
        <v>51</v>
      </c>
      <c r="V360" s="1" t="s">
        <v>50</v>
      </c>
      <c r="W360" s="1" t="s">
        <v>50</v>
      </c>
      <c r="X360" s="1" t="s">
        <v>51</v>
      </c>
      <c r="Y360" s="1" t="s">
        <v>50</v>
      </c>
      <c r="Z360" s="1" t="s">
        <v>51</v>
      </c>
      <c r="AA360" s="1" t="s">
        <v>52</v>
      </c>
      <c r="AB360" s="1" t="s">
        <v>50</v>
      </c>
      <c r="AC360" s="1" t="s">
        <v>50</v>
      </c>
      <c r="AD360" s="1">
        <v>70</v>
      </c>
      <c r="AE360" s="1">
        <v>87</v>
      </c>
      <c r="AG360" s="1">
        <v>3.9</v>
      </c>
      <c r="AL360" s="1" t="s">
        <v>51</v>
      </c>
      <c r="AM360" s="1" t="s">
        <v>50</v>
      </c>
      <c r="AN360" s="1" t="s">
        <v>50</v>
      </c>
      <c r="AO360" s="1" t="s">
        <v>50</v>
      </c>
      <c r="AP360" s="1" t="s">
        <v>51</v>
      </c>
      <c r="AQ360" s="1" t="s">
        <v>50</v>
      </c>
      <c r="AR360" s="1" t="s">
        <v>50</v>
      </c>
      <c r="AS360" s="1" t="s">
        <v>51</v>
      </c>
      <c r="AT360" s="1" t="s">
        <v>50</v>
      </c>
      <c r="AU360" s="1" t="s">
        <v>52</v>
      </c>
      <c r="AV360" s="1" t="s">
        <v>52</v>
      </c>
      <c r="AW360" s="1" t="s">
        <v>52</v>
      </c>
      <c r="AX360" s="6" t="s">
        <v>51</v>
      </c>
    </row>
    <row r="361" spans="1:50" x14ac:dyDescent="0.25">
      <c r="A361" s="4"/>
      <c r="B361" s="4">
        <v>297702</v>
      </c>
      <c r="C361" s="1">
        <v>55</v>
      </c>
      <c r="D361" s="1">
        <v>55</v>
      </c>
      <c r="E361" s="1">
        <v>55</v>
      </c>
      <c r="F361" s="1">
        <v>1</v>
      </c>
      <c r="G361" s="1" t="s">
        <v>476</v>
      </c>
      <c r="H361" s="3">
        <v>15624</v>
      </c>
      <c r="I361" s="1">
        <v>76</v>
      </c>
      <c r="J361" s="1" t="s">
        <v>46</v>
      </c>
      <c r="K361" s="1" t="s">
        <v>47</v>
      </c>
      <c r="L361" s="1" t="s">
        <v>58</v>
      </c>
      <c r="M361" s="1">
        <v>38.1</v>
      </c>
      <c r="N361" s="1">
        <v>95</v>
      </c>
      <c r="O361" s="1">
        <v>65</v>
      </c>
      <c r="P361" s="1">
        <v>30</v>
      </c>
      <c r="Q361" s="1">
        <v>80</v>
      </c>
      <c r="R361" s="1">
        <v>67</v>
      </c>
      <c r="S361" s="1" t="s">
        <v>54</v>
      </c>
      <c r="T361" s="1" t="s">
        <v>50</v>
      </c>
      <c r="U361" s="1" t="s">
        <v>50</v>
      </c>
      <c r="V361" s="1" t="s">
        <v>50</v>
      </c>
      <c r="W361" s="1" t="s">
        <v>51</v>
      </c>
      <c r="X361" s="1" t="s">
        <v>51</v>
      </c>
      <c r="Y361" s="1" t="s">
        <v>50</v>
      </c>
      <c r="Z361" s="1" t="s">
        <v>50</v>
      </c>
      <c r="AA361" s="1" t="s">
        <v>52</v>
      </c>
      <c r="AB361" s="1" t="s">
        <v>50</v>
      </c>
      <c r="AC361" s="1" t="s">
        <v>50</v>
      </c>
      <c r="AL361" s="1" t="s">
        <v>51</v>
      </c>
      <c r="AM361" s="1" t="s">
        <v>50</v>
      </c>
      <c r="AN361" s="1" t="s">
        <v>50</v>
      </c>
      <c r="AO361" s="1" t="s">
        <v>50</v>
      </c>
      <c r="AP361" s="1" t="s">
        <v>51</v>
      </c>
      <c r="AQ361" s="1" t="s">
        <v>51</v>
      </c>
      <c r="AR361" s="1" t="s">
        <v>50</v>
      </c>
      <c r="AS361" s="1" t="s">
        <v>51</v>
      </c>
      <c r="AT361" s="1" t="s">
        <v>50</v>
      </c>
      <c r="AU361" s="1" t="s">
        <v>52</v>
      </c>
      <c r="AV361" s="1" t="s">
        <v>52</v>
      </c>
      <c r="AW361" s="1" t="s">
        <v>52</v>
      </c>
      <c r="AX361" s="6" t="s">
        <v>51</v>
      </c>
    </row>
    <row r="362" spans="1:50" x14ac:dyDescent="0.25">
      <c r="A362" s="4"/>
      <c r="B362" s="4">
        <v>297794</v>
      </c>
      <c r="C362" s="1">
        <v>65</v>
      </c>
      <c r="D362" s="1">
        <v>65</v>
      </c>
      <c r="E362" s="1">
        <v>65</v>
      </c>
      <c r="F362" s="1">
        <v>1</v>
      </c>
      <c r="G362" s="1" t="s">
        <v>477</v>
      </c>
      <c r="H362" s="3">
        <v>7870</v>
      </c>
      <c r="I362" s="1">
        <v>97</v>
      </c>
      <c r="J362" s="1" t="s">
        <v>46</v>
      </c>
      <c r="K362" s="1" t="s">
        <v>47</v>
      </c>
      <c r="L362" s="1" t="s">
        <v>58</v>
      </c>
      <c r="M362" s="1">
        <v>22.8</v>
      </c>
      <c r="N362" s="1">
        <v>120</v>
      </c>
      <c r="O362" s="1">
        <v>70</v>
      </c>
      <c r="P362" s="1">
        <v>50</v>
      </c>
      <c r="Q362" s="1">
        <v>95</v>
      </c>
      <c r="R362" s="1">
        <v>69</v>
      </c>
      <c r="S362" s="1" t="s">
        <v>54</v>
      </c>
      <c r="T362" s="1" t="s">
        <v>50</v>
      </c>
      <c r="U362" s="1" t="s">
        <v>50</v>
      </c>
      <c r="V362" s="1" t="s">
        <v>50</v>
      </c>
      <c r="W362" s="1" t="s">
        <v>51</v>
      </c>
      <c r="X362" s="1" t="s">
        <v>50</v>
      </c>
      <c r="Y362" s="1" t="s">
        <v>50</v>
      </c>
      <c r="Z362" s="1" t="s">
        <v>50</v>
      </c>
      <c r="AA362" s="1" t="s">
        <v>52</v>
      </c>
      <c r="AB362" s="1" t="s">
        <v>50</v>
      </c>
      <c r="AC362" s="1" t="s">
        <v>51</v>
      </c>
      <c r="AL362" s="1" t="s">
        <v>51</v>
      </c>
      <c r="AM362" s="1" t="s">
        <v>50</v>
      </c>
      <c r="AN362" s="1" t="s">
        <v>50</v>
      </c>
      <c r="AO362" s="1" t="s">
        <v>51</v>
      </c>
      <c r="AP362" s="1" t="s">
        <v>51</v>
      </c>
      <c r="AQ362" s="1" t="s">
        <v>50</v>
      </c>
      <c r="AR362" s="1" t="s">
        <v>50</v>
      </c>
      <c r="AS362" s="1" t="s">
        <v>51</v>
      </c>
      <c r="AT362" s="1" t="s">
        <v>50</v>
      </c>
      <c r="AU362" s="1" t="s">
        <v>52</v>
      </c>
      <c r="AV362" s="1" t="s">
        <v>52</v>
      </c>
      <c r="AW362" s="1" t="s">
        <v>52</v>
      </c>
      <c r="AX362" s="6" t="s">
        <v>51</v>
      </c>
    </row>
    <row r="363" spans="1:50" x14ac:dyDescent="0.25">
      <c r="A363" s="4"/>
      <c r="B363" s="4">
        <v>298128</v>
      </c>
      <c r="C363" s="1">
        <v>55</v>
      </c>
      <c r="D363" s="1">
        <v>55</v>
      </c>
      <c r="E363" s="1">
        <v>55</v>
      </c>
      <c r="F363" s="1">
        <v>1</v>
      </c>
      <c r="G363" s="1" t="s">
        <v>479</v>
      </c>
      <c r="H363" s="3">
        <v>15244</v>
      </c>
      <c r="I363" s="1">
        <v>77</v>
      </c>
      <c r="J363" s="1" t="s">
        <v>56</v>
      </c>
      <c r="K363" s="1" t="s">
        <v>57</v>
      </c>
      <c r="L363" s="1" t="s">
        <v>58</v>
      </c>
      <c r="M363" s="1">
        <v>31.3</v>
      </c>
      <c r="N363" s="1">
        <v>125</v>
      </c>
      <c r="O363" s="1">
        <v>70</v>
      </c>
      <c r="P363" s="1">
        <v>55</v>
      </c>
      <c r="Q363" s="1">
        <v>97.5</v>
      </c>
      <c r="R363" s="1">
        <v>66</v>
      </c>
      <c r="S363" s="1" t="s">
        <v>480</v>
      </c>
      <c r="T363" s="1" t="s">
        <v>50</v>
      </c>
      <c r="U363" s="1" t="s">
        <v>50</v>
      </c>
      <c r="V363" s="1" t="s">
        <v>50</v>
      </c>
      <c r="W363" s="1" t="s">
        <v>51</v>
      </c>
      <c r="X363" s="1" t="s">
        <v>50</v>
      </c>
      <c r="Y363" s="1" t="s">
        <v>50</v>
      </c>
      <c r="Z363" s="1" t="s">
        <v>51</v>
      </c>
      <c r="AA363" s="1" t="s">
        <v>52</v>
      </c>
      <c r="AB363" s="1" t="s">
        <v>50</v>
      </c>
      <c r="AC363" s="1" t="s">
        <v>50</v>
      </c>
      <c r="AD363" s="1">
        <v>92</v>
      </c>
      <c r="AE363" s="1">
        <v>70</v>
      </c>
      <c r="AF363" s="1">
        <v>124</v>
      </c>
      <c r="AG363" s="1">
        <v>3.7</v>
      </c>
      <c r="AJ363" s="1">
        <v>4.4000000000000004</v>
      </c>
      <c r="AK363" s="1">
        <v>1.6</v>
      </c>
      <c r="AL363" s="1" t="s">
        <v>50</v>
      </c>
      <c r="AM363" s="1" t="s">
        <v>50</v>
      </c>
      <c r="AN363" s="1" t="s">
        <v>50</v>
      </c>
      <c r="AO363" s="1" t="s">
        <v>50</v>
      </c>
      <c r="AP363" s="1" t="s">
        <v>50</v>
      </c>
      <c r="AQ363" s="1" t="s">
        <v>50</v>
      </c>
      <c r="AR363" s="1" t="s">
        <v>50</v>
      </c>
      <c r="AS363" s="1" t="s">
        <v>50</v>
      </c>
      <c r="AT363" s="1" t="s">
        <v>50</v>
      </c>
      <c r="AU363" s="1" t="s">
        <v>52</v>
      </c>
      <c r="AV363" s="1" t="s">
        <v>52</v>
      </c>
      <c r="AW363" s="1" t="s">
        <v>52</v>
      </c>
      <c r="AX363" s="6" t="s">
        <v>51</v>
      </c>
    </row>
    <row r="364" spans="1:50" x14ac:dyDescent="0.25">
      <c r="A364" s="4"/>
      <c r="B364" s="4">
        <v>298445</v>
      </c>
      <c r="C364" s="1">
        <v>60</v>
      </c>
      <c r="D364" s="1">
        <v>60</v>
      </c>
      <c r="E364" s="1">
        <v>60</v>
      </c>
      <c r="F364" s="1">
        <v>1</v>
      </c>
      <c r="G364" s="1" t="s">
        <v>481</v>
      </c>
      <c r="H364" s="3">
        <v>24670</v>
      </c>
      <c r="I364" s="1">
        <v>51</v>
      </c>
      <c r="J364" s="1" t="s">
        <v>56</v>
      </c>
      <c r="K364" s="1" t="s">
        <v>47</v>
      </c>
      <c r="L364" s="1" t="s">
        <v>58</v>
      </c>
      <c r="M364" s="1">
        <v>50.4</v>
      </c>
      <c r="N364" s="1">
        <v>120</v>
      </c>
      <c r="O364" s="1">
        <v>70</v>
      </c>
      <c r="P364" s="1">
        <v>50</v>
      </c>
      <c r="Q364" s="1">
        <v>95</v>
      </c>
      <c r="R364" s="1">
        <v>87</v>
      </c>
      <c r="S364" s="1" t="s">
        <v>54</v>
      </c>
      <c r="T364" s="1" t="s">
        <v>50</v>
      </c>
      <c r="U364" s="1" t="s">
        <v>50</v>
      </c>
      <c r="V364" s="1" t="s">
        <v>51</v>
      </c>
      <c r="W364" s="1" t="s">
        <v>50</v>
      </c>
      <c r="X364" s="1" t="s">
        <v>50</v>
      </c>
      <c r="Y364" s="1" t="s">
        <v>50</v>
      </c>
      <c r="Z364" s="1" t="s">
        <v>51</v>
      </c>
      <c r="AA364" s="1" t="s">
        <v>52</v>
      </c>
      <c r="AB364" s="1" t="s">
        <v>50</v>
      </c>
      <c r="AC364" s="1" t="s">
        <v>50</v>
      </c>
      <c r="AL364" s="1" t="s">
        <v>50</v>
      </c>
      <c r="AM364" s="1" t="s">
        <v>50</v>
      </c>
      <c r="AN364" s="1" t="s">
        <v>50</v>
      </c>
      <c r="AO364" s="1" t="s">
        <v>50</v>
      </c>
      <c r="AP364" s="1" t="s">
        <v>51</v>
      </c>
      <c r="AQ364" s="1" t="s">
        <v>50</v>
      </c>
      <c r="AR364" s="1" t="s">
        <v>50</v>
      </c>
      <c r="AS364" s="1" t="s">
        <v>51</v>
      </c>
      <c r="AT364" s="1" t="s">
        <v>50</v>
      </c>
      <c r="AU364" s="1" t="s">
        <v>52</v>
      </c>
      <c r="AV364" s="1" t="s">
        <v>52</v>
      </c>
      <c r="AW364" s="1" t="s">
        <v>52</v>
      </c>
      <c r="AX364" s="6" t="s">
        <v>51</v>
      </c>
    </row>
    <row r="365" spans="1:50" x14ac:dyDescent="0.25">
      <c r="A365" s="4"/>
      <c r="B365" s="4">
        <v>298447</v>
      </c>
      <c r="C365" s="1">
        <v>72</v>
      </c>
      <c r="D365" s="1">
        <v>72</v>
      </c>
      <c r="E365" s="1">
        <v>72</v>
      </c>
      <c r="F365" s="1">
        <v>1</v>
      </c>
      <c r="G365" s="1" t="s">
        <v>482</v>
      </c>
      <c r="H365" s="3">
        <v>13037</v>
      </c>
      <c r="I365" s="1">
        <v>83</v>
      </c>
      <c r="J365" s="1" t="s">
        <v>46</v>
      </c>
      <c r="K365" s="1" t="s">
        <v>57</v>
      </c>
      <c r="L365" s="1" t="s">
        <v>58</v>
      </c>
      <c r="M365" s="1">
        <v>35.700000000000003</v>
      </c>
      <c r="N365" s="1">
        <v>140</v>
      </c>
      <c r="O365" s="1">
        <v>75</v>
      </c>
      <c r="P365" s="1">
        <v>65</v>
      </c>
      <c r="Q365" s="1">
        <v>107.5</v>
      </c>
      <c r="R365" s="1">
        <v>72</v>
      </c>
      <c r="S365" s="1" t="s">
        <v>54</v>
      </c>
      <c r="T365" s="1" t="s">
        <v>51</v>
      </c>
      <c r="U365" s="1" t="s">
        <v>50</v>
      </c>
      <c r="V365" s="1" t="s">
        <v>50</v>
      </c>
      <c r="W365" s="1" t="s">
        <v>51</v>
      </c>
      <c r="X365" s="1" t="s">
        <v>50</v>
      </c>
      <c r="Y365" s="1" t="s">
        <v>51</v>
      </c>
      <c r="Z365" s="1" t="s">
        <v>50</v>
      </c>
      <c r="AA365" s="1" t="s">
        <v>52</v>
      </c>
      <c r="AB365" s="1" t="s">
        <v>50</v>
      </c>
      <c r="AC365" s="1" t="s">
        <v>50</v>
      </c>
      <c r="AD365" s="1">
        <v>120</v>
      </c>
      <c r="AE365" s="1">
        <v>37</v>
      </c>
      <c r="AF365" s="1">
        <v>118</v>
      </c>
      <c r="AG365" s="1">
        <v>6</v>
      </c>
      <c r="AJ365" s="1">
        <v>3.7</v>
      </c>
      <c r="AK365" s="1">
        <v>0.9</v>
      </c>
      <c r="AL365" s="1" t="s">
        <v>50</v>
      </c>
      <c r="AM365" s="1" t="s">
        <v>50</v>
      </c>
      <c r="AN365" s="1" t="s">
        <v>50</v>
      </c>
      <c r="AO365" s="1" t="s">
        <v>50</v>
      </c>
      <c r="AP365" s="1" t="s">
        <v>51</v>
      </c>
      <c r="AQ365" s="1" t="s">
        <v>50</v>
      </c>
      <c r="AR365" s="1" t="s">
        <v>50</v>
      </c>
      <c r="AS365" s="1" t="s">
        <v>51</v>
      </c>
      <c r="AT365" s="1" t="s">
        <v>50</v>
      </c>
      <c r="AU365" s="1" t="s">
        <v>52</v>
      </c>
      <c r="AV365" s="1" t="s">
        <v>52</v>
      </c>
      <c r="AW365" s="1" t="s">
        <v>52</v>
      </c>
      <c r="AX365" s="6" t="s">
        <v>51</v>
      </c>
    </row>
    <row r="366" spans="1:50" x14ac:dyDescent="0.25">
      <c r="A366" s="4"/>
      <c r="B366" s="4">
        <v>298547</v>
      </c>
      <c r="C366" s="1">
        <v>76</v>
      </c>
      <c r="D366" s="1">
        <v>76</v>
      </c>
      <c r="E366" s="1">
        <v>22</v>
      </c>
      <c r="F366" s="1">
        <v>1</v>
      </c>
      <c r="G366" s="1" t="s">
        <v>483</v>
      </c>
      <c r="H366" s="3">
        <v>7192</v>
      </c>
      <c r="I366" s="1">
        <v>99</v>
      </c>
      <c r="J366" s="1" t="s">
        <v>46</v>
      </c>
      <c r="K366" s="1" t="s">
        <v>47</v>
      </c>
      <c r="L366" s="1" t="s">
        <v>58</v>
      </c>
      <c r="M366" s="1">
        <v>25.4</v>
      </c>
      <c r="N366" s="1">
        <v>130</v>
      </c>
      <c r="O366" s="1">
        <v>80</v>
      </c>
      <c r="P366" s="1">
        <v>50</v>
      </c>
      <c r="Q366" s="1">
        <v>105</v>
      </c>
      <c r="R366" s="1">
        <v>80</v>
      </c>
      <c r="S366" s="1" t="s">
        <v>105</v>
      </c>
      <c r="T366" s="1" t="s">
        <v>51</v>
      </c>
      <c r="U366" s="1" t="s">
        <v>50</v>
      </c>
      <c r="V366" s="1" t="s">
        <v>50</v>
      </c>
      <c r="W366" s="1" t="s">
        <v>51</v>
      </c>
      <c r="X366" s="1" t="s">
        <v>51</v>
      </c>
      <c r="Y366" s="1" t="s">
        <v>50</v>
      </c>
      <c r="Z366" s="1" t="s">
        <v>51</v>
      </c>
      <c r="AA366" s="1" t="s">
        <v>52</v>
      </c>
      <c r="AB366" s="1" t="s">
        <v>50</v>
      </c>
      <c r="AC366" s="1" t="s">
        <v>50</v>
      </c>
      <c r="AD366" s="1">
        <v>199</v>
      </c>
      <c r="AE366" s="1">
        <v>18</v>
      </c>
      <c r="AF366" s="1">
        <v>126</v>
      </c>
      <c r="AG366" s="1">
        <v>6</v>
      </c>
      <c r="AL366" s="1" t="s">
        <v>50</v>
      </c>
      <c r="AM366" s="1" t="s">
        <v>51</v>
      </c>
      <c r="AN366" s="1" t="s">
        <v>50</v>
      </c>
      <c r="AO366" s="1" t="s">
        <v>50</v>
      </c>
      <c r="AP366" s="1" t="s">
        <v>51</v>
      </c>
      <c r="AQ366" s="1" t="s">
        <v>51</v>
      </c>
      <c r="AR366" s="1" t="s">
        <v>50</v>
      </c>
      <c r="AS366" s="1" t="s">
        <v>51</v>
      </c>
      <c r="AT366" s="1" t="s">
        <v>50</v>
      </c>
      <c r="AU366" s="1" t="s">
        <v>52</v>
      </c>
      <c r="AV366" s="1" t="s">
        <v>52</v>
      </c>
      <c r="AW366" s="1" t="s">
        <v>52</v>
      </c>
      <c r="AX366" s="6" t="s">
        <v>51</v>
      </c>
    </row>
    <row r="367" spans="1:50" x14ac:dyDescent="0.25">
      <c r="A367" s="4"/>
      <c r="B367" s="4">
        <v>298663</v>
      </c>
      <c r="C367" s="1">
        <v>60</v>
      </c>
      <c r="D367" s="1">
        <v>60</v>
      </c>
      <c r="E367" s="1">
        <v>16</v>
      </c>
      <c r="F367" s="1">
        <v>1</v>
      </c>
      <c r="G367" s="1" t="s">
        <v>484</v>
      </c>
      <c r="H367" s="3">
        <v>25917</v>
      </c>
      <c r="I367" s="1">
        <v>48</v>
      </c>
      <c r="J367" s="1" t="s">
        <v>56</v>
      </c>
      <c r="K367" s="1" t="s">
        <v>47</v>
      </c>
      <c r="L367" s="1" t="s">
        <v>58</v>
      </c>
      <c r="M367" s="1">
        <v>29</v>
      </c>
      <c r="N367" s="1">
        <v>135</v>
      </c>
      <c r="O367" s="1">
        <v>75</v>
      </c>
      <c r="P367" s="1">
        <v>60</v>
      </c>
      <c r="Q367" s="1">
        <v>105</v>
      </c>
      <c r="R367" s="1">
        <v>68</v>
      </c>
      <c r="S367" s="1" t="s">
        <v>49</v>
      </c>
      <c r="T367" s="1" t="s">
        <v>50</v>
      </c>
      <c r="U367" s="1" t="s">
        <v>50</v>
      </c>
      <c r="V367" s="1" t="s">
        <v>50</v>
      </c>
      <c r="W367" s="1" t="s">
        <v>51</v>
      </c>
      <c r="X367" s="1" t="s">
        <v>50</v>
      </c>
      <c r="Y367" s="1" t="s">
        <v>50</v>
      </c>
      <c r="Z367" s="1" t="s">
        <v>50</v>
      </c>
      <c r="AA367" s="1" t="s">
        <v>52</v>
      </c>
      <c r="AB367" s="1" t="s">
        <v>50</v>
      </c>
      <c r="AC367" s="1" t="s">
        <v>50</v>
      </c>
      <c r="AL367" s="1" t="s">
        <v>51</v>
      </c>
      <c r="AM367" s="1" t="s">
        <v>50</v>
      </c>
      <c r="AN367" s="1" t="s">
        <v>50</v>
      </c>
      <c r="AO367" s="1" t="s">
        <v>51</v>
      </c>
      <c r="AP367" s="1" t="s">
        <v>51</v>
      </c>
      <c r="AQ367" s="1" t="s">
        <v>51</v>
      </c>
      <c r="AR367" s="1" t="s">
        <v>50</v>
      </c>
      <c r="AS367" s="1" t="s">
        <v>50</v>
      </c>
      <c r="AT367" s="1" t="s">
        <v>50</v>
      </c>
      <c r="AU367" s="1" t="s">
        <v>52</v>
      </c>
      <c r="AV367" s="1" t="s">
        <v>52</v>
      </c>
      <c r="AW367" s="1" t="s">
        <v>52</v>
      </c>
      <c r="AX367" s="6" t="s">
        <v>51</v>
      </c>
    </row>
    <row r="368" spans="1:50" x14ac:dyDescent="0.25">
      <c r="A368" s="4"/>
      <c r="B368" s="4">
        <v>298766</v>
      </c>
      <c r="C368" s="1">
        <v>65</v>
      </c>
      <c r="D368" s="1">
        <v>65</v>
      </c>
      <c r="E368" s="1">
        <v>65</v>
      </c>
      <c r="F368" s="1">
        <v>1</v>
      </c>
      <c r="G368" s="1" t="s">
        <v>485</v>
      </c>
      <c r="H368" s="3">
        <v>10572</v>
      </c>
      <c r="I368" s="1">
        <v>90</v>
      </c>
      <c r="J368" s="1" t="s">
        <v>56</v>
      </c>
      <c r="K368" s="1" t="s">
        <v>70</v>
      </c>
      <c r="L368" s="1" t="s">
        <v>58</v>
      </c>
      <c r="M368" s="1">
        <v>38.4</v>
      </c>
      <c r="N368" s="1">
        <v>135</v>
      </c>
      <c r="O368" s="1">
        <v>65</v>
      </c>
      <c r="P368" s="1">
        <v>70</v>
      </c>
      <c r="Q368" s="1">
        <v>100</v>
      </c>
      <c r="R368" s="1">
        <v>81</v>
      </c>
      <c r="S368" s="1" t="s">
        <v>54</v>
      </c>
      <c r="T368" s="1" t="s">
        <v>50</v>
      </c>
      <c r="U368" s="1" t="s">
        <v>50</v>
      </c>
      <c r="V368" s="1" t="s">
        <v>50</v>
      </c>
      <c r="W368" s="1" t="s">
        <v>50</v>
      </c>
      <c r="X368" s="1" t="s">
        <v>50</v>
      </c>
      <c r="Y368" s="1" t="s">
        <v>50</v>
      </c>
      <c r="Z368" s="1" t="s">
        <v>50</v>
      </c>
      <c r="AA368" s="1" t="s">
        <v>52</v>
      </c>
      <c r="AB368" s="1" t="s">
        <v>50</v>
      </c>
      <c r="AC368" s="1" t="s">
        <v>50</v>
      </c>
      <c r="AD368" s="1">
        <v>164</v>
      </c>
      <c r="AE368" s="1">
        <v>32</v>
      </c>
      <c r="AF368" s="1">
        <v>159</v>
      </c>
      <c r="AG368" s="1">
        <v>5.2</v>
      </c>
      <c r="AJ368" s="1">
        <v>5.5</v>
      </c>
      <c r="AK368" s="1">
        <v>3.3</v>
      </c>
      <c r="AL368" s="1" t="s">
        <v>51</v>
      </c>
      <c r="AM368" s="1" t="s">
        <v>50</v>
      </c>
      <c r="AN368" s="1" t="s">
        <v>50</v>
      </c>
      <c r="AO368" s="1" t="s">
        <v>50</v>
      </c>
      <c r="AP368" s="1" t="s">
        <v>51</v>
      </c>
      <c r="AQ368" s="1" t="s">
        <v>50</v>
      </c>
      <c r="AR368" s="1" t="s">
        <v>50</v>
      </c>
      <c r="AS368" s="1" t="s">
        <v>50</v>
      </c>
      <c r="AT368" s="1" t="s">
        <v>50</v>
      </c>
      <c r="AU368" s="1" t="s">
        <v>52</v>
      </c>
      <c r="AV368" s="1" t="s">
        <v>52</v>
      </c>
      <c r="AW368" s="1" t="s">
        <v>52</v>
      </c>
      <c r="AX368" s="6" t="s">
        <v>51</v>
      </c>
    </row>
    <row r="369" spans="1:50" x14ac:dyDescent="0.25">
      <c r="A369" s="4"/>
      <c r="B369" s="4">
        <v>298863</v>
      </c>
      <c r="C369" s="1">
        <v>55</v>
      </c>
      <c r="D369" s="1">
        <v>55</v>
      </c>
      <c r="E369" s="1">
        <v>55</v>
      </c>
      <c r="F369" s="1">
        <v>1</v>
      </c>
      <c r="G369" s="1" t="s">
        <v>486</v>
      </c>
      <c r="H369" s="3">
        <v>13243</v>
      </c>
      <c r="I369" s="1">
        <v>82</v>
      </c>
      <c r="J369" s="1" t="s">
        <v>46</v>
      </c>
      <c r="K369" s="1" t="s">
        <v>47</v>
      </c>
      <c r="L369" s="1" t="s">
        <v>58</v>
      </c>
      <c r="M369" s="1">
        <v>33.5</v>
      </c>
      <c r="N369" s="1">
        <v>130</v>
      </c>
      <c r="O369" s="1">
        <v>80</v>
      </c>
      <c r="P369" s="1">
        <v>50</v>
      </c>
      <c r="Q369" s="1">
        <v>105</v>
      </c>
      <c r="R369" s="1">
        <v>75</v>
      </c>
      <c r="S369" s="1" t="s">
        <v>54</v>
      </c>
      <c r="T369" s="1" t="s">
        <v>50</v>
      </c>
      <c r="U369" s="1" t="s">
        <v>50</v>
      </c>
      <c r="V369" s="1" t="s">
        <v>50</v>
      </c>
      <c r="W369" s="1" t="s">
        <v>51</v>
      </c>
      <c r="X369" s="1" t="s">
        <v>50</v>
      </c>
      <c r="Y369" s="1" t="s">
        <v>50</v>
      </c>
      <c r="Z369" s="1" t="s">
        <v>50</v>
      </c>
      <c r="AA369" s="1" t="s">
        <v>52</v>
      </c>
      <c r="AB369" s="1" t="s">
        <v>50</v>
      </c>
      <c r="AC369" s="1" t="s">
        <v>50</v>
      </c>
      <c r="AD369" s="1">
        <v>71</v>
      </c>
      <c r="AE369" s="1">
        <v>69</v>
      </c>
      <c r="AF369" s="1">
        <v>134</v>
      </c>
      <c r="AG369" s="1">
        <v>4.4000000000000004</v>
      </c>
      <c r="AJ369" s="1">
        <v>4.2</v>
      </c>
      <c r="AK369" s="1">
        <v>1.9</v>
      </c>
      <c r="AL369" s="1" t="s">
        <v>50</v>
      </c>
      <c r="AM369" s="1" t="s">
        <v>50</v>
      </c>
      <c r="AN369" s="1" t="s">
        <v>51</v>
      </c>
      <c r="AO369" s="1" t="s">
        <v>51</v>
      </c>
      <c r="AP369" s="1" t="s">
        <v>51</v>
      </c>
      <c r="AQ369" s="1" t="s">
        <v>50</v>
      </c>
      <c r="AR369" s="1" t="s">
        <v>50</v>
      </c>
      <c r="AS369" s="1" t="s">
        <v>51</v>
      </c>
      <c r="AT369" s="1" t="s">
        <v>50</v>
      </c>
      <c r="AU369" s="1" t="s">
        <v>52</v>
      </c>
      <c r="AV369" s="1" t="s">
        <v>52</v>
      </c>
      <c r="AW369" s="1" t="s">
        <v>52</v>
      </c>
      <c r="AX369" s="6" t="s">
        <v>51</v>
      </c>
    </row>
    <row r="370" spans="1:50" x14ac:dyDescent="0.25">
      <c r="A370" s="4"/>
      <c r="B370" s="4">
        <v>298938</v>
      </c>
      <c r="C370" s="1">
        <v>67</v>
      </c>
      <c r="D370" s="1">
        <v>67</v>
      </c>
      <c r="E370" s="1">
        <v>67</v>
      </c>
      <c r="F370" s="1">
        <v>1</v>
      </c>
      <c r="G370" s="1" t="s">
        <v>487</v>
      </c>
      <c r="H370" s="3">
        <v>20012</v>
      </c>
      <c r="I370" s="1">
        <v>64</v>
      </c>
      <c r="J370" s="1" t="s">
        <v>46</v>
      </c>
      <c r="K370" s="1" t="s">
        <v>47</v>
      </c>
      <c r="L370" s="1" t="s">
        <v>58</v>
      </c>
      <c r="M370" s="1">
        <v>27.3</v>
      </c>
      <c r="N370" s="1">
        <v>140</v>
      </c>
      <c r="O370" s="1">
        <v>70</v>
      </c>
      <c r="P370" s="1">
        <v>70</v>
      </c>
      <c r="Q370" s="1">
        <v>105</v>
      </c>
      <c r="R370" s="1">
        <v>68</v>
      </c>
      <c r="S370" s="1" t="s">
        <v>54</v>
      </c>
      <c r="T370" s="1" t="s">
        <v>50</v>
      </c>
      <c r="U370" s="1" t="s">
        <v>50</v>
      </c>
      <c r="V370" s="1" t="s">
        <v>50</v>
      </c>
      <c r="W370" s="1" t="s">
        <v>51</v>
      </c>
      <c r="X370" s="1" t="s">
        <v>50</v>
      </c>
      <c r="Y370" s="1" t="s">
        <v>51</v>
      </c>
      <c r="Z370" s="1" t="s">
        <v>50</v>
      </c>
      <c r="AA370" s="1" t="b">
        <v>1</v>
      </c>
      <c r="AB370" s="1" t="s">
        <v>50</v>
      </c>
      <c r="AC370" s="1" t="s">
        <v>51</v>
      </c>
      <c r="AL370" s="1" t="s">
        <v>50</v>
      </c>
      <c r="AM370" s="1" t="s">
        <v>51</v>
      </c>
      <c r="AN370" s="1" t="s">
        <v>50</v>
      </c>
      <c r="AO370" s="1" t="s">
        <v>51</v>
      </c>
      <c r="AP370" s="1" t="s">
        <v>51</v>
      </c>
      <c r="AQ370" s="1" t="s">
        <v>51</v>
      </c>
      <c r="AR370" s="1" t="s">
        <v>50</v>
      </c>
      <c r="AS370" s="1" t="s">
        <v>50</v>
      </c>
      <c r="AT370" s="1" t="s">
        <v>50</v>
      </c>
      <c r="AU370" s="1" t="s">
        <v>52</v>
      </c>
      <c r="AV370" s="1" t="s">
        <v>52</v>
      </c>
      <c r="AW370" s="1" t="s">
        <v>52</v>
      </c>
      <c r="AX370" s="6" t="s">
        <v>51</v>
      </c>
    </row>
    <row r="371" spans="1:50" x14ac:dyDescent="0.25">
      <c r="A371" s="4"/>
      <c r="B371" s="4">
        <v>299073</v>
      </c>
      <c r="C371" s="1">
        <v>60</v>
      </c>
      <c r="D371" s="1">
        <v>60</v>
      </c>
      <c r="E371" s="1">
        <v>60</v>
      </c>
      <c r="F371" s="1">
        <v>1</v>
      </c>
      <c r="G371" s="1" t="s">
        <v>489</v>
      </c>
      <c r="H371" s="3">
        <v>11249</v>
      </c>
      <c r="I371" s="1">
        <v>88</v>
      </c>
      <c r="J371" s="1" t="s">
        <v>56</v>
      </c>
      <c r="K371" s="1" t="s">
        <v>57</v>
      </c>
      <c r="L371" s="1" t="s">
        <v>58</v>
      </c>
      <c r="M371" s="1">
        <v>23.5</v>
      </c>
      <c r="N371" s="1">
        <v>125</v>
      </c>
      <c r="O371" s="1">
        <v>70</v>
      </c>
      <c r="P371" s="1">
        <v>55</v>
      </c>
      <c r="Q371" s="1">
        <v>97.5</v>
      </c>
      <c r="R371" s="1">
        <v>79</v>
      </c>
      <c r="S371" s="1" t="s">
        <v>54</v>
      </c>
      <c r="T371" s="1" t="s">
        <v>51</v>
      </c>
      <c r="U371" s="1" t="s">
        <v>50</v>
      </c>
      <c r="V371" s="1" t="s">
        <v>50</v>
      </c>
      <c r="W371" s="1" t="s">
        <v>50</v>
      </c>
      <c r="X371" s="1" t="s">
        <v>50</v>
      </c>
      <c r="Y371" s="1" t="s">
        <v>51</v>
      </c>
      <c r="Z371" s="1" t="s">
        <v>50</v>
      </c>
      <c r="AA371" s="1" t="s">
        <v>52</v>
      </c>
      <c r="AB371" s="1" t="s">
        <v>51</v>
      </c>
      <c r="AC371" s="1" t="s">
        <v>51</v>
      </c>
      <c r="AD371" s="1">
        <v>66</v>
      </c>
      <c r="AE371" s="1">
        <v>83</v>
      </c>
      <c r="AF371" s="1">
        <v>110</v>
      </c>
      <c r="AG371" s="1">
        <v>4.5999999999999996</v>
      </c>
      <c r="AJ371" s="1">
        <v>3.1</v>
      </c>
      <c r="AK371" s="1">
        <v>1.4</v>
      </c>
      <c r="AL371" s="1" t="s">
        <v>50</v>
      </c>
      <c r="AM371" s="1" t="s">
        <v>50</v>
      </c>
      <c r="AN371" s="1" t="s">
        <v>50</v>
      </c>
      <c r="AO371" s="1" t="s">
        <v>51</v>
      </c>
      <c r="AP371" s="1" t="s">
        <v>51</v>
      </c>
      <c r="AQ371" s="1" t="s">
        <v>50</v>
      </c>
      <c r="AR371" s="1" t="s">
        <v>50</v>
      </c>
      <c r="AS371" s="1" t="s">
        <v>50</v>
      </c>
      <c r="AT371" s="1" t="s">
        <v>50</v>
      </c>
      <c r="AU371" s="1" t="s">
        <v>52</v>
      </c>
      <c r="AV371" s="1" t="s">
        <v>52</v>
      </c>
      <c r="AW371" s="1" t="s">
        <v>52</v>
      </c>
      <c r="AX371" s="6" t="s">
        <v>51</v>
      </c>
    </row>
    <row r="372" spans="1:50" x14ac:dyDescent="0.25">
      <c r="A372" s="4"/>
      <c r="B372" s="4">
        <v>299102</v>
      </c>
      <c r="C372" s="1">
        <v>60</v>
      </c>
      <c r="D372" s="1">
        <v>60</v>
      </c>
      <c r="E372" s="1">
        <v>30</v>
      </c>
      <c r="F372" s="1">
        <v>1</v>
      </c>
      <c r="G372" s="1" t="s">
        <v>490</v>
      </c>
      <c r="H372" s="3">
        <v>22013</v>
      </c>
      <c r="I372" s="1">
        <v>58</v>
      </c>
      <c r="J372" s="1" t="s">
        <v>56</v>
      </c>
      <c r="K372" s="1" t="s">
        <v>47</v>
      </c>
      <c r="L372" s="1" t="s">
        <v>58</v>
      </c>
      <c r="M372" s="1">
        <v>33.9</v>
      </c>
      <c r="N372" s="1">
        <v>160</v>
      </c>
      <c r="O372" s="1">
        <v>80</v>
      </c>
      <c r="P372" s="1">
        <v>80</v>
      </c>
      <c r="Q372" s="1">
        <v>120</v>
      </c>
      <c r="R372" s="1">
        <v>84</v>
      </c>
      <c r="S372" s="1" t="s">
        <v>49</v>
      </c>
      <c r="T372" s="1" t="s">
        <v>51</v>
      </c>
      <c r="U372" s="1" t="s">
        <v>50</v>
      </c>
      <c r="V372" s="1" t="s">
        <v>50</v>
      </c>
      <c r="W372" s="1" t="s">
        <v>51</v>
      </c>
      <c r="X372" s="1" t="s">
        <v>50</v>
      </c>
      <c r="Y372" s="1" t="s">
        <v>50</v>
      </c>
      <c r="Z372" s="1" t="s">
        <v>50</v>
      </c>
      <c r="AA372" s="1" t="s">
        <v>52</v>
      </c>
      <c r="AB372" s="1" t="s">
        <v>50</v>
      </c>
      <c r="AC372" s="1" t="s">
        <v>50</v>
      </c>
      <c r="AD372" s="1">
        <v>118</v>
      </c>
      <c r="AE372" s="1">
        <v>59</v>
      </c>
      <c r="AF372" s="1">
        <v>144</v>
      </c>
      <c r="AG372" s="1">
        <v>5.3</v>
      </c>
      <c r="AL372" s="1" t="s">
        <v>50</v>
      </c>
      <c r="AM372" s="1" t="s">
        <v>50</v>
      </c>
      <c r="AN372" s="1" t="s">
        <v>51</v>
      </c>
      <c r="AO372" s="1" t="s">
        <v>51</v>
      </c>
      <c r="AP372" s="1" t="s">
        <v>51</v>
      </c>
      <c r="AQ372" s="1" t="s">
        <v>50</v>
      </c>
      <c r="AR372" s="1" t="s">
        <v>50</v>
      </c>
      <c r="AS372" s="1" t="s">
        <v>51</v>
      </c>
      <c r="AT372" s="1" t="s">
        <v>50</v>
      </c>
      <c r="AU372" s="1" t="s">
        <v>52</v>
      </c>
      <c r="AV372" s="1" t="s">
        <v>52</v>
      </c>
      <c r="AW372" s="1" t="s">
        <v>52</v>
      </c>
      <c r="AX372" s="6" t="s">
        <v>51</v>
      </c>
    </row>
    <row r="373" spans="1:50" x14ac:dyDescent="0.25">
      <c r="A373" s="4"/>
      <c r="B373" s="4">
        <v>299112</v>
      </c>
      <c r="C373" s="1">
        <v>71</v>
      </c>
      <c r="D373" s="1">
        <v>71</v>
      </c>
      <c r="E373" s="1">
        <v>70</v>
      </c>
      <c r="F373" s="1">
        <v>1</v>
      </c>
      <c r="G373" s="1" t="s">
        <v>491</v>
      </c>
      <c r="H373" s="3">
        <v>16638</v>
      </c>
      <c r="I373" s="1">
        <v>73</v>
      </c>
      <c r="J373" s="1" t="s">
        <v>56</v>
      </c>
      <c r="K373" s="1" t="s">
        <v>57</v>
      </c>
      <c r="L373" s="1" t="s">
        <v>48</v>
      </c>
      <c r="M373" s="1">
        <v>38.700000000000003</v>
      </c>
      <c r="N373" s="1">
        <v>170</v>
      </c>
      <c r="O373" s="1">
        <v>40</v>
      </c>
      <c r="P373" s="1">
        <v>130</v>
      </c>
      <c r="Q373" s="1">
        <v>105</v>
      </c>
      <c r="R373" s="1">
        <v>72</v>
      </c>
      <c r="S373" s="1" t="s">
        <v>54</v>
      </c>
      <c r="T373" s="1" t="s">
        <v>51</v>
      </c>
      <c r="U373" s="1" t="s">
        <v>51</v>
      </c>
      <c r="V373" s="1" t="s">
        <v>50</v>
      </c>
      <c r="W373" s="1" t="s">
        <v>51</v>
      </c>
      <c r="X373" s="1" t="s">
        <v>50</v>
      </c>
      <c r="Y373" s="1" t="s">
        <v>50</v>
      </c>
      <c r="Z373" s="1" t="s">
        <v>50</v>
      </c>
      <c r="AA373" s="1" t="s">
        <v>52</v>
      </c>
      <c r="AB373" s="1" t="s">
        <v>50</v>
      </c>
      <c r="AC373" s="1" t="s">
        <v>50</v>
      </c>
      <c r="AD373" s="1">
        <v>111</v>
      </c>
      <c r="AE373" s="1">
        <v>57</v>
      </c>
      <c r="AF373" s="1">
        <v>176</v>
      </c>
      <c r="AG373" s="1">
        <v>4.5</v>
      </c>
      <c r="AJ373" s="1">
        <v>5.8</v>
      </c>
      <c r="AK373" s="1">
        <v>4</v>
      </c>
      <c r="AL373" s="1" t="s">
        <v>50</v>
      </c>
      <c r="AM373" s="1" t="s">
        <v>50</v>
      </c>
      <c r="AN373" s="1" t="s">
        <v>50</v>
      </c>
      <c r="AO373" s="1" t="s">
        <v>50</v>
      </c>
      <c r="AP373" s="1" t="s">
        <v>51</v>
      </c>
      <c r="AQ373" s="1" t="s">
        <v>50</v>
      </c>
      <c r="AR373" s="1" t="s">
        <v>50</v>
      </c>
      <c r="AS373" s="1" t="s">
        <v>51</v>
      </c>
      <c r="AT373" s="1" t="s">
        <v>50</v>
      </c>
      <c r="AU373" s="1" t="s">
        <v>52</v>
      </c>
      <c r="AV373" s="1" t="s">
        <v>52</v>
      </c>
      <c r="AW373" s="1" t="s">
        <v>52</v>
      </c>
      <c r="AX373" s="6" t="s">
        <v>51</v>
      </c>
    </row>
    <row r="374" spans="1:50" x14ac:dyDescent="0.25">
      <c r="A374" s="4"/>
      <c r="B374" s="4">
        <v>299133</v>
      </c>
      <c r="C374" s="1">
        <v>66</v>
      </c>
      <c r="D374" s="1">
        <v>66</v>
      </c>
      <c r="E374" s="1">
        <v>23</v>
      </c>
      <c r="F374" s="1">
        <v>1</v>
      </c>
      <c r="G374" s="1" t="s">
        <v>492</v>
      </c>
      <c r="H374" s="3">
        <v>25597</v>
      </c>
      <c r="I374" s="1">
        <v>48</v>
      </c>
      <c r="J374" s="1" t="s">
        <v>56</v>
      </c>
      <c r="K374" s="1" t="s">
        <v>57</v>
      </c>
      <c r="L374" s="1" t="s">
        <v>48</v>
      </c>
      <c r="M374" s="1">
        <v>43.6</v>
      </c>
      <c r="N374" s="1">
        <v>110</v>
      </c>
      <c r="O374" s="1">
        <v>70</v>
      </c>
      <c r="P374" s="1">
        <v>40</v>
      </c>
      <c r="Q374" s="1">
        <v>90</v>
      </c>
      <c r="R374" s="1">
        <v>42</v>
      </c>
      <c r="S374" s="1" t="s">
        <v>54</v>
      </c>
      <c r="T374" s="1" t="s">
        <v>50</v>
      </c>
      <c r="U374" s="1" t="s">
        <v>50</v>
      </c>
      <c r="V374" s="1" t="s">
        <v>50</v>
      </c>
      <c r="W374" s="1" t="s">
        <v>50</v>
      </c>
      <c r="X374" s="1" t="s">
        <v>50</v>
      </c>
      <c r="Y374" s="1" t="s">
        <v>51</v>
      </c>
      <c r="Z374" s="1" t="s">
        <v>50</v>
      </c>
      <c r="AA374" s="1" t="s">
        <v>52</v>
      </c>
      <c r="AB374" s="1" t="s">
        <v>50</v>
      </c>
      <c r="AC374" s="1" t="s">
        <v>50</v>
      </c>
      <c r="AD374" s="1">
        <v>82</v>
      </c>
      <c r="AG374" s="1">
        <v>4.5999999999999996</v>
      </c>
      <c r="AJ374" s="1">
        <v>6.2</v>
      </c>
      <c r="AK374" s="1">
        <v>4</v>
      </c>
      <c r="AL374" s="1" t="s">
        <v>51</v>
      </c>
      <c r="AM374" s="1" t="s">
        <v>50</v>
      </c>
      <c r="AN374" s="1" t="s">
        <v>50</v>
      </c>
      <c r="AO374" s="1" t="s">
        <v>51</v>
      </c>
      <c r="AP374" s="1" t="s">
        <v>51</v>
      </c>
      <c r="AQ374" s="1" t="s">
        <v>51</v>
      </c>
      <c r="AR374" s="1" t="s">
        <v>50</v>
      </c>
      <c r="AS374" s="1" t="s">
        <v>50</v>
      </c>
      <c r="AT374" s="1" t="s">
        <v>50</v>
      </c>
      <c r="AU374" s="1" t="s">
        <v>52</v>
      </c>
      <c r="AV374" s="1" t="s">
        <v>52</v>
      </c>
      <c r="AW374" s="1" t="s">
        <v>52</v>
      </c>
      <c r="AX374" s="6" t="s">
        <v>51</v>
      </c>
    </row>
    <row r="375" spans="1:50" x14ac:dyDescent="0.25">
      <c r="A375" s="4"/>
      <c r="B375" s="4">
        <v>299260</v>
      </c>
      <c r="C375" s="1">
        <v>60</v>
      </c>
      <c r="D375" s="1">
        <v>60</v>
      </c>
      <c r="E375" s="1">
        <v>40</v>
      </c>
      <c r="F375" s="1">
        <v>1</v>
      </c>
      <c r="G375" s="1" t="s">
        <v>493</v>
      </c>
      <c r="H375" s="3">
        <v>15447</v>
      </c>
      <c r="I375" s="1">
        <v>76</v>
      </c>
      <c r="J375" s="1" t="s">
        <v>46</v>
      </c>
      <c r="K375" s="1" t="s">
        <v>47</v>
      </c>
      <c r="L375" s="1" t="s">
        <v>58</v>
      </c>
      <c r="M375" s="1">
        <v>39.6</v>
      </c>
      <c r="N375" s="1">
        <v>110</v>
      </c>
      <c r="O375" s="1">
        <v>60</v>
      </c>
      <c r="P375" s="1">
        <v>50</v>
      </c>
      <c r="Q375" s="1">
        <v>85</v>
      </c>
      <c r="R375" s="1">
        <v>80</v>
      </c>
      <c r="S375" s="1" t="s">
        <v>54</v>
      </c>
      <c r="T375" s="1" t="s">
        <v>50</v>
      </c>
      <c r="U375" s="1" t="s">
        <v>50</v>
      </c>
      <c r="V375" s="1" t="s">
        <v>50</v>
      </c>
      <c r="W375" s="1" t="s">
        <v>50</v>
      </c>
      <c r="X375" s="1" t="s">
        <v>50</v>
      </c>
      <c r="Y375" s="1" t="s">
        <v>51</v>
      </c>
      <c r="Z375" s="1" t="s">
        <v>50</v>
      </c>
      <c r="AA375" s="1" t="s">
        <v>52</v>
      </c>
      <c r="AB375" s="1" t="s">
        <v>50</v>
      </c>
      <c r="AC375" s="1" t="s">
        <v>50</v>
      </c>
      <c r="AD375" s="1">
        <v>60</v>
      </c>
      <c r="AE375" s="1">
        <v>86</v>
      </c>
      <c r="AF375" s="1">
        <v>148</v>
      </c>
      <c r="AG375" s="1">
        <v>4.4000000000000004</v>
      </c>
      <c r="AL375" s="1" t="s">
        <v>50</v>
      </c>
      <c r="AM375" s="1" t="s">
        <v>50</v>
      </c>
      <c r="AN375" s="1" t="s">
        <v>50</v>
      </c>
      <c r="AO375" s="1" t="s">
        <v>51</v>
      </c>
      <c r="AP375" s="1" t="s">
        <v>51</v>
      </c>
      <c r="AQ375" s="1" t="s">
        <v>50</v>
      </c>
      <c r="AR375" s="1" t="s">
        <v>51</v>
      </c>
      <c r="AS375" s="1" t="s">
        <v>50</v>
      </c>
      <c r="AT375" s="1" t="s">
        <v>50</v>
      </c>
      <c r="AU375" s="1" t="s">
        <v>52</v>
      </c>
      <c r="AV375" s="1" t="s">
        <v>52</v>
      </c>
      <c r="AW375" s="1" t="s">
        <v>52</v>
      </c>
      <c r="AX375" s="6" t="s">
        <v>51</v>
      </c>
    </row>
    <row r="376" spans="1:50" x14ac:dyDescent="0.25">
      <c r="A376" s="4"/>
      <c r="B376" s="4">
        <v>299447</v>
      </c>
      <c r="C376" s="1">
        <v>58</v>
      </c>
      <c r="D376" s="1">
        <v>58</v>
      </c>
      <c r="E376" s="1">
        <v>30</v>
      </c>
      <c r="F376" s="1">
        <v>1</v>
      </c>
      <c r="G376" s="1" t="s">
        <v>494</v>
      </c>
      <c r="H376" s="3">
        <v>18574</v>
      </c>
      <c r="I376" s="1">
        <v>68</v>
      </c>
      <c r="J376" s="1" t="s">
        <v>46</v>
      </c>
      <c r="K376" s="1" t="s">
        <v>57</v>
      </c>
      <c r="L376" s="1" t="s">
        <v>58</v>
      </c>
      <c r="M376" s="1">
        <v>22.9</v>
      </c>
      <c r="N376" s="1">
        <v>110</v>
      </c>
      <c r="O376" s="1">
        <v>70</v>
      </c>
      <c r="P376" s="1">
        <v>40</v>
      </c>
      <c r="Q376" s="1">
        <v>90</v>
      </c>
      <c r="R376" s="1">
        <v>61</v>
      </c>
      <c r="S376" s="1" t="s">
        <v>105</v>
      </c>
      <c r="T376" s="1" t="s">
        <v>50</v>
      </c>
      <c r="U376" s="1" t="s">
        <v>50</v>
      </c>
      <c r="V376" s="1" t="s">
        <v>51</v>
      </c>
      <c r="W376" s="1" t="s">
        <v>50</v>
      </c>
      <c r="X376" s="1" t="s">
        <v>50</v>
      </c>
      <c r="Y376" s="1" t="s">
        <v>50</v>
      </c>
      <c r="Z376" s="1" t="s">
        <v>51</v>
      </c>
      <c r="AA376" s="1" t="s">
        <v>52</v>
      </c>
      <c r="AB376" s="1" t="s">
        <v>50</v>
      </c>
      <c r="AC376" s="1" t="s">
        <v>50</v>
      </c>
      <c r="AD376" s="1">
        <v>90</v>
      </c>
      <c r="AE376" s="1">
        <v>57</v>
      </c>
      <c r="AF376" s="1">
        <v>133</v>
      </c>
      <c r="AG376" s="1">
        <v>4</v>
      </c>
      <c r="AJ376" s="1">
        <v>4.7</v>
      </c>
      <c r="AK376" s="1">
        <v>2.4</v>
      </c>
      <c r="AL376" s="1" t="s">
        <v>51</v>
      </c>
      <c r="AM376" s="1" t="s">
        <v>50</v>
      </c>
      <c r="AN376" s="1" t="s">
        <v>50</v>
      </c>
      <c r="AO376" s="1" t="s">
        <v>50</v>
      </c>
      <c r="AP376" s="1" t="s">
        <v>51</v>
      </c>
      <c r="AQ376" s="1" t="s">
        <v>51</v>
      </c>
      <c r="AR376" s="1" t="s">
        <v>50</v>
      </c>
      <c r="AS376" s="1" t="s">
        <v>50</v>
      </c>
      <c r="AT376" s="1" t="s">
        <v>50</v>
      </c>
      <c r="AU376" s="1" t="s">
        <v>52</v>
      </c>
      <c r="AV376" s="1" t="s">
        <v>52</v>
      </c>
      <c r="AW376" s="1" t="s">
        <v>52</v>
      </c>
      <c r="AX376" s="6" t="s">
        <v>51</v>
      </c>
    </row>
    <row r="377" spans="1:50" x14ac:dyDescent="0.25">
      <c r="A377" s="4"/>
      <c r="B377" s="4">
        <v>299514</v>
      </c>
      <c r="C377" s="1">
        <v>64</v>
      </c>
      <c r="D377" s="1">
        <v>64</v>
      </c>
      <c r="E377" s="1">
        <v>64</v>
      </c>
      <c r="F377" s="1">
        <v>1</v>
      </c>
      <c r="G377" s="1" t="s">
        <v>495</v>
      </c>
      <c r="H377" s="3">
        <v>15624</v>
      </c>
      <c r="I377" s="1">
        <v>76</v>
      </c>
      <c r="J377" s="1" t="s">
        <v>46</v>
      </c>
      <c r="K377" s="1" t="s">
        <v>47</v>
      </c>
      <c r="L377" s="1" t="s">
        <v>58</v>
      </c>
      <c r="M377" s="1">
        <v>24.6</v>
      </c>
      <c r="N377" s="1">
        <v>120</v>
      </c>
      <c r="O377" s="1">
        <v>55</v>
      </c>
      <c r="P377" s="1">
        <v>65</v>
      </c>
      <c r="Q377" s="1">
        <v>87.5</v>
      </c>
      <c r="R377" s="1">
        <v>84</v>
      </c>
      <c r="S377" s="1" t="s">
        <v>480</v>
      </c>
      <c r="T377" s="1" t="s">
        <v>51</v>
      </c>
      <c r="U377" s="1" t="s">
        <v>50</v>
      </c>
      <c r="V377" s="1" t="s">
        <v>51</v>
      </c>
      <c r="W377" s="1" t="s">
        <v>50</v>
      </c>
      <c r="X377" s="1" t="s">
        <v>51</v>
      </c>
      <c r="Y377" s="1" t="s">
        <v>51</v>
      </c>
      <c r="Z377" s="1" t="s">
        <v>50</v>
      </c>
      <c r="AA377" s="1" t="s">
        <v>52</v>
      </c>
      <c r="AB377" s="1" t="s">
        <v>50</v>
      </c>
      <c r="AC377" s="1" t="s">
        <v>51</v>
      </c>
      <c r="AD377" s="1">
        <v>88</v>
      </c>
      <c r="AE377" s="1">
        <v>56</v>
      </c>
      <c r="AF377" s="1">
        <v>94</v>
      </c>
      <c r="AG377" s="1">
        <v>3.5</v>
      </c>
      <c r="AL377" s="1" t="s">
        <v>50</v>
      </c>
      <c r="AM377" s="1" t="s">
        <v>50</v>
      </c>
      <c r="AN377" s="1" t="s">
        <v>50</v>
      </c>
      <c r="AO377" s="1" t="s">
        <v>51</v>
      </c>
      <c r="AP377" s="1" t="s">
        <v>51</v>
      </c>
      <c r="AQ377" s="1" t="s">
        <v>50</v>
      </c>
      <c r="AR377" s="1" t="s">
        <v>50</v>
      </c>
      <c r="AS377" s="1" t="s">
        <v>51</v>
      </c>
      <c r="AT377" s="1" t="s">
        <v>50</v>
      </c>
      <c r="AU377" s="1" t="s">
        <v>52</v>
      </c>
      <c r="AV377" s="1" t="s">
        <v>52</v>
      </c>
      <c r="AW377" s="1" t="s">
        <v>52</v>
      </c>
      <c r="AX377" s="6" t="s">
        <v>51</v>
      </c>
    </row>
    <row r="378" spans="1:50" x14ac:dyDescent="0.25">
      <c r="A378" s="4"/>
      <c r="B378" s="4">
        <v>299532</v>
      </c>
      <c r="C378" s="1">
        <v>57</v>
      </c>
      <c r="D378" s="1">
        <v>57</v>
      </c>
      <c r="E378" s="1">
        <v>57</v>
      </c>
      <c r="F378" s="1">
        <v>1</v>
      </c>
      <c r="G378" s="1" t="s">
        <v>496</v>
      </c>
      <c r="H378" s="3">
        <v>11620</v>
      </c>
      <c r="I378" s="1">
        <v>87</v>
      </c>
      <c r="J378" s="1" t="s">
        <v>46</v>
      </c>
      <c r="K378" s="1" t="s">
        <v>47</v>
      </c>
      <c r="L378" s="1" t="s">
        <v>58</v>
      </c>
      <c r="M378" s="1">
        <v>22.1</v>
      </c>
      <c r="N378" s="1">
        <v>100</v>
      </c>
      <c r="O378" s="1">
        <v>60</v>
      </c>
      <c r="P378" s="1">
        <v>40</v>
      </c>
      <c r="Q378" s="1">
        <v>80</v>
      </c>
      <c r="R378" s="1">
        <v>80</v>
      </c>
      <c r="S378" s="1" t="s">
        <v>59</v>
      </c>
      <c r="T378" s="1" t="s">
        <v>50</v>
      </c>
      <c r="U378" s="1" t="s">
        <v>50</v>
      </c>
      <c r="V378" s="1" t="s">
        <v>50</v>
      </c>
      <c r="W378" s="1" t="s">
        <v>51</v>
      </c>
      <c r="X378" s="1" t="s">
        <v>50</v>
      </c>
      <c r="Y378" s="1" t="s">
        <v>51</v>
      </c>
      <c r="Z378" s="1" t="s">
        <v>50</v>
      </c>
      <c r="AA378" s="1" t="s">
        <v>52</v>
      </c>
      <c r="AB378" s="1" t="s">
        <v>50</v>
      </c>
      <c r="AC378" s="1" t="s">
        <v>51</v>
      </c>
      <c r="AD378" s="1">
        <v>92</v>
      </c>
      <c r="AE378" s="1">
        <v>49</v>
      </c>
      <c r="AF378" s="1">
        <v>105</v>
      </c>
      <c r="AG378" s="1">
        <v>4.3</v>
      </c>
      <c r="AJ378" s="1">
        <v>4.5</v>
      </c>
      <c r="AK378" s="1">
        <v>2.2999999999999998</v>
      </c>
      <c r="AL378" s="1" t="s">
        <v>50</v>
      </c>
      <c r="AM378" s="1" t="s">
        <v>51</v>
      </c>
      <c r="AN378" s="1" t="s">
        <v>50</v>
      </c>
      <c r="AO378" s="1" t="s">
        <v>50</v>
      </c>
      <c r="AP378" s="1" t="s">
        <v>50</v>
      </c>
      <c r="AQ378" s="1" t="s">
        <v>50</v>
      </c>
      <c r="AR378" s="1" t="s">
        <v>50</v>
      </c>
      <c r="AS378" s="1" t="s">
        <v>51</v>
      </c>
      <c r="AT378" s="1" t="s">
        <v>50</v>
      </c>
      <c r="AU378" s="1" t="s">
        <v>52</v>
      </c>
      <c r="AV378" s="1" t="s">
        <v>52</v>
      </c>
      <c r="AW378" s="1" t="s">
        <v>52</v>
      </c>
      <c r="AX378" s="6" t="s">
        <v>51</v>
      </c>
    </row>
    <row r="379" spans="1:50" x14ac:dyDescent="0.25">
      <c r="A379" s="4"/>
      <c r="B379" s="4">
        <v>299587</v>
      </c>
      <c r="C379" s="1">
        <v>51</v>
      </c>
      <c r="D379" s="1">
        <v>51</v>
      </c>
      <c r="E379" s="1">
        <v>47</v>
      </c>
      <c r="F379" s="1">
        <v>1</v>
      </c>
      <c r="G379" s="1" t="s">
        <v>497</v>
      </c>
      <c r="H379" s="3">
        <v>19007</v>
      </c>
      <c r="I379" s="1">
        <v>66</v>
      </c>
      <c r="J379" s="1" t="s">
        <v>56</v>
      </c>
      <c r="K379" s="1" t="s">
        <v>57</v>
      </c>
      <c r="L379" s="1" t="s">
        <v>58</v>
      </c>
      <c r="M379" s="1">
        <v>36.4</v>
      </c>
      <c r="N379" s="1">
        <v>100</v>
      </c>
      <c r="O379" s="1">
        <v>60</v>
      </c>
      <c r="P379" s="1">
        <v>40</v>
      </c>
      <c r="Q379" s="1">
        <v>80</v>
      </c>
      <c r="R379" s="1">
        <v>70</v>
      </c>
      <c r="S379" s="1" t="s">
        <v>54</v>
      </c>
      <c r="T379" s="1" t="s">
        <v>50</v>
      </c>
      <c r="U379" s="1" t="s">
        <v>50</v>
      </c>
      <c r="V379" s="1" t="s">
        <v>50</v>
      </c>
      <c r="W379" s="1" t="s">
        <v>51</v>
      </c>
      <c r="X379" s="1" t="s">
        <v>51</v>
      </c>
      <c r="Y379" s="1" t="s">
        <v>50</v>
      </c>
      <c r="Z379" s="1" t="s">
        <v>50</v>
      </c>
      <c r="AA379" s="1" t="s">
        <v>52</v>
      </c>
      <c r="AB379" s="1" t="s">
        <v>50</v>
      </c>
      <c r="AC379" s="1" t="s">
        <v>50</v>
      </c>
      <c r="AD379" s="1">
        <v>110</v>
      </c>
      <c r="AE379" s="1">
        <v>60</v>
      </c>
      <c r="AF379" s="1">
        <v>147</v>
      </c>
      <c r="AG379" s="1">
        <v>4.7</v>
      </c>
      <c r="AJ379" s="1">
        <v>3.4</v>
      </c>
      <c r="AK379" s="1">
        <v>1.2</v>
      </c>
      <c r="AL379" s="1" t="s">
        <v>50</v>
      </c>
      <c r="AM379" s="1" t="s">
        <v>51</v>
      </c>
      <c r="AN379" s="1" t="s">
        <v>50</v>
      </c>
      <c r="AO379" s="1" t="s">
        <v>51</v>
      </c>
      <c r="AP379" s="1" t="s">
        <v>51</v>
      </c>
      <c r="AQ379" s="1" t="s">
        <v>50</v>
      </c>
      <c r="AR379" s="1" t="s">
        <v>50</v>
      </c>
      <c r="AS379" s="1" t="s">
        <v>51</v>
      </c>
      <c r="AT379" s="1" t="s">
        <v>50</v>
      </c>
      <c r="AU379" s="1" t="s">
        <v>52</v>
      </c>
      <c r="AV379" s="1" t="s">
        <v>52</v>
      </c>
      <c r="AW379" s="1" t="s">
        <v>52</v>
      </c>
      <c r="AX379" s="6" t="s">
        <v>51</v>
      </c>
    </row>
    <row r="380" spans="1:50" x14ac:dyDescent="0.25">
      <c r="A380" s="4"/>
      <c r="B380" s="4">
        <v>299733</v>
      </c>
      <c r="C380" s="1">
        <v>55</v>
      </c>
      <c r="D380" s="1">
        <v>55</v>
      </c>
      <c r="F380" s="1">
        <v>1</v>
      </c>
      <c r="G380" s="1" t="s">
        <v>498</v>
      </c>
      <c r="H380" s="3">
        <v>22586</v>
      </c>
      <c r="I380" s="1">
        <v>57</v>
      </c>
      <c r="J380" s="1" t="s">
        <v>46</v>
      </c>
      <c r="K380" s="1" t="s">
        <v>57</v>
      </c>
      <c r="L380" s="1" t="s">
        <v>58</v>
      </c>
      <c r="M380" s="1">
        <v>52.7</v>
      </c>
      <c r="N380" s="1">
        <v>125</v>
      </c>
      <c r="O380" s="1">
        <v>70</v>
      </c>
      <c r="P380" s="1">
        <v>55</v>
      </c>
      <c r="Q380" s="1">
        <v>97.5</v>
      </c>
      <c r="R380" s="1">
        <v>75</v>
      </c>
      <c r="S380" s="1" t="s">
        <v>54</v>
      </c>
      <c r="T380" s="1" t="s">
        <v>51</v>
      </c>
      <c r="U380" s="1" t="s">
        <v>50</v>
      </c>
      <c r="V380" s="1" t="s">
        <v>50</v>
      </c>
      <c r="W380" s="1" t="s">
        <v>51</v>
      </c>
      <c r="X380" s="1" t="s">
        <v>51</v>
      </c>
      <c r="Y380" s="1" t="s">
        <v>51</v>
      </c>
      <c r="Z380" s="1" t="s">
        <v>50</v>
      </c>
      <c r="AA380" s="1" t="s">
        <v>52</v>
      </c>
      <c r="AB380" s="1" t="s">
        <v>50</v>
      </c>
      <c r="AC380" s="1" t="s">
        <v>50</v>
      </c>
      <c r="AD380" s="1">
        <v>67</v>
      </c>
      <c r="AE380" s="1">
        <v>89</v>
      </c>
      <c r="AF380" s="1">
        <v>128</v>
      </c>
      <c r="AG380" s="1">
        <v>4.5999999999999996</v>
      </c>
      <c r="AJ380" s="1">
        <v>3.9</v>
      </c>
      <c r="AK380" s="1">
        <v>2</v>
      </c>
      <c r="AL380" s="1" t="s">
        <v>50</v>
      </c>
      <c r="AM380" s="1" t="s">
        <v>50</v>
      </c>
      <c r="AN380" s="1" t="s">
        <v>50</v>
      </c>
      <c r="AO380" s="1" t="s">
        <v>51</v>
      </c>
      <c r="AP380" s="1" t="s">
        <v>51</v>
      </c>
      <c r="AQ380" s="1" t="s">
        <v>50</v>
      </c>
      <c r="AR380" s="1" t="s">
        <v>50</v>
      </c>
      <c r="AS380" s="1" t="s">
        <v>50</v>
      </c>
      <c r="AT380" s="1" t="s">
        <v>50</v>
      </c>
      <c r="AU380" s="1" t="s">
        <v>52</v>
      </c>
      <c r="AV380" s="1" t="s">
        <v>52</v>
      </c>
      <c r="AW380" s="1" t="s">
        <v>52</v>
      </c>
      <c r="AX380" s="6" t="s">
        <v>51</v>
      </c>
    </row>
    <row r="381" spans="1:50" x14ac:dyDescent="0.25">
      <c r="A381" s="4"/>
      <c r="B381" s="4">
        <v>299782</v>
      </c>
      <c r="C381" s="1">
        <v>55</v>
      </c>
      <c r="D381" s="1">
        <v>55</v>
      </c>
      <c r="E381" s="1">
        <v>50</v>
      </c>
      <c r="F381" s="1">
        <v>1</v>
      </c>
      <c r="G381" s="1" t="s">
        <v>499</v>
      </c>
      <c r="H381" s="3">
        <v>20563</v>
      </c>
      <c r="I381" s="1">
        <v>62</v>
      </c>
      <c r="J381" s="1" t="s">
        <v>56</v>
      </c>
      <c r="K381" s="1" t="s">
        <v>47</v>
      </c>
      <c r="L381" s="1" t="s">
        <v>58</v>
      </c>
      <c r="M381" s="1">
        <v>39.4</v>
      </c>
      <c r="N381" s="1">
        <v>120</v>
      </c>
      <c r="O381" s="1">
        <v>60</v>
      </c>
      <c r="P381" s="1">
        <v>60</v>
      </c>
      <c r="Q381" s="1">
        <v>90</v>
      </c>
      <c r="R381" s="1">
        <v>79</v>
      </c>
      <c r="S381" s="1" t="s">
        <v>54</v>
      </c>
      <c r="T381" s="1" t="s">
        <v>50</v>
      </c>
      <c r="U381" s="1" t="s">
        <v>50</v>
      </c>
      <c r="V381" s="1" t="s">
        <v>50</v>
      </c>
      <c r="W381" s="1" t="s">
        <v>50</v>
      </c>
      <c r="X381" s="1" t="s">
        <v>50</v>
      </c>
      <c r="Y381" s="1" t="s">
        <v>50</v>
      </c>
      <c r="Z381" s="1" t="s">
        <v>50</v>
      </c>
      <c r="AA381" s="1" t="s">
        <v>52</v>
      </c>
      <c r="AB381" s="1" t="s">
        <v>50</v>
      </c>
      <c r="AC381" s="1" t="s">
        <v>50</v>
      </c>
      <c r="AD381" s="1">
        <v>90</v>
      </c>
      <c r="AE381" s="1">
        <v>79</v>
      </c>
      <c r="AF381" s="1">
        <v>133</v>
      </c>
      <c r="AG381" s="1">
        <v>4.7</v>
      </c>
      <c r="AH381" s="1">
        <v>232</v>
      </c>
      <c r="AL381" s="1" t="s">
        <v>51</v>
      </c>
      <c r="AM381" s="1" t="s">
        <v>50</v>
      </c>
      <c r="AN381" s="1" t="s">
        <v>50</v>
      </c>
      <c r="AO381" s="1" t="s">
        <v>50</v>
      </c>
      <c r="AP381" s="1" t="s">
        <v>51</v>
      </c>
      <c r="AQ381" s="1" t="s">
        <v>51</v>
      </c>
      <c r="AR381" s="1" t="s">
        <v>50</v>
      </c>
      <c r="AS381" s="1" t="s">
        <v>50</v>
      </c>
      <c r="AT381" s="1" t="s">
        <v>50</v>
      </c>
      <c r="AU381" s="1" t="s">
        <v>52</v>
      </c>
      <c r="AV381" s="1" t="s">
        <v>52</v>
      </c>
      <c r="AW381" s="1" t="s">
        <v>52</v>
      </c>
      <c r="AX381" s="6" t="s">
        <v>51</v>
      </c>
    </row>
    <row r="382" spans="1:50" x14ac:dyDescent="0.25">
      <c r="A382" s="4"/>
      <c r="B382" s="4">
        <v>299980</v>
      </c>
      <c r="C382" s="1">
        <v>60</v>
      </c>
      <c r="D382" s="1">
        <v>60</v>
      </c>
      <c r="E382" s="1">
        <v>30</v>
      </c>
      <c r="F382" s="1">
        <v>1</v>
      </c>
      <c r="G382" s="1" t="s">
        <v>500</v>
      </c>
      <c r="H382" s="3">
        <v>16861</v>
      </c>
      <c r="I382" s="1">
        <v>72</v>
      </c>
      <c r="J382" s="1" t="s">
        <v>56</v>
      </c>
      <c r="K382" s="1" t="s">
        <v>47</v>
      </c>
      <c r="L382" s="1" t="s">
        <v>58</v>
      </c>
      <c r="M382" s="1">
        <v>35.200000000000003</v>
      </c>
      <c r="N382" s="1">
        <v>112</v>
      </c>
      <c r="O382" s="1">
        <v>80</v>
      </c>
      <c r="P382" s="1">
        <v>32</v>
      </c>
      <c r="Q382" s="1">
        <v>96</v>
      </c>
      <c r="R382" s="1">
        <v>60</v>
      </c>
      <c r="S382" s="1" t="s">
        <v>49</v>
      </c>
      <c r="T382" s="1" t="s">
        <v>50</v>
      </c>
      <c r="U382" s="1" t="s">
        <v>51</v>
      </c>
      <c r="V382" s="1" t="s">
        <v>50</v>
      </c>
      <c r="W382" s="1" t="s">
        <v>51</v>
      </c>
      <c r="X382" s="1" t="s">
        <v>51</v>
      </c>
      <c r="Y382" s="1" t="s">
        <v>50</v>
      </c>
      <c r="Z382" s="1" t="s">
        <v>50</v>
      </c>
      <c r="AA382" s="1" t="s">
        <v>52</v>
      </c>
      <c r="AB382" s="1" t="s">
        <v>50</v>
      </c>
      <c r="AC382" s="1" t="s">
        <v>50</v>
      </c>
      <c r="AD382" s="1">
        <v>101</v>
      </c>
      <c r="AE382" s="1">
        <v>64</v>
      </c>
      <c r="AF382" s="1">
        <v>138</v>
      </c>
      <c r="AG382" s="1">
        <v>4.5999999999999996</v>
      </c>
      <c r="AJ382" s="1">
        <v>3.1</v>
      </c>
      <c r="AK382" s="1">
        <v>1.7</v>
      </c>
      <c r="AL382" s="1" t="s">
        <v>51</v>
      </c>
      <c r="AM382" s="1" t="s">
        <v>50</v>
      </c>
      <c r="AN382" s="1" t="s">
        <v>50</v>
      </c>
      <c r="AO382" s="1" t="s">
        <v>51</v>
      </c>
      <c r="AP382" s="1" t="s">
        <v>51</v>
      </c>
      <c r="AQ382" s="1" t="s">
        <v>51</v>
      </c>
      <c r="AR382" s="1" t="s">
        <v>50</v>
      </c>
      <c r="AS382" s="1" t="s">
        <v>51</v>
      </c>
      <c r="AT382" s="1" t="s">
        <v>50</v>
      </c>
      <c r="AU382" s="1" t="s">
        <v>52</v>
      </c>
      <c r="AV382" s="1" t="s">
        <v>52</v>
      </c>
      <c r="AW382" s="1" t="s">
        <v>52</v>
      </c>
      <c r="AX382" s="6" t="s">
        <v>51</v>
      </c>
    </row>
    <row r="383" spans="1:50" x14ac:dyDescent="0.25">
      <c r="A383" s="4"/>
      <c r="B383" s="4">
        <v>300012</v>
      </c>
      <c r="C383" s="1">
        <v>62</v>
      </c>
      <c r="D383" s="1">
        <v>62</v>
      </c>
      <c r="E383" s="1">
        <v>62</v>
      </c>
      <c r="F383" s="1">
        <v>1</v>
      </c>
      <c r="G383" s="1" t="s">
        <v>501</v>
      </c>
      <c r="H383" s="3">
        <v>8896</v>
      </c>
      <c r="I383" s="1">
        <v>94</v>
      </c>
      <c r="J383" s="1" t="s">
        <v>46</v>
      </c>
      <c r="K383" s="1" t="s">
        <v>57</v>
      </c>
      <c r="L383" s="1" t="s">
        <v>58</v>
      </c>
      <c r="M383" s="1">
        <v>30.1</v>
      </c>
      <c r="N383" s="1">
        <v>120</v>
      </c>
      <c r="O383" s="1">
        <v>70</v>
      </c>
      <c r="P383" s="1">
        <v>50</v>
      </c>
      <c r="Q383" s="1">
        <v>95</v>
      </c>
      <c r="R383" s="1">
        <v>63</v>
      </c>
      <c r="S383" s="1" t="s">
        <v>54</v>
      </c>
      <c r="T383" s="1" t="s">
        <v>51</v>
      </c>
      <c r="U383" s="1" t="s">
        <v>50</v>
      </c>
      <c r="V383" s="1" t="s">
        <v>50</v>
      </c>
      <c r="W383" s="1" t="s">
        <v>51</v>
      </c>
      <c r="X383" s="1" t="s">
        <v>50</v>
      </c>
      <c r="Y383" s="1" t="s">
        <v>50</v>
      </c>
      <c r="Z383" s="1" t="s">
        <v>50</v>
      </c>
      <c r="AA383" s="1" t="s">
        <v>52</v>
      </c>
      <c r="AB383" s="1" t="s">
        <v>50</v>
      </c>
      <c r="AC383" s="1" t="s">
        <v>50</v>
      </c>
      <c r="AD383" s="1">
        <v>96</v>
      </c>
      <c r="AE383" s="1">
        <v>44</v>
      </c>
      <c r="AF383" s="1">
        <v>133</v>
      </c>
      <c r="AG383" s="1">
        <v>3.9</v>
      </c>
      <c r="AJ383" s="1">
        <v>4.9000000000000004</v>
      </c>
      <c r="AK383" s="1">
        <v>2.6</v>
      </c>
      <c r="AL383" s="1" t="s">
        <v>50</v>
      </c>
      <c r="AM383" s="1" t="s">
        <v>51</v>
      </c>
      <c r="AN383" s="1" t="s">
        <v>50</v>
      </c>
      <c r="AO383" s="1" t="s">
        <v>51</v>
      </c>
      <c r="AP383" s="1" t="s">
        <v>51</v>
      </c>
      <c r="AQ383" s="1" t="s">
        <v>50</v>
      </c>
      <c r="AR383" s="1" t="s">
        <v>50</v>
      </c>
      <c r="AS383" s="1" t="s">
        <v>50</v>
      </c>
      <c r="AT383" s="1" t="s">
        <v>51</v>
      </c>
      <c r="AU383" s="1" t="s">
        <v>52</v>
      </c>
      <c r="AV383" s="1" t="s">
        <v>52</v>
      </c>
      <c r="AW383" s="1" t="s">
        <v>52</v>
      </c>
      <c r="AX383" s="6" t="s">
        <v>51</v>
      </c>
    </row>
    <row r="384" spans="1:50" x14ac:dyDescent="0.25">
      <c r="A384" s="4"/>
      <c r="B384" s="4">
        <v>300453</v>
      </c>
      <c r="C384" s="1">
        <v>60</v>
      </c>
      <c r="D384" s="1">
        <v>60</v>
      </c>
      <c r="E384" s="1">
        <v>60</v>
      </c>
      <c r="F384" s="1">
        <v>1</v>
      </c>
      <c r="G384" s="1" t="s">
        <v>503</v>
      </c>
      <c r="H384" s="3">
        <v>12777</v>
      </c>
      <c r="I384" s="1">
        <v>84</v>
      </c>
      <c r="J384" s="1" t="s">
        <v>56</v>
      </c>
      <c r="K384" s="1" t="s">
        <v>47</v>
      </c>
      <c r="L384" s="1" t="s">
        <v>58</v>
      </c>
      <c r="M384" s="1">
        <v>27.7</v>
      </c>
      <c r="N384" s="1">
        <v>140</v>
      </c>
      <c r="O384" s="1">
        <v>70</v>
      </c>
      <c r="P384" s="1">
        <v>70</v>
      </c>
      <c r="Q384" s="1">
        <v>105</v>
      </c>
      <c r="R384" s="1">
        <v>78</v>
      </c>
      <c r="S384" s="1" t="s">
        <v>54</v>
      </c>
      <c r="T384" s="1" t="s">
        <v>50</v>
      </c>
      <c r="U384" s="1" t="s">
        <v>50</v>
      </c>
      <c r="V384" s="1" t="s">
        <v>50</v>
      </c>
      <c r="W384" s="1" t="s">
        <v>51</v>
      </c>
      <c r="X384" s="1" t="s">
        <v>51</v>
      </c>
      <c r="Y384" s="1" t="s">
        <v>51</v>
      </c>
      <c r="Z384" s="1" t="s">
        <v>50</v>
      </c>
      <c r="AA384" s="1" t="s">
        <v>52</v>
      </c>
      <c r="AB384" s="1" t="s">
        <v>50</v>
      </c>
      <c r="AC384" s="1" t="s">
        <v>51</v>
      </c>
      <c r="AD384" s="1">
        <v>88</v>
      </c>
      <c r="AE384" s="1">
        <v>70</v>
      </c>
      <c r="AF384" s="1">
        <v>124</v>
      </c>
      <c r="AG384" s="1">
        <v>4.5999999999999996</v>
      </c>
      <c r="AJ384" s="1">
        <v>4.2</v>
      </c>
      <c r="AK384" s="1">
        <v>2.6</v>
      </c>
      <c r="AL384" s="1" t="s">
        <v>51</v>
      </c>
      <c r="AM384" s="1" t="s">
        <v>50</v>
      </c>
      <c r="AN384" s="1" t="s">
        <v>50</v>
      </c>
      <c r="AO384" s="1" t="s">
        <v>50</v>
      </c>
      <c r="AP384" s="1" t="s">
        <v>51</v>
      </c>
      <c r="AQ384" s="1" t="s">
        <v>50</v>
      </c>
      <c r="AR384" s="1" t="s">
        <v>50</v>
      </c>
      <c r="AS384" s="1" t="s">
        <v>50</v>
      </c>
      <c r="AT384" s="1" t="s">
        <v>50</v>
      </c>
      <c r="AU384" s="1" t="s">
        <v>52</v>
      </c>
      <c r="AV384" s="1" t="s">
        <v>52</v>
      </c>
      <c r="AW384" s="1" t="s">
        <v>52</v>
      </c>
      <c r="AX384" s="6" t="s">
        <v>51</v>
      </c>
    </row>
    <row r="385" spans="1:50" x14ac:dyDescent="0.25">
      <c r="A385" s="4"/>
      <c r="B385" s="4">
        <v>300818</v>
      </c>
      <c r="C385" s="1">
        <v>55</v>
      </c>
      <c r="D385" s="1">
        <v>55</v>
      </c>
      <c r="E385" s="1">
        <v>55</v>
      </c>
      <c r="F385" s="1">
        <v>1</v>
      </c>
      <c r="G385" s="1" t="s">
        <v>505</v>
      </c>
      <c r="H385" s="3">
        <v>13365</v>
      </c>
      <c r="I385" s="1">
        <v>82</v>
      </c>
      <c r="J385" s="1" t="s">
        <v>56</v>
      </c>
      <c r="K385" s="1" t="s">
        <v>57</v>
      </c>
      <c r="L385" s="1" t="s">
        <v>58</v>
      </c>
      <c r="M385" s="1">
        <v>35.700000000000003</v>
      </c>
      <c r="N385" s="1">
        <v>150</v>
      </c>
      <c r="O385" s="1">
        <v>90</v>
      </c>
      <c r="P385" s="1">
        <v>60</v>
      </c>
      <c r="Q385" s="1">
        <v>120</v>
      </c>
      <c r="R385" s="1">
        <v>75</v>
      </c>
      <c r="S385" s="1" t="s">
        <v>54</v>
      </c>
      <c r="T385" s="1" t="s">
        <v>50</v>
      </c>
      <c r="U385" s="1" t="s">
        <v>50</v>
      </c>
      <c r="V385" s="1" t="s">
        <v>50</v>
      </c>
      <c r="W385" s="1" t="s">
        <v>51</v>
      </c>
      <c r="X385" s="1" t="s">
        <v>50</v>
      </c>
      <c r="Y385" s="1" t="s">
        <v>51</v>
      </c>
      <c r="Z385" s="1" t="s">
        <v>50</v>
      </c>
      <c r="AA385" s="1" t="s">
        <v>52</v>
      </c>
      <c r="AB385" s="1" t="s">
        <v>50</v>
      </c>
      <c r="AC385" s="1" t="s">
        <v>50</v>
      </c>
      <c r="AD385" s="1">
        <v>94</v>
      </c>
      <c r="AE385" s="1">
        <v>66</v>
      </c>
      <c r="AF385" s="1">
        <v>153</v>
      </c>
      <c r="AG385" s="1">
        <v>4.9000000000000004</v>
      </c>
      <c r="AJ385" s="1">
        <v>3.5</v>
      </c>
      <c r="AK385" s="1">
        <v>2.2000000000000002</v>
      </c>
      <c r="AL385" s="1" t="s">
        <v>50</v>
      </c>
      <c r="AM385" s="1" t="s">
        <v>51</v>
      </c>
      <c r="AN385" s="1" t="s">
        <v>50</v>
      </c>
      <c r="AO385" s="1" t="s">
        <v>51</v>
      </c>
      <c r="AP385" s="1" t="s">
        <v>50</v>
      </c>
      <c r="AQ385" s="1" t="s">
        <v>50</v>
      </c>
      <c r="AR385" s="1" t="s">
        <v>50</v>
      </c>
      <c r="AS385" s="1" t="s">
        <v>50</v>
      </c>
      <c r="AT385" s="1" t="s">
        <v>50</v>
      </c>
      <c r="AU385" s="1" t="s">
        <v>52</v>
      </c>
      <c r="AV385" s="1" t="s">
        <v>52</v>
      </c>
      <c r="AW385" s="1" t="s">
        <v>52</v>
      </c>
      <c r="AX385" s="6" t="s">
        <v>51</v>
      </c>
    </row>
    <row r="386" spans="1:50" x14ac:dyDescent="0.25">
      <c r="A386" s="4"/>
      <c r="B386" s="4">
        <v>301180</v>
      </c>
      <c r="C386" s="1">
        <v>68</v>
      </c>
      <c r="D386" s="1">
        <v>68</v>
      </c>
      <c r="E386" s="1">
        <v>68</v>
      </c>
      <c r="F386" s="1">
        <v>1</v>
      </c>
      <c r="G386" s="1" t="s">
        <v>506</v>
      </c>
      <c r="H386" s="3">
        <v>9988</v>
      </c>
      <c r="I386" s="1">
        <v>91</v>
      </c>
      <c r="J386" s="1" t="s">
        <v>46</v>
      </c>
      <c r="K386" s="1" t="s">
        <v>47</v>
      </c>
      <c r="L386" s="1" t="s">
        <v>58</v>
      </c>
      <c r="M386" s="1">
        <v>18.899999999999999</v>
      </c>
      <c r="N386" s="1">
        <v>125</v>
      </c>
      <c r="O386" s="1">
        <v>50</v>
      </c>
      <c r="P386" s="1">
        <v>75</v>
      </c>
      <c r="Q386" s="1">
        <v>87.5</v>
      </c>
      <c r="R386" s="1">
        <v>80</v>
      </c>
      <c r="S386" s="1" t="s">
        <v>54</v>
      </c>
      <c r="T386" s="1" t="s">
        <v>50</v>
      </c>
      <c r="U386" s="1" t="s">
        <v>50</v>
      </c>
      <c r="V386" s="1" t="s">
        <v>50</v>
      </c>
      <c r="W386" s="1" t="s">
        <v>51</v>
      </c>
      <c r="X386" s="1" t="s">
        <v>50</v>
      </c>
      <c r="Y386" s="1" t="s">
        <v>50</v>
      </c>
      <c r="Z386" s="1" t="s">
        <v>50</v>
      </c>
      <c r="AA386" s="1" t="s">
        <v>52</v>
      </c>
      <c r="AB386" s="1" t="s">
        <v>50</v>
      </c>
      <c r="AC386" s="1" t="s">
        <v>50</v>
      </c>
      <c r="AD386" s="1">
        <v>80</v>
      </c>
      <c r="AE386" s="1">
        <v>56</v>
      </c>
      <c r="AF386" s="1">
        <v>118</v>
      </c>
      <c r="AG386" s="1">
        <v>4.3</v>
      </c>
      <c r="AJ386" s="1">
        <v>5.0999999999999996</v>
      </c>
      <c r="AK386" s="1">
        <v>3.1</v>
      </c>
      <c r="AL386" s="1" t="s">
        <v>50</v>
      </c>
      <c r="AM386" s="1" t="s">
        <v>51</v>
      </c>
      <c r="AN386" s="1" t="s">
        <v>50</v>
      </c>
      <c r="AO386" s="1" t="s">
        <v>50</v>
      </c>
      <c r="AP386" s="1" t="s">
        <v>50</v>
      </c>
      <c r="AQ386" s="1" t="s">
        <v>50</v>
      </c>
      <c r="AR386" s="1" t="s">
        <v>50</v>
      </c>
      <c r="AS386" s="1" t="s">
        <v>51</v>
      </c>
      <c r="AT386" s="1" t="s">
        <v>50</v>
      </c>
      <c r="AU386" s="1" t="s">
        <v>52</v>
      </c>
      <c r="AV386" s="1" t="s">
        <v>52</v>
      </c>
      <c r="AW386" s="1" t="s">
        <v>52</v>
      </c>
      <c r="AX386" s="6" t="s">
        <v>51</v>
      </c>
    </row>
    <row r="387" spans="1:50" x14ac:dyDescent="0.25">
      <c r="A387" s="4"/>
      <c r="B387" s="4">
        <v>301222</v>
      </c>
      <c r="C387" s="1">
        <v>77</v>
      </c>
      <c r="D387" s="1">
        <v>77</v>
      </c>
      <c r="E387" s="1">
        <v>77</v>
      </c>
      <c r="F387" s="1">
        <v>1</v>
      </c>
      <c r="G387" s="1" t="s">
        <v>507</v>
      </c>
      <c r="H387" s="3">
        <v>12249</v>
      </c>
      <c r="I387" s="1">
        <v>85</v>
      </c>
      <c r="J387" s="1" t="s">
        <v>46</v>
      </c>
      <c r="K387" s="1" t="s">
        <v>57</v>
      </c>
      <c r="L387" s="1" t="s">
        <v>58</v>
      </c>
      <c r="M387" s="1">
        <v>25</v>
      </c>
      <c r="N387" s="1">
        <v>150</v>
      </c>
      <c r="O387" s="1">
        <v>70</v>
      </c>
      <c r="P387" s="1">
        <v>80</v>
      </c>
      <c r="Q387" s="1">
        <v>110</v>
      </c>
      <c r="R387" s="1">
        <v>59</v>
      </c>
      <c r="S387" s="1" t="s">
        <v>54</v>
      </c>
      <c r="T387" s="1" t="s">
        <v>50</v>
      </c>
      <c r="U387" s="1" t="s">
        <v>50</v>
      </c>
      <c r="V387" s="1" t="s">
        <v>50</v>
      </c>
      <c r="W387" s="1" t="s">
        <v>50</v>
      </c>
      <c r="X387" s="1" t="s">
        <v>50</v>
      </c>
      <c r="Y387" s="1" t="s">
        <v>50</v>
      </c>
      <c r="Z387" s="1" t="s">
        <v>51</v>
      </c>
      <c r="AA387" s="1" t="s">
        <v>52</v>
      </c>
      <c r="AB387" s="1" t="s">
        <v>50</v>
      </c>
      <c r="AC387" s="1" t="s">
        <v>50</v>
      </c>
      <c r="AD387" s="1">
        <v>76</v>
      </c>
      <c r="AE387" s="1">
        <v>63</v>
      </c>
      <c r="AF387" s="1">
        <v>118</v>
      </c>
      <c r="AG387" s="1">
        <v>5</v>
      </c>
      <c r="AJ387" s="1">
        <v>6.8</v>
      </c>
      <c r="AK387" s="1">
        <v>4.7</v>
      </c>
      <c r="AL387" s="1" t="s">
        <v>50</v>
      </c>
      <c r="AM387" s="1" t="s">
        <v>51</v>
      </c>
      <c r="AN387" s="1" t="s">
        <v>50</v>
      </c>
      <c r="AO387" s="1" t="s">
        <v>50</v>
      </c>
      <c r="AP387" s="1" t="s">
        <v>51</v>
      </c>
      <c r="AQ387" s="1" t="s">
        <v>50</v>
      </c>
      <c r="AR387" s="1" t="s">
        <v>50</v>
      </c>
      <c r="AS387" s="1" t="s">
        <v>51</v>
      </c>
      <c r="AT387" s="1" t="s">
        <v>50</v>
      </c>
      <c r="AU387" s="1" t="s">
        <v>52</v>
      </c>
      <c r="AV387" s="1" t="s">
        <v>52</v>
      </c>
      <c r="AW387" s="1" t="s">
        <v>52</v>
      </c>
      <c r="AX387" s="6" t="s">
        <v>51</v>
      </c>
    </row>
    <row r="388" spans="1:50" x14ac:dyDescent="0.25">
      <c r="A388" s="4"/>
      <c r="B388" s="4">
        <v>301295</v>
      </c>
      <c r="C388" s="1">
        <v>64</v>
      </c>
      <c r="D388" s="1">
        <v>64</v>
      </c>
      <c r="E388" s="1">
        <v>64</v>
      </c>
      <c r="F388" s="1">
        <v>1</v>
      </c>
      <c r="G388" s="1" t="s">
        <v>508</v>
      </c>
      <c r="H388" s="3">
        <v>12280</v>
      </c>
      <c r="I388" s="1">
        <v>85</v>
      </c>
      <c r="J388" s="1" t="s">
        <v>46</v>
      </c>
      <c r="K388" s="1" t="s">
        <v>47</v>
      </c>
      <c r="L388" s="1" t="s">
        <v>58</v>
      </c>
      <c r="M388" s="1">
        <v>25</v>
      </c>
      <c r="N388" s="1">
        <v>130</v>
      </c>
      <c r="O388" s="1">
        <v>70</v>
      </c>
      <c r="P388" s="1">
        <v>60</v>
      </c>
      <c r="Q388" s="1">
        <v>100</v>
      </c>
      <c r="R388" s="1">
        <v>81</v>
      </c>
      <c r="S388" s="1" t="s">
        <v>59</v>
      </c>
      <c r="T388" s="1" t="s">
        <v>50</v>
      </c>
      <c r="U388" s="1" t="s">
        <v>50</v>
      </c>
      <c r="V388" s="1" t="s">
        <v>50</v>
      </c>
      <c r="W388" s="1" t="s">
        <v>51</v>
      </c>
      <c r="X388" s="1" t="s">
        <v>50</v>
      </c>
      <c r="Y388" s="1" t="s">
        <v>50</v>
      </c>
      <c r="Z388" s="1" t="s">
        <v>51</v>
      </c>
      <c r="AA388" s="1" t="s">
        <v>52</v>
      </c>
      <c r="AB388" s="1" t="s">
        <v>50</v>
      </c>
      <c r="AC388" s="1" t="s">
        <v>51</v>
      </c>
      <c r="AD388" s="1">
        <v>80</v>
      </c>
      <c r="AE388" s="1">
        <v>59</v>
      </c>
      <c r="AF388" s="1">
        <v>128</v>
      </c>
      <c r="AG388" s="1">
        <v>3.8</v>
      </c>
      <c r="AL388" s="1" t="s">
        <v>50</v>
      </c>
      <c r="AM388" s="1" t="s">
        <v>50</v>
      </c>
      <c r="AN388" s="1" t="s">
        <v>50</v>
      </c>
      <c r="AO388" s="1" t="s">
        <v>50</v>
      </c>
      <c r="AP388" s="1" t="s">
        <v>51</v>
      </c>
      <c r="AQ388" s="1" t="s">
        <v>50</v>
      </c>
      <c r="AR388" s="1" t="s">
        <v>50</v>
      </c>
      <c r="AS388" s="1" t="s">
        <v>51</v>
      </c>
      <c r="AT388" s="1" t="s">
        <v>50</v>
      </c>
      <c r="AU388" s="1" t="s">
        <v>52</v>
      </c>
      <c r="AV388" s="1" t="s">
        <v>52</v>
      </c>
      <c r="AW388" s="1" t="s">
        <v>52</v>
      </c>
      <c r="AX388" s="6" t="s">
        <v>51</v>
      </c>
    </row>
    <row r="389" spans="1:50" x14ac:dyDescent="0.25">
      <c r="A389" s="4"/>
      <c r="B389" s="4">
        <v>301656</v>
      </c>
      <c r="C389" s="1">
        <v>55</v>
      </c>
      <c r="D389" s="1">
        <v>55</v>
      </c>
      <c r="E389" s="1">
        <v>55</v>
      </c>
      <c r="F389" s="1">
        <v>1</v>
      </c>
      <c r="G389" s="1" t="s">
        <v>509</v>
      </c>
      <c r="H389" s="3">
        <v>17262</v>
      </c>
      <c r="I389" s="1">
        <v>71</v>
      </c>
      <c r="J389" s="1" t="s">
        <v>56</v>
      </c>
      <c r="K389" s="1" t="s">
        <v>57</v>
      </c>
      <c r="L389" s="1" t="s">
        <v>58</v>
      </c>
      <c r="M389" s="1">
        <v>48.4</v>
      </c>
      <c r="N389" s="1">
        <v>110</v>
      </c>
      <c r="O389" s="1">
        <v>70</v>
      </c>
      <c r="P389" s="1">
        <v>40</v>
      </c>
      <c r="Q389" s="1">
        <v>90</v>
      </c>
      <c r="R389" s="1">
        <v>70</v>
      </c>
      <c r="S389" s="1" t="s">
        <v>59</v>
      </c>
      <c r="T389" s="1" t="s">
        <v>50</v>
      </c>
      <c r="U389" s="1" t="s">
        <v>50</v>
      </c>
      <c r="V389" s="1" t="s">
        <v>51</v>
      </c>
      <c r="W389" s="1" t="s">
        <v>50</v>
      </c>
      <c r="X389" s="1" t="s">
        <v>51</v>
      </c>
      <c r="Y389" s="1" t="s">
        <v>50</v>
      </c>
      <c r="Z389" s="1" t="s">
        <v>51</v>
      </c>
      <c r="AA389" s="1" t="s">
        <v>52</v>
      </c>
      <c r="AB389" s="1" t="s">
        <v>50</v>
      </c>
      <c r="AC389" s="1" t="s">
        <v>50</v>
      </c>
      <c r="AD389" s="1">
        <v>127</v>
      </c>
      <c r="AE389" s="1">
        <v>49</v>
      </c>
      <c r="AF389" s="1">
        <v>138</v>
      </c>
      <c r="AG389" s="1">
        <v>5.3</v>
      </c>
      <c r="AJ389" s="1">
        <v>2.4</v>
      </c>
      <c r="AK389" s="1">
        <v>1.1000000000000001</v>
      </c>
      <c r="AL389" s="1" t="s">
        <v>51</v>
      </c>
      <c r="AM389" s="1" t="s">
        <v>50</v>
      </c>
      <c r="AN389" s="1" t="s">
        <v>50</v>
      </c>
      <c r="AO389" s="1" t="s">
        <v>51</v>
      </c>
      <c r="AP389" s="1" t="s">
        <v>50</v>
      </c>
      <c r="AQ389" s="1" t="s">
        <v>51</v>
      </c>
      <c r="AR389" s="1" t="s">
        <v>50</v>
      </c>
      <c r="AS389" s="1" t="s">
        <v>51</v>
      </c>
      <c r="AT389" s="1" t="s">
        <v>51</v>
      </c>
      <c r="AU389" s="1" t="s">
        <v>52</v>
      </c>
      <c r="AV389" s="1" t="s">
        <v>52</v>
      </c>
      <c r="AW389" s="1" t="s">
        <v>52</v>
      </c>
      <c r="AX389" s="6" t="s">
        <v>51</v>
      </c>
    </row>
    <row r="390" spans="1:50" x14ac:dyDescent="0.25">
      <c r="A390" s="4"/>
      <c r="B390" s="4">
        <v>301903</v>
      </c>
      <c r="C390" s="1">
        <v>60</v>
      </c>
      <c r="D390" s="1">
        <v>60</v>
      </c>
      <c r="E390" s="1">
        <v>60</v>
      </c>
      <c r="F390" s="1">
        <v>1</v>
      </c>
      <c r="G390" s="1" t="s">
        <v>511</v>
      </c>
      <c r="H390" s="3">
        <v>21819</v>
      </c>
      <c r="I390" s="1">
        <v>59</v>
      </c>
      <c r="J390" s="1" t="s">
        <v>56</v>
      </c>
      <c r="K390" s="1" t="s">
        <v>70</v>
      </c>
      <c r="L390" s="1" t="s">
        <v>58</v>
      </c>
      <c r="M390" s="1">
        <v>24.9</v>
      </c>
      <c r="N390" s="1">
        <v>120</v>
      </c>
      <c r="O390" s="1">
        <v>70</v>
      </c>
      <c r="P390" s="1">
        <v>50</v>
      </c>
      <c r="Q390" s="1">
        <v>95</v>
      </c>
      <c r="R390" s="1">
        <v>74</v>
      </c>
      <c r="S390" s="1" t="s">
        <v>59</v>
      </c>
      <c r="T390" s="1" t="s">
        <v>50</v>
      </c>
      <c r="U390" s="1" t="s">
        <v>50</v>
      </c>
      <c r="V390" s="1" t="s">
        <v>50</v>
      </c>
      <c r="W390" s="1" t="s">
        <v>50</v>
      </c>
      <c r="X390" s="1" t="s">
        <v>50</v>
      </c>
      <c r="Y390" s="1" t="s">
        <v>50</v>
      </c>
      <c r="Z390" s="1" t="s">
        <v>51</v>
      </c>
      <c r="AA390" s="1" t="s">
        <v>52</v>
      </c>
      <c r="AB390" s="1" t="s">
        <v>50</v>
      </c>
      <c r="AC390" s="1" t="s">
        <v>50</v>
      </c>
      <c r="AD390" s="1">
        <v>74</v>
      </c>
      <c r="AE390" s="1">
        <v>91</v>
      </c>
      <c r="AF390" s="1">
        <v>157</v>
      </c>
      <c r="AG390" s="1">
        <v>4.5</v>
      </c>
      <c r="AJ390" s="1">
        <v>4.9000000000000004</v>
      </c>
      <c r="AK390" s="1">
        <v>2.9</v>
      </c>
      <c r="AL390" s="1" t="s">
        <v>50</v>
      </c>
      <c r="AM390" s="1" t="s">
        <v>50</v>
      </c>
      <c r="AN390" s="1" t="s">
        <v>50</v>
      </c>
      <c r="AO390" s="1" t="s">
        <v>50</v>
      </c>
      <c r="AP390" s="1" t="s">
        <v>50</v>
      </c>
      <c r="AQ390" s="1" t="s">
        <v>50</v>
      </c>
      <c r="AR390" s="1" t="s">
        <v>50</v>
      </c>
      <c r="AS390" s="1" t="s">
        <v>50</v>
      </c>
      <c r="AT390" s="1" t="s">
        <v>50</v>
      </c>
      <c r="AU390" s="1" t="s">
        <v>52</v>
      </c>
      <c r="AV390" s="1" t="s">
        <v>52</v>
      </c>
      <c r="AW390" s="1" t="s">
        <v>52</v>
      </c>
      <c r="AX390" s="6" t="s">
        <v>51</v>
      </c>
    </row>
    <row r="391" spans="1:50" x14ac:dyDescent="0.25">
      <c r="A391" s="4"/>
      <c r="B391" s="4">
        <v>302168</v>
      </c>
      <c r="C391" s="1">
        <v>61</v>
      </c>
      <c r="D391" s="1">
        <v>61</v>
      </c>
      <c r="E391" s="1">
        <v>61</v>
      </c>
      <c r="F391" s="1">
        <v>1</v>
      </c>
      <c r="G391" s="1" t="s">
        <v>512</v>
      </c>
      <c r="H391" s="3">
        <v>13957</v>
      </c>
      <c r="I391" s="1">
        <v>80</v>
      </c>
      <c r="J391" s="1" t="s">
        <v>46</v>
      </c>
      <c r="K391" s="1" t="s">
        <v>47</v>
      </c>
      <c r="L391" s="1" t="s">
        <v>58</v>
      </c>
      <c r="M391" s="1">
        <v>33</v>
      </c>
      <c r="N391" s="1">
        <v>180</v>
      </c>
      <c r="O391" s="1">
        <v>90</v>
      </c>
      <c r="P391" s="1">
        <v>90</v>
      </c>
      <c r="Q391" s="1">
        <v>135</v>
      </c>
      <c r="R391" s="1">
        <v>86</v>
      </c>
      <c r="S391" s="1" t="s">
        <v>54</v>
      </c>
      <c r="T391" s="1" t="s">
        <v>50</v>
      </c>
      <c r="U391" s="1" t="s">
        <v>50</v>
      </c>
      <c r="V391" s="1" t="s">
        <v>50</v>
      </c>
      <c r="W391" s="1" t="s">
        <v>51</v>
      </c>
      <c r="X391" s="1" t="s">
        <v>50</v>
      </c>
      <c r="Y391" s="1" t="s">
        <v>50</v>
      </c>
      <c r="Z391" s="1" t="s">
        <v>51</v>
      </c>
      <c r="AA391" s="1" t="s">
        <v>52</v>
      </c>
      <c r="AB391" s="1" t="s">
        <v>50</v>
      </c>
      <c r="AC391" s="1" t="s">
        <v>51</v>
      </c>
      <c r="AD391" s="1">
        <v>81</v>
      </c>
      <c r="AE391" s="1">
        <v>60</v>
      </c>
      <c r="AF391" s="1">
        <v>136</v>
      </c>
      <c r="AG391" s="1">
        <v>4.3</v>
      </c>
      <c r="AJ391" s="1">
        <v>6.1</v>
      </c>
      <c r="AK391" s="1">
        <v>3.2</v>
      </c>
      <c r="AL391" s="1" t="s">
        <v>50</v>
      </c>
      <c r="AM391" s="1" t="s">
        <v>51</v>
      </c>
      <c r="AN391" s="1" t="s">
        <v>50</v>
      </c>
      <c r="AO391" s="1" t="s">
        <v>50</v>
      </c>
      <c r="AP391" s="1" t="s">
        <v>51</v>
      </c>
      <c r="AQ391" s="1" t="s">
        <v>50</v>
      </c>
      <c r="AR391" s="1" t="s">
        <v>50</v>
      </c>
      <c r="AS391" s="1" t="s">
        <v>50</v>
      </c>
      <c r="AT391" s="1" t="s">
        <v>50</v>
      </c>
      <c r="AU391" s="1" t="s">
        <v>52</v>
      </c>
      <c r="AV391" s="1" t="s">
        <v>52</v>
      </c>
      <c r="AW391" s="1" t="s">
        <v>52</v>
      </c>
      <c r="AX391" s="6" t="s">
        <v>51</v>
      </c>
    </row>
    <row r="392" spans="1:50" x14ac:dyDescent="0.25">
      <c r="A392" s="4"/>
      <c r="B392" s="4">
        <v>302669</v>
      </c>
      <c r="C392" s="1">
        <v>64</v>
      </c>
      <c r="D392" s="1">
        <v>64</v>
      </c>
      <c r="E392" s="1">
        <v>64</v>
      </c>
      <c r="F392" s="1">
        <v>1</v>
      </c>
      <c r="G392" s="1" t="s">
        <v>515</v>
      </c>
      <c r="H392" s="3">
        <v>17115</v>
      </c>
      <c r="I392" s="1">
        <v>72</v>
      </c>
      <c r="J392" s="1" t="s">
        <v>56</v>
      </c>
      <c r="K392" s="1" t="s">
        <v>57</v>
      </c>
      <c r="L392" s="1" t="s">
        <v>58</v>
      </c>
      <c r="M392" s="1">
        <v>26.9</v>
      </c>
      <c r="N392" s="1">
        <v>120</v>
      </c>
      <c r="O392" s="1">
        <v>60</v>
      </c>
      <c r="P392" s="1">
        <v>60</v>
      </c>
      <c r="Q392" s="1">
        <v>90</v>
      </c>
      <c r="R392" s="1">
        <v>64</v>
      </c>
      <c r="S392" s="1" t="s">
        <v>54</v>
      </c>
      <c r="T392" s="1" t="s">
        <v>50</v>
      </c>
      <c r="U392" s="1" t="s">
        <v>50</v>
      </c>
      <c r="V392" s="1" t="s">
        <v>50</v>
      </c>
      <c r="W392" s="1" t="s">
        <v>50</v>
      </c>
      <c r="X392" s="1" t="s">
        <v>50</v>
      </c>
      <c r="Y392" s="1" t="s">
        <v>50</v>
      </c>
      <c r="Z392" s="1" t="s">
        <v>50</v>
      </c>
      <c r="AA392" s="1" t="s">
        <v>52</v>
      </c>
      <c r="AB392" s="1" t="s">
        <v>50</v>
      </c>
      <c r="AC392" s="1" t="s">
        <v>50</v>
      </c>
      <c r="AD392" s="1">
        <v>70</v>
      </c>
      <c r="AF392" s="1">
        <v>135</v>
      </c>
      <c r="AG392" s="1">
        <v>4.0999999999999996</v>
      </c>
      <c r="AH392" s="1">
        <v>7</v>
      </c>
      <c r="AJ392" s="1">
        <v>5.6</v>
      </c>
      <c r="AK392" s="1">
        <v>3.3</v>
      </c>
      <c r="AL392" s="1" t="s">
        <v>50</v>
      </c>
      <c r="AM392" s="1" t="s">
        <v>50</v>
      </c>
      <c r="AN392" s="1" t="s">
        <v>50</v>
      </c>
      <c r="AO392" s="1" t="s">
        <v>50</v>
      </c>
      <c r="AP392" s="1" t="s">
        <v>51</v>
      </c>
      <c r="AQ392" s="1" t="s">
        <v>51</v>
      </c>
      <c r="AR392" s="1" t="s">
        <v>50</v>
      </c>
      <c r="AS392" s="1" t="s">
        <v>51</v>
      </c>
      <c r="AT392" s="1" t="s">
        <v>50</v>
      </c>
      <c r="AU392" s="1" t="s">
        <v>52</v>
      </c>
      <c r="AV392" s="1" t="s">
        <v>52</v>
      </c>
      <c r="AW392" s="1" t="s">
        <v>52</v>
      </c>
      <c r="AX392" s="6" t="s">
        <v>51</v>
      </c>
    </row>
    <row r="393" spans="1:50" x14ac:dyDescent="0.25">
      <c r="A393" s="4"/>
      <c r="B393" s="4">
        <v>302778</v>
      </c>
      <c r="C393" s="1">
        <v>70</v>
      </c>
      <c r="D393" s="1">
        <v>70</v>
      </c>
      <c r="E393" s="1">
        <v>70</v>
      </c>
      <c r="F393" s="1">
        <v>1</v>
      </c>
      <c r="G393" s="1" t="s">
        <v>516</v>
      </c>
      <c r="H393" s="3">
        <v>12912</v>
      </c>
      <c r="I393" s="1">
        <v>83</v>
      </c>
      <c r="J393" s="1" t="s">
        <v>46</v>
      </c>
      <c r="K393" s="1" t="s">
        <v>47</v>
      </c>
      <c r="L393" s="1" t="s">
        <v>58</v>
      </c>
      <c r="M393" s="1">
        <v>42.7</v>
      </c>
      <c r="N393" s="1">
        <v>100</v>
      </c>
      <c r="O393" s="1">
        <v>70</v>
      </c>
      <c r="P393" s="1">
        <v>30</v>
      </c>
      <c r="Q393" s="1">
        <v>85</v>
      </c>
      <c r="R393" s="1">
        <v>75</v>
      </c>
      <c r="S393" s="1" t="s">
        <v>59</v>
      </c>
      <c r="T393" s="1" t="s">
        <v>50</v>
      </c>
      <c r="U393" s="1" t="s">
        <v>51</v>
      </c>
      <c r="V393" s="1" t="s">
        <v>51</v>
      </c>
      <c r="W393" s="1" t="s">
        <v>51</v>
      </c>
      <c r="X393" s="1" t="s">
        <v>51</v>
      </c>
      <c r="Y393" s="1" t="s">
        <v>50</v>
      </c>
      <c r="Z393" s="1" t="s">
        <v>50</v>
      </c>
      <c r="AA393" s="1" t="s">
        <v>52</v>
      </c>
      <c r="AB393" s="1" t="s">
        <v>50</v>
      </c>
      <c r="AC393" s="1" t="s">
        <v>50</v>
      </c>
      <c r="AD393" s="1">
        <v>99</v>
      </c>
      <c r="AE393" s="1">
        <v>46</v>
      </c>
      <c r="AF393" s="1">
        <v>133</v>
      </c>
      <c r="AG393" s="1">
        <v>4.4000000000000004</v>
      </c>
      <c r="AJ393" s="1">
        <v>5</v>
      </c>
      <c r="AK393" s="1">
        <v>2.7</v>
      </c>
      <c r="AL393" s="1" t="s">
        <v>50</v>
      </c>
      <c r="AM393" s="1" t="s">
        <v>51</v>
      </c>
      <c r="AN393" s="1" t="s">
        <v>50</v>
      </c>
      <c r="AO393" s="1" t="s">
        <v>50</v>
      </c>
      <c r="AP393" s="1" t="s">
        <v>50</v>
      </c>
      <c r="AQ393" s="1" t="s">
        <v>50</v>
      </c>
      <c r="AR393" s="1" t="s">
        <v>50</v>
      </c>
      <c r="AS393" s="1" t="s">
        <v>51</v>
      </c>
      <c r="AT393" s="1" t="s">
        <v>50</v>
      </c>
      <c r="AU393" s="1" t="s">
        <v>52</v>
      </c>
      <c r="AV393" s="1" t="s">
        <v>52</v>
      </c>
      <c r="AW393" s="1" t="s">
        <v>52</v>
      </c>
      <c r="AX393" s="6" t="s">
        <v>51</v>
      </c>
    </row>
    <row r="394" spans="1:50" x14ac:dyDescent="0.25">
      <c r="A394" s="4"/>
      <c r="B394" s="4">
        <v>302829</v>
      </c>
      <c r="C394" s="1">
        <v>61</v>
      </c>
      <c r="D394" s="1">
        <v>61</v>
      </c>
      <c r="E394" s="1">
        <v>61</v>
      </c>
      <c r="F394" s="1">
        <v>1</v>
      </c>
      <c r="G394" s="1" t="s">
        <v>517</v>
      </c>
      <c r="H394" s="3">
        <v>12366</v>
      </c>
      <c r="I394" s="1">
        <v>85</v>
      </c>
      <c r="J394" s="1" t="s">
        <v>46</v>
      </c>
      <c r="K394" s="1" t="s">
        <v>47</v>
      </c>
      <c r="L394" s="1" t="s">
        <v>58</v>
      </c>
      <c r="M394" s="1">
        <v>24.1</v>
      </c>
      <c r="N394" s="1">
        <v>130</v>
      </c>
      <c r="O394" s="1">
        <v>80</v>
      </c>
      <c r="P394" s="1">
        <v>50</v>
      </c>
      <c r="Q394" s="1">
        <v>105</v>
      </c>
      <c r="R394" s="1">
        <v>58</v>
      </c>
      <c r="S394" s="1" t="s">
        <v>54</v>
      </c>
      <c r="T394" s="1" t="s">
        <v>50</v>
      </c>
      <c r="U394" s="1" t="s">
        <v>50</v>
      </c>
      <c r="V394" s="1" t="s">
        <v>50</v>
      </c>
      <c r="W394" s="1" t="s">
        <v>50</v>
      </c>
      <c r="X394" s="1" t="s">
        <v>50</v>
      </c>
      <c r="Y394" s="1" t="s">
        <v>51</v>
      </c>
      <c r="Z394" s="1" t="s">
        <v>50</v>
      </c>
      <c r="AA394" s="1" t="s">
        <v>52</v>
      </c>
      <c r="AB394" s="1" t="s">
        <v>50</v>
      </c>
      <c r="AC394" s="1" t="s">
        <v>51</v>
      </c>
      <c r="AF394" s="1">
        <v>110</v>
      </c>
      <c r="AL394" s="1" t="s">
        <v>51</v>
      </c>
      <c r="AM394" s="1" t="s">
        <v>50</v>
      </c>
      <c r="AN394" s="1" t="s">
        <v>50</v>
      </c>
      <c r="AO394" s="1" t="s">
        <v>50</v>
      </c>
      <c r="AP394" s="1" t="s">
        <v>51</v>
      </c>
      <c r="AQ394" s="1" t="s">
        <v>50</v>
      </c>
      <c r="AR394" s="1" t="s">
        <v>50</v>
      </c>
      <c r="AS394" s="1" t="s">
        <v>51</v>
      </c>
      <c r="AT394" s="1" t="s">
        <v>51</v>
      </c>
      <c r="AU394" s="1" t="s">
        <v>52</v>
      </c>
      <c r="AV394" s="1" t="s">
        <v>52</v>
      </c>
      <c r="AW394" s="1" t="s">
        <v>52</v>
      </c>
      <c r="AX394" s="6" t="s">
        <v>51</v>
      </c>
    </row>
    <row r="395" spans="1:50" x14ac:dyDescent="0.25">
      <c r="A395" s="4"/>
      <c r="B395" s="4">
        <v>302972</v>
      </c>
      <c r="C395" s="1">
        <v>60</v>
      </c>
      <c r="D395" s="1">
        <v>60</v>
      </c>
      <c r="E395" s="1">
        <v>50</v>
      </c>
      <c r="F395" s="1">
        <v>1</v>
      </c>
      <c r="G395" s="1" t="s">
        <v>518</v>
      </c>
      <c r="H395" s="3">
        <v>14243</v>
      </c>
      <c r="I395" s="1">
        <v>80</v>
      </c>
      <c r="J395" s="1" t="s">
        <v>46</v>
      </c>
      <c r="K395" s="1" t="s">
        <v>57</v>
      </c>
      <c r="L395" s="1" t="s">
        <v>58</v>
      </c>
      <c r="M395" s="1">
        <v>27.4</v>
      </c>
      <c r="N395" s="1">
        <v>125</v>
      </c>
      <c r="O395" s="1">
        <v>60</v>
      </c>
      <c r="P395" s="1">
        <v>65</v>
      </c>
      <c r="Q395" s="1">
        <v>92.5</v>
      </c>
      <c r="R395" s="1">
        <v>59</v>
      </c>
      <c r="S395" s="1" t="s">
        <v>54</v>
      </c>
      <c r="T395" s="1" t="s">
        <v>50</v>
      </c>
      <c r="U395" s="1" t="s">
        <v>50</v>
      </c>
      <c r="V395" s="1" t="s">
        <v>50</v>
      </c>
      <c r="W395" s="1" t="s">
        <v>50</v>
      </c>
      <c r="X395" s="1" t="s">
        <v>50</v>
      </c>
      <c r="Y395" s="1" t="s">
        <v>50</v>
      </c>
      <c r="Z395" s="1" t="s">
        <v>50</v>
      </c>
      <c r="AA395" s="1" t="s">
        <v>52</v>
      </c>
      <c r="AB395" s="1" t="s">
        <v>50</v>
      </c>
      <c r="AC395" s="1" t="s">
        <v>50</v>
      </c>
      <c r="AD395" s="1">
        <v>176</v>
      </c>
      <c r="AE395" s="1">
        <v>24</v>
      </c>
      <c r="AF395" s="1">
        <v>109</v>
      </c>
      <c r="AG395" s="1">
        <v>4.9000000000000004</v>
      </c>
      <c r="AJ395" s="1">
        <v>6.5</v>
      </c>
      <c r="AK395" s="1">
        <v>4.5</v>
      </c>
      <c r="AL395" s="1" t="s">
        <v>50</v>
      </c>
      <c r="AM395" s="1" t="s">
        <v>50</v>
      </c>
      <c r="AN395" s="1" t="s">
        <v>50</v>
      </c>
      <c r="AO395" s="1" t="s">
        <v>51</v>
      </c>
      <c r="AP395" s="1" t="s">
        <v>51</v>
      </c>
      <c r="AQ395" s="1" t="s">
        <v>50</v>
      </c>
      <c r="AR395" s="1" t="s">
        <v>50</v>
      </c>
      <c r="AS395" s="1" t="s">
        <v>51</v>
      </c>
      <c r="AT395" s="1" t="s">
        <v>50</v>
      </c>
      <c r="AU395" s="1" t="s">
        <v>52</v>
      </c>
      <c r="AV395" s="1" t="s">
        <v>52</v>
      </c>
      <c r="AW395" s="1" t="s">
        <v>52</v>
      </c>
      <c r="AX395" s="6" t="s">
        <v>51</v>
      </c>
    </row>
    <row r="396" spans="1:50" x14ac:dyDescent="0.25">
      <c r="A396" s="4"/>
      <c r="B396" s="4">
        <v>303016</v>
      </c>
      <c r="C396" s="1">
        <v>62</v>
      </c>
      <c r="D396" s="1">
        <v>62</v>
      </c>
      <c r="E396" s="1">
        <v>62</v>
      </c>
      <c r="F396" s="1">
        <v>1</v>
      </c>
      <c r="G396" s="1" t="s">
        <v>519</v>
      </c>
      <c r="H396" s="3">
        <v>10465</v>
      </c>
      <c r="I396" s="1">
        <v>90</v>
      </c>
      <c r="J396" s="1" t="s">
        <v>46</v>
      </c>
      <c r="K396" s="1" t="s">
        <v>47</v>
      </c>
      <c r="L396" s="1" t="s">
        <v>58</v>
      </c>
      <c r="M396" s="1">
        <v>24.3</v>
      </c>
      <c r="N396" s="1">
        <v>160</v>
      </c>
      <c r="O396" s="1">
        <v>70</v>
      </c>
      <c r="P396" s="1">
        <v>90</v>
      </c>
      <c r="Q396" s="1">
        <v>115</v>
      </c>
      <c r="R396" s="1">
        <v>87</v>
      </c>
      <c r="S396" s="1" t="s">
        <v>59</v>
      </c>
      <c r="T396" s="1" t="s">
        <v>51</v>
      </c>
      <c r="U396" s="1" t="s">
        <v>50</v>
      </c>
      <c r="V396" s="1" t="s">
        <v>50</v>
      </c>
      <c r="W396" s="1" t="s">
        <v>51</v>
      </c>
      <c r="X396" s="1" t="s">
        <v>50</v>
      </c>
      <c r="Y396" s="1" t="s">
        <v>50</v>
      </c>
      <c r="Z396" s="1" t="s">
        <v>50</v>
      </c>
      <c r="AA396" s="1" t="s">
        <v>52</v>
      </c>
      <c r="AB396" s="1" t="s">
        <v>50</v>
      </c>
      <c r="AC396" s="1" t="s">
        <v>51</v>
      </c>
      <c r="AD396" s="1">
        <v>125</v>
      </c>
      <c r="AE396" s="1">
        <v>33</v>
      </c>
      <c r="AF396" s="1">
        <v>122</v>
      </c>
      <c r="AG396" s="1">
        <v>4.9000000000000004</v>
      </c>
      <c r="AJ396" s="1">
        <v>4.2</v>
      </c>
      <c r="AK396" s="1">
        <v>2.5</v>
      </c>
      <c r="AL396" s="1" t="s">
        <v>50</v>
      </c>
      <c r="AM396" s="1" t="s">
        <v>51</v>
      </c>
      <c r="AN396" s="1" t="s">
        <v>50</v>
      </c>
      <c r="AO396" s="1" t="s">
        <v>50</v>
      </c>
      <c r="AP396" s="1" t="s">
        <v>50</v>
      </c>
      <c r="AQ396" s="1" t="s">
        <v>50</v>
      </c>
      <c r="AR396" s="1" t="s">
        <v>50</v>
      </c>
      <c r="AS396" s="1" t="s">
        <v>50</v>
      </c>
      <c r="AT396" s="1" t="s">
        <v>50</v>
      </c>
      <c r="AU396" s="1" t="s">
        <v>52</v>
      </c>
      <c r="AV396" s="1" t="s">
        <v>52</v>
      </c>
      <c r="AW396" s="1" t="s">
        <v>52</v>
      </c>
      <c r="AX396" s="6" t="s">
        <v>51</v>
      </c>
    </row>
    <row r="397" spans="1:50" x14ac:dyDescent="0.25">
      <c r="A397" s="4"/>
      <c r="B397" s="4">
        <v>303325</v>
      </c>
      <c r="C397" s="1">
        <v>55</v>
      </c>
      <c r="D397" s="1">
        <v>55</v>
      </c>
      <c r="E397" s="1">
        <v>55</v>
      </c>
      <c r="F397" s="1">
        <v>1</v>
      </c>
      <c r="G397" s="1" t="s">
        <v>520</v>
      </c>
      <c r="H397" s="3">
        <v>15690</v>
      </c>
      <c r="I397" s="1">
        <v>76</v>
      </c>
      <c r="J397" s="1" t="s">
        <v>46</v>
      </c>
      <c r="K397" s="1" t="s">
        <v>47</v>
      </c>
      <c r="L397" s="1" t="s">
        <v>58</v>
      </c>
      <c r="M397" s="1">
        <v>28.6</v>
      </c>
      <c r="N397" s="1">
        <v>125</v>
      </c>
      <c r="O397" s="1">
        <v>70</v>
      </c>
      <c r="P397" s="1">
        <v>55</v>
      </c>
      <c r="Q397" s="1">
        <v>97.5</v>
      </c>
      <c r="R397" s="1">
        <v>122</v>
      </c>
      <c r="S397" s="1" t="s">
        <v>59</v>
      </c>
      <c r="T397" s="1" t="s">
        <v>51</v>
      </c>
      <c r="U397" s="1" t="s">
        <v>50</v>
      </c>
      <c r="V397" s="1" t="s">
        <v>50</v>
      </c>
      <c r="W397" s="1" t="s">
        <v>51</v>
      </c>
      <c r="X397" s="1" t="s">
        <v>50</v>
      </c>
      <c r="Y397" s="1" t="s">
        <v>51</v>
      </c>
      <c r="Z397" s="1" t="s">
        <v>51</v>
      </c>
      <c r="AA397" s="1" t="b">
        <v>1</v>
      </c>
      <c r="AB397" s="1" t="s">
        <v>50</v>
      </c>
      <c r="AC397" s="1" t="s">
        <v>51</v>
      </c>
      <c r="AD397" s="1">
        <v>98</v>
      </c>
      <c r="AE397" s="1">
        <v>49</v>
      </c>
      <c r="AF397" s="1">
        <v>113</v>
      </c>
      <c r="AG397" s="1">
        <v>3.7</v>
      </c>
      <c r="AI397" s="1">
        <v>59.4</v>
      </c>
      <c r="AJ397" s="1">
        <v>4.7</v>
      </c>
      <c r="AL397" s="1" t="s">
        <v>50</v>
      </c>
      <c r="AM397" s="1" t="s">
        <v>51</v>
      </c>
      <c r="AN397" s="1" t="s">
        <v>50</v>
      </c>
      <c r="AO397" s="1" t="s">
        <v>50</v>
      </c>
      <c r="AP397" s="1" t="s">
        <v>51</v>
      </c>
      <c r="AQ397" s="1" t="s">
        <v>51</v>
      </c>
      <c r="AR397" s="1" t="s">
        <v>50</v>
      </c>
      <c r="AS397" s="1" t="s">
        <v>50</v>
      </c>
      <c r="AT397" s="1" t="s">
        <v>50</v>
      </c>
      <c r="AU397" s="1" t="s">
        <v>52</v>
      </c>
      <c r="AV397" s="1" t="s">
        <v>52</v>
      </c>
      <c r="AW397" s="1" t="s">
        <v>52</v>
      </c>
      <c r="AX397" s="6" t="s">
        <v>51</v>
      </c>
    </row>
    <row r="398" spans="1:50" x14ac:dyDescent="0.25">
      <c r="A398" s="4"/>
      <c r="B398" s="4">
        <v>303332</v>
      </c>
      <c r="C398" s="1">
        <v>60</v>
      </c>
      <c r="D398" s="1">
        <v>60</v>
      </c>
      <c r="E398" s="1">
        <v>60</v>
      </c>
      <c r="F398" s="1">
        <v>1</v>
      </c>
      <c r="G398" s="1" t="s">
        <v>521</v>
      </c>
      <c r="H398" s="3">
        <v>12090</v>
      </c>
      <c r="I398" s="1">
        <v>85</v>
      </c>
      <c r="J398" s="1" t="s">
        <v>46</v>
      </c>
      <c r="K398" s="1" t="s">
        <v>47</v>
      </c>
      <c r="L398" s="1" t="s">
        <v>58</v>
      </c>
      <c r="M398" s="1">
        <v>31.2</v>
      </c>
      <c r="N398" s="1">
        <v>115</v>
      </c>
      <c r="O398" s="1">
        <v>70</v>
      </c>
      <c r="P398" s="1">
        <v>45</v>
      </c>
      <c r="Q398" s="1">
        <v>92.5</v>
      </c>
      <c r="R398" s="1">
        <v>69</v>
      </c>
      <c r="S398" s="1" t="s">
        <v>59</v>
      </c>
      <c r="T398" s="1" t="s">
        <v>51</v>
      </c>
      <c r="U398" s="1" t="s">
        <v>50</v>
      </c>
      <c r="V398" s="1" t="s">
        <v>51</v>
      </c>
      <c r="W398" s="1" t="s">
        <v>51</v>
      </c>
      <c r="X398" s="1" t="s">
        <v>50</v>
      </c>
      <c r="Y398" s="1" t="s">
        <v>51</v>
      </c>
      <c r="Z398" s="1" t="s">
        <v>50</v>
      </c>
      <c r="AA398" s="1" t="s">
        <v>52</v>
      </c>
      <c r="AB398" s="1" t="s">
        <v>50</v>
      </c>
      <c r="AC398" s="1" t="s">
        <v>50</v>
      </c>
      <c r="AD398" s="1">
        <v>160</v>
      </c>
      <c r="AE398" s="1">
        <v>25</v>
      </c>
      <c r="AF398" s="1">
        <v>130</v>
      </c>
      <c r="AG398" s="1">
        <v>4.2</v>
      </c>
      <c r="AL398" s="1" t="s">
        <v>51</v>
      </c>
      <c r="AM398" s="1" t="s">
        <v>50</v>
      </c>
      <c r="AN398" s="1" t="s">
        <v>50</v>
      </c>
      <c r="AO398" s="1" t="s">
        <v>51</v>
      </c>
      <c r="AP398" s="1" t="s">
        <v>51</v>
      </c>
      <c r="AQ398" s="1" t="s">
        <v>50</v>
      </c>
      <c r="AR398" s="1" t="s">
        <v>51</v>
      </c>
      <c r="AS398" s="1" t="s">
        <v>51</v>
      </c>
      <c r="AT398" s="1" t="s">
        <v>50</v>
      </c>
      <c r="AU398" s="1" t="s">
        <v>52</v>
      </c>
      <c r="AV398" s="1" t="s">
        <v>52</v>
      </c>
      <c r="AW398" s="1" t="s">
        <v>52</v>
      </c>
      <c r="AX398" s="6" t="s">
        <v>51</v>
      </c>
    </row>
    <row r="399" spans="1:50" x14ac:dyDescent="0.25">
      <c r="A399" s="4"/>
      <c r="B399" s="4">
        <v>303445</v>
      </c>
      <c r="C399" s="1">
        <v>65</v>
      </c>
      <c r="D399" s="1">
        <v>65</v>
      </c>
      <c r="E399" s="1">
        <v>65</v>
      </c>
      <c r="F399" s="1">
        <v>1</v>
      </c>
      <c r="G399" s="1" t="s">
        <v>522</v>
      </c>
      <c r="H399" s="3">
        <v>10851</v>
      </c>
      <c r="I399" s="1">
        <v>89</v>
      </c>
      <c r="J399" s="1" t="s">
        <v>46</v>
      </c>
      <c r="K399" s="1" t="s">
        <v>47</v>
      </c>
      <c r="L399" s="1" t="s">
        <v>58</v>
      </c>
      <c r="M399" s="1">
        <v>23.1</v>
      </c>
      <c r="N399" s="1">
        <v>110</v>
      </c>
      <c r="O399" s="1">
        <v>60</v>
      </c>
      <c r="P399" s="1">
        <v>50</v>
      </c>
      <c r="Q399" s="1">
        <v>85</v>
      </c>
      <c r="R399" s="1">
        <v>68</v>
      </c>
      <c r="S399" s="1" t="s">
        <v>59</v>
      </c>
      <c r="T399" s="1" t="s">
        <v>50</v>
      </c>
      <c r="U399" s="1" t="s">
        <v>50</v>
      </c>
      <c r="V399" s="1" t="s">
        <v>51</v>
      </c>
      <c r="W399" s="1" t="s">
        <v>51</v>
      </c>
      <c r="X399" s="1" t="s">
        <v>51</v>
      </c>
      <c r="Y399" s="1" t="s">
        <v>51</v>
      </c>
      <c r="Z399" s="1" t="s">
        <v>50</v>
      </c>
      <c r="AA399" s="1" t="s">
        <v>52</v>
      </c>
      <c r="AB399" s="1" t="s">
        <v>50</v>
      </c>
      <c r="AC399" s="1" t="s">
        <v>50</v>
      </c>
      <c r="AD399" s="1">
        <v>82</v>
      </c>
      <c r="AE399" s="1">
        <v>56</v>
      </c>
      <c r="AF399" s="1">
        <v>115</v>
      </c>
      <c r="AG399" s="1">
        <v>4</v>
      </c>
      <c r="AJ399" s="1">
        <v>3.1</v>
      </c>
      <c r="AK399" s="1">
        <v>1.5</v>
      </c>
      <c r="AL399" s="1" t="s">
        <v>50</v>
      </c>
      <c r="AM399" s="1" t="s">
        <v>51</v>
      </c>
      <c r="AN399" s="1" t="s">
        <v>50</v>
      </c>
      <c r="AO399" s="1" t="s">
        <v>51</v>
      </c>
      <c r="AP399" s="1" t="s">
        <v>51</v>
      </c>
      <c r="AQ399" s="1" t="s">
        <v>50</v>
      </c>
      <c r="AR399" s="1" t="s">
        <v>50</v>
      </c>
      <c r="AS399" s="1" t="s">
        <v>50</v>
      </c>
      <c r="AT399" s="1" t="s">
        <v>51</v>
      </c>
      <c r="AU399" s="1" t="s">
        <v>52</v>
      </c>
      <c r="AV399" s="1" t="s">
        <v>52</v>
      </c>
      <c r="AW399" s="1" t="s">
        <v>52</v>
      </c>
      <c r="AX399" s="6" t="s">
        <v>51</v>
      </c>
    </row>
    <row r="400" spans="1:50" x14ac:dyDescent="0.25">
      <c r="A400" s="4"/>
      <c r="B400" s="4">
        <v>303449</v>
      </c>
      <c r="C400" s="1">
        <v>70</v>
      </c>
      <c r="E400" s="1">
        <v>70</v>
      </c>
      <c r="F400" s="1">
        <v>1</v>
      </c>
      <c r="G400" s="1" t="s">
        <v>523</v>
      </c>
      <c r="H400" s="3">
        <v>17286</v>
      </c>
      <c r="I400" s="1">
        <v>71</v>
      </c>
      <c r="J400" s="1" t="s">
        <v>56</v>
      </c>
      <c r="K400" s="1" t="s">
        <v>47</v>
      </c>
      <c r="L400" s="1" t="s">
        <v>58</v>
      </c>
      <c r="M400" s="1">
        <v>30.9</v>
      </c>
      <c r="N400" s="1">
        <v>123</v>
      </c>
      <c r="O400" s="1">
        <v>60</v>
      </c>
      <c r="P400" s="1">
        <v>63</v>
      </c>
      <c r="Q400" s="1">
        <v>91.5</v>
      </c>
      <c r="R400" s="1">
        <v>88</v>
      </c>
      <c r="S400" s="1" t="s">
        <v>59</v>
      </c>
      <c r="T400" s="1" t="s">
        <v>50</v>
      </c>
      <c r="U400" s="1" t="s">
        <v>50</v>
      </c>
      <c r="V400" s="1" t="s">
        <v>50</v>
      </c>
      <c r="W400" s="1" t="s">
        <v>50</v>
      </c>
      <c r="X400" s="1" t="s">
        <v>50</v>
      </c>
      <c r="Y400" s="1" t="s">
        <v>50</v>
      </c>
      <c r="Z400" s="1" t="s">
        <v>51</v>
      </c>
      <c r="AA400" s="1" t="s">
        <v>52</v>
      </c>
      <c r="AB400" s="1" t="s">
        <v>50</v>
      </c>
      <c r="AC400" s="1" t="s">
        <v>51</v>
      </c>
      <c r="AD400" s="1">
        <v>176</v>
      </c>
      <c r="AE400" s="1">
        <v>33</v>
      </c>
      <c r="AF400" s="1">
        <v>109</v>
      </c>
      <c r="AG400" s="1">
        <v>4.9000000000000004</v>
      </c>
      <c r="AL400" s="1" t="s">
        <v>51</v>
      </c>
      <c r="AM400" s="1" t="s">
        <v>50</v>
      </c>
      <c r="AN400" s="1" t="s">
        <v>50</v>
      </c>
      <c r="AO400" s="1" t="s">
        <v>50</v>
      </c>
      <c r="AP400" s="1" t="s">
        <v>51</v>
      </c>
      <c r="AQ400" s="1" t="s">
        <v>50</v>
      </c>
      <c r="AR400" s="1" t="s">
        <v>50</v>
      </c>
      <c r="AS400" s="1" t="s">
        <v>50</v>
      </c>
      <c r="AT400" s="1" t="s">
        <v>50</v>
      </c>
      <c r="AU400" s="1" t="s">
        <v>52</v>
      </c>
      <c r="AV400" s="1" t="s">
        <v>52</v>
      </c>
      <c r="AW400" s="1" t="s">
        <v>52</v>
      </c>
      <c r="AX400" s="6" t="s">
        <v>51</v>
      </c>
    </row>
    <row r="401" spans="1:50" x14ac:dyDescent="0.25">
      <c r="A401" s="4"/>
      <c r="B401" s="4">
        <v>303641</v>
      </c>
      <c r="C401" s="1">
        <v>51</v>
      </c>
      <c r="D401" s="1">
        <v>51</v>
      </c>
      <c r="E401" s="1">
        <v>51</v>
      </c>
      <c r="F401" s="1">
        <v>1</v>
      </c>
      <c r="G401" s="1" t="s">
        <v>524</v>
      </c>
      <c r="H401" s="3">
        <v>15472</v>
      </c>
      <c r="I401" s="1">
        <v>76</v>
      </c>
      <c r="J401" s="1" t="s">
        <v>46</v>
      </c>
      <c r="K401" s="1" t="s">
        <v>70</v>
      </c>
      <c r="L401" s="1" t="s">
        <v>58</v>
      </c>
      <c r="M401" s="1">
        <v>15.1</v>
      </c>
      <c r="N401" s="1">
        <v>140</v>
      </c>
      <c r="O401" s="1">
        <v>80</v>
      </c>
      <c r="P401" s="1">
        <v>60</v>
      </c>
      <c r="Q401" s="1">
        <v>110</v>
      </c>
      <c r="R401" s="1">
        <v>87</v>
      </c>
      <c r="S401" s="1" t="s">
        <v>105</v>
      </c>
      <c r="T401" s="1" t="s">
        <v>50</v>
      </c>
      <c r="U401" s="1" t="s">
        <v>50</v>
      </c>
      <c r="V401" s="1" t="s">
        <v>50</v>
      </c>
      <c r="W401" s="1" t="s">
        <v>51</v>
      </c>
      <c r="X401" s="1" t="s">
        <v>50</v>
      </c>
      <c r="Y401" s="1" t="s">
        <v>51</v>
      </c>
      <c r="Z401" s="1" t="s">
        <v>51</v>
      </c>
      <c r="AA401" s="1" t="s">
        <v>52</v>
      </c>
      <c r="AB401" s="1" t="s">
        <v>50</v>
      </c>
      <c r="AC401" s="1" t="s">
        <v>50</v>
      </c>
      <c r="AD401" s="1">
        <v>60</v>
      </c>
      <c r="AE401" s="1">
        <v>86</v>
      </c>
      <c r="AF401" s="1">
        <v>157</v>
      </c>
      <c r="AG401" s="1">
        <v>3.4</v>
      </c>
      <c r="AJ401" s="1">
        <v>4.0999999999999996</v>
      </c>
      <c r="AK401" s="1">
        <v>1.6</v>
      </c>
      <c r="AL401" s="1" t="s">
        <v>50</v>
      </c>
      <c r="AM401" s="1" t="s">
        <v>51</v>
      </c>
      <c r="AN401" s="1" t="s">
        <v>50</v>
      </c>
      <c r="AO401" s="1" t="s">
        <v>51</v>
      </c>
      <c r="AP401" s="1" t="s">
        <v>51</v>
      </c>
      <c r="AQ401" s="1" t="s">
        <v>50</v>
      </c>
      <c r="AR401" s="1" t="s">
        <v>51</v>
      </c>
      <c r="AS401" s="1" t="s">
        <v>50</v>
      </c>
      <c r="AT401" s="1" t="s">
        <v>50</v>
      </c>
      <c r="AU401" s="1" t="s">
        <v>52</v>
      </c>
      <c r="AV401" s="1" t="s">
        <v>52</v>
      </c>
      <c r="AW401" s="1" t="s">
        <v>52</v>
      </c>
      <c r="AX401" s="6" t="s">
        <v>51</v>
      </c>
    </row>
    <row r="402" spans="1:50" x14ac:dyDescent="0.25">
      <c r="A402" s="4"/>
      <c r="B402" s="4">
        <v>303671</v>
      </c>
      <c r="C402" s="1">
        <v>59</v>
      </c>
      <c r="D402" s="1">
        <v>59</v>
      </c>
      <c r="E402" s="1">
        <v>59</v>
      </c>
      <c r="F402" s="1">
        <v>1</v>
      </c>
      <c r="G402" s="1" t="s">
        <v>525</v>
      </c>
      <c r="H402" s="3">
        <v>24150</v>
      </c>
      <c r="I402" s="1">
        <v>52</v>
      </c>
      <c r="J402" s="1" t="s">
        <v>46</v>
      </c>
      <c r="K402" s="1" t="s">
        <v>70</v>
      </c>
      <c r="L402" s="1" t="s">
        <v>58</v>
      </c>
      <c r="M402" s="1">
        <v>39</v>
      </c>
      <c r="N402" s="1">
        <v>120</v>
      </c>
      <c r="O402" s="1">
        <v>80</v>
      </c>
      <c r="P402" s="1">
        <v>40</v>
      </c>
      <c r="Q402" s="1">
        <v>100</v>
      </c>
      <c r="R402" s="1">
        <v>79</v>
      </c>
      <c r="S402" s="1" t="s">
        <v>54</v>
      </c>
      <c r="T402" s="1" t="s">
        <v>50</v>
      </c>
      <c r="U402" s="1" t="s">
        <v>50</v>
      </c>
      <c r="V402" s="1" t="s">
        <v>50</v>
      </c>
      <c r="W402" s="1" t="s">
        <v>50</v>
      </c>
      <c r="X402" s="1" t="s">
        <v>50</v>
      </c>
      <c r="Y402" s="1" t="s">
        <v>50</v>
      </c>
      <c r="Z402" s="1" t="s">
        <v>50</v>
      </c>
      <c r="AA402" s="1" t="s">
        <v>52</v>
      </c>
      <c r="AB402" s="1" t="s">
        <v>50</v>
      </c>
      <c r="AC402" s="1" t="s">
        <v>50</v>
      </c>
      <c r="AD402" s="1">
        <v>67</v>
      </c>
      <c r="AE402" s="1" t="s">
        <v>92</v>
      </c>
      <c r="AF402" s="1">
        <v>156</v>
      </c>
      <c r="AG402" s="1">
        <v>4</v>
      </c>
      <c r="AJ402" s="1">
        <v>4.8</v>
      </c>
      <c r="AK402" s="1">
        <v>3.3</v>
      </c>
      <c r="AL402" s="1" t="s">
        <v>50</v>
      </c>
      <c r="AM402" s="1" t="s">
        <v>51</v>
      </c>
      <c r="AN402" s="1" t="s">
        <v>50</v>
      </c>
      <c r="AO402" s="1" t="s">
        <v>50</v>
      </c>
      <c r="AP402" s="1" t="s">
        <v>50</v>
      </c>
      <c r="AQ402" s="1" t="s">
        <v>50</v>
      </c>
      <c r="AR402" s="1" t="s">
        <v>50</v>
      </c>
      <c r="AS402" s="1" t="s">
        <v>50</v>
      </c>
      <c r="AT402" s="1" t="s">
        <v>50</v>
      </c>
      <c r="AU402" s="1" t="s">
        <v>52</v>
      </c>
      <c r="AV402" s="1" t="s">
        <v>52</v>
      </c>
      <c r="AW402" s="1" t="s">
        <v>52</v>
      </c>
      <c r="AX402" s="6" t="s">
        <v>51</v>
      </c>
    </row>
    <row r="403" spans="1:50" x14ac:dyDescent="0.25">
      <c r="A403" s="4"/>
      <c r="B403" s="4">
        <v>303922</v>
      </c>
      <c r="C403" s="1">
        <v>59</v>
      </c>
      <c r="D403" s="1">
        <v>59</v>
      </c>
      <c r="E403" s="1">
        <v>59</v>
      </c>
      <c r="F403" s="1">
        <v>1</v>
      </c>
      <c r="G403" s="1" t="s">
        <v>526</v>
      </c>
      <c r="H403" s="3">
        <v>13161</v>
      </c>
      <c r="I403" s="1">
        <v>82</v>
      </c>
      <c r="J403" s="1" t="s">
        <v>56</v>
      </c>
      <c r="K403" s="1" t="s">
        <v>57</v>
      </c>
      <c r="L403" s="1" t="s">
        <v>238</v>
      </c>
      <c r="M403" s="1">
        <v>31.1</v>
      </c>
      <c r="N403" s="1">
        <v>130</v>
      </c>
      <c r="O403" s="1">
        <v>65</v>
      </c>
      <c r="P403" s="1">
        <v>65</v>
      </c>
      <c r="Q403" s="1">
        <v>97.5</v>
      </c>
      <c r="R403" s="1">
        <v>58</v>
      </c>
      <c r="S403" s="1" t="s">
        <v>59</v>
      </c>
      <c r="T403" s="1" t="s">
        <v>50</v>
      </c>
      <c r="U403" s="1" t="s">
        <v>50</v>
      </c>
      <c r="V403" s="1" t="s">
        <v>50</v>
      </c>
      <c r="W403" s="1" t="s">
        <v>51</v>
      </c>
      <c r="X403" s="1" t="s">
        <v>50</v>
      </c>
      <c r="Y403" s="1" t="s">
        <v>51</v>
      </c>
      <c r="Z403" s="1" t="s">
        <v>51</v>
      </c>
      <c r="AA403" s="1" t="s">
        <v>52</v>
      </c>
      <c r="AB403" s="1" t="s">
        <v>50</v>
      </c>
      <c r="AC403" s="1" t="s">
        <v>50</v>
      </c>
      <c r="AD403" s="1">
        <v>104</v>
      </c>
      <c r="AE403" s="1">
        <v>58</v>
      </c>
      <c r="AF403" s="1">
        <v>147</v>
      </c>
      <c r="AG403" s="1">
        <v>4.2</v>
      </c>
      <c r="AJ403" s="1">
        <v>5.3</v>
      </c>
      <c r="AK403" s="1">
        <v>2.2000000000000002</v>
      </c>
      <c r="AL403" s="1" t="s">
        <v>50</v>
      </c>
      <c r="AM403" s="1" t="s">
        <v>51</v>
      </c>
      <c r="AN403" s="1" t="s">
        <v>50</v>
      </c>
      <c r="AO403" s="1" t="s">
        <v>51</v>
      </c>
      <c r="AP403" s="1" t="s">
        <v>50</v>
      </c>
      <c r="AQ403" s="1" t="s">
        <v>50</v>
      </c>
      <c r="AR403" s="1" t="s">
        <v>50</v>
      </c>
      <c r="AS403" s="1" t="s">
        <v>51</v>
      </c>
      <c r="AT403" s="1" t="s">
        <v>50</v>
      </c>
      <c r="AU403" s="1" t="s">
        <v>52</v>
      </c>
      <c r="AV403" s="1" t="s">
        <v>52</v>
      </c>
      <c r="AW403" s="1" t="s">
        <v>52</v>
      </c>
      <c r="AX403" s="6" t="s">
        <v>51</v>
      </c>
    </row>
    <row r="404" spans="1:50" x14ac:dyDescent="0.25">
      <c r="A404" s="4"/>
      <c r="B404" s="4">
        <v>304187</v>
      </c>
      <c r="C404" s="1">
        <v>64</v>
      </c>
      <c r="D404" s="1">
        <v>64</v>
      </c>
      <c r="E404" s="1">
        <v>64</v>
      </c>
      <c r="F404" s="1">
        <v>1</v>
      </c>
      <c r="G404" s="1" t="s">
        <v>527</v>
      </c>
      <c r="H404" s="3">
        <v>16116</v>
      </c>
      <c r="I404" s="1">
        <v>74</v>
      </c>
      <c r="J404" s="1" t="s">
        <v>46</v>
      </c>
      <c r="K404" s="1" t="s">
        <v>57</v>
      </c>
      <c r="L404" s="1" t="s">
        <v>48</v>
      </c>
      <c r="M404" s="1">
        <v>32.200000000000003</v>
      </c>
      <c r="N404" s="1">
        <v>130</v>
      </c>
      <c r="O404" s="1">
        <v>80</v>
      </c>
      <c r="P404" s="1">
        <v>50</v>
      </c>
      <c r="Q404" s="1">
        <v>105</v>
      </c>
      <c r="R404" s="1">
        <v>69</v>
      </c>
      <c r="S404" s="1" t="s">
        <v>54</v>
      </c>
      <c r="T404" s="1" t="s">
        <v>51</v>
      </c>
      <c r="U404" s="1" t="s">
        <v>50</v>
      </c>
      <c r="V404" s="1" t="s">
        <v>50</v>
      </c>
      <c r="W404" s="1" t="s">
        <v>51</v>
      </c>
      <c r="X404" s="1" t="s">
        <v>50</v>
      </c>
      <c r="Y404" s="1" t="s">
        <v>50</v>
      </c>
      <c r="Z404" s="1" t="s">
        <v>50</v>
      </c>
      <c r="AA404" s="1" t="s">
        <v>52</v>
      </c>
      <c r="AB404" s="1" t="s">
        <v>50</v>
      </c>
      <c r="AC404" s="1" t="s">
        <v>50</v>
      </c>
      <c r="AD404" s="1">
        <v>77</v>
      </c>
      <c r="AE404" s="1">
        <v>66</v>
      </c>
      <c r="AF404" s="1">
        <v>152</v>
      </c>
      <c r="AG404" s="1">
        <v>4.0999999999999996</v>
      </c>
      <c r="AH404" s="1">
        <v>9</v>
      </c>
      <c r="AJ404" s="1">
        <v>5.4</v>
      </c>
      <c r="AK404" s="1">
        <v>2.2999999999999998</v>
      </c>
      <c r="AL404" s="1" t="s">
        <v>50</v>
      </c>
      <c r="AM404" s="1" t="s">
        <v>51</v>
      </c>
      <c r="AN404" s="1" t="s">
        <v>50</v>
      </c>
      <c r="AO404" s="1" t="s">
        <v>50</v>
      </c>
      <c r="AP404" s="1" t="s">
        <v>50</v>
      </c>
      <c r="AQ404" s="1" t="s">
        <v>50</v>
      </c>
      <c r="AR404" s="1" t="s">
        <v>50</v>
      </c>
      <c r="AS404" s="1" t="s">
        <v>51</v>
      </c>
      <c r="AT404" s="1" t="s">
        <v>50</v>
      </c>
      <c r="AU404" s="1" t="s">
        <v>52</v>
      </c>
      <c r="AV404" s="1" t="s">
        <v>52</v>
      </c>
      <c r="AW404" s="1" t="s">
        <v>52</v>
      </c>
      <c r="AX404" s="6" t="s">
        <v>51</v>
      </c>
    </row>
    <row r="405" spans="1:50" x14ac:dyDescent="0.25">
      <c r="A405" s="4"/>
      <c r="B405" s="4">
        <v>304293</v>
      </c>
      <c r="C405" s="1">
        <v>61</v>
      </c>
      <c r="D405" s="1">
        <v>61</v>
      </c>
      <c r="E405" s="1">
        <v>61</v>
      </c>
      <c r="F405" s="1">
        <v>1</v>
      </c>
      <c r="G405" s="1" t="s">
        <v>528</v>
      </c>
      <c r="H405" s="3">
        <v>18267</v>
      </c>
      <c r="I405" s="1">
        <v>68</v>
      </c>
      <c r="J405" s="1" t="s">
        <v>46</v>
      </c>
      <c r="K405" s="1" t="s">
        <v>47</v>
      </c>
      <c r="L405" s="1" t="s">
        <v>58</v>
      </c>
      <c r="M405" s="1">
        <v>19.899999999999999</v>
      </c>
      <c r="N405" s="1">
        <v>130</v>
      </c>
      <c r="O405" s="1">
        <v>80</v>
      </c>
      <c r="P405" s="1">
        <v>50</v>
      </c>
      <c r="Q405" s="1">
        <v>105</v>
      </c>
      <c r="R405" s="1">
        <v>64</v>
      </c>
      <c r="S405" s="1" t="s">
        <v>54</v>
      </c>
      <c r="T405" s="1" t="s">
        <v>50</v>
      </c>
      <c r="U405" s="1" t="s">
        <v>50</v>
      </c>
      <c r="V405" s="1" t="s">
        <v>50</v>
      </c>
      <c r="W405" s="1" t="s">
        <v>51</v>
      </c>
      <c r="X405" s="1" t="s">
        <v>50</v>
      </c>
      <c r="Y405" s="1" t="s">
        <v>50</v>
      </c>
      <c r="Z405" s="1" t="s">
        <v>50</v>
      </c>
      <c r="AA405" s="1" t="s">
        <v>52</v>
      </c>
      <c r="AB405" s="1" t="s">
        <v>50</v>
      </c>
      <c r="AC405" s="1" t="s">
        <v>50</v>
      </c>
      <c r="AD405" s="1">
        <v>62</v>
      </c>
      <c r="AE405" s="1">
        <v>90</v>
      </c>
      <c r="AF405" s="1">
        <v>143</v>
      </c>
      <c r="AG405" s="1">
        <v>4.0999999999999996</v>
      </c>
      <c r="AJ405" s="1">
        <v>5.9</v>
      </c>
      <c r="AK405" s="1">
        <v>3.5</v>
      </c>
      <c r="AL405" s="1" t="s">
        <v>50</v>
      </c>
      <c r="AM405" s="1" t="s">
        <v>50</v>
      </c>
      <c r="AN405" s="1" t="s">
        <v>50</v>
      </c>
      <c r="AO405" s="1" t="s">
        <v>50</v>
      </c>
      <c r="AP405" s="1" t="s">
        <v>50</v>
      </c>
      <c r="AQ405" s="1" t="s">
        <v>50</v>
      </c>
      <c r="AR405" s="1" t="s">
        <v>50</v>
      </c>
      <c r="AS405" s="1" t="s">
        <v>50</v>
      </c>
      <c r="AT405" s="1" t="s">
        <v>50</v>
      </c>
      <c r="AU405" s="1" t="s">
        <v>52</v>
      </c>
      <c r="AV405" s="1" t="s">
        <v>52</v>
      </c>
      <c r="AW405" s="1" t="s">
        <v>52</v>
      </c>
      <c r="AX405" s="6" t="s">
        <v>51</v>
      </c>
    </row>
    <row r="406" spans="1:50" x14ac:dyDescent="0.25">
      <c r="A406" s="4"/>
      <c r="B406" s="4">
        <v>304528</v>
      </c>
      <c r="C406" s="1">
        <v>68</v>
      </c>
      <c r="D406" s="1">
        <v>68</v>
      </c>
      <c r="E406" s="1">
        <v>68</v>
      </c>
      <c r="F406" s="1">
        <v>1</v>
      </c>
      <c r="G406" s="1" t="s">
        <v>529</v>
      </c>
      <c r="H406" s="3">
        <v>13426</v>
      </c>
      <c r="I406" s="1">
        <v>82</v>
      </c>
      <c r="J406" s="1" t="s">
        <v>46</v>
      </c>
      <c r="K406" s="1" t="s">
        <v>47</v>
      </c>
      <c r="L406" s="1" t="s">
        <v>58</v>
      </c>
      <c r="M406" s="1">
        <v>20.100000000000001</v>
      </c>
      <c r="N406" s="1">
        <v>110</v>
      </c>
      <c r="O406" s="1">
        <v>70</v>
      </c>
      <c r="P406" s="1">
        <v>40</v>
      </c>
      <c r="Q406" s="1">
        <v>90</v>
      </c>
      <c r="R406" s="1">
        <v>65</v>
      </c>
      <c r="S406" s="1" t="s">
        <v>49</v>
      </c>
      <c r="T406" s="1" t="s">
        <v>50</v>
      </c>
      <c r="U406" s="1" t="s">
        <v>50</v>
      </c>
      <c r="V406" s="1" t="s">
        <v>50</v>
      </c>
      <c r="W406" s="1" t="s">
        <v>51</v>
      </c>
      <c r="X406" s="1" t="s">
        <v>50</v>
      </c>
      <c r="Y406" s="1" t="s">
        <v>50</v>
      </c>
      <c r="Z406" s="1" t="s">
        <v>50</v>
      </c>
      <c r="AA406" s="1" t="s">
        <v>52</v>
      </c>
      <c r="AB406" s="1" t="s">
        <v>50</v>
      </c>
      <c r="AC406" s="1" t="s">
        <v>50</v>
      </c>
      <c r="AD406" s="1">
        <v>79</v>
      </c>
      <c r="AE406" s="1">
        <v>61</v>
      </c>
      <c r="AF406" s="1">
        <v>145</v>
      </c>
      <c r="AG406" s="1">
        <v>5.3</v>
      </c>
      <c r="AJ406" s="1">
        <v>4.2</v>
      </c>
      <c r="AK406" s="1">
        <v>1.9</v>
      </c>
      <c r="AL406" s="1" t="s">
        <v>50</v>
      </c>
      <c r="AM406" s="1" t="s">
        <v>51</v>
      </c>
      <c r="AN406" s="1" t="s">
        <v>50</v>
      </c>
      <c r="AO406" s="1" t="s">
        <v>50</v>
      </c>
      <c r="AP406" s="1" t="s">
        <v>51</v>
      </c>
      <c r="AQ406" s="1" t="s">
        <v>50</v>
      </c>
      <c r="AR406" s="1" t="s">
        <v>50</v>
      </c>
      <c r="AS406" s="1" t="s">
        <v>51</v>
      </c>
      <c r="AT406" s="1" t="s">
        <v>50</v>
      </c>
      <c r="AU406" s="1" t="s">
        <v>52</v>
      </c>
      <c r="AV406" s="1" t="s">
        <v>52</v>
      </c>
      <c r="AW406" s="1" t="s">
        <v>52</v>
      </c>
      <c r="AX406" s="6" t="s">
        <v>51</v>
      </c>
    </row>
    <row r="407" spans="1:50" x14ac:dyDescent="0.25">
      <c r="A407" s="4"/>
      <c r="B407" s="4">
        <v>304866</v>
      </c>
      <c r="C407" s="1">
        <v>60</v>
      </c>
      <c r="D407" s="1">
        <v>60</v>
      </c>
      <c r="E407" s="1">
        <v>47</v>
      </c>
      <c r="F407" s="1">
        <v>1</v>
      </c>
      <c r="G407" s="1" t="s">
        <v>530</v>
      </c>
      <c r="H407" s="3">
        <v>17005</v>
      </c>
      <c r="I407" s="1">
        <v>72</v>
      </c>
      <c r="J407" s="1" t="s">
        <v>56</v>
      </c>
      <c r="K407" s="1" t="s">
        <v>57</v>
      </c>
      <c r="L407" s="1" t="s">
        <v>238</v>
      </c>
      <c r="M407" s="1">
        <v>54.1</v>
      </c>
      <c r="N407" s="1">
        <v>100</v>
      </c>
      <c r="O407" s="1">
        <v>70</v>
      </c>
      <c r="P407" s="1">
        <v>30</v>
      </c>
      <c r="Q407" s="1">
        <v>85</v>
      </c>
      <c r="R407" s="1">
        <v>64</v>
      </c>
      <c r="S407" s="1" t="s">
        <v>54</v>
      </c>
      <c r="T407" s="1" t="s">
        <v>50</v>
      </c>
      <c r="U407" s="1" t="s">
        <v>50</v>
      </c>
      <c r="V407" s="1" t="s">
        <v>50</v>
      </c>
      <c r="W407" s="1" t="s">
        <v>50</v>
      </c>
      <c r="X407" s="1" t="s">
        <v>51</v>
      </c>
      <c r="Y407" s="1" t="s">
        <v>51</v>
      </c>
      <c r="Z407" s="1" t="s">
        <v>51</v>
      </c>
      <c r="AA407" s="1" t="b">
        <v>1</v>
      </c>
      <c r="AB407" s="1" t="s">
        <v>50</v>
      </c>
      <c r="AC407" s="1" t="s">
        <v>50</v>
      </c>
      <c r="AD407" s="1">
        <v>132</v>
      </c>
      <c r="AE407" s="1">
        <v>46</v>
      </c>
      <c r="AF407" s="1">
        <v>122</v>
      </c>
      <c r="AG407" s="1">
        <v>6</v>
      </c>
      <c r="AJ407" s="1">
        <v>3.1</v>
      </c>
      <c r="AK407" s="1">
        <v>0.7</v>
      </c>
      <c r="AL407" s="1" t="s">
        <v>51</v>
      </c>
      <c r="AM407" s="1" t="s">
        <v>50</v>
      </c>
      <c r="AN407" s="1" t="s">
        <v>50</v>
      </c>
      <c r="AO407" s="1" t="s">
        <v>51</v>
      </c>
      <c r="AP407" s="1" t="s">
        <v>51</v>
      </c>
      <c r="AQ407" s="1" t="s">
        <v>51</v>
      </c>
      <c r="AR407" s="1" t="s">
        <v>50</v>
      </c>
      <c r="AS407" s="1" t="s">
        <v>51</v>
      </c>
      <c r="AT407" s="1" t="s">
        <v>50</v>
      </c>
      <c r="AU407" s="1" t="s">
        <v>52</v>
      </c>
      <c r="AV407" s="1" t="s">
        <v>52</v>
      </c>
      <c r="AW407" s="1" t="s">
        <v>52</v>
      </c>
      <c r="AX407" s="6" t="s">
        <v>51</v>
      </c>
    </row>
    <row r="408" spans="1:50" x14ac:dyDescent="0.25">
      <c r="A408" s="4"/>
      <c r="B408" s="4">
        <v>305288</v>
      </c>
      <c r="C408" s="1">
        <v>78</v>
      </c>
      <c r="E408" s="1">
        <v>78</v>
      </c>
      <c r="F408" s="1">
        <v>1</v>
      </c>
      <c r="G408" s="1" t="s">
        <v>533</v>
      </c>
      <c r="H408" s="3">
        <v>21917</v>
      </c>
      <c r="I408" s="1">
        <v>58</v>
      </c>
      <c r="J408" s="1" t="s">
        <v>56</v>
      </c>
      <c r="K408" s="1" t="s">
        <v>47</v>
      </c>
      <c r="L408" s="1" t="s">
        <v>58</v>
      </c>
      <c r="M408" s="1">
        <v>28.3</v>
      </c>
      <c r="N408" s="1">
        <v>120</v>
      </c>
      <c r="O408" s="1">
        <v>80</v>
      </c>
      <c r="P408" s="1">
        <v>40</v>
      </c>
      <c r="Q408" s="1">
        <v>100</v>
      </c>
      <c r="R408" s="1">
        <v>88</v>
      </c>
      <c r="S408" s="1" t="s">
        <v>54</v>
      </c>
      <c r="T408" s="1" t="s">
        <v>50</v>
      </c>
      <c r="U408" s="1" t="s">
        <v>50</v>
      </c>
      <c r="V408" s="1" t="s">
        <v>50</v>
      </c>
      <c r="W408" s="1" t="s">
        <v>50</v>
      </c>
      <c r="X408" s="1" t="s">
        <v>51</v>
      </c>
      <c r="Y408" s="1" t="s">
        <v>50</v>
      </c>
      <c r="Z408" s="1" t="s">
        <v>50</v>
      </c>
      <c r="AA408" s="1" t="s">
        <v>52</v>
      </c>
      <c r="AB408" s="1" t="s">
        <v>50</v>
      </c>
      <c r="AC408" s="1" t="s">
        <v>50</v>
      </c>
      <c r="AD408" s="1">
        <v>77</v>
      </c>
      <c r="AE408" s="1">
        <v>90</v>
      </c>
      <c r="AG408" s="1">
        <v>4.2</v>
      </c>
      <c r="AL408" s="1" t="s">
        <v>50</v>
      </c>
      <c r="AM408" s="1" t="s">
        <v>50</v>
      </c>
      <c r="AN408" s="1" t="s">
        <v>50</v>
      </c>
      <c r="AO408" s="1" t="s">
        <v>50</v>
      </c>
      <c r="AP408" s="1" t="s">
        <v>51</v>
      </c>
      <c r="AQ408" s="1" t="s">
        <v>51</v>
      </c>
      <c r="AR408" s="1" t="s">
        <v>50</v>
      </c>
      <c r="AS408" s="1" t="s">
        <v>50</v>
      </c>
      <c r="AT408" s="1" t="s">
        <v>50</v>
      </c>
      <c r="AU408" s="1" t="s">
        <v>52</v>
      </c>
      <c r="AV408" s="1" t="s">
        <v>52</v>
      </c>
      <c r="AW408" s="1" t="s">
        <v>52</v>
      </c>
      <c r="AX408" s="6" t="s">
        <v>51</v>
      </c>
    </row>
    <row r="409" spans="1:50" x14ac:dyDescent="0.25">
      <c r="A409" s="4"/>
      <c r="B409" s="4">
        <v>305493</v>
      </c>
      <c r="C409" s="1">
        <v>70</v>
      </c>
      <c r="D409" s="1">
        <v>70</v>
      </c>
      <c r="E409" s="1">
        <v>70</v>
      </c>
      <c r="F409" s="1">
        <v>1</v>
      </c>
      <c r="G409" s="1" t="s">
        <v>534</v>
      </c>
      <c r="H409" s="3">
        <v>16880</v>
      </c>
      <c r="I409" s="1">
        <v>72</v>
      </c>
      <c r="J409" s="1" t="s">
        <v>46</v>
      </c>
      <c r="K409" s="1" t="s">
        <v>57</v>
      </c>
      <c r="L409" s="1" t="s">
        <v>238</v>
      </c>
      <c r="M409" s="1">
        <v>31.9</v>
      </c>
      <c r="N409" s="1">
        <v>120</v>
      </c>
      <c r="O409" s="1">
        <v>60</v>
      </c>
      <c r="P409" s="1">
        <v>60</v>
      </c>
      <c r="Q409" s="1">
        <v>90</v>
      </c>
      <c r="R409" s="1">
        <v>81</v>
      </c>
      <c r="S409" s="1" t="s">
        <v>54</v>
      </c>
      <c r="T409" s="1" t="s">
        <v>51</v>
      </c>
      <c r="U409" s="1" t="s">
        <v>50</v>
      </c>
      <c r="V409" s="1" t="s">
        <v>50</v>
      </c>
      <c r="W409" s="1" t="s">
        <v>51</v>
      </c>
      <c r="X409" s="1" t="s">
        <v>50</v>
      </c>
      <c r="Y409" s="1" t="s">
        <v>50</v>
      </c>
      <c r="Z409" s="1" t="s">
        <v>50</v>
      </c>
      <c r="AA409" s="1" t="s">
        <v>52</v>
      </c>
      <c r="AB409" s="1" t="s">
        <v>50</v>
      </c>
      <c r="AC409" s="1" t="s">
        <v>50</v>
      </c>
      <c r="AD409" s="1">
        <v>140</v>
      </c>
      <c r="AE409" s="1">
        <v>33</v>
      </c>
      <c r="AF409" s="1">
        <v>136</v>
      </c>
      <c r="AG409" s="1">
        <v>4.0999999999999996</v>
      </c>
      <c r="AJ409" s="1">
        <v>4.9000000000000004</v>
      </c>
      <c r="AK409" s="1">
        <v>1.8</v>
      </c>
      <c r="AL409" s="1" t="s">
        <v>50</v>
      </c>
      <c r="AM409" s="1" t="s">
        <v>51</v>
      </c>
      <c r="AN409" s="1" t="s">
        <v>50</v>
      </c>
      <c r="AO409" s="1" t="s">
        <v>50</v>
      </c>
      <c r="AP409" s="1" t="s">
        <v>51</v>
      </c>
      <c r="AQ409" s="1" t="s">
        <v>50</v>
      </c>
      <c r="AR409" s="1" t="s">
        <v>50</v>
      </c>
      <c r="AS409" s="1" t="s">
        <v>51</v>
      </c>
      <c r="AT409" s="1" t="s">
        <v>50</v>
      </c>
      <c r="AU409" s="1" t="s">
        <v>52</v>
      </c>
      <c r="AV409" s="1" t="s">
        <v>52</v>
      </c>
      <c r="AW409" s="1" t="s">
        <v>52</v>
      </c>
      <c r="AX409" s="6" t="s">
        <v>51</v>
      </c>
    </row>
    <row r="410" spans="1:50" x14ac:dyDescent="0.25">
      <c r="A410" s="4"/>
      <c r="B410" s="4">
        <v>305614</v>
      </c>
      <c r="C410" s="1">
        <v>55</v>
      </c>
      <c r="D410" s="1">
        <v>55</v>
      </c>
      <c r="E410" s="1">
        <v>55</v>
      </c>
      <c r="F410" s="1">
        <v>1</v>
      </c>
      <c r="G410" s="1" t="s">
        <v>535</v>
      </c>
      <c r="H410" s="3">
        <v>18124</v>
      </c>
      <c r="I410" s="1">
        <v>69</v>
      </c>
      <c r="J410" s="1" t="s">
        <v>56</v>
      </c>
      <c r="K410" s="1" t="s">
        <v>57</v>
      </c>
      <c r="L410" s="1" t="s">
        <v>58</v>
      </c>
      <c r="M410" s="1">
        <v>40.299999999999997</v>
      </c>
      <c r="N410" s="1">
        <v>140</v>
      </c>
      <c r="O410" s="1">
        <v>80</v>
      </c>
      <c r="P410" s="1">
        <v>60</v>
      </c>
      <c r="Q410" s="1">
        <v>110</v>
      </c>
      <c r="R410" s="1">
        <v>90</v>
      </c>
      <c r="S410" s="1" t="s">
        <v>59</v>
      </c>
      <c r="T410" s="1" t="s">
        <v>51</v>
      </c>
      <c r="U410" s="1" t="s">
        <v>50</v>
      </c>
      <c r="V410" s="1" t="s">
        <v>50</v>
      </c>
      <c r="W410" s="1" t="s">
        <v>51</v>
      </c>
      <c r="X410" s="1" t="s">
        <v>50</v>
      </c>
      <c r="Y410" s="1" t="s">
        <v>51</v>
      </c>
      <c r="Z410" s="1" t="s">
        <v>50</v>
      </c>
      <c r="AA410" s="1" t="s">
        <v>52</v>
      </c>
      <c r="AB410" s="1" t="s">
        <v>50</v>
      </c>
      <c r="AC410" s="1" t="s">
        <v>50</v>
      </c>
      <c r="AD410" s="1">
        <v>106</v>
      </c>
      <c r="AE410" s="1">
        <v>62</v>
      </c>
      <c r="AG410" s="1">
        <v>4.3</v>
      </c>
      <c r="AJ410" s="1">
        <v>4.5</v>
      </c>
      <c r="AK410" s="1">
        <v>2.6</v>
      </c>
      <c r="AL410" s="1" t="s">
        <v>51</v>
      </c>
      <c r="AM410" s="1" t="s">
        <v>50</v>
      </c>
      <c r="AN410" s="1" t="s">
        <v>50</v>
      </c>
      <c r="AO410" s="1" t="s">
        <v>51</v>
      </c>
      <c r="AP410" s="1" t="s">
        <v>51</v>
      </c>
      <c r="AQ410" s="1" t="s">
        <v>51</v>
      </c>
      <c r="AR410" s="1" t="s">
        <v>50</v>
      </c>
      <c r="AS410" s="1" t="s">
        <v>51</v>
      </c>
      <c r="AT410" s="1" t="s">
        <v>50</v>
      </c>
      <c r="AU410" s="1" t="s">
        <v>52</v>
      </c>
      <c r="AV410" s="1" t="s">
        <v>52</v>
      </c>
      <c r="AW410" s="1" t="s">
        <v>52</v>
      </c>
      <c r="AX410" s="6" t="s">
        <v>51</v>
      </c>
    </row>
    <row r="411" spans="1:50" x14ac:dyDescent="0.25">
      <c r="A411" s="4"/>
      <c r="B411" s="4">
        <v>305798</v>
      </c>
      <c r="C411" s="1">
        <v>55</v>
      </c>
      <c r="D411" s="1">
        <v>55</v>
      </c>
      <c r="E411" s="1">
        <v>55</v>
      </c>
      <c r="F411" s="1">
        <v>1</v>
      </c>
      <c r="G411" s="1" t="s">
        <v>536</v>
      </c>
      <c r="H411" s="3">
        <v>21830</v>
      </c>
      <c r="I411" s="1">
        <v>59</v>
      </c>
      <c r="J411" s="1" t="s">
        <v>46</v>
      </c>
      <c r="K411" s="1" t="s">
        <v>70</v>
      </c>
      <c r="L411" s="1" t="s">
        <v>58</v>
      </c>
      <c r="M411" s="1">
        <v>43.4</v>
      </c>
      <c r="N411" s="1">
        <v>97</v>
      </c>
      <c r="O411" s="1">
        <v>75</v>
      </c>
      <c r="P411" s="1">
        <v>22</v>
      </c>
      <c r="Q411" s="1">
        <v>86</v>
      </c>
      <c r="R411" s="1">
        <v>118</v>
      </c>
      <c r="S411" s="1" t="s">
        <v>59</v>
      </c>
      <c r="T411" s="1" t="s">
        <v>50</v>
      </c>
      <c r="U411" s="1" t="s">
        <v>50</v>
      </c>
      <c r="V411" s="1" t="s">
        <v>51</v>
      </c>
      <c r="W411" s="1" t="s">
        <v>50</v>
      </c>
      <c r="X411" s="1" t="s">
        <v>50</v>
      </c>
      <c r="Y411" s="1" t="s">
        <v>51</v>
      </c>
      <c r="Z411" s="1" t="s">
        <v>50</v>
      </c>
      <c r="AA411" s="1" t="b">
        <v>1</v>
      </c>
      <c r="AB411" s="1" t="s">
        <v>50</v>
      </c>
      <c r="AC411" s="1" t="s">
        <v>50</v>
      </c>
      <c r="AD411" s="1">
        <v>57</v>
      </c>
      <c r="AE411" s="1" t="s">
        <v>92</v>
      </c>
      <c r="AF411" s="1">
        <v>154</v>
      </c>
      <c r="AG411" s="1">
        <v>4.7</v>
      </c>
      <c r="AJ411" s="1">
        <v>5.0999999999999996</v>
      </c>
      <c r="AK411" s="1">
        <v>3.4</v>
      </c>
      <c r="AL411" s="1" t="s">
        <v>50</v>
      </c>
      <c r="AM411" s="1" t="s">
        <v>50</v>
      </c>
      <c r="AN411" s="1" t="s">
        <v>50</v>
      </c>
      <c r="AO411" s="1" t="s">
        <v>51</v>
      </c>
      <c r="AP411" s="1" t="s">
        <v>50</v>
      </c>
      <c r="AQ411" s="1" t="s">
        <v>50</v>
      </c>
      <c r="AR411" s="1" t="s">
        <v>50</v>
      </c>
      <c r="AS411" s="1" t="s">
        <v>50</v>
      </c>
      <c r="AT411" s="1" t="s">
        <v>50</v>
      </c>
      <c r="AU411" s="1" t="s">
        <v>52</v>
      </c>
      <c r="AV411" s="1" t="s">
        <v>52</v>
      </c>
      <c r="AW411" s="1" t="s">
        <v>52</v>
      </c>
      <c r="AX411" s="6" t="s">
        <v>51</v>
      </c>
    </row>
    <row r="412" spans="1:50" x14ac:dyDescent="0.25">
      <c r="A412" s="4"/>
      <c r="B412" s="4">
        <v>306000</v>
      </c>
      <c r="C412" s="1">
        <v>65</v>
      </c>
      <c r="D412" s="1">
        <v>65</v>
      </c>
      <c r="E412" s="1">
        <v>65</v>
      </c>
      <c r="F412" s="1">
        <v>1</v>
      </c>
      <c r="G412" s="1" t="s">
        <v>537</v>
      </c>
      <c r="H412" s="3">
        <v>12982</v>
      </c>
      <c r="I412" s="1">
        <v>83</v>
      </c>
      <c r="J412" s="1" t="s">
        <v>56</v>
      </c>
      <c r="K412" s="1" t="s">
        <v>47</v>
      </c>
      <c r="L412" s="1" t="s">
        <v>58</v>
      </c>
      <c r="M412" s="1">
        <v>27.6</v>
      </c>
      <c r="N412" s="1">
        <v>120</v>
      </c>
      <c r="O412" s="1">
        <v>80</v>
      </c>
      <c r="P412" s="1">
        <v>40</v>
      </c>
      <c r="Q412" s="1">
        <v>100</v>
      </c>
      <c r="R412" s="1">
        <v>74</v>
      </c>
      <c r="S412" s="1" t="s">
        <v>54</v>
      </c>
      <c r="T412" s="1" t="s">
        <v>51</v>
      </c>
      <c r="U412" s="1" t="s">
        <v>50</v>
      </c>
      <c r="V412" s="1" t="s">
        <v>50</v>
      </c>
      <c r="W412" s="1" t="s">
        <v>51</v>
      </c>
      <c r="X412" s="1" t="s">
        <v>50</v>
      </c>
      <c r="Y412" s="1" t="s">
        <v>50</v>
      </c>
      <c r="Z412" s="1" t="s">
        <v>50</v>
      </c>
      <c r="AA412" s="1" t="s">
        <v>52</v>
      </c>
      <c r="AB412" s="1" t="s">
        <v>50</v>
      </c>
      <c r="AC412" s="1" t="s">
        <v>50</v>
      </c>
      <c r="AD412" s="1">
        <v>96</v>
      </c>
      <c r="AE412" s="1">
        <v>63</v>
      </c>
      <c r="AF412" s="1">
        <v>130</v>
      </c>
      <c r="AG412" s="1">
        <v>4.2</v>
      </c>
      <c r="AJ412" s="1">
        <v>2.6</v>
      </c>
      <c r="AK412" s="1">
        <v>1.4</v>
      </c>
      <c r="AL412" s="1" t="s">
        <v>50</v>
      </c>
      <c r="AM412" s="1" t="s">
        <v>51</v>
      </c>
      <c r="AN412" s="1" t="s">
        <v>50</v>
      </c>
      <c r="AO412" s="1" t="s">
        <v>50</v>
      </c>
      <c r="AP412" s="1" t="s">
        <v>51</v>
      </c>
      <c r="AQ412" s="1" t="s">
        <v>50</v>
      </c>
      <c r="AR412" s="1" t="s">
        <v>50</v>
      </c>
      <c r="AS412" s="1" t="s">
        <v>50</v>
      </c>
      <c r="AT412" s="1" t="s">
        <v>50</v>
      </c>
      <c r="AU412" s="1" t="s">
        <v>52</v>
      </c>
      <c r="AV412" s="1" t="s">
        <v>52</v>
      </c>
      <c r="AW412" s="1" t="s">
        <v>52</v>
      </c>
      <c r="AX412" s="6" t="s">
        <v>51</v>
      </c>
    </row>
    <row r="413" spans="1:50" x14ac:dyDescent="0.25">
      <c r="A413" s="4"/>
      <c r="B413" s="4">
        <v>306023</v>
      </c>
      <c r="C413" s="1">
        <v>59</v>
      </c>
      <c r="D413" s="1">
        <v>59</v>
      </c>
      <c r="E413" s="1">
        <v>59</v>
      </c>
      <c r="F413" s="1">
        <v>1</v>
      </c>
      <c r="G413" s="1" t="s">
        <v>538</v>
      </c>
      <c r="H413" s="3">
        <v>11809</v>
      </c>
      <c r="I413" s="1">
        <v>86</v>
      </c>
      <c r="J413" s="1" t="s">
        <v>56</v>
      </c>
      <c r="K413" s="1" t="s">
        <v>57</v>
      </c>
      <c r="L413" s="1" t="s">
        <v>48</v>
      </c>
      <c r="M413" s="1">
        <v>33</v>
      </c>
      <c r="N413" s="1">
        <v>120</v>
      </c>
      <c r="O413" s="1">
        <v>70</v>
      </c>
      <c r="P413" s="1">
        <v>50</v>
      </c>
      <c r="Q413" s="1">
        <v>95</v>
      </c>
      <c r="R413" s="1">
        <v>68</v>
      </c>
      <c r="S413" s="1" t="s">
        <v>59</v>
      </c>
      <c r="T413" s="1" t="s">
        <v>50</v>
      </c>
      <c r="U413" s="1" t="s">
        <v>50</v>
      </c>
      <c r="V413" s="1" t="s">
        <v>50</v>
      </c>
      <c r="W413" s="1" t="s">
        <v>51</v>
      </c>
      <c r="X413" s="1" t="s">
        <v>50</v>
      </c>
      <c r="Y413" s="1" t="s">
        <v>51</v>
      </c>
      <c r="Z413" s="1" t="s">
        <v>50</v>
      </c>
      <c r="AA413" s="1" t="s">
        <v>52</v>
      </c>
      <c r="AB413" s="1" t="s">
        <v>50</v>
      </c>
      <c r="AC413" s="1" t="s">
        <v>50</v>
      </c>
      <c r="AD413" s="1">
        <v>98</v>
      </c>
      <c r="AE413" s="1">
        <v>60</v>
      </c>
      <c r="AG413" s="1">
        <v>4.4000000000000004</v>
      </c>
      <c r="AL413" s="1" t="s">
        <v>51</v>
      </c>
      <c r="AM413" s="1" t="s">
        <v>50</v>
      </c>
      <c r="AN413" s="1" t="s">
        <v>50</v>
      </c>
      <c r="AO413" s="1" t="s">
        <v>50</v>
      </c>
      <c r="AP413" s="1" t="s">
        <v>51</v>
      </c>
      <c r="AQ413" s="1" t="s">
        <v>50</v>
      </c>
      <c r="AR413" s="1" t="s">
        <v>50</v>
      </c>
      <c r="AS413" s="1" t="s">
        <v>50</v>
      </c>
      <c r="AT413" s="1" t="s">
        <v>50</v>
      </c>
      <c r="AU413" s="1" t="s">
        <v>52</v>
      </c>
      <c r="AV413" s="1" t="s">
        <v>52</v>
      </c>
      <c r="AW413" s="1" t="s">
        <v>52</v>
      </c>
      <c r="AX413" s="6" t="s">
        <v>51</v>
      </c>
    </row>
    <row r="414" spans="1:50" x14ac:dyDescent="0.25">
      <c r="A414" s="4"/>
      <c r="B414" s="4">
        <v>306388</v>
      </c>
      <c r="C414" s="1">
        <v>55</v>
      </c>
      <c r="D414" s="1">
        <v>55</v>
      </c>
      <c r="E414" s="1">
        <v>55</v>
      </c>
      <c r="F414" s="1">
        <v>1</v>
      </c>
      <c r="G414" s="1" t="s">
        <v>539</v>
      </c>
      <c r="H414" s="3">
        <v>15528</v>
      </c>
      <c r="I414" s="1">
        <v>76</v>
      </c>
      <c r="J414" s="1" t="s">
        <v>46</v>
      </c>
      <c r="K414" s="1" t="s">
        <v>47</v>
      </c>
      <c r="L414" s="1" t="s">
        <v>58</v>
      </c>
      <c r="M414" s="1">
        <v>41.1</v>
      </c>
      <c r="N414" s="1">
        <v>130</v>
      </c>
      <c r="O414" s="1">
        <v>80</v>
      </c>
      <c r="P414" s="1">
        <v>50</v>
      </c>
      <c r="Q414" s="1">
        <v>105</v>
      </c>
      <c r="R414" s="1">
        <v>75</v>
      </c>
      <c r="S414" s="1" t="s">
        <v>54</v>
      </c>
      <c r="T414" s="1" t="s">
        <v>50</v>
      </c>
      <c r="U414" s="1" t="s">
        <v>50</v>
      </c>
      <c r="V414" s="1" t="s">
        <v>50</v>
      </c>
      <c r="W414" s="1" t="s">
        <v>51</v>
      </c>
      <c r="X414" s="1" t="s">
        <v>51</v>
      </c>
      <c r="Y414" s="1" t="s">
        <v>50</v>
      </c>
      <c r="Z414" s="1" t="s">
        <v>50</v>
      </c>
      <c r="AA414" s="1" t="s">
        <v>52</v>
      </c>
      <c r="AB414" s="1" t="s">
        <v>50</v>
      </c>
      <c r="AC414" s="1" t="s">
        <v>50</v>
      </c>
      <c r="AD414" s="1">
        <v>71</v>
      </c>
      <c r="AE414" s="1">
        <v>72</v>
      </c>
      <c r="AF414" s="1">
        <v>140</v>
      </c>
      <c r="AG414" s="1">
        <v>4.5</v>
      </c>
      <c r="AJ414" s="1">
        <v>5.5</v>
      </c>
      <c r="AK414" s="1">
        <v>2.8</v>
      </c>
      <c r="AL414" s="1" t="s">
        <v>51</v>
      </c>
      <c r="AM414" s="1" t="s">
        <v>50</v>
      </c>
      <c r="AN414" s="1" t="s">
        <v>50</v>
      </c>
      <c r="AO414" s="1" t="s">
        <v>50</v>
      </c>
      <c r="AP414" s="1" t="s">
        <v>51</v>
      </c>
      <c r="AQ414" s="1" t="s">
        <v>50</v>
      </c>
      <c r="AR414" s="1" t="s">
        <v>50</v>
      </c>
      <c r="AS414" s="1" t="s">
        <v>50</v>
      </c>
      <c r="AT414" s="1" t="s">
        <v>50</v>
      </c>
      <c r="AU414" s="1" t="s">
        <v>52</v>
      </c>
      <c r="AV414" s="1" t="s">
        <v>52</v>
      </c>
      <c r="AW414" s="1" t="s">
        <v>52</v>
      </c>
      <c r="AX414" s="6" t="s">
        <v>51</v>
      </c>
    </row>
    <row r="415" spans="1:50" x14ac:dyDescent="0.25">
      <c r="A415" s="4"/>
      <c r="B415" s="4">
        <v>306394</v>
      </c>
      <c r="C415" s="1">
        <v>70</v>
      </c>
      <c r="E415" s="1">
        <v>70</v>
      </c>
      <c r="F415" s="1">
        <v>1</v>
      </c>
      <c r="G415" s="1" t="s">
        <v>540</v>
      </c>
      <c r="H415" s="3">
        <v>18023</v>
      </c>
      <c r="I415" s="1">
        <v>69</v>
      </c>
      <c r="J415" s="1" t="s">
        <v>46</v>
      </c>
      <c r="K415" s="1" t="s">
        <v>47</v>
      </c>
      <c r="L415" s="1" t="s">
        <v>58</v>
      </c>
      <c r="M415" s="1">
        <v>44.7</v>
      </c>
      <c r="N415" s="1">
        <v>135</v>
      </c>
      <c r="O415" s="1">
        <v>60</v>
      </c>
      <c r="P415" s="1">
        <v>75</v>
      </c>
      <c r="Q415" s="1">
        <v>97.5</v>
      </c>
      <c r="R415" s="1">
        <v>75</v>
      </c>
      <c r="S415" s="1" t="s">
        <v>54</v>
      </c>
      <c r="T415" s="1" t="s">
        <v>50</v>
      </c>
      <c r="U415" s="1" t="s">
        <v>50</v>
      </c>
      <c r="V415" s="1" t="s">
        <v>50</v>
      </c>
      <c r="W415" s="1" t="s">
        <v>51</v>
      </c>
      <c r="X415" s="1" t="s">
        <v>51</v>
      </c>
      <c r="Y415" s="1" t="s">
        <v>51</v>
      </c>
      <c r="Z415" s="1" t="s">
        <v>50</v>
      </c>
      <c r="AA415" s="1" t="s">
        <v>52</v>
      </c>
      <c r="AB415" s="1" t="s">
        <v>50</v>
      </c>
      <c r="AC415" s="1" t="s">
        <v>51</v>
      </c>
      <c r="AD415" s="1">
        <v>82</v>
      </c>
      <c r="AE415" s="1">
        <v>63</v>
      </c>
      <c r="AF415" s="1">
        <v>86</v>
      </c>
      <c r="AG415" s="1">
        <v>4.3</v>
      </c>
      <c r="AL415" s="1" t="s">
        <v>50</v>
      </c>
      <c r="AM415" s="1" t="s">
        <v>51</v>
      </c>
      <c r="AN415" s="1" t="s">
        <v>50</v>
      </c>
      <c r="AO415" s="1" t="s">
        <v>51</v>
      </c>
      <c r="AP415" s="1" t="s">
        <v>51</v>
      </c>
      <c r="AQ415" s="1" t="s">
        <v>51</v>
      </c>
      <c r="AR415" s="1" t="s">
        <v>50</v>
      </c>
      <c r="AS415" s="1" t="s">
        <v>51</v>
      </c>
      <c r="AT415" s="1" t="s">
        <v>50</v>
      </c>
      <c r="AU415" s="1" t="s">
        <v>52</v>
      </c>
      <c r="AV415" s="1" t="s">
        <v>52</v>
      </c>
      <c r="AW415" s="1" t="s">
        <v>52</v>
      </c>
      <c r="AX415" s="6" t="s">
        <v>51</v>
      </c>
    </row>
    <row r="416" spans="1:50" x14ac:dyDescent="0.25">
      <c r="A416" s="4"/>
      <c r="B416" s="4">
        <v>306617</v>
      </c>
      <c r="C416" s="1">
        <v>65</v>
      </c>
      <c r="D416" s="1">
        <v>65</v>
      </c>
      <c r="E416" s="1">
        <v>65</v>
      </c>
      <c r="F416" s="1">
        <v>1</v>
      </c>
      <c r="G416" s="1" t="s">
        <v>541</v>
      </c>
      <c r="H416" s="3">
        <v>6365</v>
      </c>
      <c r="I416" s="1">
        <v>101</v>
      </c>
      <c r="J416" s="1" t="s">
        <v>46</v>
      </c>
      <c r="K416" s="1" t="s">
        <v>70</v>
      </c>
      <c r="L416" s="1" t="s">
        <v>58</v>
      </c>
      <c r="M416" s="1">
        <v>23.3</v>
      </c>
      <c r="N416" s="1">
        <v>90</v>
      </c>
      <c r="O416" s="1">
        <v>60</v>
      </c>
      <c r="P416" s="1">
        <v>30</v>
      </c>
      <c r="Q416" s="1">
        <v>75</v>
      </c>
      <c r="R416" s="1">
        <v>78</v>
      </c>
      <c r="S416" s="1" t="s">
        <v>54</v>
      </c>
      <c r="T416" s="1" t="s">
        <v>51</v>
      </c>
      <c r="U416" s="1" t="s">
        <v>50</v>
      </c>
      <c r="V416" s="1" t="s">
        <v>50</v>
      </c>
      <c r="W416" s="1" t="s">
        <v>51</v>
      </c>
      <c r="X416" s="1" t="s">
        <v>50</v>
      </c>
      <c r="Y416" s="1" t="s">
        <v>50</v>
      </c>
      <c r="Z416" s="1" t="s">
        <v>50</v>
      </c>
      <c r="AA416" s="1" t="s">
        <v>52</v>
      </c>
      <c r="AB416" s="1" t="s">
        <v>50</v>
      </c>
      <c r="AC416" s="1" t="s">
        <v>51</v>
      </c>
      <c r="AD416" s="1">
        <v>118</v>
      </c>
      <c r="AE416" s="1">
        <v>33</v>
      </c>
      <c r="AF416" s="1">
        <v>143</v>
      </c>
      <c r="AG416" s="1">
        <v>4.5999999999999996</v>
      </c>
      <c r="AJ416" s="1">
        <v>5.6</v>
      </c>
      <c r="AK416" s="1">
        <v>2.7</v>
      </c>
      <c r="AL416" s="1" t="s">
        <v>50</v>
      </c>
      <c r="AM416" s="1" t="s">
        <v>50</v>
      </c>
      <c r="AN416" s="1" t="s">
        <v>50</v>
      </c>
      <c r="AO416" s="1" t="s">
        <v>50</v>
      </c>
      <c r="AP416" s="1" t="s">
        <v>51</v>
      </c>
      <c r="AQ416" s="1" t="s">
        <v>50</v>
      </c>
      <c r="AR416" s="1" t="s">
        <v>50</v>
      </c>
      <c r="AS416" s="1" t="s">
        <v>50</v>
      </c>
      <c r="AT416" s="1" t="s">
        <v>50</v>
      </c>
      <c r="AU416" s="1" t="s">
        <v>52</v>
      </c>
      <c r="AV416" s="1" t="s">
        <v>52</v>
      </c>
      <c r="AW416" s="1" t="s">
        <v>52</v>
      </c>
      <c r="AX416" s="6" t="s">
        <v>51</v>
      </c>
    </row>
    <row r="417" spans="1:50" x14ac:dyDescent="0.25">
      <c r="A417" s="4"/>
      <c r="B417" s="4">
        <v>307020</v>
      </c>
      <c r="C417" s="1">
        <v>56</v>
      </c>
      <c r="D417" s="1">
        <v>56</v>
      </c>
      <c r="E417" s="1">
        <v>56</v>
      </c>
      <c r="F417" s="1">
        <v>1</v>
      </c>
      <c r="G417" s="1" t="s">
        <v>543</v>
      </c>
      <c r="H417" s="3">
        <v>17670</v>
      </c>
      <c r="I417" s="1">
        <v>70</v>
      </c>
      <c r="J417" s="1" t="s">
        <v>56</v>
      </c>
      <c r="K417" s="1" t="s">
        <v>57</v>
      </c>
      <c r="L417" s="1" t="s">
        <v>58</v>
      </c>
      <c r="M417" s="1">
        <v>28.8</v>
      </c>
      <c r="N417" s="1">
        <v>120</v>
      </c>
      <c r="O417" s="1">
        <v>80</v>
      </c>
      <c r="P417" s="1">
        <v>40</v>
      </c>
      <c r="Q417" s="1">
        <v>100</v>
      </c>
      <c r="R417" s="1">
        <v>67</v>
      </c>
      <c r="S417" s="1" t="s">
        <v>54</v>
      </c>
      <c r="T417" s="1" t="s">
        <v>50</v>
      </c>
      <c r="U417" s="1" t="s">
        <v>51</v>
      </c>
      <c r="V417" s="1" t="s">
        <v>50</v>
      </c>
      <c r="W417" s="1" t="s">
        <v>51</v>
      </c>
      <c r="X417" s="1" t="s">
        <v>50</v>
      </c>
      <c r="Y417" s="1" t="s">
        <v>50</v>
      </c>
      <c r="Z417" s="1" t="s">
        <v>50</v>
      </c>
      <c r="AA417" s="1" t="s">
        <v>52</v>
      </c>
      <c r="AB417" s="1" t="s">
        <v>50</v>
      </c>
      <c r="AC417" s="1" t="s">
        <v>50</v>
      </c>
      <c r="AD417" s="1">
        <v>108</v>
      </c>
      <c r="AG417" s="1">
        <v>5</v>
      </c>
      <c r="AL417" s="1" t="s">
        <v>50</v>
      </c>
      <c r="AM417" s="1" t="s">
        <v>50</v>
      </c>
      <c r="AN417" s="1" t="s">
        <v>50</v>
      </c>
      <c r="AO417" s="1" t="s">
        <v>51</v>
      </c>
      <c r="AP417" s="1" t="s">
        <v>51</v>
      </c>
      <c r="AQ417" s="1" t="s">
        <v>50</v>
      </c>
      <c r="AR417" s="1" t="s">
        <v>50</v>
      </c>
      <c r="AS417" s="1" t="s">
        <v>51</v>
      </c>
      <c r="AT417" s="1" t="s">
        <v>50</v>
      </c>
      <c r="AU417" s="1" t="s">
        <v>52</v>
      </c>
      <c r="AV417" s="1" t="s">
        <v>52</v>
      </c>
      <c r="AW417" s="1" t="s">
        <v>52</v>
      </c>
      <c r="AX417" s="6" t="s">
        <v>51</v>
      </c>
    </row>
    <row r="418" spans="1:50" x14ac:dyDescent="0.25">
      <c r="A418" s="4"/>
      <c r="B418" s="4">
        <v>307303</v>
      </c>
      <c r="C418" s="1">
        <v>60</v>
      </c>
      <c r="D418" s="1">
        <v>60</v>
      </c>
      <c r="E418" s="1">
        <v>60</v>
      </c>
      <c r="F418" s="1">
        <v>1</v>
      </c>
      <c r="G418" s="1" t="s">
        <v>544</v>
      </c>
      <c r="H418" s="3">
        <v>11272</v>
      </c>
      <c r="I418" s="1">
        <v>88</v>
      </c>
      <c r="J418" s="1" t="s">
        <v>46</v>
      </c>
      <c r="K418" s="1" t="s">
        <v>57</v>
      </c>
      <c r="L418" s="1" t="s">
        <v>58</v>
      </c>
      <c r="M418" s="1">
        <v>19.3</v>
      </c>
      <c r="N418" s="1">
        <v>135</v>
      </c>
      <c r="O418" s="1">
        <v>70</v>
      </c>
      <c r="P418" s="1">
        <v>65</v>
      </c>
      <c r="Q418" s="1">
        <v>102.5</v>
      </c>
      <c r="R418" s="1">
        <v>71</v>
      </c>
      <c r="S418" s="1" t="s">
        <v>54</v>
      </c>
      <c r="T418" s="1" t="s">
        <v>50</v>
      </c>
      <c r="U418" s="1" t="s">
        <v>50</v>
      </c>
      <c r="V418" s="1" t="s">
        <v>50</v>
      </c>
      <c r="W418" s="1" t="s">
        <v>51</v>
      </c>
      <c r="X418" s="1" t="s">
        <v>51</v>
      </c>
      <c r="Y418" s="1" t="s">
        <v>50</v>
      </c>
      <c r="Z418" s="1" t="s">
        <v>50</v>
      </c>
      <c r="AA418" s="1" t="s">
        <v>52</v>
      </c>
      <c r="AB418" s="1" t="s">
        <v>50</v>
      </c>
      <c r="AC418" s="1" t="s">
        <v>51</v>
      </c>
      <c r="AD418" s="1">
        <v>109</v>
      </c>
      <c r="AE418" s="1">
        <v>39</v>
      </c>
      <c r="AF418" s="1">
        <v>115</v>
      </c>
      <c r="AG418" s="1">
        <v>4.3</v>
      </c>
      <c r="AH418" s="1">
        <v>735</v>
      </c>
      <c r="AJ418" s="1">
        <v>4.3</v>
      </c>
      <c r="AK418" s="1">
        <v>2.5</v>
      </c>
      <c r="AL418" s="1" t="s">
        <v>50</v>
      </c>
      <c r="AM418" s="1" t="s">
        <v>51</v>
      </c>
      <c r="AN418" s="1" t="s">
        <v>50</v>
      </c>
      <c r="AO418" s="1" t="s">
        <v>51</v>
      </c>
      <c r="AP418" s="1" t="s">
        <v>50</v>
      </c>
      <c r="AQ418" s="1" t="s">
        <v>50</v>
      </c>
      <c r="AR418" s="1" t="s">
        <v>50</v>
      </c>
      <c r="AS418" s="1" t="s">
        <v>50</v>
      </c>
      <c r="AT418" s="1" t="s">
        <v>50</v>
      </c>
      <c r="AU418" s="1" t="s">
        <v>52</v>
      </c>
      <c r="AV418" s="1" t="s">
        <v>52</v>
      </c>
      <c r="AW418" s="1" t="s">
        <v>52</v>
      </c>
      <c r="AX418" s="6" t="s">
        <v>51</v>
      </c>
    </row>
    <row r="419" spans="1:50" x14ac:dyDescent="0.25">
      <c r="A419" s="4"/>
      <c r="B419" s="4">
        <v>307305</v>
      </c>
      <c r="C419" s="1">
        <v>56</v>
      </c>
      <c r="D419" s="1">
        <v>56</v>
      </c>
      <c r="F419" s="1">
        <v>1</v>
      </c>
      <c r="G419" s="1" t="s">
        <v>545</v>
      </c>
      <c r="H419" s="3">
        <v>14834</v>
      </c>
      <c r="I419" s="1">
        <v>78</v>
      </c>
      <c r="J419" s="1" t="s">
        <v>46</v>
      </c>
      <c r="K419" s="1" t="s">
        <v>47</v>
      </c>
      <c r="L419" s="1" t="s">
        <v>58</v>
      </c>
      <c r="M419" s="1">
        <v>32</v>
      </c>
      <c r="N419" s="1">
        <v>110</v>
      </c>
      <c r="O419" s="1">
        <v>70</v>
      </c>
      <c r="P419" s="1">
        <v>40</v>
      </c>
      <c r="Q419" s="1">
        <v>90</v>
      </c>
      <c r="R419" s="1">
        <v>47</v>
      </c>
      <c r="S419" s="1" t="s">
        <v>54</v>
      </c>
      <c r="T419" s="1" t="s">
        <v>50</v>
      </c>
      <c r="U419" s="1" t="s">
        <v>50</v>
      </c>
      <c r="V419" s="1" t="s">
        <v>50</v>
      </c>
      <c r="W419" s="1" t="s">
        <v>50</v>
      </c>
      <c r="X419" s="1" t="s">
        <v>51</v>
      </c>
      <c r="Y419" s="1" t="s">
        <v>51</v>
      </c>
      <c r="Z419" s="1" t="s">
        <v>50</v>
      </c>
      <c r="AA419" s="1" t="s">
        <v>52</v>
      </c>
      <c r="AB419" s="1" t="s">
        <v>50</v>
      </c>
      <c r="AC419" s="1" t="s">
        <v>50</v>
      </c>
      <c r="AD419" s="1">
        <v>148</v>
      </c>
      <c r="AE419" s="1">
        <v>29</v>
      </c>
      <c r="AF419" s="1">
        <v>140</v>
      </c>
      <c r="AG419" s="1">
        <v>5.0999999999999996</v>
      </c>
      <c r="AL419" s="1" t="s">
        <v>50</v>
      </c>
      <c r="AM419" s="1" t="s">
        <v>50</v>
      </c>
      <c r="AN419" s="1" t="s">
        <v>50</v>
      </c>
      <c r="AO419" s="1" t="s">
        <v>51</v>
      </c>
      <c r="AP419" s="1" t="s">
        <v>51</v>
      </c>
      <c r="AQ419" s="1" t="s">
        <v>51</v>
      </c>
      <c r="AR419" s="1" t="s">
        <v>50</v>
      </c>
      <c r="AS419" s="1" t="s">
        <v>50</v>
      </c>
      <c r="AT419" s="1" t="s">
        <v>50</v>
      </c>
      <c r="AU419" s="1" t="s">
        <v>52</v>
      </c>
      <c r="AV419" s="1" t="s">
        <v>52</v>
      </c>
      <c r="AW419" s="1" t="s">
        <v>52</v>
      </c>
      <c r="AX419" s="6" t="s">
        <v>51</v>
      </c>
    </row>
    <row r="420" spans="1:50" x14ac:dyDescent="0.25">
      <c r="A420" s="4"/>
      <c r="B420" s="4">
        <v>307376</v>
      </c>
      <c r="C420" s="1">
        <v>56</v>
      </c>
      <c r="D420" s="1">
        <v>56</v>
      </c>
      <c r="E420" s="1">
        <v>56</v>
      </c>
      <c r="F420" s="1">
        <v>1</v>
      </c>
      <c r="G420" s="1" t="s">
        <v>546</v>
      </c>
      <c r="H420" s="3">
        <v>21481</v>
      </c>
      <c r="I420" s="1">
        <v>60</v>
      </c>
      <c r="J420" s="1" t="s">
        <v>56</v>
      </c>
      <c r="K420" s="1" t="s">
        <v>57</v>
      </c>
      <c r="L420" s="1" t="s">
        <v>58</v>
      </c>
      <c r="M420" s="1">
        <v>33.1</v>
      </c>
      <c r="N420" s="1">
        <v>125</v>
      </c>
      <c r="O420" s="1">
        <v>60</v>
      </c>
      <c r="P420" s="1">
        <v>65</v>
      </c>
      <c r="Q420" s="1">
        <v>92.5</v>
      </c>
      <c r="R420" s="1">
        <v>94</v>
      </c>
      <c r="S420" s="1" t="s">
        <v>49</v>
      </c>
      <c r="T420" s="1" t="s">
        <v>50</v>
      </c>
      <c r="U420" s="1" t="s">
        <v>50</v>
      </c>
      <c r="V420" s="1" t="s">
        <v>50</v>
      </c>
      <c r="W420" s="1" t="s">
        <v>51</v>
      </c>
      <c r="X420" s="1" t="s">
        <v>50</v>
      </c>
      <c r="Y420" s="1" t="s">
        <v>50</v>
      </c>
      <c r="Z420" s="1" t="s">
        <v>50</v>
      </c>
      <c r="AA420" s="1" t="s">
        <v>52</v>
      </c>
      <c r="AB420" s="1" t="s">
        <v>50</v>
      </c>
      <c r="AC420" s="1" t="s">
        <v>50</v>
      </c>
      <c r="AD420" s="1">
        <v>78</v>
      </c>
      <c r="AE420" s="1" t="s">
        <v>92</v>
      </c>
      <c r="AG420" s="1">
        <v>4.5999999999999996</v>
      </c>
      <c r="AJ420" s="1">
        <v>6.6</v>
      </c>
      <c r="AK420" s="1">
        <v>4.9000000000000004</v>
      </c>
      <c r="AL420" s="1" t="s">
        <v>50</v>
      </c>
      <c r="AM420" s="1" t="s">
        <v>50</v>
      </c>
      <c r="AN420" s="1" t="s">
        <v>50</v>
      </c>
      <c r="AO420" s="1" t="s">
        <v>50</v>
      </c>
      <c r="AP420" s="1" t="s">
        <v>50</v>
      </c>
      <c r="AQ420" s="1" t="s">
        <v>50</v>
      </c>
      <c r="AR420" s="1" t="s">
        <v>50</v>
      </c>
      <c r="AS420" s="1" t="s">
        <v>50</v>
      </c>
      <c r="AT420" s="1" t="s">
        <v>50</v>
      </c>
      <c r="AU420" s="1" t="s">
        <v>52</v>
      </c>
      <c r="AV420" s="1" t="s">
        <v>52</v>
      </c>
      <c r="AW420" s="1" t="s">
        <v>52</v>
      </c>
      <c r="AX420" s="6" t="s">
        <v>51</v>
      </c>
    </row>
    <row r="421" spans="1:50" x14ac:dyDescent="0.25">
      <c r="A421" s="4"/>
      <c r="B421" s="4">
        <v>307563</v>
      </c>
      <c r="C421" s="1">
        <v>65</v>
      </c>
      <c r="D421" s="1">
        <v>65</v>
      </c>
      <c r="E421" s="1">
        <v>65</v>
      </c>
      <c r="F421" s="1">
        <v>1</v>
      </c>
      <c r="G421" s="1" t="s">
        <v>547</v>
      </c>
      <c r="H421" s="3">
        <v>12753</v>
      </c>
      <c r="I421" s="1">
        <v>84</v>
      </c>
      <c r="J421" s="1" t="s">
        <v>56</v>
      </c>
      <c r="K421" s="1" t="s">
        <v>47</v>
      </c>
      <c r="L421" s="1" t="s">
        <v>58</v>
      </c>
      <c r="M421" s="1">
        <v>28.7</v>
      </c>
      <c r="N421" s="1">
        <v>120</v>
      </c>
      <c r="O421" s="1">
        <v>70</v>
      </c>
      <c r="P421" s="1">
        <v>50</v>
      </c>
      <c r="Q421" s="1">
        <v>95</v>
      </c>
      <c r="R421" s="1">
        <v>63</v>
      </c>
      <c r="S421" s="1" t="s">
        <v>59</v>
      </c>
      <c r="T421" s="1" t="s">
        <v>51</v>
      </c>
      <c r="U421" s="1" t="s">
        <v>51</v>
      </c>
      <c r="V421" s="1" t="s">
        <v>51</v>
      </c>
      <c r="W421" s="1" t="s">
        <v>50</v>
      </c>
      <c r="X421" s="1" t="s">
        <v>50</v>
      </c>
      <c r="Y421" s="1" t="s">
        <v>50</v>
      </c>
      <c r="Z421" s="1" t="s">
        <v>50</v>
      </c>
      <c r="AA421" s="1" t="s">
        <v>52</v>
      </c>
      <c r="AB421" s="1" t="s">
        <v>51</v>
      </c>
      <c r="AC421" s="1" t="s">
        <v>51</v>
      </c>
      <c r="AD421" s="1">
        <v>102</v>
      </c>
      <c r="AE421" s="1">
        <v>58</v>
      </c>
      <c r="AF421" s="1">
        <v>110</v>
      </c>
      <c r="AG421" s="1">
        <v>5</v>
      </c>
      <c r="AJ421" s="1">
        <v>4.7</v>
      </c>
      <c r="AK421" s="1">
        <v>3.1</v>
      </c>
      <c r="AL421" s="1" t="s">
        <v>50</v>
      </c>
      <c r="AM421" s="1" t="s">
        <v>50</v>
      </c>
      <c r="AN421" s="1" t="s">
        <v>50</v>
      </c>
      <c r="AO421" s="1" t="s">
        <v>50</v>
      </c>
      <c r="AP421" s="1" t="s">
        <v>51</v>
      </c>
      <c r="AQ421" s="1" t="s">
        <v>51</v>
      </c>
      <c r="AR421" s="1" t="s">
        <v>50</v>
      </c>
      <c r="AS421" s="1" t="s">
        <v>50</v>
      </c>
      <c r="AT421" s="1" t="s">
        <v>50</v>
      </c>
      <c r="AU421" s="1" t="s">
        <v>52</v>
      </c>
      <c r="AV421" s="1" t="s">
        <v>52</v>
      </c>
      <c r="AW421" s="1" t="s">
        <v>52</v>
      </c>
      <c r="AX421" s="6" t="s">
        <v>51</v>
      </c>
    </row>
    <row r="422" spans="1:50" x14ac:dyDescent="0.25">
      <c r="A422" s="4"/>
      <c r="B422" s="4">
        <v>307793</v>
      </c>
      <c r="C422" s="1">
        <v>65</v>
      </c>
      <c r="D422" s="1">
        <v>65</v>
      </c>
      <c r="E422" s="1">
        <v>65</v>
      </c>
      <c r="F422" s="1">
        <v>1</v>
      </c>
      <c r="G422" s="1" t="s">
        <v>548</v>
      </c>
      <c r="H422" s="3">
        <v>12976</v>
      </c>
      <c r="I422" s="1">
        <v>83</v>
      </c>
      <c r="J422" s="1" t="s">
        <v>46</v>
      </c>
      <c r="K422" s="1" t="s">
        <v>57</v>
      </c>
      <c r="L422" s="1" t="s">
        <v>58</v>
      </c>
      <c r="M422" s="1">
        <v>32.9</v>
      </c>
      <c r="N422" s="1">
        <v>135</v>
      </c>
      <c r="O422" s="1">
        <v>80</v>
      </c>
      <c r="P422" s="1">
        <v>55</v>
      </c>
      <c r="Q422" s="1">
        <v>107.5</v>
      </c>
      <c r="R422" s="1">
        <v>100</v>
      </c>
      <c r="S422" s="1" t="s">
        <v>59</v>
      </c>
      <c r="T422" s="1" t="s">
        <v>50</v>
      </c>
      <c r="U422" s="1" t="s">
        <v>50</v>
      </c>
      <c r="V422" s="1" t="s">
        <v>50</v>
      </c>
      <c r="W422" s="1" t="s">
        <v>51</v>
      </c>
      <c r="X422" s="1" t="s">
        <v>50</v>
      </c>
      <c r="Y422" s="1" t="s">
        <v>50</v>
      </c>
      <c r="Z422" s="1" t="s">
        <v>51</v>
      </c>
      <c r="AA422" s="1" t="s">
        <v>52</v>
      </c>
      <c r="AB422" s="1" t="s">
        <v>50</v>
      </c>
      <c r="AC422" s="1" t="s">
        <v>50</v>
      </c>
      <c r="AD422" s="1">
        <v>68</v>
      </c>
      <c r="AE422" s="1">
        <v>72</v>
      </c>
      <c r="AF422" s="1">
        <v>125</v>
      </c>
      <c r="AG422" s="1">
        <v>3.9</v>
      </c>
      <c r="AJ422" s="1">
        <v>5.4</v>
      </c>
      <c r="AK422" s="1">
        <v>2.9</v>
      </c>
      <c r="AL422" s="1" t="s">
        <v>50</v>
      </c>
      <c r="AM422" s="1" t="s">
        <v>51</v>
      </c>
      <c r="AN422" s="1" t="s">
        <v>50</v>
      </c>
      <c r="AO422" s="1" t="s">
        <v>50</v>
      </c>
      <c r="AP422" s="1" t="s">
        <v>51</v>
      </c>
      <c r="AQ422" s="1" t="s">
        <v>50</v>
      </c>
      <c r="AR422" s="1" t="s">
        <v>50</v>
      </c>
      <c r="AS422" s="1" t="s">
        <v>51</v>
      </c>
      <c r="AT422" s="1" t="s">
        <v>50</v>
      </c>
      <c r="AU422" s="1" t="s">
        <v>52</v>
      </c>
      <c r="AV422" s="1" t="s">
        <v>52</v>
      </c>
      <c r="AW422" s="1" t="s">
        <v>52</v>
      </c>
      <c r="AX422" s="6" t="s">
        <v>51</v>
      </c>
    </row>
    <row r="423" spans="1:50" x14ac:dyDescent="0.25">
      <c r="A423" s="4"/>
      <c r="B423" s="4">
        <v>307808</v>
      </c>
      <c r="C423" s="1">
        <v>65</v>
      </c>
      <c r="D423" s="1">
        <v>65</v>
      </c>
      <c r="E423" s="1">
        <v>65</v>
      </c>
      <c r="F423" s="1">
        <v>1</v>
      </c>
      <c r="G423" s="1" t="s">
        <v>549</v>
      </c>
      <c r="H423" s="3">
        <v>10148</v>
      </c>
      <c r="I423" s="1">
        <v>91</v>
      </c>
      <c r="J423" s="1" t="s">
        <v>56</v>
      </c>
      <c r="K423" s="1" t="s">
        <v>47</v>
      </c>
      <c r="L423" s="1" t="s">
        <v>58</v>
      </c>
      <c r="M423" s="1">
        <v>18.3</v>
      </c>
      <c r="N423" s="1">
        <v>110</v>
      </c>
      <c r="O423" s="1">
        <v>60</v>
      </c>
      <c r="P423" s="1">
        <v>50</v>
      </c>
      <c r="Q423" s="1">
        <v>85</v>
      </c>
      <c r="R423" s="1">
        <v>80</v>
      </c>
      <c r="S423" s="1" t="s">
        <v>59</v>
      </c>
      <c r="T423" s="1" t="s">
        <v>51</v>
      </c>
      <c r="U423" s="1" t="s">
        <v>50</v>
      </c>
      <c r="V423" s="1" t="s">
        <v>51</v>
      </c>
      <c r="W423" s="1" t="s">
        <v>50</v>
      </c>
      <c r="X423" s="1" t="s">
        <v>50</v>
      </c>
      <c r="Y423" s="1" t="s">
        <v>51</v>
      </c>
      <c r="Z423" s="1" t="s">
        <v>51</v>
      </c>
      <c r="AA423" s="1" t="s">
        <v>52</v>
      </c>
      <c r="AB423" s="1" t="s">
        <v>50</v>
      </c>
      <c r="AC423" s="1" t="s">
        <v>50</v>
      </c>
      <c r="AL423" s="1" t="s">
        <v>50</v>
      </c>
      <c r="AM423" s="1" t="s">
        <v>50</v>
      </c>
      <c r="AN423" s="1" t="s">
        <v>50</v>
      </c>
      <c r="AO423" s="1" t="s">
        <v>51</v>
      </c>
      <c r="AP423" s="1" t="s">
        <v>51</v>
      </c>
      <c r="AQ423" s="1" t="s">
        <v>50</v>
      </c>
      <c r="AR423" s="1" t="s">
        <v>50</v>
      </c>
      <c r="AS423" s="1" t="s">
        <v>50</v>
      </c>
      <c r="AT423" s="1" t="s">
        <v>50</v>
      </c>
      <c r="AU423" s="1" t="s">
        <v>52</v>
      </c>
      <c r="AV423" s="1" t="s">
        <v>52</v>
      </c>
      <c r="AW423" s="1" t="s">
        <v>52</v>
      </c>
      <c r="AX423" s="6" t="s">
        <v>51</v>
      </c>
    </row>
    <row r="424" spans="1:50" x14ac:dyDescent="0.25">
      <c r="A424" s="4"/>
      <c r="B424" s="4">
        <v>308227</v>
      </c>
      <c r="C424" s="1">
        <v>55</v>
      </c>
      <c r="D424" s="1">
        <v>55</v>
      </c>
      <c r="E424" s="1">
        <v>55</v>
      </c>
      <c r="F424" s="1">
        <v>1</v>
      </c>
      <c r="G424" s="1" t="s">
        <v>551</v>
      </c>
      <c r="H424" s="3">
        <v>16955</v>
      </c>
      <c r="I424" s="1">
        <v>72</v>
      </c>
      <c r="J424" s="1" t="s">
        <v>56</v>
      </c>
      <c r="K424" s="1" t="s">
        <v>57</v>
      </c>
      <c r="L424" s="1" t="s">
        <v>58</v>
      </c>
      <c r="M424" s="1">
        <v>28.7</v>
      </c>
      <c r="N424" s="1">
        <v>115</v>
      </c>
      <c r="O424" s="1">
        <v>60</v>
      </c>
      <c r="P424" s="1">
        <v>55</v>
      </c>
      <c r="Q424" s="1">
        <v>87.5</v>
      </c>
      <c r="R424" s="1">
        <v>93</v>
      </c>
      <c r="S424" s="1" t="s">
        <v>54</v>
      </c>
      <c r="T424" s="1" t="s">
        <v>50</v>
      </c>
      <c r="U424" s="1" t="s">
        <v>50</v>
      </c>
      <c r="V424" s="1" t="s">
        <v>50</v>
      </c>
      <c r="W424" s="1" t="s">
        <v>50</v>
      </c>
      <c r="X424" s="1" t="s">
        <v>51</v>
      </c>
      <c r="Y424" s="1" t="s">
        <v>50</v>
      </c>
      <c r="Z424" s="1" t="s">
        <v>50</v>
      </c>
      <c r="AA424" s="1" t="s">
        <v>52</v>
      </c>
      <c r="AB424" s="1" t="s">
        <v>50</v>
      </c>
      <c r="AC424" s="1" t="s">
        <v>50</v>
      </c>
      <c r="AD424" s="1">
        <v>92</v>
      </c>
      <c r="AE424" s="1">
        <v>72</v>
      </c>
      <c r="AF424" s="1">
        <v>135</v>
      </c>
      <c r="AG424" s="1">
        <v>3.7</v>
      </c>
      <c r="AJ424" s="1">
        <v>8.8000000000000007</v>
      </c>
      <c r="AL424" s="1" t="s">
        <v>50</v>
      </c>
      <c r="AM424" s="1" t="s">
        <v>50</v>
      </c>
      <c r="AN424" s="1" t="s">
        <v>50</v>
      </c>
      <c r="AO424" s="1" t="s">
        <v>50</v>
      </c>
      <c r="AP424" s="1" t="s">
        <v>51</v>
      </c>
      <c r="AQ424" s="1" t="s">
        <v>50</v>
      </c>
      <c r="AR424" s="1" t="s">
        <v>50</v>
      </c>
      <c r="AS424" s="1" t="s">
        <v>50</v>
      </c>
      <c r="AT424" s="1" t="s">
        <v>50</v>
      </c>
      <c r="AU424" s="1" t="s">
        <v>52</v>
      </c>
      <c r="AV424" s="1" t="s">
        <v>52</v>
      </c>
      <c r="AW424" s="1" t="s">
        <v>52</v>
      </c>
      <c r="AX424" s="6" t="s">
        <v>51</v>
      </c>
    </row>
    <row r="425" spans="1:50" x14ac:dyDescent="0.25">
      <c r="A425" s="4"/>
      <c r="B425" s="4">
        <v>309550</v>
      </c>
      <c r="C425" s="1">
        <v>74</v>
      </c>
      <c r="E425" s="1">
        <v>74</v>
      </c>
      <c r="F425" s="1">
        <v>1</v>
      </c>
      <c r="G425" s="1" t="s">
        <v>552</v>
      </c>
      <c r="H425" s="3">
        <v>12941</v>
      </c>
      <c r="I425" s="1">
        <v>83</v>
      </c>
      <c r="J425" s="1" t="s">
        <v>46</v>
      </c>
      <c r="K425" s="1" t="s">
        <v>47</v>
      </c>
      <c r="L425" s="1" t="s">
        <v>58</v>
      </c>
      <c r="M425" s="1">
        <v>30.8</v>
      </c>
      <c r="N425" s="1">
        <v>160</v>
      </c>
      <c r="O425" s="1">
        <v>80</v>
      </c>
      <c r="P425" s="1">
        <v>80</v>
      </c>
      <c r="Q425" s="1">
        <v>120</v>
      </c>
      <c r="R425" s="1">
        <v>70</v>
      </c>
      <c r="S425" s="1" t="s">
        <v>54</v>
      </c>
      <c r="T425" s="1" t="s">
        <v>50</v>
      </c>
      <c r="U425" s="1" t="s">
        <v>50</v>
      </c>
      <c r="V425" s="1" t="s">
        <v>50</v>
      </c>
      <c r="W425" s="1" t="s">
        <v>51</v>
      </c>
      <c r="X425" s="1" t="s">
        <v>50</v>
      </c>
      <c r="Y425" s="1" t="s">
        <v>50</v>
      </c>
      <c r="Z425" s="1" t="s">
        <v>50</v>
      </c>
      <c r="AA425" s="1" t="s">
        <v>52</v>
      </c>
      <c r="AB425" s="1" t="s">
        <v>50</v>
      </c>
      <c r="AC425" s="1" t="s">
        <v>50</v>
      </c>
      <c r="AD425" s="1">
        <v>102</v>
      </c>
      <c r="AE425" s="1">
        <v>44</v>
      </c>
      <c r="AF425" s="1">
        <v>126</v>
      </c>
      <c r="AG425" s="1">
        <v>4.2</v>
      </c>
      <c r="AJ425" s="1">
        <v>5.3</v>
      </c>
      <c r="AK425" s="1">
        <v>3.3</v>
      </c>
      <c r="AL425" s="1" t="s">
        <v>50</v>
      </c>
      <c r="AM425" s="1" t="s">
        <v>51</v>
      </c>
      <c r="AN425" s="1" t="s">
        <v>50</v>
      </c>
      <c r="AO425" s="1" t="s">
        <v>50</v>
      </c>
      <c r="AP425" s="1" t="s">
        <v>50</v>
      </c>
      <c r="AQ425" s="1" t="s">
        <v>50</v>
      </c>
      <c r="AR425" s="1" t="s">
        <v>50</v>
      </c>
      <c r="AS425" s="1" t="s">
        <v>50</v>
      </c>
      <c r="AT425" s="1" t="s">
        <v>50</v>
      </c>
      <c r="AU425" s="1" t="s">
        <v>52</v>
      </c>
      <c r="AV425" s="1" t="s">
        <v>52</v>
      </c>
      <c r="AW425" s="1" t="s">
        <v>52</v>
      </c>
      <c r="AX425" s="6" t="s">
        <v>51</v>
      </c>
    </row>
    <row r="426" spans="1:50" x14ac:dyDescent="0.25">
      <c r="A426" s="4"/>
      <c r="B426" s="4">
        <v>310002</v>
      </c>
      <c r="C426" s="1">
        <v>65</v>
      </c>
      <c r="D426" s="1">
        <v>65</v>
      </c>
      <c r="E426" s="1">
        <v>65</v>
      </c>
      <c r="F426" s="1">
        <v>1</v>
      </c>
      <c r="G426" s="1" t="s">
        <v>553</v>
      </c>
      <c r="H426" s="3">
        <v>17103</v>
      </c>
      <c r="I426" s="1">
        <v>72</v>
      </c>
      <c r="J426" s="1" t="s">
        <v>46</v>
      </c>
      <c r="K426" s="1" t="s">
        <v>57</v>
      </c>
      <c r="L426" s="1" t="s">
        <v>48</v>
      </c>
      <c r="M426" s="1">
        <v>30.3</v>
      </c>
      <c r="N426" s="1">
        <v>130</v>
      </c>
      <c r="O426" s="1">
        <v>80</v>
      </c>
      <c r="P426" s="1">
        <v>50</v>
      </c>
      <c r="Q426" s="1">
        <v>105</v>
      </c>
      <c r="R426" s="1">
        <v>86</v>
      </c>
      <c r="S426" s="1" t="s">
        <v>54</v>
      </c>
      <c r="T426" s="1" t="s">
        <v>51</v>
      </c>
      <c r="U426" s="1" t="s">
        <v>50</v>
      </c>
      <c r="V426" s="1" t="s">
        <v>50</v>
      </c>
      <c r="W426" s="1" t="s">
        <v>51</v>
      </c>
      <c r="X426" s="1" t="s">
        <v>50</v>
      </c>
      <c r="Y426" s="1" t="s">
        <v>50</v>
      </c>
      <c r="Z426" s="1" t="s">
        <v>51</v>
      </c>
      <c r="AA426" s="1" t="s">
        <v>52</v>
      </c>
      <c r="AB426" s="1" t="s">
        <v>50</v>
      </c>
      <c r="AC426" s="1" t="s">
        <v>50</v>
      </c>
      <c r="AD426" s="1">
        <v>54</v>
      </c>
      <c r="AF426" s="1">
        <v>148</v>
      </c>
      <c r="AG426" s="1">
        <v>4</v>
      </c>
      <c r="AI426" s="1">
        <v>10</v>
      </c>
      <c r="AJ426" s="1">
        <v>3.5</v>
      </c>
      <c r="AK426" s="1">
        <v>1.6</v>
      </c>
      <c r="AL426" s="1" t="s">
        <v>50</v>
      </c>
      <c r="AM426" s="1" t="s">
        <v>51</v>
      </c>
      <c r="AN426" s="1" t="s">
        <v>50</v>
      </c>
      <c r="AO426" s="1" t="s">
        <v>50</v>
      </c>
      <c r="AP426" s="1" t="s">
        <v>51</v>
      </c>
      <c r="AQ426" s="1" t="s">
        <v>50</v>
      </c>
      <c r="AR426" s="1" t="s">
        <v>50</v>
      </c>
      <c r="AS426" s="1" t="s">
        <v>51</v>
      </c>
      <c r="AT426" s="1" t="s">
        <v>50</v>
      </c>
      <c r="AU426" s="1" t="s">
        <v>52</v>
      </c>
      <c r="AV426" s="1" t="s">
        <v>52</v>
      </c>
      <c r="AW426" s="1" t="s">
        <v>52</v>
      </c>
      <c r="AX426" s="6" t="s">
        <v>51</v>
      </c>
    </row>
    <row r="427" spans="1:50" x14ac:dyDescent="0.25">
      <c r="A427" s="4"/>
      <c r="B427" s="4">
        <v>310500</v>
      </c>
      <c r="C427" s="1">
        <v>60</v>
      </c>
      <c r="D427" s="1">
        <v>60</v>
      </c>
      <c r="E427" s="1">
        <v>60</v>
      </c>
      <c r="F427" s="1">
        <v>1</v>
      </c>
      <c r="G427" s="1" t="s">
        <v>555</v>
      </c>
      <c r="H427" s="3">
        <v>24894</v>
      </c>
      <c r="I427" s="1">
        <v>50</v>
      </c>
      <c r="J427" s="1" t="s">
        <v>46</v>
      </c>
      <c r="K427" s="1" t="s">
        <v>70</v>
      </c>
      <c r="L427" s="1" t="s">
        <v>58</v>
      </c>
      <c r="M427" s="1">
        <v>31.3</v>
      </c>
      <c r="N427" s="1">
        <v>120</v>
      </c>
      <c r="O427" s="1">
        <v>70</v>
      </c>
      <c r="P427" s="1">
        <v>50</v>
      </c>
      <c r="Q427" s="1">
        <v>95</v>
      </c>
      <c r="R427" s="1">
        <v>68</v>
      </c>
      <c r="S427" s="1" t="s">
        <v>54</v>
      </c>
      <c r="T427" s="1" t="s">
        <v>51</v>
      </c>
      <c r="U427" s="1" t="s">
        <v>50</v>
      </c>
      <c r="V427" s="1" t="s">
        <v>50</v>
      </c>
      <c r="W427" s="1" t="s">
        <v>50</v>
      </c>
      <c r="X427" s="1" t="s">
        <v>50</v>
      </c>
      <c r="Y427" s="1" t="s">
        <v>50</v>
      </c>
      <c r="Z427" s="1" t="s">
        <v>50</v>
      </c>
      <c r="AA427" s="1" t="s">
        <v>52</v>
      </c>
      <c r="AB427" s="1" t="s">
        <v>50</v>
      </c>
      <c r="AC427" s="1" t="s">
        <v>50</v>
      </c>
      <c r="AD427" s="1">
        <v>76</v>
      </c>
      <c r="AE427" s="1">
        <v>80</v>
      </c>
      <c r="AF427" s="1">
        <v>128</v>
      </c>
      <c r="AG427" s="1">
        <v>4</v>
      </c>
      <c r="AJ427" s="1">
        <v>6</v>
      </c>
      <c r="AK427" s="1">
        <v>3.4</v>
      </c>
      <c r="AL427" s="1" t="s">
        <v>50</v>
      </c>
      <c r="AM427" s="1" t="s">
        <v>50</v>
      </c>
      <c r="AN427" s="1" t="s">
        <v>50</v>
      </c>
      <c r="AO427" s="1" t="s">
        <v>50</v>
      </c>
      <c r="AP427" s="1" t="s">
        <v>51</v>
      </c>
      <c r="AQ427" s="1" t="s">
        <v>50</v>
      </c>
      <c r="AR427" s="1" t="s">
        <v>50</v>
      </c>
      <c r="AS427" s="1" t="s">
        <v>51</v>
      </c>
      <c r="AT427" s="1" t="s">
        <v>50</v>
      </c>
      <c r="AU427" s="1" t="s">
        <v>52</v>
      </c>
      <c r="AV427" s="1" t="s">
        <v>52</v>
      </c>
      <c r="AW427" s="1" t="s">
        <v>52</v>
      </c>
      <c r="AX427" s="6" t="s">
        <v>51</v>
      </c>
    </row>
    <row r="428" spans="1:50" x14ac:dyDescent="0.25">
      <c r="A428" s="4"/>
      <c r="B428" s="4">
        <v>319287</v>
      </c>
      <c r="C428" s="1">
        <v>55</v>
      </c>
      <c r="D428" s="1">
        <v>55</v>
      </c>
      <c r="F428" s="1">
        <v>1</v>
      </c>
      <c r="G428" s="1" t="s">
        <v>557</v>
      </c>
      <c r="H428" s="3">
        <v>8777</v>
      </c>
      <c r="I428" s="1">
        <v>94</v>
      </c>
      <c r="J428" s="1" t="s">
        <v>56</v>
      </c>
      <c r="K428" s="1" t="s">
        <v>47</v>
      </c>
      <c r="L428" s="1" t="s">
        <v>58</v>
      </c>
      <c r="M428" s="1">
        <v>23.5</v>
      </c>
      <c r="N428" s="1">
        <v>110</v>
      </c>
      <c r="O428" s="1">
        <v>70</v>
      </c>
      <c r="P428" s="1">
        <v>40</v>
      </c>
      <c r="Q428" s="1">
        <v>90</v>
      </c>
      <c r="R428" s="1">
        <v>70</v>
      </c>
      <c r="S428" s="1" t="s">
        <v>59</v>
      </c>
      <c r="T428" s="1" t="s">
        <v>50</v>
      </c>
      <c r="U428" s="1" t="s">
        <v>50</v>
      </c>
      <c r="V428" s="1" t="s">
        <v>51</v>
      </c>
      <c r="W428" s="1" t="s">
        <v>51</v>
      </c>
      <c r="X428" s="1" t="s">
        <v>50</v>
      </c>
      <c r="Y428" s="1" t="s">
        <v>51</v>
      </c>
      <c r="Z428" s="1" t="s">
        <v>50</v>
      </c>
      <c r="AA428" s="1" t="s">
        <v>52</v>
      </c>
      <c r="AB428" s="1" t="s">
        <v>51</v>
      </c>
      <c r="AC428" s="1" t="s">
        <v>50</v>
      </c>
      <c r="AD428" s="1">
        <v>161</v>
      </c>
      <c r="AE428" s="1">
        <v>31</v>
      </c>
      <c r="AF428" s="1">
        <v>103</v>
      </c>
      <c r="AG428" s="1">
        <v>4.9000000000000004</v>
      </c>
      <c r="AJ428" s="1">
        <v>3.2</v>
      </c>
      <c r="AL428" s="1" t="s">
        <v>50</v>
      </c>
      <c r="AM428" s="1" t="s">
        <v>51</v>
      </c>
      <c r="AN428" s="1" t="s">
        <v>50</v>
      </c>
      <c r="AO428" s="1" t="s">
        <v>51</v>
      </c>
      <c r="AP428" s="1" t="s">
        <v>51</v>
      </c>
      <c r="AQ428" s="1" t="s">
        <v>51</v>
      </c>
      <c r="AR428" s="1" t="s">
        <v>50</v>
      </c>
      <c r="AS428" s="1" t="s">
        <v>51</v>
      </c>
      <c r="AT428" s="1" t="s">
        <v>51</v>
      </c>
      <c r="AU428" s="1" t="s">
        <v>52</v>
      </c>
      <c r="AV428" s="1" t="s">
        <v>52</v>
      </c>
      <c r="AW428" s="1" t="s">
        <v>52</v>
      </c>
      <c r="AX428" s="6" t="s">
        <v>51</v>
      </c>
    </row>
    <row r="429" spans="1:50" x14ac:dyDescent="0.25">
      <c r="A429" s="4"/>
      <c r="B429" s="4">
        <v>327649</v>
      </c>
      <c r="C429" s="1">
        <v>51</v>
      </c>
      <c r="D429" s="1">
        <v>51</v>
      </c>
      <c r="E429" s="1">
        <v>51</v>
      </c>
      <c r="F429" s="1">
        <v>1</v>
      </c>
      <c r="G429" s="1" t="s">
        <v>558</v>
      </c>
      <c r="H429" s="3">
        <v>11125</v>
      </c>
      <c r="I429" s="1">
        <v>88</v>
      </c>
      <c r="J429" s="1" t="s">
        <v>46</v>
      </c>
      <c r="P429" s="1">
        <v>0</v>
      </c>
      <c r="Q429" s="1">
        <v>0</v>
      </c>
      <c r="W429" s="1" t="s">
        <v>51</v>
      </c>
      <c r="X429" s="1" t="s">
        <v>51</v>
      </c>
      <c r="Y429" s="1" t="s">
        <v>51</v>
      </c>
      <c r="AA429" s="1" t="s">
        <v>52</v>
      </c>
      <c r="AB429" s="1" t="s">
        <v>51</v>
      </c>
      <c r="AL429" s="1" t="s">
        <v>50</v>
      </c>
      <c r="AM429" s="1" t="s">
        <v>51</v>
      </c>
      <c r="AN429" s="1" t="s">
        <v>50</v>
      </c>
      <c r="AO429" s="1" t="s">
        <v>51</v>
      </c>
      <c r="AP429" s="1" t="s">
        <v>51</v>
      </c>
      <c r="AQ429" s="1" t="s">
        <v>50</v>
      </c>
      <c r="AR429" s="1" t="s">
        <v>50</v>
      </c>
      <c r="AS429" s="1" t="s">
        <v>51</v>
      </c>
      <c r="AT429" s="1" t="s">
        <v>51</v>
      </c>
      <c r="AU429" s="1" t="s">
        <v>52</v>
      </c>
      <c r="AV429" s="1" t="s">
        <v>52</v>
      </c>
      <c r="AW429" s="1" t="s">
        <v>52</v>
      </c>
      <c r="AX429" s="6" t="s">
        <v>51</v>
      </c>
    </row>
    <row r="430" spans="1:50" x14ac:dyDescent="0.25">
      <c r="A430" s="4"/>
      <c r="B430" s="4">
        <v>331036</v>
      </c>
      <c r="C430" s="1">
        <v>55</v>
      </c>
      <c r="D430" s="1">
        <v>55</v>
      </c>
      <c r="E430" s="1">
        <v>35</v>
      </c>
      <c r="F430" s="1">
        <v>1</v>
      </c>
      <c r="G430" s="1" t="s">
        <v>559</v>
      </c>
      <c r="H430" s="3">
        <v>11966</v>
      </c>
      <c r="I430" s="1">
        <v>86</v>
      </c>
      <c r="J430" s="1" t="s">
        <v>56</v>
      </c>
      <c r="K430" s="1" t="s">
        <v>47</v>
      </c>
      <c r="L430" s="1" t="s">
        <v>48</v>
      </c>
      <c r="M430" s="1">
        <v>33.799999999999997</v>
      </c>
      <c r="N430" s="1">
        <v>140</v>
      </c>
      <c r="O430" s="1">
        <v>80</v>
      </c>
      <c r="P430" s="1">
        <v>60</v>
      </c>
      <c r="Q430" s="1">
        <v>110</v>
      </c>
      <c r="R430" s="1">
        <v>47</v>
      </c>
      <c r="S430" s="1" t="s">
        <v>59</v>
      </c>
      <c r="T430" s="1" t="s">
        <v>50</v>
      </c>
      <c r="U430" s="1" t="s">
        <v>51</v>
      </c>
      <c r="V430" s="1" t="s">
        <v>50</v>
      </c>
      <c r="W430" s="1" t="s">
        <v>51</v>
      </c>
      <c r="X430" s="1" t="s">
        <v>50</v>
      </c>
      <c r="Y430" s="1" t="s">
        <v>51</v>
      </c>
      <c r="Z430" s="1" t="s">
        <v>51</v>
      </c>
      <c r="AA430" s="1" t="b">
        <v>1</v>
      </c>
      <c r="AB430" s="1" t="s">
        <v>50</v>
      </c>
      <c r="AC430" s="1" t="s">
        <v>50</v>
      </c>
      <c r="AD430" s="1">
        <v>82</v>
      </c>
      <c r="AE430" s="1">
        <v>75</v>
      </c>
      <c r="AG430" s="1">
        <v>4.8</v>
      </c>
      <c r="AJ430" s="1">
        <v>3.9</v>
      </c>
      <c r="AK430" s="1">
        <v>2</v>
      </c>
      <c r="AL430" s="1" t="s">
        <v>50</v>
      </c>
      <c r="AM430" s="1" t="s">
        <v>51</v>
      </c>
      <c r="AN430" s="1" t="s">
        <v>50</v>
      </c>
      <c r="AO430" s="1" t="s">
        <v>50</v>
      </c>
      <c r="AP430" s="1" t="s">
        <v>51</v>
      </c>
      <c r="AQ430" s="1" t="s">
        <v>50</v>
      </c>
      <c r="AR430" s="1" t="s">
        <v>50</v>
      </c>
      <c r="AS430" s="1" t="s">
        <v>51</v>
      </c>
      <c r="AT430" s="1" t="s">
        <v>50</v>
      </c>
      <c r="AU430" s="1" t="s">
        <v>52</v>
      </c>
      <c r="AV430" s="1" t="s">
        <v>52</v>
      </c>
      <c r="AW430" s="1" t="s">
        <v>52</v>
      </c>
      <c r="AX430" s="6" t="s">
        <v>51</v>
      </c>
    </row>
    <row r="431" spans="1:50" x14ac:dyDescent="0.25">
      <c r="A431" s="4"/>
      <c r="B431" s="4">
        <v>331820</v>
      </c>
      <c r="C431" s="1">
        <v>60</v>
      </c>
      <c r="D431" s="1">
        <v>60</v>
      </c>
      <c r="F431" s="1">
        <v>1</v>
      </c>
      <c r="G431" s="1" t="s">
        <v>560</v>
      </c>
      <c r="H431" s="3">
        <v>7554</v>
      </c>
      <c r="I431" s="1">
        <v>98</v>
      </c>
      <c r="J431" s="1" t="s">
        <v>46</v>
      </c>
      <c r="K431" s="1" t="s">
        <v>47</v>
      </c>
      <c r="L431" s="1" t="s">
        <v>58</v>
      </c>
      <c r="M431" s="1">
        <v>31.9</v>
      </c>
      <c r="N431" s="1">
        <v>140</v>
      </c>
      <c r="O431" s="1">
        <v>80</v>
      </c>
      <c r="P431" s="1">
        <v>60</v>
      </c>
      <c r="Q431" s="1">
        <v>110</v>
      </c>
      <c r="R431" s="1">
        <v>86</v>
      </c>
      <c r="S431" s="1" t="s">
        <v>49</v>
      </c>
      <c r="T431" s="1" t="s">
        <v>50</v>
      </c>
      <c r="U431" s="1" t="s">
        <v>50</v>
      </c>
      <c r="V431" s="1" t="s">
        <v>50</v>
      </c>
      <c r="W431" s="1" t="s">
        <v>51</v>
      </c>
      <c r="X431" s="1" t="s">
        <v>50</v>
      </c>
      <c r="Y431" s="1" t="s">
        <v>51</v>
      </c>
      <c r="Z431" s="1" t="s">
        <v>51</v>
      </c>
      <c r="AA431" s="1" t="s">
        <v>52</v>
      </c>
      <c r="AB431" s="1" t="s">
        <v>50</v>
      </c>
      <c r="AC431" s="1" t="s">
        <v>50</v>
      </c>
      <c r="AD431" s="1">
        <v>73</v>
      </c>
      <c r="AE431" s="1">
        <v>60</v>
      </c>
      <c r="AG431" s="1">
        <v>3.7</v>
      </c>
      <c r="AJ431" s="1">
        <v>5.8</v>
      </c>
      <c r="AL431" s="1" t="s">
        <v>50</v>
      </c>
      <c r="AM431" s="1" t="s">
        <v>50</v>
      </c>
      <c r="AN431" s="1" t="s">
        <v>50</v>
      </c>
      <c r="AO431" s="1" t="s">
        <v>50</v>
      </c>
      <c r="AP431" s="1" t="s">
        <v>51</v>
      </c>
      <c r="AQ431" s="1" t="s">
        <v>51</v>
      </c>
      <c r="AR431" s="1" t="s">
        <v>50</v>
      </c>
      <c r="AS431" s="1" t="s">
        <v>50</v>
      </c>
      <c r="AT431" s="1" t="s">
        <v>50</v>
      </c>
      <c r="AU431" s="1" t="s">
        <v>52</v>
      </c>
      <c r="AV431" s="1" t="s">
        <v>52</v>
      </c>
      <c r="AW431" s="1" t="s">
        <v>52</v>
      </c>
      <c r="AX431" s="6" t="s">
        <v>51</v>
      </c>
    </row>
    <row r="432" spans="1:50" x14ac:dyDescent="0.25">
      <c r="A432" s="4"/>
      <c r="B432" s="4">
        <v>332020</v>
      </c>
      <c r="C432" s="1">
        <v>64</v>
      </c>
      <c r="D432" s="1">
        <v>64</v>
      </c>
      <c r="E432" s="1">
        <v>58</v>
      </c>
      <c r="F432" s="1">
        <v>1</v>
      </c>
      <c r="G432" s="1" t="s">
        <v>561</v>
      </c>
      <c r="H432" s="3">
        <v>13443</v>
      </c>
      <c r="I432" s="1">
        <v>82</v>
      </c>
      <c r="J432" s="1" t="s">
        <v>46</v>
      </c>
      <c r="K432" s="1" t="s">
        <v>47</v>
      </c>
      <c r="L432" s="1" t="s">
        <v>58</v>
      </c>
      <c r="M432" s="1">
        <v>21.4</v>
      </c>
      <c r="N432" s="1">
        <v>140</v>
      </c>
      <c r="O432" s="1">
        <v>85</v>
      </c>
      <c r="P432" s="1">
        <v>55</v>
      </c>
      <c r="Q432" s="1">
        <v>112.5</v>
      </c>
      <c r="R432" s="1">
        <v>82</v>
      </c>
      <c r="S432" s="1" t="s">
        <v>49</v>
      </c>
      <c r="T432" s="1" t="s">
        <v>50</v>
      </c>
      <c r="U432" s="1" t="s">
        <v>50</v>
      </c>
      <c r="V432" s="1" t="s">
        <v>50</v>
      </c>
      <c r="W432" s="1" t="s">
        <v>51</v>
      </c>
      <c r="X432" s="1" t="s">
        <v>50</v>
      </c>
      <c r="Y432" s="1" t="s">
        <v>51</v>
      </c>
      <c r="Z432" s="1" t="s">
        <v>51</v>
      </c>
      <c r="AA432" s="1" t="s">
        <v>52</v>
      </c>
      <c r="AB432" s="1" t="s">
        <v>50</v>
      </c>
      <c r="AC432" s="1" t="s">
        <v>50</v>
      </c>
      <c r="AD432" s="1">
        <v>98</v>
      </c>
      <c r="AE432" s="1">
        <v>47</v>
      </c>
      <c r="AF432" s="1">
        <v>115</v>
      </c>
      <c r="AG432" s="1">
        <v>4.5</v>
      </c>
      <c r="AJ432" s="1">
        <v>4.5999999999999996</v>
      </c>
      <c r="AL432" s="1" t="s">
        <v>50</v>
      </c>
      <c r="AM432" s="1" t="s">
        <v>51</v>
      </c>
      <c r="AN432" s="1" t="s">
        <v>50</v>
      </c>
      <c r="AO432" s="1" t="s">
        <v>51</v>
      </c>
      <c r="AP432" s="1" t="s">
        <v>51</v>
      </c>
      <c r="AQ432" s="1" t="s">
        <v>50</v>
      </c>
      <c r="AR432" s="1" t="s">
        <v>50</v>
      </c>
      <c r="AS432" s="1" t="s">
        <v>50</v>
      </c>
      <c r="AT432" s="1" t="s">
        <v>50</v>
      </c>
      <c r="AU432" s="1" t="s">
        <v>52</v>
      </c>
      <c r="AV432" s="1" t="s">
        <v>52</v>
      </c>
      <c r="AW432" s="1" t="s">
        <v>52</v>
      </c>
      <c r="AX432" s="6" t="s">
        <v>51</v>
      </c>
    </row>
    <row r="433" spans="1:50" x14ac:dyDescent="0.25">
      <c r="A433" s="4"/>
      <c r="B433" s="4">
        <v>340118</v>
      </c>
      <c r="C433" s="1">
        <v>55</v>
      </c>
      <c r="D433" s="1">
        <v>55</v>
      </c>
      <c r="F433" s="1">
        <v>1</v>
      </c>
      <c r="G433" s="1" t="s">
        <v>563</v>
      </c>
      <c r="H433" s="3">
        <v>16318</v>
      </c>
      <c r="I433" s="1">
        <v>74</v>
      </c>
      <c r="J433" s="1" t="s">
        <v>56</v>
      </c>
      <c r="K433" s="1" t="s">
        <v>47</v>
      </c>
      <c r="L433" s="1" t="s">
        <v>58</v>
      </c>
      <c r="M433" s="1">
        <v>32.700000000000003</v>
      </c>
      <c r="N433" s="1">
        <v>110</v>
      </c>
      <c r="O433" s="1">
        <v>80</v>
      </c>
      <c r="P433" s="1">
        <v>30</v>
      </c>
      <c r="Q433" s="1">
        <v>95</v>
      </c>
      <c r="R433" s="1">
        <v>61</v>
      </c>
      <c r="S433" s="1" t="s">
        <v>480</v>
      </c>
      <c r="T433" s="1" t="s">
        <v>50</v>
      </c>
      <c r="U433" s="1" t="s">
        <v>51</v>
      </c>
      <c r="V433" s="1" t="s">
        <v>50</v>
      </c>
      <c r="W433" s="1" t="s">
        <v>51</v>
      </c>
      <c r="X433" s="1" t="s">
        <v>51</v>
      </c>
      <c r="Y433" s="1" t="s">
        <v>51</v>
      </c>
      <c r="Z433" s="1" t="s">
        <v>50</v>
      </c>
      <c r="AA433" s="1" t="s">
        <v>52</v>
      </c>
      <c r="AB433" s="1" t="s">
        <v>50</v>
      </c>
      <c r="AC433" s="1" t="s">
        <v>50</v>
      </c>
      <c r="AD433" s="1">
        <v>162</v>
      </c>
      <c r="AE433" s="1">
        <v>36</v>
      </c>
      <c r="AF433" s="1">
        <v>161</v>
      </c>
      <c r="AG433" s="1">
        <v>4.7</v>
      </c>
      <c r="AJ433" s="1">
        <v>2.9</v>
      </c>
      <c r="AL433" s="1" t="s">
        <v>51</v>
      </c>
      <c r="AM433" s="1" t="s">
        <v>51</v>
      </c>
      <c r="AN433" s="1" t="s">
        <v>50</v>
      </c>
      <c r="AO433" s="1" t="s">
        <v>51</v>
      </c>
      <c r="AP433" s="1" t="s">
        <v>51</v>
      </c>
      <c r="AQ433" s="1" t="s">
        <v>51</v>
      </c>
      <c r="AR433" s="1" t="s">
        <v>50</v>
      </c>
      <c r="AS433" s="1" t="s">
        <v>51</v>
      </c>
      <c r="AT433" s="1" t="s">
        <v>51</v>
      </c>
      <c r="AU433" s="1" t="s">
        <v>52</v>
      </c>
      <c r="AV433" s="1" t="s">
        <v>52</v>
      </c>
      <c r="AW433" s="1" t="s">
        <v>52</v>
      </c>
      <c r="AX433" s="6" t="s">
        <v>51</v>
      </c>
    </row>
    <row r="434" spans="1:50" x14ac:dyDescent="0.25">
      <c r="A434" s="4"/>
      <c r="B434" s="4">
        <v>356902</v>
      </c>
      <c r="C434" s="1">
        <v>54</v>
      </c>
      <c r="D434" s="1">
        <v>54</v>
      </c>
      <c r="F434" s="1">
        <v>1</v>
      </c>
      <c r="G434" s="1" t="s">
        <v>564</v>
      </c>
      <c r="H434" s="3">
        <v>12091</v>
      </c>
      <c r="I434" s="1">
        <v>85</v>
      </c>
      <c r="J434" s="1" t="s">
        <v>46</v>
      </c>
      <c r="K434" s="1" t="s">
        <v>47</v>
      </c>
      <c r="L434" s="1" t="s">
        <v>58</v>
      </c>
      <c r="M434" s="1">
        <v>36.9</v>
      </c>
      <c r="N434" s="1">
        <v>115</v>
      </c>
      <c r="O434" s="1">
        <v>80</v>
      </c>
      <c r="P434" s="1">
        <v>35</v>
      </c>
      <c r="Q434" s="1">
        <v>97.5</v>
      </c>
      <c r="R434" s="1">
        <v>80</v>
      </c>
      <c r="S434" s="1" t="s">
        <v>59</v>
      </c>
      <c r="T434" s="1" t="s">
        <v>50</v>
      </c>
      <c r="U434" s="1" t="s">
        <v>50</v>
      </c>
      <c r="V434" s="1" t="s">
        <v>51</v>
      </c>
      <c r="W434" s="1" t="s">
        <v>51</v>
      </c>
      <c r="X434" s="1" t="s">
        <v>50</v>
      </c>
      <c r="Y434" s="1" t="s">
        <v>50</v>
      </c>
      <c r="Z434" s="1" t="s">
        <v>50</v>
      </c>
      <c r="AA434" s="1" t="s">
        <v>52</v>
      </c>
      <c r="AB434" s="1" t="s">
        <v>50</v>
      </c>
      <c r="AC434" s="1" t="s">
        <v>50</v>
      </c>
      <c r="AD434" s="1">
        <v>80</v>
      </c>
      <c r="AE434" s="1">
        <v>59</v>
      </c>
      <c r="AG434" s="1">
        <v>5.3</v>
      </c>
      <c r="AJ434" s="1">
        <v>6.5</v>
      </c>
      <c r="AL434" s="1" t="s">
        <v>51</v>
      </c>
      <c r="AM434" s="1" t="s">
        <v>50</v>
      </c>
      <c r="AN434" s="1" t="s">
        <v>50</v>
      </c>
      <c r="AO434" s="1" t="s">
        <v>51</v>
      </c>
      <c r="AP434" s="1" t="s">
        <v>51</v>
      </c>
      <c r="AQ434" s="1" t="s">
        <v>51</v>
      </c>
      <c r="AR434" s="1" t="s">
        <v>50</v>
      </c>
      <c r="AS434" s="1" t="s">
        <v>50</v>
      </c>
      <c r="AT434" s="1" t="s">
        <v>50</v>
      </c>
      <c r="AU434" s="1" t="s">
        <v>52</v>
      </c>
      <c r="AV434" s="1" t="s">
        <v>52</v>
      </c>
      <c r="AW434" s="1" t="s">
        <v>52</v>
      </c>
      <c r="AX434" s="6" t="s">
        <v>51</v>
      </c>
    </row>
    <row r="435" spans="1:50" x14ac:dyDescent="0.25">
      <c r="A435" s="4"/>
      <c r="B435" s="4">
        <v>372759</v>
      </c>
      <c r="C435" s="1">
        <v>60</v>
      </c>
      <c r="D435" s="1">
        <v>60</v>
      </c>
      <c r="F435" s="1">
        <v>1</v>
      </c>
      <c r="G435" s="1" t="s">
        <v>565</v>
      </c>
      <c r="H435" s="3">
        <v>12614</v>
      </c>
      <c r="I435" s="1">
        <v>84</v>
      </c>
      <c r="J435" s="1" t="s">
        <v>46</v>
      </c>
      <c r="K435" s="1" t="s">
        <v>47</v>
      </c>
      <c r="L435" s="1" t="s">
        <v>58</v>
      </c>
      <c r="M435" s="1">
        <v>25.8</v>
      </c>
      <c r="N435" s="1">
        <v>150</v>
      </c>
      <c r="O435" s="1">
        <v>80</v>
      </c>
      <c r="P435" s="1">
        <v>70</v>
      </c>
      <c r="Q435" s="1">
        <v>115</v>
      </c>
      <c r="R435" s="1">
        <v>60</v>
      </c>
      <c r="S435" s="1" t="s">
        <v>54</v>
      </c>
      <c r="T435" s="1" t="s">
        <v>50</v>
      </c>
      <c r="U435" s="1" t="s">
        <v>50</v>
      </c>
      <c r="V435" s="1" t="s">
        <v>50</v>
      </c>
      <c r="W435" s="1" t="s">
        <v>51</v>
      </c>
      <c r="X435" s="1" t="s">
        <v>50</v>
      </c>
      <c r="Y435" s="1" t="s">
        <v>50</v>
      </c>
      <c r="Z435" s="1" t="s">
        <v>50</v>
      </c>
      <c r="AA435" s="1" t="b">
        <v>1</v>
      </c>
      <c r="AB435" s="1" t="s">
        <v>50</v>
      </c>
      <c r="AC435" s="1" t="s">
        <v>51</v>
      </c>
      <c r="AD435" s="1">
        <v>69</v>
      </c>
      <c r="AE435" s="1">
        <v>71</v>
      </c>
      <c r="AF435" s="1">
        <v>108</v>
      </c>
      <c r="AG435" s="1">
        <v>4.7</v>
      </c>
      <c r="AJ435" s="1">
        <v>3.8</v>
      </c>
      <c r="AL435" s="1" t="s">
        <v>50</v>
      </c>
      <c r="AM435" s="1" t="s">
        <v>50</v>
      </c>
      <c r="AN435" s="1" t="s">
        <v>50</v>
      </c>
      <c r="AO435" s="1" t="s">
        <v>50</v>
      </c>
      <c r="AP435" s="1" t="s">
        <v>51</v>
      </c>
      <c r="AQ435" s="1" t="s">
        <v>50</v>
      </c>
      <c r="AR435" s="1" t="s">
        <v>50</v>
      </c>
      <c r="AS435" s="1" t="s">
        <v>51</v>
      </c>
      <c r="AT435" s="1" t="s">
        <v>50</v>
      </c>
      <c r="AU435" s="1" t="s">
        <v>52</v>
      </c>
      <c r="AV435" s="1" t="s">
        <v>52</v>
      </c>
      <c r="AW435" s="1" t="s">
        <v>52</v>
      </c>
      <c r="AX435" s="6" t="s">
        <v>51</v>
      </c>
    </row>
    <row r="436" spans="1:50" x14ac:dyDescent="0.25">
      <c r="A436" s="4"/>
      <c r="B436" s="4">
        <v>385243</v>
      </c>
      <c r="C436" s="1">
        <v>55</v>
      </c>
      <c r="D436" s="1">
        <v>55</v>
      </c>
      <c r="F436" s="1">
        <v>1</v>
      </c>
      <c r="G436" s="1" t="s">
        <v>566</v>
      </c>
      <c r="H436" s="3">
        <v>13594</v>
      </c>
      <c r="I436" s="1">
        <v>81</v>
      </c>
      <c r="J436" s="1" t="s">
        <v>46</v>
      </c>
      <c r="K436" s="1" t="s">
        <v>47</v>
      </c>
      <c r="L436" s="1" t="s">
        <v>58</v>
      </c>
      <c r="M436" s="1">
        <v>35.1</v>
      </c>
      <c r="N436" s="1">
        <v>160</v>
      </c>
      <c r="O436" s="1">
        <v>90</v>
      </c>
      <c r="P436" s="1">
        <v>70</v>
      </c>
      <c r="Q436" s="1">
        <v>125</v>
      </c>
      <c r="R436" s="1">
        <v>80</v>
      </c>
      <c r="S436" s="1" t="s">
        <v>54</v>
      </c>
      <c r="T436" s="1" t="s">
        <v>50</v>
      </c>
      <c r="U436" s="1" t="s">
        <v>50</v>
      </c>
      <c r="V436" s="1" t="s">
        <v>51</v>
      </c>
      <c r="W436" s="1" t="s">
        <v>51</v>
      </c>
      <c r="X436" s="1" t="s">
        <v>51</v>
      </c>
      <c r="Y436" s="1" t="s">
        <v>51</v>
      </c>
      <c r="Z436" s="1" t="s">
        <v>50</v>
      </c>
      <c r="AA436" s="1" t="s">
        <v>52</v>
      </c>
      <c r="AB436" s="1" t="s">
        <v>50</v>
      </c>
      <c r="AC436" s="1" t="s">
        <v>50</v>
      </c>
      <c r="AD436" s="1">
        <v>76</v>
      </c>
      <c r="AE436" s="1">
        <v>64</v>
      </c>
      <c r="AF436" s="1">
        <v>89</v>
      </c>
      <c r="AG436" s="1">
        <v>4.0999999999999996</v>
      </c>
      <c r="AJ436" s="1">
        <v>3.9</v>
      </c>
      <c r="AL436" s="1" t="s">
        <v>51</v>
      </c>
      <c r="AM436" s="1" t="s">
        <v>50</v>
      </c>
      <c r="AN436" s="1" t="s">
        <v>50</v>
      </c>
      <c r="AO436" s="1" t="s">
        <v>50</v>
      </c>
      <c r="AP436" s="1" t="s">
        <v>51</v>
      </c>
      <c r="AQ436" s="1" t="s">
        <v>50</v>
      </c>
      <c r="AR436" s="1" t="s">
        <v>50</v>
      </c>
      <c r="AS436" s="1" t="s">
        <v>50</v>
      </c>
      <c r="AT436" s="1" t="s">
        <v>50</v>
      </c>
      <c r="AU436" s="1" t="s">
        <v>52</v>
      </c>
      <c r="AV436" s="1" t="s">
        <v>52</v>
      </c>
      <c r="AW436" s="1" t="s">
        <v>52</v>
      </c>
      <c r="AX436" s="6" t="s">
        <v>51</v>
      </c>
    </row>
    <row r="437" spans="1:50" x14ac:dyDescent="0.25">
      <c r="A437" s="4"/>
      <c r="B437" s="4">
        <v>457975</v>
      </c>
      <c r="C437" s="1">
        <v>65</v>
      </c>
      <c r="D437" s="1">
        <v>65</v>
      </c>
      <c r="F437" s="1">
        <v>1</v>
      </c>
      <c r="G437" s="1" t="s">
        <v>567</v>
      </c>
      <c r="H437" s="3">
        <v>15893</v>
      </c>
      <c r="I437" s="1">
        <v>75</v>
      </c>
      <c r="J437" s="1" t="s">
        <v>46</v>
      </c>
      <c r="K437" s="1" t="s">
        <v>57</v>
      </c>
      <c r="L437" s="1" t="s">
        <v>58</v>
      </c>
      <c r="M437" s="1">
        <v>39.6</v>
      </c>
      <c r="N437" s="1">
        <v>100</v>
      </c>
      <c r="O437" s="1">
        <v>70</v>
      </c>
      <c r="P437" s="1">
        <v>30</v>
      </c>
      <c r="Q437" s="1">
        <v>85</v>
      </c>
      <c r="R437" s="1">
        <v>84</v>
      </c>
      <c r="S437" s="1" t="s">
        <v>105</v>
      </c>
      <c r="T437" s="1" t="s">
        <v>50</v>
      </c>
      <c r="U437" s="1" t="s">
        <v>50</v>
      </c>
      <c r="V437" s="1" t="s">
        <v>51</v>
      </c>
      <c r="W437" s="1" t="s">
        <v>51</v>
      </c>
      <c r="X437" s="1" t="s">
        <v>51</v>
      </c>
      <c r="Y437" s="1" t="s">
        <v>51</v>
      </c>
      <c r="Z437" s="1" t="s">
        <v>51</v>
      </c>
      <c r="AA437" s="1" t="s">
        <v>52</v>
      </c>
      <c r="AB437" s="1" t="s">
        <v>50</v>
      </c>
      <c r="AC437" s="1" t="s">
        <v>50</v>
      </c>
      <c r="AD437" s="1">
        <v>70</v>
      </c>
      <c r="AE437" s="1">
        <v>74</v>
      </c>
      <c r="AG437" s="1">
        <v>4.4000000000000004</v>
      </c>
      <c r="AJ437" s="1">
        <v>3.7</v>
      </c>
      <c r="AL437" s="1" t="s">
        <v>50</v>
      </c>
      <c r="AM437" s="1" t="s">
        <v>51</v>
      </c>
      <c r="AN437" s="1" t="s">
        <v>50</v>
      </c>
      <c r="AO437" s="1" t="s">
        <v>50</v>
      </c>
      <c r="AP437" s="1" t="s">
        <v>51</v>
      </c>
      <c r="AQ437" s="1" t="s">
        <v>51</v>
      </c>
      <c r="AR437" s="1" t="s">
        <v>50</v>
      </c>
      <c r="AS437" s="1" t="s">
        <v>51</v>
      </c>
      <c r="AT437" s="1" t="s">
        <v>50</v>
      </c>
      <c r="AU437" s="1" t="s">
        <v>52</v>
      </c>
      <c r="AV437" s="1" t="s">
        <v>52</v>
      </c>
      <c r="AW437" s="1" t="s">
        <v>52</v>
      </c>
      <c r="AX437" s="6" t="s">
        <v>51</v>
      </c>
    </row>
    <row r="438" spans="1:50" x14ac:dyDescent="0.25">
      <c r="A438" s="7"/>
      <c r="B438" s="7">
        <v>466779</v>
      </c>
      <c r="C438" s="5">
        <v>55</v>
      </c>
      <c r="D438" s="5">
        <v>55</v>
      </c>
      <c r="E438" s="5"/>
      <c r="F438" s="5">
        <v>1</v>
      </c>
      <c r="G438" s="5" t="s">
        <v>568</v>
      </c>
      <c r="H438" s="8">
        <v>12606</v>
      </c>
      <c r="I438" s="5">
        <v>84</v>
      </c>
      <c r="J438" s="5" t="s">
        <v>56</v>
      </c>
      <c r="K438" s="5" t="s">
        <v>57</v>
      </c>
      <c r="L438" s="5" t="s">
        <v>58</v>
      </c>
      <c r="M438" s="5">
        <v>24.9</v>
      </c>
      <c r="N438" s="5">
        <v>120</v>
      </c>
      <c r="O438" s="5">
        <v>60</v>
      </c>
      <c r="P438" s="5">
        <v>60</v>
      </c>
      <c r="Q438" s="5">
        <v>90</v>
      </c>
      <c r="R438" s="5">
        <v>77</v>
      </c>
      <c r="S438" s="5" t="s">
        <v>54</v>
      </c>
      <c r="T438" s="5" t="s">
        <v>50</v>
      </c>
      <c r="U438" s="5" t="s">
        <v>50</v>
      </c>
      <c r="V438" s="5" t="s">
        <v>50</v>
      </c>
      <c r="W438" s="5" t="s">
        <v>51</v>
      </c>
      <c r="X438" s="5" t="s">
        <v>50</v>
      </c>
      <c r="Y438" s="5" t="s">
        <v>50</v>
      </c>
      <c r="Z438" s="5" t="s">
        <v>50</v>
      </c>
      <c r="AA438" s="5" t="s">
        <v>52</v>
      </c>
      <c r="AB438" s="5" t="s">
        <v>50</v>
      </c>
      <c r="AC438" s="5" t="s">
        <v>51</v>
      </c>
      <c r="AD438" s="5">
        <v>89</v>
      </c>
      <c r="AE438" s="5">
        <v>69</v>
      </c>
      <c r="AF438" s="5"/>
      <c r="AG438" s="5">
        <v>5</v>
      </c>
      <c r="AH438" s="5"/>
      <c r="AI438" s="5"/>
      <c r="AJ438" s="5">
        <v>3.5</v>
      </c>
      <c r="AK438" s="5"/>
      <c r="AL438" s="5" t="s">
        <v>50</v>
      </c>
      <c r="AM438" s="5" t="s">
        <v>51</v>
      </c>
      <c r="AN438" s="5" t="s">
        <v>50</v>
      </c>
      <c r="AO438" s="5" t="s">
        <v>51</v>
      </c>
      <c r="AP438" s="5" t="s">
        <v>51</v>
      </c>
      <c r="AQ438" s="5" t="s">
        <v>51</v>
      </c>
      <c r="AR438" s="5" t="s">
        <v>50</v>
      </c>
      <c r="AS438" s="5" t="s">
        <v>51</v>
      </c>
      <c r="AT438" s="5" t="s">
        <v>51</v>
      </c>
      <c r="AU438" s="5" t="s">
        <v>52</v>
      </c>
      <c r="AV438" s="5" t="s">
        <v>52</v>
      </c>
      <c r="AW438" s="5" t="s">
        <v>52</v>
      </c>
      <c r="AX438" s="9" t="s">
        <v>51</v>
      </c>
    </row>
    <row r="439" spans="1:50" x14ac:dyDescent="0.25">
      <c r="A439" s="39"/>
      <c r="B439" s="39"/>
      <c r="C439" s="48"/>
      <c r="D439" s="48"/>
      <c r="E439" s="48"/>
      <c r="F439" s="48"/>
      <c r="G439" s="48"/>
      <c r="H439" s="49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1"/>
    </row>
    <row r="440" spans="1:50" x14ac:dyDescent="0.25">
      <c r="A440" s="39"/>
      <c r="B440" s="39"/>
      <c r="C440" s="48"/>
      <c r="D440" s="48"/>
      <c r="E440" s="48"/>
      <c r="F440" s="48"/>
      <c r="G440" s="48"/>
      <c r="H440" s="49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1"/>
    </row>
    <row r="460" spans="1:50" s="50" customFormat="1" x14ac:dyDescent="0.25">
      <c r="A460" s="12"/>
      <c r="B460" s="12" t="s">
        <v>0</v>
      </c>
      <c r="C460" s="13" t="s">
        <v>569</v>
      </c>
      <c r="D460" s="14" t="s">
        <v>1</v>
      </c>
      <c r="E460" s="14" t="s">
        <v>2</v>
      </c>
      <c r="F460" s="14" t="s">
        <v>3</v>
      </c>
      <c r="G460" s="14" t="s">
        <v>4</v>
      </c>
      <c r="H460" s="14" t="s">
        <v>571</v>
      </c>
      <c r="I460" s="14" t="s">
        <v>5</v>
      </c>
      <c r="J460" s="14" t="s">
        <v>6</v>
      </c>
      <c r="K460" s="14" t="s">
        <v>7</v>
      </c>
      <c r="L460" s="14" t="s">
        <v>8</v>
      </c>
      <c r="M460" s="14" t="s">
        <v>9</v>
      </c>
      <c r="N460" s="14" t="s">
        <v>10</v>
      </c>
      <c r="O460" s="14" t="s">
        <v>11</v>
      </c>
      <c r="P460" s="14" t="s">
        <v>12</v>
      </c>
      <c r="Q460" s="14" t="s">
        <v>13</v>
      </c>
      <c r="R460" s="14" t="s">
        <v>14</v>
      </c>
      <c r="S460" s="14" t="s">
        <v>15</v>
      </c>
      <c r="T460" s="14" t="s">
        <v>16</v>
      </c>
      <c r="U460" s="14" t="s">
        <v>570</v>
      </c>
      <c r="V460" s="14" t="s">
        <v>17</v>
      </c>
      <c r="W460" s="14" t="s">
        <v>18</v>
      </c>
      <c r="X460" s="14" t="s">
        <v>19</v>
      </c>
      <c r="Y460" s="14" t="s">
        <v>20</v>
      </c>
      <c r="Z460" s="14" t="s">
        <v>21</v>
      </c>
      <c r="AA460" s="14" t="s">
        <v>572</v>
      </c>
      <c r="AB460" s="14" t="s">
        <v>22</v>
      </c>
      <c r="AC460" s="14" t="s">
        <v>23</v>
      </c>
      <c r="AD460" s="14" t="s">
        <v>24</v>
      </c>
      <c r="AE460" s="14" t="s">
        <v>25</v>
      </c>
      <c r="AF460" s="14" t="s">
        <v>26</v>
      </c>
      <c r="AG460" s="14" t="s">
        <v>27</v>
      </c>
      <c r="AH460" s="14" t="s">
        <v>28</v>
      </c>
      <c r="AI460" s="14" t="s">
        <v>29</v>
      </c>
      <c r="AJ460" s="14" t="s">
        <v>30</v>
      </c>
      <c r="AK460" s="14" t="s">
        <v>31</v>
      </c>
      <c r="AL460" s="14" t="s">
        <v>32</v>
      </c>
      <c r="AM460" s="14" t="s">
        <v>33</v>
      </c>
      <c r="AN460" s="14" t="s">
        <v>34</v>
      </c>
      <c r="AO460" s="14" t="s">
        <v>35</v>
      </c>
      <c r="AP460" s="14" t="s">
        <v>36</v>
      </c>
      <c r="AQ460" s="14" t="s">
        <v>37</v>
      </c>
      <c r="AR460" s="14" t="s">
        <v>38</v>
      </c>
      <c r="AS460" s="14" t="s">
        <v>39</v>
      </c>
      <c r="AT460" s="14" t="s">
        <v>40</v>
      </c>
      <c r="AU460" s="14" t="s">
        <v>41</v>
      </c>
      <c r="AV460" s="14" t="s">
        <v>42</v>
      </c>
      <c r="AW460" s="14" t="s">
        <v>43</v>
      </c>
      <c r="AX460" s="15" t="s">
        <v>44</v>
      </c>
    </row>
    <row r="461" spans="1:50" x14ac:dyDescent="0.25">
      <c r="A461" s="52" t="s">
        <v>2499</v>
      </c>
      <c r="B461" s="1">
        <f>COUNTA(TVOYes[HT_PAT_ID])</f>
        <v>437</v>
      </c>
    </row>
    <row r="462" spans="1:50" x14ac:dyDescent="0.25">
      <c r="A462" s="52" t="s">
        <v>2500</v>
      </c>
      <c r="B462" s="51">
        <f>COUNTA(TVOYes[HT_PAT_ID])/COUNTA(TStatsAllData[HT_PAT_ID])/100</f>
        <v>0.72833333333333328</v>
      </c>
    </row>
    <row r="463" spans="1:50" s="38" customFormat="1" x14ac:dyDescent="0.25">
      <c r="A463" s="52" t="s">
        <v>2427</v>
      </c>
      <c r="C463" s="40">
        <f>MEDIAN(C2:C460)</f>
        <v>60</v>
      </c>
      <c r="D463" s="40">
        <f>MEDIAN(D2:D460)</f>
        <v>60</v>
      </c>
      <c r="E463" s="40">
        <f>MEDIAN(E2:E460)</f>
        <v>58</v>
      </c>
      <c r="F463" s="40">
        <f>MEDIAN(F2:F460)</f>
        <v>1</v>
      </c>
      <c r="I463" s="40">
        <f>MEDIAN(I2:I460)</f>
        <v>82</v>
      </c>
      <c r="M463" s="40">
        <f>MEDIAN(M2:M460)</f>
        <v>30.1</v>
      </c>
      <c r="N463" s="40">
        <f>MEDIAN(N2:N460)</f>
        <v>125</v>
      </c>
      <c r="O463" s="40">
        <f>MEDIAN(O2:O460)</f>
        <v>70</v>
      </c>
      <c r="P463" s="40">
        <f>MEDIAN(P2:P460)</f>
        <v>55</v>
      </c>
      <c r="Q463" s="40">
        <f>MEDIAN(Q2:Q460)</f>
        <v>97.5</v>
      </c>
      <c r="R463" s="40">
        <f>MEDIAN(R2:R460)</f>
        <v>72</v>
      </c>
      <c r="AD463" s="40">
        <f>MEDIAN(AD2:AD460)</f>
        <v>96</v>
      </c>
      <c r="AE463" s="40">
        <f>MEDIAN(AE2:AE460)</f>
        <v>55</v>
      </c>
      <c r="AF463" s="40">
        <f>MEDIAN(AF2:AF460)</f>
        <v>128</v>
      </c>
      <c r="AG463" s="40">
        <f>MEDIAN(AG2:AG460)</f>
        <v>4.4000000000000004</v>
      </c>
      <c r="AH463" s="40">
        <f>MEDIAN(AH2:AH460)</f>
        <v>195</v>
      </c>
      <c r="AI463" s="40">
        <f>MEDIAN(AI2:AI460)</f>
        <v>40</v>
      </c>
      <c r="AJ463" s="40">
        <f>MEDIAN(AJ2:AJ460)</f>
        <v>4.3499999999999996</v>
      </c>
    </row>
    <row r="464" spans="1:50" s="38" customFormat="1" x14ac:dyDescent="0.25">
      <c r="A464" s="52" t="s">
        <v>2428</v>
      </c>
      <c r="C464" s="40">
        <f>AVERAGEA(C2:C460)</f>
        <v>60.264155251141553</v>
      </c>
      <c r="D464" s="40">
        <f>AVERAGEA(D2:D460)</f>
        <v>59.98854166666667</v>
      </c>
      <c r="E464" s="40">
        <f>AVERAGEA(E2:E460)</f>
        <v>54.700748129675809</v>
      </c>
      <c r="F464" s="40">
        <f>AVERAGEA(F2:F460)</f>
        <v>0.99771689497716898</v>
      </c>
      <c r="I464" s="40">
        <f>AVERAGEA(I2:I460)</f>
        <v>79.650684931506845</v>
      </c>
      <c r="M464" s="40">
        <f>AVERAGEA(M2:M460)</f>
        <v>30.530486111111092</v>
      </c>
      <c r="N464" s="40">
        <f>AVERAGEA(N2:N460)</f>
        <v>127.06603773584905</v>
      </c>
      <c r="O464" s="40">
        <f>AVERAGEA(O2:O460)</f>
        <v>71.021226415094333</v>
      </c>
      <c r="P464" s="40">
        <f>AVERAGEA(P2:P460)</f>
        <v>54.253424657534246</v>
      </c>
      <c r="Q464" s="40">
        <f>AVERAGEA(Q2:Q460)</f>
        <v>95.87785388127854</v>
      </c>
      <c r="R464" s="40">
        <f>AVERAGEA(R2:R460)</f>
        <v>73.679245283018872</v>
      </c>
      <c r="AD464" s="40">
        <f>AVERAGEA(AD2:AD460)</f>
        <v>102.18028169014084</v>
      </c>
      <c r="AE464" s="40">
        <f>AVERAGEA(AE2:AE460)</f>
        <v>54.772463768115941</v>
      </c>
      <c r="AF464" s="40">
        <f>AVERAGEA(AF2:AF460)</f>
        <v>120.13749999999999</v>
      </c>
      <c r="AG464" s="40">
        <f>AVERAGEA(AG2:AG460)</f>
        <v>4.4223796033994347</v>
      </c>
      <c r="AH464" s="40">
        <f>AVERAGEA(AH2:AH460)</f>
        <v>718.16</v>
      </c>
      <c r="AI464" s="40">
        <f>AVERAGEA(AI2:AI460)</f>
        <v>54.024999999999999</v>
      </c>
      <c r="AJ464" s="40">
        <f>AVERAGEA(AJ2:AJ460)</f>
        <v>2.2670103092783505</v>
      </c>
    </row>
    <row r="465" spans="1:50" s="38" customFormat="1" x14ac:dyDescent="0.25">
      <c r="A465" s="52" t="s">
        <v>2430</v>
      </c>
      <c r="C465" s="40">
        <f>QUARTILE(C2:C460,1)</f>
        <v>55</v>
      </c>
      <c r="D465" s="40">
        <f>QUARTILE(D2:D460,1)</f>
        <v>55</v>
      </c>
      <c r="E465" s="40">
        <f>QUARTILE(E2:E460,1)</f>
        <v>50</v>
      </c>
      <c r="F465" s="40">
        <f>QUARTILE(F2:F460,1)</f>
        <v>1</v>
      </c>
      <c r="I465" s="40">
        <f>QUARTILE(I2:I460,1)</f>
        <v>73</v>
      </c>
      <c r="M465" s="40">
        <f>QUARTILE(M2:M460,1)</f>
        <v>25</v>
      </c>
      <c r="N465" s="40">
        <f>QUARTILE(N2:N460,1)</f>
        <v>115</v>
      </c>
      <c r="O465" s="40">
        <f>QUARTILE(O2:O460,1)</f>
        <v>60</v>
      </c>
      <c r="P465" s="40">
        <f>QUARTILE(P2:P460,1)</f>
        <v>45</v>
      </c>
      <c r="Q465" s="40">
        <f>QUARTILE(Q2:Q460,1)</f>
        <v>90</v>
      </c>
      <c r="R465" s="40">
        <f>QUARTILE(R2:R460,1)</f>
        <v>64</v>
      </c>
      <c r="AD465" s="40">
        <f>QUARTILE(AD2:AD460,1)</f>
        <v>77</v>
      </c>
      <c r="AE465" s="40">
        <f>QUARTILE(AE2:AE460,1)</f>
        <v>42</v>
      </c>
      <c r="AF465" s="40">
        <f>QUARTILE(AF2:AF460,1)</f>
        <v>113</v>
      </c>
      <c r="AG465" s="40">
        <f>QUARTILE(AG2:AG460,1)</f>
        <v>4.0999999999999996</v>
      </c>
      <c r="AH465" s="40">
        <f>QUARTILE(AH2:AH460,1)</f>
        <v>40.75</v>
      </c>
      <c r="AI465" s="40">
        <f>QUARTILE(AI2:AI460,1)</f>
        <v>13.75</v>
      </c>
      <c r="AJ465" s="40">
        <f>QUARTILE(AJ2:AJ460,1)</f>
        <v>3.7</v>
      </c>
    </row>
    <row r="466" spans="1:50" s="38" customFormat="1" x14ac:dyDescent="0.25">
      <c r="A466" s="52" t="s">
        <v>2431</v>
      </c>
      <c r="C466" s="38">
        <f>QUARTILE(C3:C461,3)</f>
        <v>65</v>
      </c>
      <c r="D466" s="38">
        <f>QUARTILE(D3:D461,3)</f>
        <v>64</v>
      </c>
      <c r="E466" s="38">
        <f>QUARTILE(E3:E461,3)</f>
        <v>63</v>
      </c>
      <c r="F466" s="38">
        <f>QUARTILE(F3:F461,3)</f>
        <v>1</v>
      </c>
      <c r="I466" s="38">
        <f>QUARTILE(I3:I461,3)</f>
        <v>87.25</v>
      </c>
      <c r="M466" s="38">
        <f>QUARTILE(M3:M461,3)</f>
        <v>35.1</v>
      </c>
      <c r="N466" s="38">
        <f>QUARTILE(N3:N461,3)</f>
        <v>140</v>
      </c>
      <c r="O466" s="38">
        <f>QUARTILE(O3:O461,3)</f>
        <v>80</v>
      </c>
      <c r="P466" s="38">
        <f>QUARTILE(P3:P461,3)</f>
        <v>65</v>
      </c>
      <c r="Q466" s="38">
        <f>QUARTILE(Q3:Q461,3)</f>
        <v>107.5</v>
      </c>
      <c r="R466" s="38">
        <f>QUARTILE(R3:R461,3)</f>
        <v>81</v>
      </c>
      <c r="AD466" s="38">
        <f>QUARTILE(AD3:AD461,3)</f>
        <v>118</v>
      </c>
      <c r="AE466" s="38">
        <f>QUARTILE(AE3:AE461,3)</f>
        <v>71</v>
      </c>
      <c r="AF466" s="38">
        <f>QUARTILE(AF3:AF461,3)</f>
        <v>139</v>
      </c>
      <c r="AG466" s="38">
        <f>QUARTILE(AG3:AG461,3)</f>
        <v>4.7</v>
      </c>
      <c r="AH466" s="38">
        <f>QUARTILE(AH3:AH461,3)</f>
        <v>782.25</v>
      </c>
      <c r="AI466" s="38">
        <f>QUARTILE(AI3:AI461,3)</f>
        <v>57.2</v>
      </c>
      <c r="AJ466" s="38">
        <f>QUARTILE(AJ3:AJ461,3)</f>
        <v>5.0999999999999996</v>
      </c>
    </row>
    <row r="467" spans="1:50" s="38" customFormat="1" x14ac:dyDescent="0.25">
      <c r="A467" s="52" t="s">
        <v>2429</v>
      </c>
      <c r="C467" s="38">
        <f>C466-C465</f>
        <v>10</v>
      </c>
      <c r="D467" s="38">
        <f t="shared" ref="D467:F467" si="0">D466-D465</f>
        <v>9</v>
      </c>
      <c r="E467" s="38">
        <f t="shared" si="0"/>
        <v>13</v>
      </c>
      <c r="F467" s="38">
        <f t="shared" si="0"/>
        <v>0</v>
      </c>
      <c r="I467" s="38">
        <f>I466-I465</f>
        <v>14.25</v>
      </c>
      <c r="M467" s="38">
        <f t="shared" ref="M467:R467" si="1">M466-M465</f>
        <v>10.100000000000001</v>
      </c>
      <c r="N467" s="38">
        <f t="shared" si="1"/>
        <v>25</v>
      </c>
      <c r="O467" s="38">
        <f t="shared" si="1"/>
        <v>20</v>
      </c>
      <c r="P467" s="38">
        <f t="shared" si="1"/>
        <v>20</v>
      </c>
      <c r="Q467" s="38">
        <f t="shared" si="1"/>
        <v>17.5</v>
      </c>
      <c r="R467" s="38">
        <f t="shared" si="1"/>
        <v>17</v>
      </c>
      <c r="AD467" s="38">
        <f t="shared" ref="AD467:AJ467" si="2">AD466-AD465</f>
        <v>41</v>
      </c>
      <c r="AE467" s="38">
        <f t="shared" si="2"/>
        <v>29</v>
      </c>
      <c r="AF467" s="38">
        <f t="shared" si="2"/>
        <v>26</v>
      </c>
      <c r="AG467" s="38">
        <f t="shared" si="2"/>
        <v>0.60000000000000053</v>
      </c>
      <c r="AH467" s="38">
        <f t="shared" si="2"/>
        <v>741.5</v>
      </c>
      <c r="AI467" s="38">
        <f t="shared" si="2"/>
        <v>43.45</v>
      </c>
      <c r="AJ467" s="38">
        <f t="shared" si="2"/>
        <v>1.3999999999999995</v>
      </c>
    </row>
    <row r="468" spans="1:50" s="38" customFormat="1" x14ac:dyDescent="0.25">
      <c r="A468" s="52" t="s">
        <v>2432</v>
      </c>
      <c r="C468" s="40">
        <f>_xlfn.STDEV.S(C2:C460)</f>
        <v>6.0961802122262165</v>
      </c>
      <c r="D468" s="40">
        <f>_xlfn.STDEV.S(D2:D460)</f>
        <v>5.6998614547887492</v>
      </c>
      <c r="E468" s="40">
        <f>_xlfn.STDEV.S(E2:E460)</f>
        <v>12.832293760582896</v>
      </c>
      <c r="F468" s="40">
        <f>_xlfn.STDEV.S(F2:F460)</f>
        <v>0</v>
      </c>
      <c r="I468" s="40">
        <f>_xlfn.STDEV.S(I2:I460)</f>
        <v>10.767859656734714</v>
      </c>
      <c r="M468" s="40">
        <f>_xlfn.STDEV.S(M2:M460)</f>
        <v>7.5313385798974375</v>
      </c>
      <c r="N468" s="40">
        <f>_xlfn.STDEV.S(N2:N460)</f>
        <v>18.573933431116217</v>
      </c>
      <c r="O468" s="40">
        <f>_xlfn.STDEV.S(O2:O460)</f>
        <v>10.286289358128398</v>
      </c>
      <c r="P468" s="40">
        <f>_xlfn.STDEV.S(P2:P460)</f>
        <v>18.419468922507821</v>
      </c>
      <c r="Q468" s="40">
        <f>_xlfn.STDEV.S(Q2:Q460)</f>
        <v>21.54542974509744</v>
      </c>
      <c r="R468" s="40">
        <f>_xlfn.STDEV.S(R2:R460)</f>
        <v>14.528849591387919</v>
      </c>
      <c r="AD468" s="38">
        <f>_xlfn.STDEV.S(AD2:AD438)</f>
        <v>37.799386890125312</v>
      </c>
      <c r="AE468" s="38">
        <f>_xlfn.STDEV.S(AE2:AE438)</f>
        <v>18.946835773855696</v>
      </c>
      <c r="AF468" s="38">
        <f>_xlfn.STDEV.S(AF2:AF438)</f>
        <v>33.748239365072038</v>
      </c>
      <c r="AG468" s="38">
        <f>_xlfn.STDEV.S(AG2:AG438)</f>
        <v>0.4926820570084619</v>
      </c>
      <c r="AH468" s="38">
        <f>_xlfn.STDEV.S(AH2:AH438)</f>
        <v>1365.9666402657278</v>
      </c>
      <c r="AI468" s="38">
        <f>_xlfn.STDEV.S(AI2:AI438)</f>
        <v>85.064120200320332</v>
      </c>
      <c r="AJ468" s="38">
        <f>_xlfn.STDEV.S(AJ2:AJ438)</f>
        <v>1.1154506252830707</v>
      </c>
    </row>
    <row r="469" spans="1:50" x14ac:dyDescent="0.25">
      <c r="A469" s="52" t="s">
        <v>2501</v>
      </c>
      <c r="C469" s="1">
        <f>MIN(C2:C438)</f>
        <v>50</v>
      </c>
      <c r="D469" s="1">
        <f t="shared" ref="D469:AX469" si="3">MIN(D2:D438)</f>
        <v>50</v>
      </c>
      <c r="E469" s="1">
        <f t="shared" si="3"/>
        <v>10</v>
      </c>
      <c r="F469" s="1">
        <f t="shared" si="3"/>
        <v>1</v>
      </c>
      <c r="G469" s="1">
        <f t="shared" si="3"/>
        <v>0</v>
      </c>
      <c r="H469" s="1">
        <f t="shared" si="3"/>
        <v>6365</v>
      </c>
      <c r="I469" s="1">
        <f t="shared" si="3"/>
        <v>44</v>
      </c>
      <c r="J469" s="1">
        <f t="shared" si="3"/>
        <v>0</v>
      </c>
      <c r="K469" s="1">
        <f t="shared" si="3"/>
        <v>0</v>
      </c>
      <c r="L469" s="1">
        <f t="shared" si="3"/>
        <v>0</v>
      </c>
      <c r="M469" s="1">
        <f t="shared" si="3"/>
        <v>0</v>
      </c>
      <c r="N469" s="1">
        <f t="shared" si="3"/>
        <v>80</v>
      </c>
      <c r="O469" s="1">
        <f t="shared" si="3"/>
        <v>40</v>
      </c>
      <c r="P469" s="1">
        <f t="shared" si="3"/>
        <v>0</v>
      </c>
      <c r="Q469" s="1">
        <f t="shared" si="3"/>
        <v>0</v>
      </c>
      <c r="R469" s="1">
        <f t="shared" si="3"/>
        <v>42</v>
      </c>
      <c r="S469" s="1">
        <f t="shared" si="3"/>
        <v>0</v>
      </c>
      <c r="T469" s="1">
        <f t="shared" si="3"/>
        <v>0</v>
      </c>
      <c r="U469" s="1">
        <f t="shared" si="3"/>
        <v>0</v>
      </c>
      <c r="V469" s="1">
        <f t="shared" si="3"/>
        <v>0</v>
      </c>
      <c r="W469" s="1">
        <f t="shared" si="3"/>
        <v>0</v>
      </c>
      <c r="X469" s="1">
        <f t="shared" si="3"/>
        <v>0</v>
      </c>
      <c r="Y469" s="1">
        <f t="shared" si="3"/>
        <v>0</v>
      </c>
      <c r="Z469" s="1">
        <f t="shared" si="3"/>
        <v>0</v>
      </c>
      <c r="AA469" s="1">
        <f t="shared" si="3"/>
        <v>0</v>
      </c>
      <c r="AB469" s="1">
        <f t="shared" si="3"/>
        <v>0</v>
      </c>
      <c r="AC469" s="1">
        <f t="shared" si="3"/>
        <v>0</v>
      </c>
      <c r="AD469" s="1">
        <f t="shared" si="3"/>
        <v>38</v>
      </c>
      <c r="AE469" s="1">
        <f t="shared" si="3"/>
        <v>14</v>
      </c>
      <c r="AF469" s="1">
        <f t="shared" si="3"/>
        <v>11</v>
      </c>
      <c r="AG469" s="1">
        <f t="shared" si="3"/>
        <v>3.2</v>
      </c>
      <c r="AH469" s="1">
        <f t="shared" si="3"/>
        <v>5</v>
      </c>
      <c r="AI469" s="1">
        <f t="shared" si="3"/>
        <v>5.6</v>
      </c>
      <c r="AJ469" s="1">
        <f t="shared" si="3"/>
        <v>1.9</v>
      </c>
      <c r="AK469" s="1">
        <f t="shared" si="3"/>
        <v>0.5</v>
      </c>
      <c r="AL469" s="1">
        <f t="shared" si="3"/>
        <v>0</v>
      </c>
      <c r="AM469" s="1">
        <f t="shared" si="3"/>
        <v>0</v>
      </c>
      <c r="AN469" s="1">
        <f t="shared" si="3"/>
        <v>0</v>
      </c>
      <c r="AO469" s="1">
        <f t="shared" si="3"/>
        <v>0</v>
      </c>
      <c r="AP469" s="1">
        <f t="shared" si="3"/>
        <v>0</v>
      </c>
      <c r="AQ469" s="1">
        <f t="shared" si="3"/>
        <v>0</v>
      </c>
      <c r="AR469" s="1">
        <f t="shared" si="3"/>
        <v>0</v>
      </c>
      <c r="AS469" s="1">
        <f t="shared" si="3"/>
        <v>0</v>
      </c>
      <c r="AT469" s="1">
        <f t="shared" si="3"/>
        <v>0</v>
      </c>
      <c r="AU469" s="1">
        <f t="shared" si="3"/>
        <v>43047</v>
      </c>
      <c r="AV469" s="1">
        <f t="shared" si="3"/>
        <v>0</v>
      </c>
      <c r="AW469" s="1">
        <f t="shared" si="3"/>
        <v>43053</v>
      </c>
      <c r="AX469" s="1">
        <f t="shared" si="3"/>
        <v>0</v>
      </c>
    </row>
    <row r="470" spans="1:50" x14ac:dyDescent="0.25">
      <c r="A470" s="52" t="s">
        <v>2502</v>
      </c>
      <c r="C470" s="1">
        <f>MAX(C3:C439)</f>
        <v>86</v>
      </c>
      <c r="D470" s="1">
        <f t="shared" ref="D470:AX470" si="4">MAX(D3:D439)</f>
        <v>80</v>
      </c>
      <c r="E470" s="1">
        <f t="shared" si="4"/>
        <v>86</v>
      </c>
      <c r="F470" s="1">
        <f t="shared" si="4"/>
        <v>1</v>
      </c>
      <c r="G470" s="1">
        <f t="shared" si="4"/>
        <v>0</v>
      </c>
      <c r="H470" s="1">
        <f t="shared" si="4"/>
        <v>27325</v>
      </c>
      <c r="I470" s="1">
        <f t="shared" si="4"/>
        <v>101</v>
      </c>
      <c r="J470" s="1">
        <f t="shared" si="4"/>
        <v>0</v>
      </c>
      <c r="K470" s="1">
        <f t="shared" si="4"/>
        <v>0</v>
      </c>
      <c r="L470" s="1">
        <f t="shared" si="4"/>
        <v>0</v>
      </c>
      <c r="M470" s="1">
        <f t="shared" si="4"/>
        <v>55.38</v>
      </c>
      <c r="N470" s="1">
        <f t="shared" si="4"/>
        <v>230</v>
      </c>
      <c r="O470" s="1">
        <f t="shared" si="4"/>
        <v>140</v>
      </c>
      <c r="P470" s="1">
        <f t="shared" si="4"/>
        <v>130</v>
      </c>
      <c r="Q470" s="1">
        <f t="shared" si="4"/>
        <v>185</v>
      </c>
      <c r="R470" s="1">
        <f t="shared" si="4"/>
        <v>139</v>
      </c>
      <c r="S470" s="1">
        <f t="shared" si="4"/>
        <v>0</v>
      </c>
      <c r="T470" s="1">
        <f t="shared" si="4"/>
        <v>0</v>
      </c>
      <c r="U470" s="1">
        <f t="shared" si="4"/>
        <v>0</v>
      </c>
      <c r="V470" s="1">
        <f t="shared" si="4"/>
        <v>0</v>
      </c>
      <c r="W470" s="1">
        <f t="shared" si="4"/>
        <v>0</v>
      </c>
      <c r="X470" s="1">
        <f t="shared" si="4"/>
        <v>0</v>
      </c>
      <c r="Y470" s="1">
        <f t="shared" si="4"/>
        <v>0</v>
      </c>
      <c r="Z470" s="1">
        <f t="shared" si="4"/>
        <v>0</v>
      </c>
      <c r="AA470" s="1">
        <f t="shared" si="4"/>
        <v>0</v>
      </c>
      <c r="AB470" s="1">
        <f t="shared" si="4"/>
        <v>0</v>
      </c>
      <c r="AC470" s="1">
        <f t="shared" si="4"/>
        <v>0</v>
      </c>
      <c r="AD470" s="1">
        <f t="shared" si="4"/>
        <v>318</v>
      </c>
      <c r="AE470" s="1">
        <f t="shared" si="4"/>
        <v>107</v>
      </c>
      <c r="AF470" s="1">
        <f t="shared" si="4"/>
        <v>176</v>
      </c>
      <c r="AG470" s="1">
        <f t="shared" si="4"/>
        <v>6.9</v>
      </c>
      <c r="AH470" s="1">
        <f t="shared" si="4"/>
        <v>6096</v>
      </c>
      <c r="AI470" s="1">
        <f t="shared" si="4"/>
        <v>305.3</v>
      </c>
      <c r="AJ470" s="1">
        <f t="shared" si="4"/>
        <v>8.8000000000000007</v>
      </c>
      <c r="AK470" s="1">
        <f t="shared" si="4"/>
        <v>4.9000000000000004</v>
      </c>
      <c r="AL470" s="1">
        <f t="shared" si="4"/>
        <v>0</v>
      </c>
      <c r="AM470" s="1">
        <f t="shared" si="4"/>
        <v>0</v>
      </c>
      <c r="AN470" s="1">
        <f t="shared" si="4"/>
        <v>0</v>
      </c>
      <c r="AO470" s="1">
        <f t="shared" si="4"/>
        <v>0</v>
      </c>
      <c r="AP470" s="1">
        <f t="shared" si="4"/>
        <v>0</v>
      </c>
      <c r="AQ470" s="1">
        <f t="shared" si="4"/>
        <v>0</v>
      </c>
      <c r="AR470" s="1">
        <f t="shared" si="4"/>
        <v>0</v>
      </c>
      <c r="AS470" s="1">
        <f t="shared" si="4"/>
        <v>0</v>
      </c>
      <c r="AT470" s="1">
        <f t="shared" si="4"/>
        <v>0</v>
      </c>
      <c r="AU470" s="1">
        <f t="shared" si="4"/>
        <v>43188</v>
      </c>
      <c r="AV470" s="1">
        <f t="shared" si="4"/>
        <v>0</v>
      </c>
      <c r="AW470" s="1">
        <f t="shared" si="4"/>
        <v>43195</v>
      </c>
      <c r="AX470" s="1">
        <f t="shared" si="4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2A53-FAB4-4A40-A836-1BD48BE91694}">
  <sheetPr filterMode="1"/>
  <dimension ref="A1:AY2259"/>
  <sheetViews>
    <sheetView topLeftCell="A2234" workbookViewId="0">
      <selection activeCell="E2265" sqref="E2265"/>
    </sheetView>
  </sheetViews>
  <sheetFormatPr defaultRowHeight="15" x14ac:dyDescent="0.25"/>
  <cols>
    <col min="1" max="1" width="12.5703125" bestFit="1" customWidth="1"/>
    <col min="2" max="2" width="18.28515625" bestFit="1" customWidth="1"/>
    <col min="3" max="3" width="7.28515625" bestFit="1" customWidth="1"/>
    <col min="4" max="4" width="13.140625" bestFit="1" customWidth="1"/>
    <col min="5" max="5" width="10.140625" bestFit="1" customWidth="1"/>
    <col min="6" max="6" width="30.5703125" bestFit="1" customWidth="1"/>
    <col min="7" max="7" width="14.7109375" bestFit="1" customWidth="1"/>
    <col min="8" max="8" width="6.42578125" bestFit="1" customWidth="1"/>
    <col min="9" max="9" width="9.28515625" bestFit="1" customWidth="1"/>
    <col min="10" max="10" width="10.5703125" bestFit="1" customWidth="1"/>
    <col min="11" max="11" width="25.42578125" bestFit="1" customWidth="1"/>
    <col min="12" max="12" width="6.7109375" bestFit="1" customWidth="1"/>
    <col min="13" max="13" width="11.7109375" bestFit="1" customWidth="1"/>
    <col min="14" max="14" width="12.42578125" bestFit="1" customWidth="1"/>
    <col min="15" max="15" width="15.28515625" bestFit="1" customWidth="1"/>
    <col min="16" max="16" width="22.42578125" bestFit="1" customWidth="1"/>
    <col min="17" max="17" width="12" bestFit="1" customWidth="1"/>
    <col min="18" max="18" width="14.7109375" bestFit="1" customWidth="1"/>
    <col min="19" max="19" width="13.28515625" bestFit="1" customWidth="1"/>
    <col min="20" max="20" width="13.7109375" bestFit="1" customWidth="1"/>
    <col min="21" max="21" width="12.28515625" bestFit="1" customWidth="1"/>
    <col min="22" max="22" width="14.42578125" bestFit="1" customWidth="1"/>
    <col min="23" max="23" width="10.42578125" bestFit="1" customWidth="1"/>
    <col min="24" max="24" width="17" bestFit="1" customWidth="1"/>
    <col min="25" max="25" width="14" bestFit="1" customWidth="1"/>
    <col min="26" max="26" width="14.5703125" bestFit="1" customWidth="1"/>
    <col min="27" max="27" width="24.140625" bestFit="1" customWidth="1"/>
    <col min="28" max="28" width="10.7109375" bestFit="1" customWidth="1"/>
    <col min="29" max="29" width="11.7109375" bestFit="1" customWidth="1"/>
    <col min="30" max="30" width="7.42578125" bestFit="1" customWidth="1"/>
    <col min="31" max="31" width="14.42578125" bestFit="1" customWidth="1"/>
    <col min="32" max="32" width="11.85546875" bestFit="1" customWidth="1"/>
    <col min="33" max="33" width="12.7109375" bestFit="1" customWidth="1"/>
    <col min="34" max="34" width="6.7109375" bestFit="1" customWidth="1"/>
    <col min="35" max="35" width="17.28515625" bestFit="1" customWidth="1"/>
    <col min="36" max="36" width="16" bestFit="1" customWidth="1"/>
    <col min="37" max="37" width="7.140625" bestFit="1" customWidth="1"/>
    <col min="38" max="38" width="7.42578125" bestFit="1" customWidth="1"/>
    <col min="39" max="39" width="19.7109375" bestFit="1" customWidth="1"/>
    <col min="40" max="40" width="14.7109375" bestFit="1" customWidth="1"/>
    <col min="41" max="41" width="10.42578125" bestFit="1" customWidth="1"/>
    <col min="42" max="42" width="24.140625" bestFit="1" customWidth="1"/>
    <col min="43" max="43" width="14.85546875" bestFit="1" customWidth="1"/>
    <col min="44" max="44" width="9.42578125" bestFit="1" customWidth="1"/>
    <col min="46" max="46" width="9.7109375" bestFit="1" customWidth="1"/>
    <col min="47" max="47" width="17.85546875" bestFit="1" customWidth="1"/>
    <col min="48" max="48" width="22.7109375" bestFit="1" customWidth="1"/>
    <col min="49" max="49" width="17.28515625" bestFit="1" customWidth="1"/>
    <col min="50" max="50" width="6.28515625" bestFit="1" customWidth="1"/>
    <col min="51" max="51" width="17.5703125" bestFit="1" customWidth="1"/>
  </cols>
  <sheetData>
    <row r="1" spans="1:51" s="24" customFormat="1" x14ac:dyDescent="0.25">
      <c r="A1" s="24" t="s">
        <v>0</v>
      </c>
      <c r="B1" s="24" t="s">
        <v>584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571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16</v>
      </c>
      <c r="T1" s="24" t="s">
        <v>585</v>
      </c>
      <c r="U1" s="24" t="s">
        <v>17</v>
      </c>
      <c r="V1" s="24" t="s">
        <v>18</v>
      </c>
      <c r="W1" s="24" t="s">
        <v>19</v>
      </c>
      <c r="X1" s="24" t="s">
        <v>20</v>
      </c>
      <c r="Y1" s="24" t="s">
        <v>21</v>
      </c>
      <c r="Z1" s="24" t="s">
        <v>572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586</v>
      </c>
      <c r="AR1" s="24" t="s">
        <v>38</v>
      </c>
      <c r="AS1" s="24" t="s">
        <v>39</v>
      </c>
      <c r="AT1" s="24" t="s">
        <v>40</v>
      </c>
      <c r="AU1" s="24" t="s">
        <v>41</v>
      </c>
      <c r="AV1" s="24" t="s">
        <v>42</v>
      </c>
      <c r="AW1" s="24" t="s">
        <v>43</v>
      </c>
      <c r="AX1" s="24" t="s">
        <v>587</v>
      </c>
      <c r="AY1" s="24" t="s">
        <v>44</v>
      </c>
    </row>
    <row r="2" spans="1:51" x14ac:dyDescent="0.25">
      <c r="A2">
        <v>133191</v>
      </c>
      <c r="B2">
        <v>65</v>
      </c>
      <c r="C2">
        <v>65</v>
      </c>
      <c r="D2">
        <v>65</v>
      </c>
      <c r="E2">
        <v>1</v>
      </c>
      <c r="F2" t="s">
        <v>45</v>
      </c>
      <c r="G2" s="22">
        <v>15825</v>
      </c>
      <c r="H2">
        <v>75</v>
      </c>
      <c r="I2" t="s">
        <v>46</v>
      </c>
      <c r="J2" t="s">
        <v>47</v>
      </c>
      <c r="K2" t="s">
        <v>48</v>
      </c>
      <c r="L2">
        <v>28.5</v>
      </c>
      <c r="M2">
        <v>140</v>
      </c>
      <c r="N2">
        <v>70</v>
      </c>
      <c r="O2">
        <v>70</v>
      </c>
      <c r="P2">
        <v>105</v>
      </c>
      <c r="Q2">
        <v>62</v>
      </c>
      <c r="R2" t="s">
        <v>49</v>
      </c>
      <c r="S2" t="s">
        <v>50</v>
      </c>
      <c r="T2" t="s">
        <v>50</v>
      </c>
      <c r="U2" t="s">
        <v>50</v>
      </c>
      <c r="V2" t="s">
        <v>51</v>
      </c>
      <c r="W2" t="s">
        <v>50</v>
      </c>
      <c r="X2" t="s">
        <v>50</v>
      </c>
      <c r="Y2" t="s">
        <v>51</v>
      </c>
      <c r="Z2" t="s">
        <v>52</v>
      </c>
      <c r="AA2" t="s">
        <v>50</v>
      </c>
      <c r="AB2" t="s">
        <v>50</v>
      </c>
      <c r="AC2">
        <v>75</v>
      </c>
      <c r="AD2">
        <v>68</v>
      </c>
      <c r="AE2">
        <v>130</v>
      </c>
      <c r="AF2">
        <v>4.3</v>
      </c>
      <c r="AI2">
        <v>6.4</v>
      </c>
      <c r="AJ2">
        <v>3.3</v>
      </c>
      <c r="AK2" t="s">
        <v>50</v>
      </c>
      <c r="AL2" t="s">
        <v>51</v>
      </c>
      <c r="AM2" t="s">
        <v>50</v>
      </c>
      <c r="AN2" t="s">
        <v>50</v>
      </c>
      <c r="AO2" t="s">
        <v>51</v>
      </c>
      <c r="AP2" t="s">
        <v>50</v>
      </c>
      <c r="AQ2" t="s">
        <v>50</v>
      </c>
      <c r="AR2" t="s">
        <v>50</v>
      </c>
      <c r="AS2" t="s">
        <v>50</v>
      </c>
      <c r="AT2" t="s">
        <v>50</v>
      </c>
      <c r="AU2" t="s">
        <v>52</v>
      </c>
      <c r="AV2" t="s">
        <v>52</v>
      </c>
      <c r="AW2" t="s">
        <v>52</v>
      </c>
      <c r="AX2" t="s">
        <v>52</v>
      </c>
      <c r="AY2" t="s">
        <v>51</v>
      </c>
    </row>
    <row r="3" spans="1:51" hidden="1" x14ac:dyDescent="0.25">
      <c r="A3">
        <v>133191</v>
      </c>
      <c r="B3">
        <v>65</v>
      </c>
      <c r="C3">
        <v>65</v>
      </c>
      <c r="D3">
        <v>65</v>
      </c>
      <c r="E3">
        <v>2</v>
      </c>
      <c r="F3" t="s">
        <v>588</v>
      </c>
      <c r="G3" s="22">
        <v>15825</v>
      </c>
      <c r="H3">
        <v>75</v>
      </c>
      <c r="I3" t="s">
        <v>46</v>
      </c>
      <c r="J3" t="s">
        <v>47</v>
      </c>
      <c r="K3" t="s">
        <v>48</v>
      </c>
      <c r="L3">
        <v>28.7</v>
      </c>
      <c r="M3">
        <v>160</v>
      </c>
      <c r="N3">
        <v>80</v>
      </c>
      <c r="O3">
        <v>80</v>
      </c>
      <c r="P3">
        <v>120</v>
      </c>
      <c r="Q3">
        <v>60</v>
      </c>
      <c r="R3" t="s">
        <v>49</v>
      </c>
      <c r="S3" t="s">
        <v>50</v>
      </c>
      <c r="T3" t="s">
        <v>50</v>
      </c>
      <c r="U3" t="s">
        <v>50</v>
      </c>
      <c r="V3" t="s">
        <v>51</v>
      </c>
      <c r="W3" t="s">
        <v>50</v>
      </c>
      <c r="X3" t="s">
        <v>50</v>
      </c>
      <c r="Y3" t="s">
        <v>51</v>
      </c>
      <c r="Z3" t="s">
        <v>52</v>
      </c>
      <c r="AA3" t="s">
        <v>50</v>
      </c>
      <c r="AB3" t="s">
        <v>50</v>
      </c>
      <c r="AG3">
        <v>10</v>
      </c>
      <c r="AK3" t="s">
        <v>50</v>
      </c>
      <c r="AL3" t="s">
        <v>51</v>
      </c>
      <c r="AM3" t="s">
        <v>50</v>
      </c>
      <c r="AN3" t="s">
        <v>50</v>
      </c>
      <c r="AO3" t="s">
        <v>51</v>
      </c>
      <c r="AP3" t="s">
        <v>50</v>
      </c>
      <c r="AQ3" t="s">
        <v>50</v>
      </c>
      <c r="AR3" t="s">
        <v>50</v>
      </c>
      <c r="AS3" t="s">
        <v>50</v>
      </c>
      <c r="AT3" t="s">
        <v>50</v>
      </c>
      <c r="AU3" t="s">
        <v>52</v>
      </c>
      <c r="AV3" t="s">
        <v>52</v>
      </c>
      <c r="AW3" t="s">
        <v>52</v>
      </c>
      <c r="AX3" t="s">
        <v>52</v>
      </c>
      <c r="AY3" t="s">
        <v>51</v>
      </c>
    </row>
    <row r="4" spans="1:51" hidden="1" x14ac:dyDescent="0.25">
      <c r="A4">
        <v>133191</v>
      </c>
      <c r="B4">
        <v>70</v>
      </c>
      <c r="C4">
        <v>70</v>
      </c>
      <c r="D4">
        <v>65</v>
      </c>
      <c r="E4">
        <v>3</v>
      </c>
      <c r="F4" t="s">
        <v>589</v>
      </c>
      <c r="G4" s="22">
        <v>15825</v>
      </c>
      <c r="H4">
        <v>75</v>
      </c>
      <c r="I4" t="s">
        <v>46</v>
      </c>
      <c r="J4" t="s">
        <v>47</v>
      </c>
      <c r="K4" t="s">
        <v>48</v>
      </c>
      <c r="L4">
        <v>26.7</v>
      </c>
      <c r="M4">
        <v>150</v>
      </c>
      <c r="N4">
        <v>60</v>
      </c>
      <c r="O4">
        <v>90</v>
      </c>
      <c r="P4">
        <v>105</v>
      </c>
      <c r="Q4">
        <v>65</v>
      </c>
      <c r="R4" t="s">
        <v>49</v>
      </c>
      <c r="S4" t="s">
        <v>50</v>
      </c>
      <c r="T4" t="s">
        <v>50</v>
      </c>
      <c r="U4" t="s">
        <v>50</v>
      </c>
      <c r="V4" t="s">
        <v>51</v>
      </c>
      <c r="W4" t="s">
        <v>50</v>
      </c>
      <c r="X4" t="s">
        <v>50</v>
      </c>
      <c r="Y4" t="s">
        <v>51</v>
      </c>
      <c r="Z4" t="s">
        <v>52</v>
      </c>
      <c r="AA4" t="s">
        <v>50</v>
      </c>
      <c r="AB4" t="s">
        <v>50</v>
      </c>
      <c r="AC4">
        <v>80</v>
      </c>
      <c r="AD4">
        <v>63</v>
      </c>
      <c r="AE4">
        <v>137</v>
      </c>
      <c r="AF4">
        <v>4.4000000000000004</v>
      </c>
      <c r="AI4">
        <v>6.4</v>
      </c>
      <c r="AJ4">
        <v>3</v>
      </c>
      <c r="AK4" t="s">
        <v>50</v>
      </c>
      <c r="AL4" t="s">
        <v>51</v>
      </c>
      <c r="AM4" t="s">
        <v>50</v>
      </c>
      <c r="AN4" t="s">
        <v>50</v>
      </c>
      <c r="AO4" t="s">
        <v>51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52</v>
      </c>
      <c r="AV4" t="s">
        <v>52</v>
      </c>
      <c r="AW4" t="s">
        <v>52</v>
      </c>
      <c r="AX4" t="s">
        <v>52</v>
      </c>
      <c r="AY4" t="s">
        <v>51</v>
      </c>
    </row>
    <row r="5" spans="1:51" x14ac:dyDescent="0.25">
      <c r="A5">
        <v>133669</v>
      </c>
      <c r="B5">
        <v>60</v>
      </c>
      <c r="C5">
        <v>60</v>
      </c>
      <c r="D5">
        <v>60</v>
      </c>
      <c r="E5">
        <v>1</v>
      </c>
      <c r="F5" t="s">
        <v>53</v>
      </c>
      <c r="G5" s="22">
        <v>12352</v>
      </c>
      <c r="H5">
        <v>85</v>
      </c>
      <c r="I5" t="s">
        <v>46</v>
      </c>
      <c r="J5" t="s">
        <v>47</v>
      </c>
      <c r="K5" t="s">
        <v>48</v>
      </c>
      <c r="L5">
        <v>28.1</v>
      </c>
      <c r="M5">
        <v>120</v>
      </c>
      <c r="N5">
        <v>70</v>
      </c>
      <c r="O5">
        <v>50</v>
      </c>
      <c r="P5">
        <v>95</v>
      </c>
      <c r="Q5">
        <v>94</v>
      </c>
      <c r="R5" t="s">
        <v>54</v>
      </c>
      <c r="S5" t="s">
        <v>50</v>
      </c>
      <c r="T5" t="s">
        <v>50</v>
      </c>
      <c r="U5" t="s">
        <v>50</v>
      </c>
      <c r="V5" t="s">
        <v>51</v>
      </c>
      <c r="W5" t="s">
        <v>51</v>
      </c>
      <c r="X5" t="s">
        <v>50</v>
      </c>
      <c r="Y5" t="s">
        <v>50</v>
      </c>
      <c r="Z5" t="s">
        <v>52</v>
      </c>
      <c r="AA5" t="s">
        <v>50</v>
      </c>
      <c r="AB5" t="s">
        <v>50</v>
      </c>
      <c r="AC5">
        <v>72</v>
      </c>
      <c r="AD5">
        <v>67</v>
      </c>
      <c r="AE5">
        <v>119</v>
      </c>
      <c r="AF5">
        <v>5.7</v>
      </c>
      <c r="AK5" t="s">
        <v>50</v>
      </c>
      <c r="AL5" t="s">
        <v>51</v>
      </c>
      <c r="AM5" t="s">
        <v>50</v>
      </c>
      <c r="AN5" t="s">
        <v>50</v>
      </c>
      <c r="AO5" t="s">
        <v>51</v>
      </c>
      <c r="AP5" t="s">
        <v>51</v>
      </c>
      <c r="AQ5" t="s">
        <v>50</v>
      </c>
      <c r="AR5" t="s">
        <v>50</v>
      </c>
      <c r="AS5" t="s">
        <v>50</v>
      </c>
      <c r="AT5" t="s">
        <v>50</v>
      </c>
      <c r="AU5" t="s">
        <v>52</v>
      </c>
      <c r="AV5" t="s">
        <v>52</v>
      </c>
      <c r="AW5" t="s">
        <v>52</v>
      </c>
      <c r="AX5" t="s">
        <v>52</v>
      </c>
      <c r="AY5" t="s">
        <v>51</v>
      </c>
    </row>
    <row r="6" spans="1:51" hidden="1" x14ac:dyDescent="0.25">
      <c r="A6">
        <v>133669</v>
      </c>
      <c r="B6">
        <v>63</v>
      </c>
      <c r="C6">
        <v>63</v>
      </c>
      <c r="D6">
        <v>60</v>
      </c>
      <c r="E6">
        <v>2</v>
      </c>
      <c r="F6" t="s">
        <v>590</v>
      </c>
      <c r="G6" s="22">
        <v>12352</v>
      </c>
      <c r="H6">
        <v>85</v>
      </c>
      <c r="I6" t="s">
        <v>46</v>
      </c>
      <c r="J6" t="s">
        <v>47</v>
      </c>
      <c r="K6" t="s">
        <v>48</v>
      </c>
      <c r="L6">
        <v>27.3</v>
      </c>
      <c r="M6">
        <v>142</v>
      </c>
      <c r="N6">
        <v>55</v>
      </c>
      <c r="O6">
        <v>87</v>
      </c>
      <c r="P6">
        <v>98.5</v>
      </c>
      <c r="Q6">
        <v>97</v>
      </c>
      <c r="R6" t="s">
        <v>54</v>
      </c>
      <c r="S6" t="s">
        <v>51</v>
      </c>
      <c r="T6" t="s">
        <v>50</v>
      </c>
      <c r="U6" t="s">
        <v>50</v>
      </c>
      <c r="V6" t="s">
        <v>51</v>
      </c>
      <c r="W6" t="s">
        <v>51</v>
      </c>
      <c r="X6" t="s">
        <v>50</v>
      </c>
      <c r="Y6" t="s">
        <v>50</v>
      </c>
      <c r="Z6" t="s">
        <v>52</v>
      </c>
      <c r="AA6" t="s">
        <v>50</v>
      </c>
      <c r="AB6" t="s">
        <v>50</v>
      </c>
      <c r="AC6">
        <v>87</v>
      </c>
      <c r="AD6">
        <v>53</v>
      </c>
      <c r="AE6">
        <v>117</v>
      </c>
      <c r="AF6">
        <v>5.5</v>
      </c>
      <c r="AK6" t="s">
        <v>50</v>
      </c>
      <c r="AL6" t="s">
        <v>51</v>
      </c>
      <c r="AM6" t="s">
        <v>50</v>
      </c>
      <c r="AN6" t="s">
        <v>50</v>
      </c>
      <c r="AO6" t="s">
        <v>51</v>
      </c>
      <c r="AP6" t="s">
        <v>50</v>
      </c>
      <c r="AQ6" t="s">
        <v>50</v>
      </c>
      <c r="AR6" t="s">
        <v>50</v>
      </c>
      <c r="AS6" t="s">
        <v>51</v>
      </c>
      <c r="AT6" t="s">
        <v>51</v>
      </c>
      <c r="AU6" s="23">
        <v>43018</v>
      </c>
      <c r="AV6">
        <v>0</v>
      </c>
      <c r="AW6" t="s">
        <v>52</v>
      </c>
      <c r="AX6">
        <v>246</v>
      </c>
      <c r="AY6" t="s">
        <v>51</v>
      </c>
    </row>
    <row r="7" spans="1:51" x14ac:dyDescent="0.25">
      <c r="A7">
        <v>133817</v>
      </c>
      <c r="B7">
        <v>52</v>
      </c>
      <c r="C7">
        <v>52</v>
      </c>
      <c r="D7">
        <v>50</v>
      </c>
      <c r="E7">
        <v>1</v>
      </c>
      <c r="F7" t="s">
        <v>55</v>
      </c>
      <c r="G7" s="22">
        <v>9513</v>
      </c>
      <c r="H7">
        <v>92</v>
      </c>
      <c r="I7" t="s">
        <v>56</v>
      </c>
      <c r="J7" t="s">
        <v>57</v>
      </c>
      <c r="K7" t="s">
        <v>58</v>
      </c>
      <c r="L7">
        <v>26.7</v>
      </c>
      <c r="M7">
        <v>120</v>
      </c>
      <c r="N7">
        <v>60</v>
      </c>
      <c r="O7">
        <v>60</v>
      </c>
      <c r="P7">
        <v>90</v>
      </c>
      <c r="Q7">
        <v>77</v>
      </c>
      <c r="R7" t="s">
        <v>59</v>
      </c>
      <c r="S7" t="s">
        <v>50</v>
      </c>
      <c r="T7" t="s">
        <v>50</v>
      </c>
      <c r="U7" t="s">
        <v>50</v>
      </c>
      <c r="V7" t="s">
        <v>51</v>
      </c>
      <c r="W7" t="s">
        <v>51</v>
      </c>
      <c r="X7" t="s">
        <v>51</v>
      </c>
      <c r="Y7" t="s">
        <v>51</v>
      </c>
      <c r="Z7" t="s">
        <v>52</v>
      </c>
      <c r="AA7" t="s">
        <v>50</v>
      </c>
      <c r="AB7" t="s">
        <v>51</v>
      </c>
      <c r="AC7">
        <v>102</v>
      </c>
      <c r="AD7">
        <v>55</v>
      </c>
      <c r="AE7">
        <v>124</v>
      </c>
      <c r="AF7">
        <v>4.8</v>
      </c>
      <c r="AK7" t="s">
        <v>50</v>
      </c>
      <c r="AL7" t="s">
        <v>50</v>
      </c>
      <c r="AM7" t="s">
        <v>50</v>
      </c>
      <c r="AN7" t="s">
        <v>51</v>
      </c>
      <c r="AO7" t="s">
        <v>51</v>
      </c>
      <c r="AP7" t="s">
        <v>50</v>
      </c>
      <c r="AQ7" t="s">
        <v>51</v>
      </c>
      <c r="AR7" t="s">
        <v>51</v>
      </c>
      <c r="AS7" t="s">
        <v>51</v>
      </c>
      <c r="AT7" t="s">
        <v>50</v>
      </c>
      <c r="AU7" t="s">
        <v>52</v>
      </c>
      <c r="AV7" t="s">
        <v>52</v>
      </c>
      <c r="AW7" t="s">
        <v>52</v>
      </c>
      <c r="AX7" t="s">
        <v>52</v>
      </c>
      <c r="AY7" t="s">
        <v>51</v>
      </c>
    </row>
    <row r="8" spans="1:51" x14ac:dyDescent="0.25">
      <c r="A8">
        <v>134846</v>
      </c>
      <c r="B8">
        <v>56</v>
      </c>
      <c r="D8">
        <v>56</v>
      </c>
      <c r="E8">
        <v>1</v>
      </c>
      <c r="F8" t="s">
        <v>60</v>
      </c>
      <c r="G8" s="22">
        <v>13322</v>
      </c>
      <c r="H8">
        <v>82</v>
      </c>
      <c r="I8" t="s">
        <v>56</v>
      </c>
      <c r="J8" t="s">
        <v>57</v>
      </c>
      <c r="K8" t="s">
        <v>58</v>
      </c>
      <c r="L8">
        <v>34.479999999999997</v>
      </c>
      <c r="M8">
        <v>155</v>
      </c>
      <c r="N8">
        <v>80</v>
      </c>
      <c r="O8">
        <v>75</v>
      </c>
      <c r="P8">
        <v>117.5</v>
      </c>
      <c r="Q8">
        <v>105</v>
      </c>
      <c r="R8" t="s">
        <v>54</v>
      </c>
      <c r="S8" t="s">
        <v>50</v>
      </c>
      <c r="T8" t="s">
        <v>50</v>
      </c>
      <c r="U8" t="s">
        <v>50</v>
      </c>
      <c r="V8" t="s">
        <v>51</v>
      </c>
      <c r="W8" t="s">
        <v>51</v>
      </c>
      <c r="X8" t="s">
        <v>51</v>
      </c>
      <c r="Y8" t="s">
        <v>51</v>
      </c>
      <c r="Z8" t="s">
        <v>52</v>
      </c>
      <c r="AA8" t="s">
        <v>50</v>
      </c>
      <c r="AB8" t="s">
        <v>51</v>
      </c>
      <c r="AI8" t="s">
        <v>52</v>
      </c>
      <c r="AJ8" t="s">
        <v>52</v>
      </c>
      <c r="AK8" t="s">
        <v>50</v>
      </c>
      <c r="AL8" t="s">
        <v>50</v>
      </c>
      <c r="AM8" t="s">
        <v>52</v>
      </c>
      <c r="AN8" t="s">
        <v>50</v>
      </c>
      <c r="AO8" t="s">
        <v>51</v>
      </c>
      <c r="AP8" t="s">
        <v>51</v>
      </c>
      <c r="AQ8" t="s">
        <v>50</v>
      </c>
      <c r="AR8" t="s">
        <v>50</v>
      </c>
      <c r="AS8" t="s">
        <v>51</v>
      </c>
      <c r="AT8" t="s">
        <v>50</v>
      </c>
      <c r="AU8" t="s">
        <v>52</v>
      </c>
      <c r="AV8" t="s">
        <v>52</v>
      </c>
      <c r="AW8" t="s">
        <v>52</v>
      </c>
      <c r="AX8" t="s">
        <v>52</v>
      </c>
      <c r="AY8" t="s">
        <v>51</v>
      </c>
    </row>
    <row r="9" spans="1:51" hidden="1" x14ac:dyDescent="0.25">
      <c r="A9">
        <v>134846</v>
      </c>
      <c r="B9">
        <v>56</v>
      </c>
      <c r="D9">
        <v>56</v>
      </c>
      <c r="E9">
        <v>2</v>
      </c>
      <c r="F9" t="s">
        <v>591</v>
      </c>
      <c r="G9" s="22">
        <v>13322</v>
      </c>
      <c r="H9">
        <v>82</v>
      </c>
      <c r="I9" t="s">
        <v>56</v>
      </c>
      <c r="J9" t="s">
        <v>57</v>
      </c>
      <c r="K9" t="s">
        <v>58</v>
      </c>
      <c r="L9">
        <v>34.75</v>
      </c>
      <c r="M9">
        <v>150</v>
      </c>
      <c r="N9">
        <v>90</v>
      </c>
      <c r="O9">
        <v>60</v>
      </c>
      <c r="P9">
        <v>120</v>
      </c>
      <c r="Q9">
        <v>82</v>
      </c>
      <c r="R9" t="s">
        <v>59</v>
      </c>
      <c r="S9" t="s">
        <v>50</v>
      </c>
      <c r="T9" t="s">
        <v>50</v>
      </c>
      <c r="U9" t="s">
        <v>51</v>
      </c>
      <c r="V9" t="s">
        <v>51</v>
      </c>
      <c r="W9" t="s">
        <v>51</v>
      </c>
      <c r="X9" t="s">
        <v>51</v>
      </c>
      <c r="Y9" t="s">
        <v>51</v>
      </c>
      <c r="Z9" t="s">
        <v>52</v>
      </c>
      <c r="AA9" t="s">
        <v>50</v>
      </c>
      <c r="AB9" t="s">
        <v>51</v>
      </c>
      <c r="AC9">
        <v>122</v>
      </c>
      <c r="AD9">
        <v>48</v>
      </c>
      <c r="AE9">
        <v>115</v>
      </c>
      <c r="AF9">
        <v>4.2</v>
      </c>
      <c r="AI9" t="s">
        <v>52</v>
      </c>
      <c r="AJ9" t="s">
        <v>52</v>
      </c>
      <c r="AK9" t="s">
        <v>50</v>
      </c>
      <c r="AL9" t="s">
        <v>50</v>
      </c>
      <c r="AM9" t="s">
        <v>52</v>
      </c>
      <c r="AN9" t="s">
        <v>50</v>
      </c>
      <c r="AO9" t="s">
        <v>51</v>
      </c>
      <c r="AP9" t="s">
        <v>51</v>
      </c>
      <c r="AQ9" t="s">
        <v>50</v>
      </c>
      <c r="AR9" t="s">
        <v>50</v>
      </c>
      <c r="AS9" t="s">
        <v>51</v>
      </c>
      <c r="AT9" t="s">
        <v>50</v>
      </c>
      <c r="AU9" t="s">
        <v>52</v>
      </c>
      <c r="AV9" t="s">
        <v>52</v>
      </c>
      <c r="AW9" t="s">
        <v>52</v>
      </c>
      <c r="AX9" t="s">
        <v>52</v>
      </c>
      <c r="AY9" t="s">
        <v>51</v>
      </c>
    </row>
    <row r="10" spans="1:51" hidden="1" x14ac:dyDescent="0.25">
      <c r="A10">
        <v>134846</v>
      </c>
      <c r="B10">
        <v>56</v>
      </c>
      <c r="D10">
        <v>56</v>
      </c>
      <c r="E10">
        <v>3</v>
      </c>
      <c r="F10" t="s">
        <v>592</v>
      </c>
      <c r="G10" s="22">
        <v>13322</v>
      </c>
      <c r="H10">
        <v>82</v>
      </c>
      <c r="I10" t="s">
        <v>56</v>
      </c>
      <c r="J10" t="s">
        <v>57</v>
      </c>
      <c r="K10" t="s">
        <v>58</v>
      </c>
      <c r="L10">
        <v>0</v>
      </c>
      <c r="M10">
        <v>155</v>
      </c>
      <c r="N10">
        <v>75</v>
      </c>
      <c r="O10">
        <v>80</v>
      </c>
      <c r="P10">
        <v>115</v>
      </c>
      <c r="Q10">
        <v>96</v>
      </c>
      <c r="R10" t="s">
        <v>54</v>
      </c>
      <c r="S10" t="s">
        <v>50</v>
      </c>
      <c r="T10" t="s">
        <v>50</v>
      </c>
      <c r="U10" t="s">
        <v>50</v>
      </c>
      <c r="V10" t="s">
        <v>51</v>
      </c>
      <c r="W10" t="s">
        <v>51</v>
      </c>
      <c r="X10" t="s">
        <v>51</v>
      </c>
      <c r="Y10" t="s">
        <v>51</v>
      </c>
      <c r="Z10" t="s">
        <v>52</v>
      </c>
      <c r="AA10" t="s">
        <v>50</v>
      </c>
      <c r="AB10" t="s">
        <v>51</v>
      </c>
      <c r="AC10">
        <v>132</v>
      </c>
      <c r="AD10">
        <v>44</v>
      </c>
      <c r="AE10">
        <v>132</v>
      </c>
      <c r="AF10">
        <v>4.4000000000000004</v>
      </c>
      <c r="AI10" t="s">
        <v>52</v>
      </c>
      <c r="AJ10" t="s">
        <v>52</v>
      </c>
      <c r="AK10" t="s">
        <v>51</v>
      </c>
      <c r="AL10" t="s">
        <v>50</v>
      </c>
      <c r="AM10" t="s">
        <v>52</v>
      </c>
      <c r="AN10" t="s">
        <v>50</v>
      </c>
      <c r="AO10" t="s">
        <v>51</v>
      </c>
      <c r="AP10" t="s">
        <v>51</v>
      </c>
      <c r="AQ10" t="s">
        <v>50</v>
      </c>
      <c r="AR10" t="s">
        <v>50</v>
      </c>
      <c r="AS10" t="s">
        <v>51</v>
      </c>
      <c r="AT10" t="s">
        <v>50</v>
      </c>
      <c r="AU10" t="s">
        <v>52</v>
      </c>
      <c r="AV10" t="s">
        <v>52</v>
      </c>
      <c r="AW10" t="s">
        <v>52</v>
      </c>
      <c r="AX10" t="s">
        <v>52</v>
      </c>
      <c r="AY10" t="s">
        <v>51</v>
      </c>
    </row>
    <row r="11" spans="1:51" hidden="1" x14ac:dyDescent="0.25">
      <c r="A11">
        <v>134846</v>
      </c>
      <c r="B11">
        <v>56</v>
      </c>
      <c r="C11">
        <v>56</v>
      </c>
      <c r="D11">
        <v>56</v>
      </c>
      <c r="E11">
        <v>4</v>
      </c>
      <c r="F11" t="s">
        <v>593</v>
      </c>
      <c r="G11" s="22">
        <v>13322</v>
      </c>
      <c r="H11">
        <v>82</v>
      </c>
      <c r="I11" t="s">
        <v>56</v>
      </c>
      <c r="J11" t="s">
        <v>57</v>
      </c>
      <c r="K11" t="s">
        <v>58</v>
      </c>
      <c r="O11">
        <v>0</v>
      </c>
      <c r="P11">
        <v>0</v>
      </c>
      <c r="S11" t="s">
        <v>50</v>
      </c>
      <c r="T11" t="s">
        <v>50</v>
      </c>
      <c r="V11" t="s">
        <v>51</v>
      </c>
      <c r="W11" t="s">
        <v>51</v>
      </c>
      <c r="X11" t="s">
        <v>51</v>
      </c>
      <c r="Y11" t="s">
        <v>51</v>
      </c>
      <c r="Z11" t="s">
        <v>52</v>
      </c>
      <c r="AA11" t="s">
        <v>50</v>
      </c>
      <c r="AB11" t="s">
        <v>51</v>
      </c>
      <c r="AK11" t="s">
        <v>51</v>
      </c>
      <c r="AL11" t="s">
        <v>50</v>
      </c>
      <c r="AN11" t="s">
        <v>50</v>
      </c>
      <c r="AO11" t="s">
        <v>51</v>
      </c>
      <c r="AP11" t="s">
        <v>51</v>
      </c>
      <c r="AQ11" t="s">
        <v>51</v>
      </c>
      <c r="AR11" t="s">
        <v>51</v>
      </c>
      <c r="AS11" t="s">
        <v>51</v>
      </c>
      <c r="AT11" t="s">
        <v>50</v>
      </c>
      <c r="AU11" t="s">
        <v>52</v>
      </c>
      <c r="AV11" t="s">
        <v>52</v>
      </c>
      <c r="AW11" t="s">
        <v>52</v>
      </c>
      <c r="AX11" t="s">
        <v>52</v>
      </c>
      <c r="AY11" t="s">
        <v>51</v>
      </c>
    </row>
    <row r="12" spans="1:51" x14ac:dyDescent="0.25">
      <c r="A12">
        <v>135759</v>
      </c>
      <c r="B12">
        <v>52</v>
      </c>
      <c r="C12">
        <v>52</v>
      </c>
      <c r="E12">
        <v>1</v>
      </c>
      <c r="F12" t="s">
        <v>61</v>
      </c>
      <c r="G12" s="22">
        <v>11249</v>
      </c>
      <c r="H12">
        <v>88</v>
      </c>
      <c r="I12" t="s">
        <v>56</v>
      </c>
      <c r="J12" t="s">
        <v>47</v>
      </c>
      <c r="K12" t="s">
        <v>58</v>
      </c>
      <c r="L12">
        <v>26.1</v>
      </c>
      <c r="M12">
        <v>170</v>
      </c>
      <c r="N12">
        <v>70</v>
      </c>
      <c r="O12">
        <v>100</v>
      </c>
      <c r="P12">
        <v>120</v>
      </c>
      <c r="Q12">
        <v>56</v>
      </c>
      <c r="R12" t="s">
        <v>59</v>
      </c>
      <c r="S12" t="s">
        <v>50</v>
      </c>
      <c r="T12" t="s">
        <v>50</v>
      </c>
      <c r="U12" t="s">
        <v>50</v>
      </c>
      <c r="V12" t="s">
        <v>51</v>
      </c>
      <c r="W12" t="s">
        <v>51</v>
      </c>
      <c r="X12" t="s">
        <v>50</v>
      </c>
      <c r="Y12" t="s">
        <v>51</v>
      </c>
      <c r="Z12" t="s">
        <v>52</v>
      </c>
      <c r="AA12" t="s">
        <v>50</v>
      </c>
      <c r="AB12" t="s">
        <v>50</v>
      </c>
      <c r="AC12">
        <v>147</v>
      </c>
      <c r="AD12">
        <v>37</v>
      </c>
      <c r="AF12">
        <v>4</v>
      </c>
      <c r="AK12" t="s">
        <v>50</v>
      </c>
      <c r="AL12" t="s">
        <v>51</v>
      </c>
      <c r="AM12" t="s">
        <v>50</v>
      </c>
      <c r="AN12" t="s">
        <v>51</v>
      </c>
      <c r="AO12" t="s">
        <v>51</v>
      </c>
      <c r="AP12" t="s">
        <v>50</v>
      </c>
      <c r="AQ12" t="s">
        <v>50</v>
      </c>
      <c r="AR12" t="s">
        <v>50</v>
      </c>
      <c r="AS12" t="s">
        <v>51</v>
      </c>
      <c r="AT12" t="s">
        <v>51</v>
      </c>
      <c r="AU12" t="s">
        <v>52</v>
      </c>
      <c r="AV12" t="s">
        <v>52</v>
      </c>
      <c r="AW12" t="s">
        <v>52</v>
      </c>
      <c r="AX12" t="s">
        <v>52</v>
      </c>
      <c r="AY12" t="s">
        <v>51</v>
      </c>
    </row>
    <row r="13" spans="1:51" hidden="1" x14ac:dyDescent="0.25">
      <c r="A13">
        <v>135759</v>
      </c>
      <c r="B13">
        <v>52</v>
      </c>
      <c r="C13">
        <v>52</v>
      </c>
      <c r="E13">
        <v>2</v>
      </c>
      <c r="F13" t="s">
        <v>594</v>
      </c>
      <c r="G13" s="22">
        <v>11249</v>
      </c>
      <c r="H13">
        <v>88</v>
      </c>
      <c r="I13" t="s">
        <v>56</v>
      </c>
      <c r="J13" t="s">
        <v>47</v>
      </c>
      <c r="K13" t="s">
        <v>58</v>
      </c>
      <c r="L13">
        <v>26</v>
      </c>
      <c r="M13">
        <v>160</v>
      </c>
      <c r="N13">
        <v>60</v>
      </c>
      <c r="O13">
        <v>100</v>
      </c>
      <c r="P13">
        <v>110</v>
      </c>
      <c r="Q13">
        <v>60</v>
      </c>
      <c r="R13" t="s">
        <v>59</v>
      </c>
      <c r="S13" t="s">
        <v>50</v>
      </c>
      <c r="T13" t="s">
        <v>50</v>
      </c>
      <c r="U13" t="s">
        <v>50</v>
      </c>
      <c r="V13" t="s">
        <v>51</v>
      </c>
      <c r="W13" t="s">
        <v>51</v>
      </c>
      <c r="X13" t="s">
        <v>50</v>
      </c>
      <c r="Y13" t="s">
        <v>51</v>
      </c>
      <c r="Z13" t="s">
        <v>52</v>
      </c>
      <c r="AA13" t="s">
        <v>50</v>
      </c>
      <c r="AB13" t="s">
        <v>50</v>
      </c>
      <c r="AC13">
        <v>133</v>
      </c>
      <c r="AD13">
        <v>41</v>
      </c>
      <c r="AE13">
        <v>126</v>
      </c>
      <c r="AF13">
        <v>4.7</v>
      </c>
      <c r="AK13" t="s">
        <v>50</v>
      </c>
      <c r="AL13" t="s">
        <v>51</v>
      </c>
      <c r="AM13" t="s">
        <v>50</v>
      </c>
      <c r="AN13" t="s">
        <v>51</v>
      </c>
      <c r="AO13" t="s">
        <v>51</v>
      </c>
      <c r="AP13" t="s">
        <v>50</v>
      </c>
      <c r="AQ13" t="s">
        <v>50</v>
      </c>
      <c r="AR13" t="s">
        <v>50</v>
      </c>
      <c r="AS13" t="s">
        <v>51</v>
      </c>
      <c r="AT13" t="s">
        <v>51</v>
      </c>
      <c r="AU13" t="s">
        <v>52</v>
      </c>
      <c r="AV13" t="s">
        <v>52</v>
      </c>
      <c r="AW13" t="s">
        <v>52</v>
      </c>
      <c r="AX13" t="s">
        <v>52</v>
      </c>
      <c r="AY13" t="s">
        <v>51</v>
      </c>
    </row>
    <row r="14" spans="1:51" hidden="1" x14ac:dyDescent="0.25">
      <c r="A14">
        <v>135759</v>
      </c>
      <c r="B14">
        <v>52</v>
      </c>
      <c r="C14">
        <v>52</v>
      </c>
      <c r="D14">
        <v>50</v>
      </c>
      <c r="E14">
        <v>3</v>
      </c>
      <c r="F14" t="s">
        <v>595</v>
      </c>
      <c r="G14" s="22">
        <v>11249</v>
      </c>
      <c r="H14">
        <v>88</v>
      </c>
      <c r="I14" t="s">
        <v>56</v>
      </c>
      <c r="J14" t="s">
        <v>47</v>
      </c>
      <c r="K14" t="s">
        <v>58</v>
      </c>
      <c r="L14">
        <v>24.1</v>
      </c>
      <c r="M14">
        <v>170</v>
      </c>
      <c r="N14">
        <v>80</v>
      </c>
      <c r="O14">
        <v>90</v>
      </c>
      <c r="P14">
        <v>125</v>
      </c>
      <c r="Q14">
        <v>49</v>
      </c>
      <c r="R14" t="s">
        <v>59</v>
      </c>
      <c r="S14" t="s">
        <v>51</v>
      </c>
      <c r="T14" t="s">
        <v>50</v>
      </c>
      <c r="U14" t="s">
        <v>50</v>
      </c>
      <c r="V14" t="s">
        <v>51</v>
      </c>
      <c r="W14" t="s">
        <v>51</v>
      </c>
      <c r="X14" t="s">
        <v>50</v>
      </c>
      <c r="Y14" t="s">
        <v>51</v>
      </c>
      <c r="Z14" t="s">
        <v>52</v>
      </c>
      <c r="AA14" t="s">
        <v>50</v>
      </c>
      <c r="AB14" t="s">
        <v>50</v>
      </c>
      <c r="AC14">
        <v>168</v>
      </c>
      <c r="AD14">
        <v>31</v>
      </c>
      <c r="AE14">
        <v>123</v>
      </c>
      <c r="AF14">
        <v>4</v>
      </c>
      <c r="AI14">
        <v>4.0999999999999996</v>
      </c>
      <c r="AJ14">
        <v>2.2000000000000002</v>
      </c>
      <c r="AK14" t="s">
        <v>50</v>
      </c>
      <c r="AL14" t="s">
        <v>51</v>
      </c>
      <c r="AM14" t="s">
        <v>50</v>
      </c>
      <c r="AN14" t="s">
        <v>51</v>
      </c>
      <c r="AO14" t="s">
        <v>51</v>
      </c>
      <c r="AP14" t="s">
        <v>51</v>
      </c>
      <c r="AQ14" t="s">
        <v>50</v>
      </c>
      <c r="AR14" t="s">
        <v>50</v>
      </c>
      <c r="AS14" t="s">
        <v>51</v>
      </c>
      <c r="AT14" t="s">
        <v>51</v>
      </c>
      <c r="AU14" s="23">
        <v>42747</v>
      </c>
      <c r="AV14">
        <v>0</v>
      </c>
      <c r="AW14" t="s">
        <v>52</v>
      </c>
      <c r="AX14">
        <v>194</v>
      </c>
      <c r="AY14" t="s">
        <v>51</v>
      </c>
    </row>
    <row r="15" spans="1:51" hidden="1" x14ac:dyDescent="0.25">
      <c r="A15">
        <v>135759</v>
      </c>
      <c r="B15">
        <v>52</v>
      </c>
      <c r="C15">
        <v>52</v>
      </c>
      <c r="D15">
        <v>50</v>
      </c>
      <c r="E15">
        <v>4</v>
      </c>
      <c r="F15" t="s">
        <v>596</v>
      </c>
      <c r="G15" s="22">
        <v>11249</v>
      </c>
      <c r="H15">
        <v>88</v>
      </c>
      <c r="I15" t="s">
        <v>56</v>
      </c>
      <c r="J15" t="s">
        <v>47</v>
      </c>
      <c r="K15" t="s">
        <v>58</v>
      </c>
      <c r="L15">
        <v>24.1</v>
      </c>
      <c r="M15">
        <v>160</v>
      </c>
      <c r="N15">
        <v>60</v>
      </c>
      <c r="O15">
        <v>100</v>
      </c>
      <c r="P15">
        <v>110</v>
      </c>
      <c r="Q15">
        <v>46</v>
      </c>
      <c r="R15" t="s">
        <v>59</v>
      </c>
      <c r="S15" t="s">
        <v>50</v>
      </c>
      <c r="T15" t="s">
        <v>50</v>
      </c>
      <c r="U15" t="s">
        <v>50</v>
      </c>
      <c r="V15" t="s">
        <v>51</v>
      </c>
      <c r="W15" t="s">
        <v>51</v>
      </c>
      <c r="X15" t="s">
        <v>50</v>
      </c>
      <c r="Y15" t="s">
        <v>51</v>
      </c>
      <c r="Z15" t="s">
        <v>52</v>
      </c>
      <c r="AA15" t="s">
        <v>50</v>
      </c>
      <c r="AB15" t="s">
        <v>50</v>
      </c>
      <c r="AC15">
        <v>232</v>
      </c>
      <c r="AD15">
        <v>21</v>
      </c>
      <c r="AE15">
        <v>125</v>
      </c>
      <c r="AF15">
        <v>4.7</v>
      </c>
      <c r="AK15" t="s">
        <v>50</v>
      </c>
      <c r="AL15" t="s">
        <v>51</v>
      </c>
      <c r="AM15" t="s">
        <v>50</v>
      </c>
      <c r="AN15" t="s">
        <v>51</v>
      </c>
      <c r="AO15" t="s">
        <v>51</v>
      </c>
      <c r="AP15" t="s">
        <v>51</v>
      </c>
      <c r="AQ15" t="s">
        <v>50</v>
      </c>
      <c r="AR15" t="s">
        <v>50</v>
      </c>
      <c r="AS15" t="s">
        <v>51</v>
      </c>
      <c r="AT15" t="s">
        <v>51</v>
      </c>
      <c r="AU15" t="s">
        <v>52</v>
      </c>
      <c r="AV15" t="s">
        <v>52</v>
      </c>
      <c r="AW15" t="s">
        <v>52</v>
      </c>
      <c r="AX15" t="s">
        <v>52</v>
      </c>
      <c r="AY15" t="s">
        <v>51</v>
      </c>
    </row>
    <row r="16" spans="1:51" hidden="1" x14ac:dyDescent="0.25">
      <c r="A16">
        <v>135759</v>
      </c>
      <c r="B16">
        <v>52</v>
      </c>
      <c r="C16">
        <v>52</v>
      </c>
      <c r="D16">
        <v>50</v>
      </c>
      <c r="E16">
        <v>5</v>
      </c>
      <c r="F16" t="s">
        <v>597</v>
      </c>
      <c r="G16" s="22">
        <v>11249</v>
      </c>
      <c r="H16">
        <v>88</v>
      </c>
      <c r="I16" t="s">
        <v>56</v>
      </c>
      <c r="J16" t="s">
        <v>47</v>
      </c>
      <c r="K16" t="s">
        <v>58</v>
      </c>
      <c r="L16">
        <v>25</v>
      </c>
      <c r="M16">
        <v>135</v>
      </c>
      <c r="N16">
        <v>60</v>
      </c>
      <c r="O16">
        <v>75</v>
      </c>
      <c r="P16">
        <v>97.5</v>
      </c>
      <c r="Q16">
        <v>47</v>
      </c>
      <c r="R16" t="s">
        <v>59</v>
      </c>
      <c r="S16" t="s">
        <v>50</v>
      </c>
      <c r="T16" t="s">
        <v>50</v>
      </c>
      <c r="U16" t="s">
        <v>50</v>
      </c>
      <c r="V16" t="s">
        <v>51</v>
      </c>
      <c r="W16" t="s">
        <v>51</v>
      </c>
      <c r="X16" t="s">
        <v>50</v>
      </c>
      <c r="Y16" t="s">
        <v>51</v>
      </c>
      <c r="Z16" t="s">
        <v>52</v>
      </c>
      <c r="AA16" t="s">
        <v>50</v>
      </c>
      <c r="AB16" t="s">
        <v>50</v>
      </c>
      <c r="AC16">
        <v>201</v>
      </c>
      <c r="AD16">
        <v>25</v>
      </c>
      <c r="AE16">
        <v>117</v>
      </c>
      <c r="AF16">
        <v>4.3</v>
      </c>
      <c r="AK16" t="s">
        <v>50</v>
      </c>
      <c r="AL16" t="s">
        <v>51</v>
      </c>
      <c r="AM16" t="s">
        <v>50</v>
      </c>
      <c r="AN16" t="s">
        <v>51</v>
      </c>
      <c r="AO16" t="s">
        <v>51</v>
      </c>
      <c r="AP16" t="s">
        <v>50</v>
      </c>
      <c r="AQ16" t="s">
        <v>50</v>
      </c>
      <c r="AR16" t="s">
        <v>50</v>
      </c>
      <c r="AS16" t="s">
        <v>51</v>
      </c>
      <c r="AT16" t="s">
        <v>51</v>
      </c>
      <c r="AU16" t="s">
        <v>52</v>
      </c>
      <c r="AV16" t="s">
        <v>52</v>
      </c>
      <c r="AW16" t="s">
        <v>52</v>
      </c>
      <c r="AX16" t="s">
        <v>52</v>
      </c>
      <c r="AY16" t="s">
        <v>51</v>
      </c>
    </row>
    <row r="17" spans="1:51" hidden="1" x14ac:dyDescent="0.25">
      <c r="A17">
        <v>135759</v>
      </c>
      <c r="B17">
        <v>52</v>
      </c>
      <c r="C17">
        <v>52</v>
      </c>
      <c r="D17">
        <v>50</v>
      </c>
      <c r="E17">
        <v>6</v>
      </c>
      <c r="F17" t="s">
        <v>598</v>
      </c>
      <c r="G17" s="22">
        <v>11249</v>
      </c>
      <c r="H17">
        <v>88</v>
      </c>
      <c r="I17" t="s">
        <v>56</v>
      </c>
      <c r="J17" t="s">
        <v>47</v>
      </c>
      <c r="K17" t="s">
        <v>58</v>
      </c>
      <c r="L17">
        <v>25.3</v>
      </c>
      <c r="M17">
        <v>130</v>
      </c>
      <c r="N17">
        <v>60</v>
      </c>
      <c r="O17">
        <v>70</v>
      </c>
      <c r="P17">
        <v>95</v>
      </c>
      <c r="Q17">
        <v>52</v>
      </c>
      <c r="R17" t="s">
        <v>59</v>
      </c>
      <c r="S17" t="s">
        <v>50</v>
      </c>
      <c r="T17" t="s">
        <v>50</v>
      </c>
      <c r="U17" t="s">
        <v>50</v>
      </c>
      <c r="V17" t="s">
        <v>51</v>
      </c>
      <c r="W17" t="s">
        <v>51</v>
      </c>
      <c r="X17" t="s">
        <v>50</v>
      </c>
      <c r="Y17" t="s">
        <v>51</v>
      </c>
      <c r="Z17" t="s">
        <v>52</v>
      </c>
      <c r="AA17" t="s">
        <v>50</v>
      </c>
      <c r="AB17" t="s">
        <v>50</v>
      </c>
      <c r="AC17">
        <v>200</v>
      </c>
      <c r="AD17">
        <v>25</v>
      </c>
      <c r="AE17">
        <v>120</v>
      </c>
      <c r="AF17">
        <v>4.7</v>
      </c>
      <c r="AI17">
        <v>3.5</v>
      </c>
      <c r="AJ17">
        <v>1.8</v>
      </c>
      <c r="AK17" t="s">
        <v>50</v>
      </c>
      <c r="AL17" t="s">
        <v>51</v>
      </c>
      <c r="AM17" t="s">
        <v>50</v>
      </c>
      <c r="AN17" t="s">
        <v>51</v>
      </c>
      <c r="AO17" t="s">
        <v>51</v>
      </c>
      <c r="AP17" t="s">
        <v>50</v>
      </c>
      <c r="AQ17" t="s">
        <v>50</v>
      </c>
      <c r="AR17" t="s">
        <v>50</v>
      </c>
      <c r="AS17" t="s">
        <v>51</v>
      </c>
      <c r="AT17" t="s">
        <v>51</v>
      </c>
      <c r="AU17" t="s">
        <v>52</v>
      </c>
      <c r="AV17" t="s">
        <v>52</v>
      </c>
      <c r="AW17" t="s">
        <v>52</v>
      </c>
      <c r="AX17" t="s">
        <v>52</v>
      </c>
      <c r="AY17" t="s">
        <v>51</v>
      </c>
    </row>
    <row r="18" spans="1:51" hidden="1" x14ac:dyDescent="0.25">
      <c r="A18">
        <v>135759</v>
      </c>
      <c r="B18">
        <v>52</v>
      </c>
      <c r="C18">
        <v>52</v>
      </c>
      <c r="D18">
        <v>50</v>
      </c>
      <c r="E18">
        <v>7</v>
      </c>
      <c r="F18" t="s">
        <v>599</v>
      </c>
      <c r="G18" s="22">
        <v>11249</v>
      </c>
      <c r="H18">
        <v>88</v>
      </c>
      <c r="I18" t="s">
        <v>56</v>
      </c>
      <c r="J18" t="s">
        <v>47</v>
      </c>
      <c r="K18" t="s">
        <v>58</v>
      </c>
      <c r="L18">
        <v>26.5</v>
      </c>
      <c r="M18">
        <v>100</v>
      </c>
      <c r="N18">
        <v>60</v>
      </c>
      <c r="O18">
        <v>40</v>
      </c>
      <c r="P18">
        <v>80</v>
      </c>
      <c r="Q18">
        <v>65</v>
      </c>
      <c r="R18" t="s">
        <v>59</v>
      </c>
      <c r="S18" t="s">
        <v>50</v>
      </c>
      <c r="T18" t="s">
        <v>50</v>
      </c>
      <c r="U18" t="s">
        <v>50</v>
      </c>
      <c r="V18" t="s">
        <v>51</v>
      </c>
      <c r="W18" t="s">
        <v>51</v>
      </c>
      <c r="X18" t="s">
        <v>51</v>
      </c>
      <c r="Y18" t="s">
        <v>51</v>
      </c>
      <c r="Z18" t="s">
        <v>52</v>
      </c>
      <c r="AA18" t="s">
        <v>50</v>
      </c>
      <c r="AB18" t="s">
        <v>50</v>
      </c>
      <c r="AC18">
        <v>227</v>
      </c>
      <c r="AD18">
        <v>22</v>
      </c>
      <c r="AE18">
        <v>118</v>
      </c>
      <c r="AF18">
        <v>5</v>
      </c>
      <c r="AK18" t="s">
        <v>50</v>
      </c>
      <c r="AL18" t="s">
        <v>51</v>
      </c>
      <c r="AM18" t="s">
        <v>50</v>
      </c>
      <c r="AN18" t="s">
        <v>51</v>
      </c>
      <c r="AO18" t="s">
        <v>51</v>
      </c>
      <c r="AP18" t="s">
        <v>50</v>
      </c>
      <c r="AQ18" t="s">
        <v>50</v>
      </c>
      <c r="AR18" t="s">
        <v>50</v>
      </c>
      <c r="AS18" t="s">
        <v>51</v>
      </c>
      <c r="AT18" t="s">
        <v>51</v>
      </c>
      <c r="AU18" t="s">
        <v>52</v>
      </c>
      <c r="AV18" t="s">
        <v>52</v>
      </c>
      <c r="AW18" t="s">
        <v>52</v>
      </c>
      <c r="AX18" t="s">
        <v>52</v>
      </c>
      <c r="AY18" t="s">
        <v>51</v>
      </c>
    </row>
    <row r="19" spans="1:51" hidden="1" x14ac:dyDescent="0.25">
      <c r="A19">
        <v>135759</v>
      </c>
      <c r="B19">
        <v>52</v>
      </c>
      <c r="C19">
        <v>52</v>
      </c>
      <c r="D19">
        <v>50</v>
      </c>
      <c r="E19">
        <v>8</v>
      </c>
      <c r="F19" t="s">
        <v>600</v>
      </c>
      <c r="G19" s="22">
        <v>11249</v>
      </c>
      <c r="H19">
        <v>88</v>
      </c>
      <c r="I19" t="s">
        <v>56</v>
      </c>
      <c r="J19" t="s">
        <v>47</v>
      </c>
      <c r="K19" t="s">
        <v>58</v>
      </c>
      <c r="L19">
        <v>25.9</v>
      </c>
      <c r="M19">
        <v>120</v>
      </c>
      <c r="N19">
        <v>60</v>
      </c>
      <c r="O19">
        <v>60</v>
      </c>
      <c r="P19">
        <v>90</v>
      </c>
      <c r="Q19">
        <v>65</v>
      </c>
      <c r="R19" t="s">
        <v>59</v>
      </c>
      <c r="S19" t="s">
        <v>50</v>
      </c>
      <c r="T19" t="s">
        <v>50</v>
      </c>
      <c r="U19" t="s">
        <v>50</v>
      </c>
      <c r="V19" t="s">
        <v>51</v>
      </c>
      <c r="W19" t="s">
        <v>51</v>
      </c>
      <c r="X19" t="s">
        <v>51</v>
      </c>
      <c r="Y19" t="s">
        <v>51</v>
      </c>
      <c r="Z19" t="s">
        <v>52</v>
      </c>
      <c r="AA19" t="s">
        <v>50</v>
      </c>
      <c r="AB19" t="s">
        <v>50</v>
      </c>
      <c r="AK19" t="s">
        <v>50</v>
      </c>
      <c r="AL19" t="s">
        <v>51</v>
      </c>
      <c r="AM19" t="s">
        <v>50</v>
      </c>
      <c r="AN19" t="s">
        <v>51</v>
      </c>
      <c r="AO19" t="s">
        <v>51</v>
      </c>
      <c r="AP19" t="s">
        <v>50</v>
      </c>
      <c r="AQ19" t="s">
        <v>50</v>
      </c>
      <c r="AR19" t="s">
        <v>50</v>
      </c>
      <c r="AS19" t="s">
        <v>51</v>
      </c>
      <c r="AT19" t="s">
        <v>51</v>
      </c>
      <c r="AU19" t="s">
        <v>52</v>
      </c>
      <c r="AV19" t="s">
        <v>52</v>
      </c>
      <c r="AW19" t="s">
        <v>52</v>
      </c>
      <c r="AX19" t="s">
        <v>52</v>
      </c>
      <c r="AY19" t="s">
        <v>51</v>
      </c>
    </row>
    <row r="20" spans="1:51" hidden="1" x14ac:dyDescent="0.25">
      <c r="A20">
        <v>135759</v>
      </c>
      <c r="B20">
        <v>52</v>
      </c>
      <c r="C20">
        <v>52</v>
      </c>
      <c r="D20">
        <v>50</v>
      </c>
      <c r="E20">
        <v>9</v>
      </c>
      <c r="F20" t="s">
        <v>601</v>
      </c>
      <c r="G20" s="22">
        <v>11249</v>
      </c>
      <c r="H20">
        <v>88</v>
      </c>
      <c r="I20" t="s">
        <v>56</v>
      </c>
      <c r="J20" t="s">
        <v>47</v>
      </c>
      <c r="K20" t="s">
        <v>58</v>
      </c>
      <c r="L20">
        <v>26.5</v>
      </c>
      <c r="M20">
        <v>125</v>
      </c>
      <c r="N20">
        <v>70</v>
      </c>
      <c r="O20">
        <v>55</v>
      </c>
      <c r="P20">
        <v>97.5</v>
      </c>
      <c r="Q20">
        <v>77</v>
      </c>
      <c r="R20" t="s">
        <v>59</v>
      </c>
      <c r="S20" t="s">
        <v>51</v>
      </c>
      <c r="T20" t="s">
        <v>50</v>
      </c>
      <c r="U20" t="s">
        <v>51</v>
      </c>
      <c r="V20" t="s">
        <v>51</v>
      </c>
      <c r="W20" t="s">
        <v>51</v>
      </c>
      <c r="X20" t="s">
        <v>51</v>
      </c>
      <c r="Y20" t="s">
        <v>51</v>
      </c>
      <c r="Z20" t="s">
        <v>52</v>
      </c>
      <c r="AA20" t="s">
        <v>50</v>
      </c>
      <c r="AB20" t="s">
        <v>50</v>
      </c>
      <c r="AC20">
        <v>216</v>
      </c>
      <c r="AD20">
        <v>23</v>
      </c>
      <c r="AE20">
        <v>120</v>
      </c>
      <c r="AF20">
        <v>4.4000000000000004</v>
      </c>
      <c r="AI20">
        <v>3.9</v>
      </c>
      <c r="AJ20">
        <v>1.8</v>
      </c>
      <c r="AK20" t="s">
        <v>50</v>
      </c>
      <c r="AL20" t="s">
        <v>51</v>
      </c>
      <c r="AM20" t="s">
        <v>50</v>
      </c>
      <c r="AN20" t="s">
        <v>51</v>
      </c>
      <c r="AO20" t="s">
        <v>51</v>
      </c>
      <c r="AP20" t="s">
        <v>50</v>
      </c>
      <c r="AQ20" t="s">
        <v>50</v>
      </c>
      <c r="AR20" t="s">
        <v>50</v>
      </c>
      <c r="AS20" t="s">
        <v>51</v>
      </c>
      <c r="AT20" t="s">
        <v>51</v>
      </c>
      <c r="AU20" t="s">
        <v>52</v>
      </c>
      <c r="AV20" t="s">
        <v>52</v>
      </c>
      <c r="AW20" t="s">
        <v>52</v>
      </c>
      <c r="AX20" t="s">
        <v>52</v>
      </c>
      <c r="AY20" t="s">
        <v>51</v>
      </c>
    </row>
    <row r="21" spans="1:51" hidden="1" x14ac:dyDescent="0.25">
      <c r="A21">
        <v>135759</v>
      </c>
      <c r="B21">
        <v>52</v>
      </c>
      <c r="C21">
        <v>52</v>
      </c>
      <c r="D21">
        <v>50</v>
      </c>
      <c r="E21">
        <v>10</v>
      </c>
      <c r="F21" t="s">
        <v>602</v>
      </c>
      <c r="G21" s="22">
        <v>11249</v>
      </c>
      <c r="H21">
        <v>88</v>
      </c>
      <c r="I21" t="s">
        <v>56</v>
      </c>
      <c r="J21" t="s">
        <v>47</v>
      </c>
      <c r="K21" t="s">
        <v>58</v>
      </c>
      <c r="L21">
        <v>22.6</v>
      </c>
      <c r="M21">
        <v>130</v>
      </c>
      <c r="N21">
        <v>60</v>
      </c>
      <c r="O21">
        <v>70</v>
      </c>
      <c r="P21">
        <v>95</v>
      </c>
      <c r="Q21">
        <v>91</v>
      </c>
      <c r="R21" t="s">
        <v>59</v>
      </c>
      <c r="S21" t="s">
        <v>51</v>
      </c>
      <c r="T21" t="s">
        <v>50</v>
      </c>
      <c r="U21" t="s">
        <v>51</v>
      </c>
      <c r="V21" t="s">
        <v>51</v>
      </c>
      <c r="W21" t="s">
        <v>51</v>
      </c>
      <c r="X21" t="s">
        <v>51</v>
      </c>
      <c r="Y21" t="s">
        <v>51</v>
      </c>
      <c r="Z21" t="s">
        <v>52</v>
      </c>
      <c r="AA21" t="s">
        <v>50</v>
      </c>
      <c r="AB21" t="s">
        <v>50</v>
      </c>
      <c r="AC21">
        <v>163</v>
      </c>
      <c r="AD21">
        <v>31</v>
      </c>
      <c r="AE21">
        <v>114</v>
      </c>
      <c r="AF21">
        <v>4.0999999999999996</v>
      </c>
      <c r="AK21" t="s">
        <v>50</v>
      </c>
      <c r="AL21" t="s">
        <v>50</v>
      </c>
      <c r="AM21" t="s">
        <v>50</v>
      </c>
      <c r="AN21" t="s">
        <v>51</v>
      </c>
      <c r="AO21" t="s">
        <v>51</v>
      </c>
      <c r="AP21" t="s">
        <v>51</v>
      </c>
      <c r="AQ21" t="s">
        <v>50</v>
      </c>
      <c r="AR21" t="s">
        <v>50</v>
      </c>
      <c r="AS21" t="s">
        <v>51</v>
      </c>
      <c r="AT21" t="s">
        <v>51</v>
      </c>
      <c r="AU21" s="23">
        <v>43131</v>
      </c>
      <c r="AV21">
        <v>0</v>
      </c>
      <c r="AW21" s="23">
        <v>43150</v>
      </c>
      <c r="AX21" t="s">
        <v>52</v>
      </c>
      <c r="AY21" t="s">
        <v>51</v>
      </c>
    </row>
    <row r="22" spans="1:51" hidden="1" x14ac:dyDescent="0.25">
      <c r="A22">
        <v>135759</v>
      </c>
      <c r="B22">
        <v>52</v>
      </c>
      <c r="C22">
        <v>52</v>
      </c>
      <c r="D22">
        <v>50</v>
      </c>
      <c r="E22">
        <v>11</v>
      </c>
      <c r="F22" t="s">
        <v>602</v>
      </c>
      <c r="G22" s="22">
        <v>11249</v>
      </c>
      <c r="H22">
        <v>88</v>
      </c>
      <c r="I22" t="s">
        <v>56</v>
      </c>
      <c r="J22" t="s">
        <v>47</v>
      </c>
      <c r="K22" t="s">
        <v>58</v>
      </c>
      <c r="L22">
        <v>22.6</v>
      </c>
      <c r="M22">
        <v>130</v>
      </c>
      <c r="N22">
        <v>60</v>
      </c>
      <c r="O22">
        <v>70</v>
      </c>
      <c r="P22">
        <v>95</v>
      </c>
      <c r="Q22">
        <v>91</v>
      </c>
      <c r="R22" t="s">
        <v>59</v>
      </c>
      <c r="S22" t="s">
        <v>51</v>
      </c>
      <c r="T22" t="s">
        <v>50</v>
      </c>
      <c r="U22" t="s">
        <v>51</v>
      </c>
      <c r="V22" t="s">
        <v>51</v>
      </c>
      <c r="W22" t="s">
        <v>51</v>
      </c>
      <c r="X22" t="s">
        <v>51</v>
      </c>
      <c r="Y22" t="s">
        <v>51</v>
      </c>
      <c r="Z22" t="s">
        <v>52</v>
      </c>
      <c r="AA22" t="s">
        <v>50</v>
      </c>
      <c r="AB22" t="s">
        <v>50</v>
      </c>
      <c r="AC22">
        <v>163</v>
      </c>
      <c r="AD22">
        <v>31</v>
      </c>
      <c r="AE22">
        <v>114</v>
      </c>
      <c r="AF22">
        <v>4.0999999999999996</v>
      </c>
      <c r="AK22" t="s">
        <v>50</v>
      </c>
      <c r="AL22" t="s">
        <v>50</v>
      </c>
      <c r="AM22" t="s">
        <v>50</v>
      </c>
      <c r="AN22" t="s">
        <v>51</v>
      </c>
      <c r="AO22" t="s">
        <v>51</v>
      </c>
      <c r="AP22" t="s">
        <v>51</v>
      </c>
      <c r="AQ22" t="s">
        <v>50</v>
      </c>
      <c r="AR22" t="s">
        <v>50</v>
      </c>
      <c r="AS22" t="s">
        <v>51</v>
      </c>
      <c r="AT22" t="s">
        <v>51</v>
      </c>
      <c r="AU22" s="23">
        <v>43153</v>
      </c>
      <c r="AV22">
        <v>1</v>
      </c>
      <c r="AW22" s="23">
        <v>43174</v>
      </c>
      <c r="AX22" t="s">
        <v>52</v>
      </c>
      <c r="AY22" t="s">
        <v>51</v>
      </c>
    </row>
    <row r="23" spans="1:51" hidden="1" x14ac:dyDescent="0.25">
      <c r="A23">
        <v>135759</v>
      </c>
      <c r="B23">
        <v>52</v>
      </c>
      <c r="C23">
        <v>52</v>
      </c>
      <c r="D23">
        <v>50</v>
      </c>
      <c r="E23">
        <v>12</v>
      </c>
      <c r="F23" t="s">
        <v>603</v>
      </c>
      <c r="G23" s="22">
        <v>11249</v>
      </c>
      <c r="H23">
        <v>88</v>
      </c>
      <c r="I23" t="s">
        <v>56</v>
      </c>
      <c r="J23" t="s">
        <v>47</v>
      </c>
      <c r="K23" t="s">
        <v>58</v>
      </c>
      <c r="L23">
        <v>22.8</v>
      </c>
      <c r="M23">
        <v>110</v>
      </c>
      <c r="N23">
        <v>60</v>
      </c>
      <c r="O23">
        <v>50</v>
      </c>
      <c r="P23">
        <v>85</v>
      </c>
      <c r="Q23">
        <v>70</v>
      </c>
      <c r="R23" t="s">
        <v>59</v>
      </c>
      <c r="S23" t="s">
        <v>51</v>
      </c>
      <c r="T23" t="s">
        <v>50</v>
      </c>
      <c r="U23" t="s">
        <v>50</v>
      </c>
      <c r="V23" t="s">
        <v>51</v>
      </c>
      <c r="W23" t="s">
        <v>51</v>
      </c>
      <c r="X23" t="s">
        <v>51</v>
      </c>
      <c r="Y23" t="s">
        <v>51</v>
      </c>
      <c r="Z23" t="s">
        <v>52</v>
      </c>
      <c r="AA23" t="s">
        <v>50</v>
      </c>
      <c r="AB23" t="s">
        <v>50</v>
      </c>
      <c r="AC23">
        <v>182</v>
      </c>
      <c r="AD23">
        <v>28</v>
      </c>
      <c r="AE23">
        <v>113</v>
      </c>
      <c r="AF23">
        <v>4.7</v>
      </c>
      <c r="AK23" t="s">
        <v>50</v>
      </c>
      <c r="AL23" t="s">
        <v>50</v>
      </c>
      <c r="AM23" t="s">
        <v>50</v>
      </c>
      <c r="AN23" t="s">
        <v>51</v>
      </c>
      <c r="AO23" t="s">
        <v>51</v>
      </c>
      <c r="AP23" t="s">
        <v>51</v>
      </c>
      <c r="AQ23" t="s">
        <v>50</v>
      </c>
      <c r="AR23" t="s">
        <v>50</v>
      </c>
      <c r="AS23" t="s">
        <v>51</v>
      </c>
      <c r="AT23" t="s">
        <v>51</v>
      </c>
      <c r="AU23" t="s">
        <v>52</v>
      </c>
      <c r="AV23" t="s">
        <v>52</v>
      </c>
      <c r="AW23" t="s">
        <v>52</v>
      </c>
      <c r="AX23" t="s">
        <v>52</v>
      </c>
      <c r="AY23" t="s">
        <v>51</v>
      </c>
    </row>
    <row r="24" spans="1:51" x14ac:dyDescent="0.25">
      <c r="A24">
        <v>136799</v>
      </c>
      <c r="B24">
        <v>52</v>
      </c>
      <c r="D24">
        <v>52</v>
      </c>
      <c r="E24">
        <v>1</v>
      </c>
      <c r="F24" t="s">
        <v>62</v>
      </c>
      <c r="G24" s="22">
        <v>17001</v>
      </c>
      <c r="H24">
        <v>72</v>
      </c>
      <c r="I24" t="s">
        <v>56</v>
      </c>
      <c r="J24" t="s">
        <v>47</v>
      </c>
      <c r="K24" t="s">
        <v>58</v>
      </c>
      <c r="L24">
        <v>25.95</v>
      </c>
      <c r="M24">
        <v>160</v>
      </c>
      <c r="N24">
        <v>80</v>
      </c>
      <c r="O24">
        <v>80</v>
      </c>
      <c r="P24">
        <v>120</v>
      </c>
      <c r="Q24">
        <v>48</v>
      </c>
      <c r="R24" t="s">
        <v>49</v>
      </c>
      <c r="S24" t="s">
        <v>50</v>
      </c>
      <c r="T24" t="s">
        <v>50</v>
      </c>
      <c r="U24" t="s">
        <v>50</v>
      </c>
      <c r="V24" t="s">
        <v>51</v>
      </c>
      <c r="W24" t="s">
        <v>50</v>
      </c>
      <c r="X24" t="s">
        <v>50</v>
      </c>
      <c r="Y24" t="s">
        <v>50</v>
      </c>
      <c r="Z24" t="s">
        <v>52</v>
      </c>
      <c r="AA24" t="s">
        <v>50</v>
      </c>
      <c r="AB24" t="s">
        <v>50</v>
      </c>
      <c r="AC24">
        <v>88</v>
      </c>
      <c r="AD24">
        <v>77</v>
      </c>
      <c r="AE24">
        <v>164</v>
      </c>
      <c r="AF24">
        <v>4.5</v>
      </c>
      <c r="AI24" t="s">
        <v>52</v>
      </c>
      <c r="AJ24" t="s">
        <v>52</v>
      </c>
      <c r="AK24" t="s">
        <v>51</v>
      </c>
      <c r="AL24" t="s">
        <v>50</v>
      </c>
      <c r="AM24" t="s">
        <v>52</v>
      </c>
      <c r="AN24" t="s">
        <v>51</v>
      </c>
      <c r="AO24" t="s">
        <v>51</v>
      </c>
      <c r="AQ24" t="s">
        <v>50</v>
      </c>
      <c r="AR24" t="s">
        <v>50</v>
      </c>
      <c r="AS24" t="s">
        <v>51</v>
      </c>
      <c r="AT24" t="s">
        <v>50</v>
      </c>
      <c r="AU24" t="s">
        <v>52</v>
      </c>
      <c r="AV24" t="s">
        <v>52</v>
      </c>
      <c r="AW24" t="s">
        <v>52</v>
      </c>
      <c r="AX24" t="s">
        <v>52</v>
      </c>
      <c r="AY24" t="s">
        <v>51</v>
      </c>
    </row>
    <row r="25" spans="1:51" hidden="1" x14ac:dyDescent="0.25">
      <c r="A25">
        <v>136799</v>
      </c>
      <c r="B25">
        <v>53</v>
      </c>
      <c r="C25">
        <v>53</v>
      </c>
      <c r="D25">
        <v>45</v>
      </c>
      <c r="E25">
        <v>2</v>
      </c>
      <c r="F25" t="s">
        <v>604</v>
      </c>
      <c r="G25" s="22">
        <v>17001</v>
      </c>
      <c r="H25">
        <v>72</v>
      </c>
      <c r="I25" t="s">
        <v>56</v>
      </c>
      <c r="J25" t="s">
        <v>47</v>
      </c>
      <c r="K25" t="s">
        <v>58</v>
      </c>
      <c r="L25">
        <v>26.3</v>
      </c>
      <c r="M25">
        <v>150</v>
      </c>
      <c r="N25">
        <v>70</v>
      </c>
      <c r="O25">
        <v>80</v>
      </c>
      <c r="P25">
        <v>110</v>
      </c>
      <c r="Q25">
        <v>39</v>
      </c>
      <c r="R25" t="s">
        <v>49</v>
      </c>
      <c r="S25" t="s">
        <v>50</v>
      </c>
      <c r="T25" t="s">
        <v>50</v>
      </c>
      <c r="U25" t="s">
        <v>50</v>
      </c>
      <c r="V25" t="s">
        <v>51</v>
      </c>
      <c r="W25" t="s">
        <v>50</v>
      </c>
      <c r="X25" t="s">
        <v>50</v>
      </c>
      <c r="Y25" t="s">
        <v>50</v>
      </c>
      <c r="Z25" t="s">
        <v>52</v>
      </c>
      <c r="AA25" t="s">
        <v>50</v>
      </c>
      <c r="AB25" t="s">
        <v>50</v>
      </c>
      <c r="AC25">
        <v>107</v>
      </c>
      <c r="AD25">
        <v>60</v>
      </c>
      <c r="AF25">
        <v>4.7</v>
      </c>
      <c r="AK25" t="s">
        <v>51</v>
      </c>
      <c r="AL25" t="s">
        <v>50</v>
      </c>
      <c r="AM25" t="s">
        <v>50</v>
      </c>
      <c r="AN25" t="s">
        <v>51</v>
      </c>
      <c r="AO25" t="s">
        <v>51</v>
      </c>
      <c r="AP25" t="s">
        <v>50</v>
      </c>
      <c r="AQ25" t="s">
        <v>50</v>
      </c>
      <c r="AR25" t="s">
        <v>50</v>
      </c>
      <c r="AS25" t="s">
        <v>51</v>
      </c>
      <c r="AT25" t="s">
        <v>50</v>
      </c>
      <c r="AU25" t="s">
        <v>52</v>
      </c>
      <c r="AV25" t="s">
        <v>52</v>
      </c>
      <c r="AW25" t="s">
        <v>52</v>
      </c>
      <c r="AX25" t="s">
        <v>52</v>
      </c>
      <c r="AY25" t="s">
        <v>51</v>
      </c>
    </row>
    <row r="26" spans="1:51" hidden="1" x14ac:dyDescent="0.25">
      <c r="A26">
        <v>136799</v>
      </c>
      <c r="B26">
        <v>53</v>
      </c>
      <c r="C26">
        <v>53</v>
      </c>
      <c r="D26">
        <v>45</v>
      </c>
      <c r="E26">
        <v>3</v>
      </c>
      <c r="F26" t="s">
        <v>605</v>
      </c>
      <c r="G26" s="22">
        <v>17001</v>
      </c>
      <c r="H26">
        <v>72</v>
      </c>
      <c r="I26" t="s">
        <v>56</v>
      </c>
      <c r="J26" t="s">
        <v>47</v>
      </c>
      <c r="K26" t="s">
        <v>58</v>
      </c>
      <c r="L26">
        <v>26.6</v>
      </c>
      <c r="M26">
        <v>160</v>
      </c>
      <c r="N26">
        <v>90</v>
      </c>
      <c r="O26">
        <v>70</v>
      </c>
      <c r="P26">
        <v>125</v>
      </c>
      <c r="Q26">
        <v>57</v>
      </c>
      <c r="R26" t="s">
        <v>49</v>
      </c>
      <c r="S26" t="s">
        <v>50</v>
      </c>
      <c r="T26" t="s">
        <v>50</v>
      </c>
      <c r="U26" t="s">
        <v>50</v>
      </c>
      <c r="V26" t="s">
        <v>51</v>
      </c>
      <c r="W26" t="s">
        <v>50</v>
      </c>
      <c r="X26" t="s">
        <v>50</v>
      </c>
      <c r="Y26" t="s">
        <v>50</v>
      </c>
      <c r="Z26" t="s">
        <v>52</v>
      </c>
      <c r="AA26" t="s">
        <v>50</v>
      </c>
      <c r="AB26" t="s">
        <v>50</v>
      </c>
      <c r="AC26">
        <v>93</v>
      </c>
      <c r="AD26">
        <v>71</v>
      </c>
      <c r="AE26">
        <v>168</v>
      </c>
      <c r="AF26">
        <v>4</v>
      </c>
      <c r="AI26">
        <v>4</v>
      </c>
      <c r="AJ26">
        <v>2</v>
      </c>
      <c r="AK26" t="s">
        <v>51</v>
      </c>
      <c r="AL26" t="s">
        <v>50</v>
      </c>
      <c r="AM26" t="s">
        <v>50</v>
      </c>
      <c r="AN26" t="s">
        <v>51</v>
      </c>
      <c r="AO26" t="s">
        <v>51</v>
      </c>
      <c r="AP26" t="s">
        <v>50</v>
      </c>
      <c r="AQ26" t="s">
        <v>50</v>
      </c>
      <c r="AR26" t="s">
        <v>50</v>
      </c>
      <c r="AS26" t="s">
        <v>51</v>
      </c>
      <c r="AT26" t="s">
        <v>50</v>
      </c>
      <c r="AU26" t="s">
        <v>52</v>
      </c>
      <c r="AV26" t="s">
        <v>52</v>
      </c>
      <c r="AW26" t="s">
        <v>52</v>
      </c>
      <c r="AX26" t="s">
        <v>52</v>
      </c>
      <c r="AY26" t="s">
        <v>51</v>
      </c>
    </row>
    <row r="27" spans="1:51" x14ac:dyDescent="0.25">
      <c r="A27">
        <v>136903</v>
      </c>
      <c r="B27">
        <v>56</v>
      </c>
      <c r="C27">
        <v>56</v>
      </c>
      <c r="D27">
        <v>42</v>
      </c>
      <c r="E27">
        <v>1</v>
      </c>
      <c r="F27" t="s">
        <v>63</v>
      </c>
      <c r="G27" s="22">
        <v>12787</v>
      </c>
      <c r="H27">
        <v>83</v>
      </c>
      <c r="I27" t="s">
        <v>56</v>
      </c>
      <c r="J27" t="s">
        <v>47</v>
      </c>
      <c r="K27" t="s">
        <v>58</v>
      </c>
      <c r="L27">
        <v>23.67</v>
      </c>
      <c r="M27">
        <v>115</v>
      </c>
      <c r="N27">
        <v>70</v>
      </c>
      <c r="O27">
        <v>45</v>
      </c>
      <c r="P27">
        <v>92.5</v>
      </c>
      <c r="Q27">
        <v>60</v>
      </c>
      <c r="R27" t="s">
        <v>54</v>
      </c>
      <c r="S27" t="s">
        <v>50</v>
      </c>
      <c r="T27" t="s">
        <v>50</v>
      </c>
      <c r="U27" t="s">
        <v>50</v>
      </c>
      <c r="V27" t="s">
        <v>51</v>
      </c>
      <c r="W27" t="s">
        <v>50</v>
      </c>
      <c r="X27" t="s">
        <v>51</v>
      </c>
      <c r="Y27" t="s">
        <v>50</v>
      </c>
      <c r="Z27" t="b">
        <v>1</v>
      </c>
      <c r="AA27" t="s">
        <v>50</v>
      </c>
      <c r="AB27" t="s">
        <v>51</v>
      </c>
      <c r="AI27" t="s">
        <v>52</v>
      </c>
      <c r="AJ27" t="s">
        <v>52</v>
      </c>
      <c r="AK27" t="s">
        <v>50</v>
      </c>
      <c r="AL27" t="s">
        <v>50</v>
      </c>
      <c r="AM27" t="s">
        <v>52</v>
      </c>
      <c r="AN27" t="s">
        <v>51</v>
      </c>
      <c r="AO27" t="s">
        <v>51</v>
      </c>
      <c r="AQ27" t="s">
        <v>50</v>
      </c>
      <c r="AR27" t="s">
        <v>50</v>
      </c>
      <c r="AS27" t="s">
        <v>50</v>
      </c>
      <c r="AT27" t="s">
        <v>50</v>
      </c>
      <c r="AU27" t="s">
        <v>52</v>
      </c>
      <c r="AV27" t="s">
        <v>52</v>
      </c>
      <c r="AW27" t="s">
        <v>52</v>
      </c>
      <c r="AX27" t="s">
        <v>52</v>
      </c>
      <c r="AY27" t="s">
        <v>51</v>
      </c>
    </row>
    <row r="28" spans="1:51" x14ac:dyDescent="0.25">
      <c r="A28">
        <v>136959</v>
      </c>
      <c r="B28">
        <v>55</v>
      </c>
      <c r="D28">
        <v>55</v>
      </c>
      <c r="E28">
        <v>1</v>
      </c>
      <c r="F28" t="s">
        <v>64</v>
      </c>
      <c r="G28" s="22">
        <v>12798</v>
      </c>
      <c r="H28">
        <v>83</v>
      </c>
      <c r="I28" t="s">
        <v>56</v>
      </c>
      <c r="J28" t="s">
        <v>57</v>
      </c>
      <c r="K28" t="s">
        <v>48</v>
      </c>
      <c r="L28">
        <v>30.07</v>
      </c>
      <c r="M28">
        <v>118</v>
      </c>
      <c r="N28">
        <v>60</v>
      </c>
      <c r="O28">
        <v>58</v>
      </c>
      <c r="P28">
        <v>89</v>
      </c>
      <c r="Q28">
        <v>63</v>
      </c>
      <c r="R28" t="s">
        <v>54</v>
      </c>
      <c r="S28" t="s">
        <v>50</v>
      </c>
      <c r="T28" t="s">
        <v>51</v>
      </c>
      <c r="U28" t="s">
        <v>50</v>
      </c>
      <c r="V28" t="s">
        <v>50</v>
      </c>
      <c r="W28" t="s">
        <v>50</v>
      </c>
      <c r="X28" t="s">
        <v>51</v>
      </c>
      <c r="Y28" t="s">
        <v>51</v>
      </c>
      <c r="Z28" t="s">
        <v>52</v>
      </c>
      <c r="AA28" t="s">
        <v>50</v>
      </c>
      <c r="AB28" t="s">
        <v>50</v>
      </c>
      <c r="AC28">
        <v>62</v>
      </c>
      <c r="AD28">
        <v>89</v>
      </c>
      <c r="AE28">
        <v>145</v>
      </c>
      <c r="AF28">
        <v>4.8</v>
      </c>
      <c r="AI28" t="s">
        <v>52</v>
      </c>
      <c r="AJ28" t="s">
        <v>52</v>
      </c>
      <c r="AK28" t="s">
        <v>50</v>
      </c>
      <c r="AL28" t="s">
        <v>50</v>
      </c>
      <c r="AM28" t="s">
        <v>52</v>
      </c>
      <c r="AN28" t="s">
        <v>50</v>
      </c>
      <c r="AO28" t="s">
        <v>51</v>
      </c>
      <c r="AP28" t="s">
        <v>51</v>
      </c>
      <c r="AQ28" t="s">
        <v>51</v>
      </c>
      <c r="AR28" t="s">
        <v>50</v>
      </c>
      <c r="AS28" t="s">
        <v>51</v>
      </c>
      <c r="AT28" t="s">
        <v>50</v>
      </c>
      <c r="AU28" t="s">
        <v>52</v>
      </c>
      <c r="AV28" t="s">
        <v>52</v>
      </c>
      <c r="AW28" t="s">
        <v>52</v>
      </c>
      <c r="AX28" t="s">
        <v>52</v>
      </c>
      <c r="AY28" t="s">
        <v>51</v>
      </c>
    </row>
    <row r="29" spans="1:51" hidden="1" x14ac:dyDescent="0.25">
      <c r="A29">
        <v>136959</v>
      </c>
      <c r="B29">
        <v>55</v>
      </c>
      <c r="D29">
        <v>55</v>
      </c>
      <c r="E29">
        <v>2</v>
      </c>
      <c r="F29" t="s">
        <v>606</v>
      </c>
      <c r="G29" s="22">
        <v>12798</v>
      </c>
      <c r="H29">
        <v>83</v>
      </c>
      <c r="I29" t="s">
        <v>56</v>
      </c>
      <c r="J29" t="s">
        <v>57</v>
      </c>
      <c r="K29" t="s">
        <v>48</v>
      </c>
      <c r="L29">
        <v>29.4</v>
      </c>
      <c r="M29">
        <v>120</v>
      </c>
      <c r="N29">
        <v>60</v>
      </c>
      <c r="O29">
        <v>60</v>
      </c>
      <c r="P29">
        <v>90</v>
      </c>
      <c r="Q29">
        <v>60</v>
      </c>
      <c r="R29" t="s">
        <v>54</v>
      </c>
      <c r="S29" t="s">
        <v>50</v>
      </c>
      <c r="T29" t="s">
        <v>51</v>
      </c>
      <c r="U29" t="s">
        <v>50</v>
      </c>
      <c r="V29" t="s">
        <v>50</v>
      </c>
      <c r="W29" t="s">
        <v>50</v>
      </c>
      <c r="X29" t="s">
        <v>51</v>
      </c>
      <c r="Y29" t="s">
        <v>51</v>
      </c>
      <c r="Z29" t="s">
        <v>52</v>
      </c>
      <c r="AA29" t="s">
        <v>50</v>
      </c>
      <c r="AB29" t="s">
        <v>50</v>
      </c>
      <c r="AC29">
        <v>72</v>
      </c>
      <c r="AD29">
        <v>84</v>
      </c>
      <c r="AE29">
        <v>160</v>
      </c>
      <c r="AF29">
        <v>6.1</v>
      </c>
      <c r="AI29" t="s">
        <v>52</v>
      </c>
      <c r="AJ29" t="s">
        <v>52</v>
      </c>
      <c r="AK29" t="s">
        <v>50</v>
      </c>
      <c r="AL29" t="s">
        <v>50</v>
      </c>
      <c r="AM29" t="s">
        <v>52</v>
      </c>
      <c r="AN29" t="s">
        <v>50</v>
      </c>
      <c r="AO29" t="s">
        <v>51</v>
      </c>
      <c r="AP29" t="s">
        <v>51</v>
      </c>
      <c r="AQ29" t="s">
        <v>50</v>
      </c>
      <c r="AR29" t="s">
        <v>50</v>
      </c>
      <c r="AS29" t="s">
        <v>51</v>
      </c>
      <c r="AT29" t="s">
        <v>50</v>
      </c>
      <c r="AU29" t="s">
        <v>52</v>
      </c>
      <c r="AV29" t="s">
        <v>52</v>
      </c>
      <c r="AW29" t="s">
        <v>52</v>
      </c>
      <c r="AX29" t="s">
        <v>52</v>
      </c>
      <c r="AY29" t="s">
        <v>51</v>
      </c>
    </row>
    <row r="30" spans="1:51" hidden="1" x14ac:dyDescent="0.25">
      <c r="A30">
        <v>136959</v>
      </c>
      <c r="B30">
        <v>55</v>
      </c>
      <c r="D30">
        <v>55</v>
      </c>
      <c r="E30">
        <v>3</v>
      </c>
      <c r="F30" t="s">
        <v>607</v>
      </c>
      <c r="G30" s="22">
        <v>12798</v>
      </c>
      <c r="H30">
        <v>83</v>
      </c>
      <c r="I30" t="s">
        <v>56</v>
      </c>
      <c r="J30" t="s">
        <v>57</v>
      </c>
      <c r="K30" t="s">
        <v>48</v>
      </c>
      <c r="L30">
        <v>29.4</v>
      </c>
      <c r="M30">
        <v>110</v>
      </c>
      <c r="N30">
        <v>70</v>
      </c>
      <c r="O30">
        <v>40</v>
      </c>
      <c r="P30">
        <v>90</v>
      </c>
      <c r="Q30">
        <v>86</v>
      </c>
      <c r="R30" t="s">
        <v>54</v>
      </c>
      <c r="S30" t="s">
        <v>50</v>
      </c>
      <c r="T30" t="s">
        <v>51</v>
      </c>
      <c r="U30" t="s">
        <v>50</v>
      </c>
      <c r="V30" t="s">
        <v>50</v>
      </c>
      <c r="W30" t="s">
        <v>50</v>
      </c>
      <c r="X30" t="s">
        <v>51</v>
      </c>
      <c r="Y30" t="s">
        <v>51</v>
      </c>
      <c r="Z30" t="s">
        <v>52</v>
      </c>
      <c r="AA30" t="s">
        <v>50</v>
      </c>
      <c r="AB30" t="s">
        <v>50</v>
      </c>
      <c r="AC30">
        <v>79</v>
      </c>
      <c r="AD30">
        <v>81</v>
      </c>
      <c r="AF30">
        <v>4.2</v>
      </c>
      <c r="AI30" t="s">
        <v>52</v>
      </c>
      <c r="AJ30" t="s">
        <v>52</v>
      </c>
      <c r="AK30" t="s">
        <v>50</v>
      </c>
      <c r="AL30" t="s">
        <v>50</v>
      </c>
      <c r="AM30" t="s">
        <v>52</v>
      </c>
      <c r="AN30" t="s">
        <v>50</v>
      </c>
      <c r="AO30" t="s">
        <v>51</v>
      </c>
      <c r="AP30" t="s">
        <v>50</v>
      </c>
      <c r="AQ30" t="s">
        <v>50</v>
      </c>
      <c r="AR30" t="s">
        <v>50</v>
      </c>
      <c r="AS30" t="s">
        <v>51</v>
      </c>
      <c r="AT30" t="s">
        <v>50</v>
      </c>
      <c r="AU30" t="s">
        <v>52</v>
      </c>
      <c r="AV30" t="s">
        <v>52</v>
      </c>
      <c r="AW30" t="s">
        <v>52</v>
      </c>
      <c r="AX30" t="s">
        <v>52</v>
      </c>
      <c r="AY30" t="s">
        <v>51</v>
      </c>
    </row>
    <row r="31" spans="1:51" hidden="1" x14ac:dyDescent="0.25">
      <c r="A31">
        <v>136959</v>
      </c>
      <c r="B31">
        <v>55</v>
      </c>
      <c r="D31">
        <v>55</v>
      </c>
      <c r="E31">
        <v>4</v>
      </c>
      <c r="F31" t="s">
        <v>608</v>
      </c>
      <c r="G31" s="22">
        <v>12798</v>
      </c>
      <c r="H31">
        <v>83</v>
      </c>
      <c r="I31" t="s">
        <v>56</v>
      </c>
      <c r="J31" t="s">
        <v>57</v>
      </c>
      <c r="K31" t="s">
        <v>48</v>
      </c>
      <c r="L31">
        <v>27.06</v>
      </c>
      <c r="M31">
        <v>140</v>
      </c>
      <c r="N31">
        <v>70</v>
      </c>
      <c r="O31">
        <v>70</v>
      </c>
      <c r="P31">
        <v>105</v>
      </c>
      <c r="Q31">
        <v>66</v>
      </c>
      <c r="R31" t="s">
        <v>54</v>
      </c>
      <c r="S31" t="s">
        <v>51</v>
      </c>
      <c r="T31" t="s">
        <v>51</v>
      </c>
      <c r="U31" t="s">
        <v>50</v>
      </c>
      <c r="V31" t="s">
        <v>50</v>
      </c>
      <c r="W31" t="s">
        <v>50</v>
      </c>
      <c r="X31" t="s">
        <v>51</v>
      </c>
      <c r="Y31" t="s">
        <v>51</v>
      </c>
      <c r="Z31" t="s">
        <v>52</v>
      </c>
      <c r="AA31" t="s">
        <v>50</v>
      </c>
      <c r="AB31" t="s">
        <v>50</v>
      </c>
      <c r="AC31">
        <v>67</v>
      </c>
      <c r="AD31">
        <v>86</v>
      </c>
      <c r="AE31">
        <v>153</v>
      </c>
      <c r="AF31">
        <v>5</v>
      </c>
      <c r="AI31" t="s">
        <v>52</v>
      </c>
      <c r="AJ31" t="s">
        <v>52</v>
      </c>
      <c r="AK31" t="s">
        <v>50</v>
      </c>
      <c r="AL31" t="s">
        <v>50</v>
      </c>
      <c r="AM31" t="s">
        <v>52</v>
      </c>
      <c r="AN31" t="s">
        <v>50</v>
      </c>
      <c r="AO31" t="s">
        <v>51</v>
      </c>
      <c r="AP31" t="s">
        <v>50</v>
      </c>
      <c r="AQ31" t="s">
        <v>50</v>
      </c>
      <c r="AR31" t="s">
        <v>50</v>
      </c>
      <c r="AS31" t="s">
        <v>51</v>
      </c>
      <c r="AT31" t="s">
        <v>50</v>
      </c>
      <c r="AU31" t="s">
        <v>52</v>
      </c>
      <c r="AV31" t="s">
        <v>52</v>
      </c>
      <c r="AW31" t="s">
        <v>52</v>
      </c>
      <c r="AX31" t="s">
        <v>52</v>
      </c>
      <c r="AY31" t="s">
        <v>51</v>
      </c>
    </row>
    <row r="32" spans="1:51" hidden="1" x14ac:dyDescent="0.25">
      <c r="A32">
        <v>136959</v>
      </c>
      <c r="B32">
        <v>55</v>
      </c>
      <c r="D32">
        <v>55</v>
      </c>
      <c r="E32">
        <v>5</v>
      </c>
      <c r="F32" t="s">
        <v>609</v>
      </c>
      <c r="G32" s="22">
        <v>12798</v>
      </c>
      <c r="H32">
        <v>83</v>
      </c>
      <c r="I32" t="s">
        <v>56</v>
      </c>
      <c r="J32" t="s">
        <v>57</v>
      </c>
      <c r="K32" t="s">
        <v>48</v>
      </c>
      <c r="L32">
        <v>27.06</v>
      </c>
      <c r="M32">
        <v>140</v>
      </c>
      <c r="N32">
        <v>70</v>
      </c>
      <c r="O32">
        <v>70</v>
      </c>
      <c r="P32">
        <v>105</v>
      </c>
      <c r="Q32">
        <v>66</v>
      </c>
      <c r="R32" t="s">
        <v>54</v>
      </c>
      <c r="S32" t="s">
        <v>51</v>
      </c>
      <c r="T32" t="s">
        <v>51</v>
      </c>
      <c r="U32" t="s">
        <v>50</v>
      </c>
      <c r="V32" t="s">
        <v>50</v>
      </c>
      <c r="W32" t="s">
        <v>50</v>
      </c>
      <c r="X32" t="s">
        <v>51</v>
      </c>
      <c r="Y32" t="s">
        <v>51</v>
      </c>
      <c r="Z32" t="s">
        <v>52</v>
      </c>
      <c r="AA32" t="s">
        <v>50</v>
      </c>
      <c r="AB32" t="s">
        <v>50</v>
      </c>
      <c r="AC32">
        <v>67</v>
      </c>
      <c r="AD32">
        <v>86</v>
      </c>
      <c r="AE32">
        <v>153</v>
      </c>
      <c r="AF32">
        <v>5</v>
      </c>
      <c r="AI32" t="s">
        <v>52</v>
      </c>
      <c r="AJ32" t="s">
        <v>52</v>
      </c>
      <c r="AK32" t="s">
        <v>50</v>
      </c>
      <c r="AL32" t="s">
        <v>50</v>
      </c>
      <c r="AM32" t="s">
        <v>52</v>
      </c>
      <c r="AN32" t="s">
        <v>50</v>
      </c>
      <c r="AO32" t="s">
        <v>51</v>
      </c>
      <c r="AP32" t="s">
        <v>50</v>
      </c>
      <c r="AQ32" t="s">
        <v>50</v>
      </c>
      <c r="AR32" t="s">
        <v>50</v>
      </c>
      <c r="AS32" t="s">
        <v>51</v>
      </c>
      <c r="AT32" t="s">
        <v>50</v>
      </c>
      <c r="AU32" t="s">
        <v>52</v>
      </c>
      <c r="AV32" t="s">
        <v>52</v>
      </c>
      <c r="AW32" t="s">
        <v>52</v>
      </c>
      <c r="AX32" t="s">
        <v>52</v>
      </c>
      <c r="AY32" t="s">
        <v>51</v>
      </c>
    </row>
    <row r="33" spans="1:51" hidden="1" x14ac:dyDescent="0.25">
      <c r="A33">
        <v>136959</v>
      </c>
      <c r="B33">
        <v>55</v>
      </c>
      <c r="D33">
        <v>55</v>
      </c>
      <c r="E33">
        <v>6</v>
      </c>
      <c r="F33" t="s">
        <v>610</v>
      </c>
      <c r="G33" s="22">
        <v>12798</v>
      </c>
      <c r="H33">
        <v>83</v>
      </c>
      <c r="I33" t="s">
        <v>56</v>
      </c>
      <c r="J33" t="s">
        <v>57</v>
      </c>
      <c r="K33" t="s">
        <v>48</v>
      </c>
      <c r="L33">
        <v>26.56</v>
      </c>
      <c r="M33">
        <v>120</v>
      </c>
      <c r="N33">
        <v>60</v>
      </c>
      <c r="O33">
        <v>60</v>
      </c>
      <c r="P33">
        <v>90</v>
      </c>
      <c r="Q33">
        <v>64</v>
      </c>
      <c r="R33" t="s">
        <v>54</v>
      </c>
      <c r="S33" t="s">
        <v>51</v>
      </c>
      <c r="T33" t="s">
        <v>51</v>
      </c>
      <c r="U33" t="s">
        <v>50</v>
      </c>
      <c r="V33" t="s">
        <v>50</v>
      </c>
      <c r="W33" t="s">
        <v>50</v>
      </c>
      <c r="X33" t="s">
        <v>51</v>
      </c>
      <c r="Y33" t="s">
        <v>51</v>
      </c>
      <c r="Z33" t="s">
        <v>52</v>
      </c>
      <c r="AA33" t="s">
        <v>50</v>
      </c>
      <c r="AB33" t="s">
        <v>50</v>
      </c>
      <c r="AC33">
        <v>76</v>
      </c>
      <c r="AD33">
        <v>81</v>
      </c>
      <c r="AF33">
        <v>4.3</v>
      </c>
      <c r="AI33" t="s">
        <v>52</v>
      </c>
      <c r="AJ33" t="s">
        <v>52</v>
      </c>
      <c r="AK33" t="s">
        <v>50</v>
      </c>
      <c r="AL33" t="s">
        <v>50</v>
      </c>
      <c r="AM33" t="s">
        <v>52</v>
      </c>
      <c r="AN33" t="s">
        <v>50</v>
      </c>
      <c r="AO33" t="s">
        <v>51</v>
      </c>
      <c r="AP33" t="s">
        <v>50</v>
      </c>
      <c r="AQ33" t="s">
        <v>50</v>
      </c>
      <c r="AR33" t="s">
        <v>50</v>
      </c>
      <c r="AS33" t="s">
        <v>51</v>
      </c>
      <c r="AT33" t="s">
        <v>50</v>
      </c>
      <c r="AU33" t="s">
        <v>52</v>
      </c>
      <c r="AV33" t="s">
        <v>52</v>
      </c>
      <c r="AW33" t="s">
        <v>52</v>
      </c>
      <c r="AX33" t="s">
        <v>52</v>
      </c>
      <c r="AY33" t="s">
        <v>51</v>
      </c>
    </row>
    <row r="34" spans="1:51" x14ac:dyDescent="0.25">
      <c r="A34">
        <v>137349</v>
      </c>
      <c r="B34">
        <v>58</v>
      </c>
      <c r="D34">
        <v>58</v>
      </c>
      <c r="E34">
        <v>1</v>
      </c>
      <c r="F34" t="s">
        <v>65</v>
      </c>
      <c r="G34" s="22">
        <v>15279</v>
      </c>
      <c r="H34">
        <v>77</v>
      </c>
      <c r="I34" t="s">
        <v>46</v>
      </c>
      <c r="J34" t="s">
        <v>57</v>
      </c>
      <c r="K34" t="s">
        <v>58</v>
      </c>
      <c r="L34">
        <v>40.82</v>
      </c>
      <c r="M34">
        <v>128</v>
      </c>
      <c r="N34">
        <v>80</v>
      </c>
      <c r="O34">
        <v>48</v>
      </c>
      <c r="P34">
        <v>104</v>
      </c>
      <c r="Q34">
        <v>80</v>
      </c>
      <c r="R34" t="s">
        <v>54</v>
      </c>
      <c r="S34" t="s">
        <v>50</v>
      </c>
      <c r="T34" t="s">
        <v>50</v>
      </c>
      <c r="U34" t="s">
        <v>50</v>
      </c>
      <c r="V34" t="s">
        <v>51</v>
      </c>
      <c r="W34" t="s">
        <v>50</v>
      </c>
      <c r="X34" t="s">
        <v>50</v>
      </c>
      <c r="Y34" t="s">
        <v>50</v>
      </c>
      <c r="Z34" t="s">
        <v>52</v>
      </c>
      <c r="AA34" t="s">
        <v>50</v>
      </c>
      <c r="AB34" t="s">
        <v>50</v>
      </c>
      <c r="AI34" t="s">
        <v>52</v>
      </c>
      <c r="AJ34" t="s">
        <v>52</v>
      </c>
      <c r="AK34" t="s">
        <v>50</v>
      </c>
      <c r="AL34" t="s">
        <v>50</v>
      </c>
      <c r="AM34" t="s">
        <v>52</v>
      </c>
      <c r="AN34" t="s">
        <v>50</v>
      </c>
      <c r="AO34" t="s">
        <v>50</v>
      </c>
      <c r="AQ34" t="s">
        <v>50</v>
      </c>
      <c r="AR34" t="s">
        <v>50</v>
      </c>
      <c r="AS34" t="s">
        <v>51</v>
      </c>
      <c r="AT34" t="s">
        <v>50</v>
      </c>
      <c r="AU34" t="s">
        <v>52</v>
      </c>
      <c r="AV34" t="s">
        <v>52</v>
      </c>
      <c r="AW34" t="s">
        <v>52</v>
      </c>
      <c r="AX34" t="s">
        <v>52</v>
      </c>
      <c r="AY34" t="s">
        <v>51</v>
      </c>
    </row>
    <row r="35" spans="1:51" hidden="1" x14ac:dyDescent="0.25">
      <c r="A35">
        <v>137349</v>
      </c>
      <c r="B35">
        <v>78</v>
      </c>
      <c r="C35">
        <v>78</v>
      </c>
      <c r="D35">
        <v>58</v>
      </c>
      <c r="E35">
        <v>2</v>
      </c>
      <c r="F35" t="s">
        <v>611</v>
      </c>
      <c r="G35" s="22">
        <v>15279</v>
      </c>
      <c r="H35">
        <v>77</v>
      </c>
      <c r="I35" t="s">
        <v>46</v>
      </c>
      <c r="J35" t="s">
        <v>57</v>
      </c>
      <c r="K35" t="s">
        <v>58</v>
      </c>
      <c r="L35">
        <v>37.799999999999997</v>
      </c>
      <c r="M35">
        <v>135</v>
      </c>
      <c r="N35">
        <v>85</v>
      </c>
      <c r="O35">
        <v>50</v>
      </c>
      <c r="P35">
        <v>110</v>
      </c>
      <c r="Q35">
        <v>79</v>
      </c>
      <c r="R35" t="s">
        <v>54</v>
      </c>
      <c r="S35" t="s">
        <v>50</v>
      </c>
      <c r="T35" t="s">
        <v>50</v>
      </c>
      <c r="U35" t="s">
        <v>50</v>
      </c>
      <c r="V35" t="s">
        <v>51</v>
      </c>
      <c r="W35" t="s">
        <v>50</v>
      </c>
      <c r="X35" t="s">
        <v>50</v>
      </c>
      <c r="Y35" t="s">
        <v>50</v>
      </c>
      <c r="Z35" t="s">
        <v>52</v>
      </c>
      <c r="AA35" t="s">
        <v>50</v>
      </c>
      <c r="AB35" t="s">
        <v>50</v>
      </c>
      <c r="AK35" t="s">
        <v>50</v>
      </c>
      <c r="AL35" t="s">
        <v>50</v>
      </c>
      <c r="AN35" t="s">
        <v>50</v>
      </c>
      <c r="AO35" t="s">
        <v>50</v>
      </c>
      <c r="AP35" t="s">
        <v>50</v>
      </c>
      <c r="AQ35" t="s">
        <v>50</v>
      </c>
      <c r="AR35" t="s">
        <v>50</v>
      </c>
      <c r="AS35" t="s">
        <v>51</v>
      </c>
      <c r="AT35" t="s">
        <v>50</v>
      </c>
      <c r="AU35" t="s">
        <v>52</v>
      </c>
      <c r="AV35" t="s">
        <v>52</v>
      </c>
      <c r="AW35" t="s">
        <v>52</v>
      </c>
      <c r="AX35" t="s">
        <v>52</v>
      </c>
      <c r="AY35" t="s">
        <v>51</v>
      </c>
    </row>
    <row r="36" spans="1:51" hidden="1" x14ac:dyDescent="0.25">
      <c r="A36">
        <v>137349</v>
      </c>
      <c r="B36">
        <v>60</v>
      </c>
      <c r="C36">
        <v>60</v>
      </c>
      <c r="D36">
        <v>58</v>
      </c>
      <c r="E36">
        <v>3</v>
      </c>
      <c r="F36" t="s">
        <v>612</v>
      </c>
      <c r="G36" s="22">
        <v>15279</v>
      </c>
      <c r="H36">
        <v>77</v>
      </c>
      <c r="I36" t="s">
        <v>46</v>
      </c>
      <c r="J36" t="s">
        <v>57</v>
      </c>
      <c r="K36" t="s">
        <v>58</v>
      </c>
      <c r="L36">
        <v>41.1</v>
      </c>
      <c r="M36">
        <v>165</v>
      </c>
      <c r="N36">
        <v>95</v>
      </c>
      <c r="O36">
        <v>70</v>
      </c>
      <c r="P36">
        <v>130</v>
      </c>
      <c r="Q36">
        <v>65</v>
      </c>
      <c r="R36" t="s">
        <v>54</v>
      </c>
      <c r="S36" t="s">
        <v>50</v>
      </c>
      <c r="T36" t="s">
        <v>50</v>
      </c>
      <c r="U36" t="s">
        <v>50</v>
      </c>
      <c r="V36" t="s">
        <v>51</v>
      </c>
      <c r="W36" t="s">
        <v>50</v>
      </c>
      <c r="X36" t="s">
        <v>50</v>
      </c>
      <c r="Y36" t="s">
        <v>50</v>
      </c>
      <c r="Z36" t="s">
        <v>52</v>
      </c>
      <c r="AA36" t="s">
        <v>50</v>
      </c>
      <c r="AB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50</v>
      </c>
      <c r="AQ36" t="s">
        <v>50</v>
      </c>
      <c r="AR36" t="s">
        <v>50</v>
      </c>
      <c r="AS36" t="s">
        <v>51</v>
      </c>
      <c r="AT36" t="s">
        <v>50</v>
      </c>
      <c r="AU36" t="s">
        <v>52</v>
      </c>
      <c r="AV36" t="s">
        <v>52</v>
      </c>
      <c r="AW36" t="s">
        <v>52</v>
      </c>
      <c r="AX36" t="s">
        <v>52</v>
      </c>
      <c r="AY36" t="s">
        <v>50</v>
      </c>
    </row>
    <row r="37" spans="1:51" hidden="1" x14ac:dyDescent="0.25">
      <c r="A37">
        <v>137349</v>
      </c>
      <c r="B37">
        <v>60</v>
      </c>
      <c r="C37">
        <v>60</v>
      </c>
      <c r="D37">
        <v>58</v>
      </c>
      <c r="E37">
        <v>4</v>
      </c>
      <c r="F37" t="s">
        <v>613</v>
      </c>
      <c r="G37" s="22">
        <v>15279</v>
      </c>
      <c r="H37">
        <v>77</v>
      </c>
      <c r="I37" t="s">
        <v>46</v>
      </c>
      <c r="J37" t="s">
        <v>57</v>
      </c>
      <c r="K37" t="s">
        <v>58</v>
      </c>
      <c r="L37">
        <v>38.6</v>
      </c>
      <c r="M37">
        <v>130</v>
      </c>
      <c r="N37">
        <v>85</v>
      </c>
      <c r="O37">
        <v>45</v>
      </c>
      <c r="P37">
        <v>107.5</v>
      </c>
      <c r="Q37">
        <v>71</v>
      </c>
      <c r="R37" t="s">
        <v>54</v>
      </c>
      <c r="S37" t="s">
        <v>50</v>
      </c>
      <c r="T37" t="s">
        <v>50</v>
      </c>
      <c r="U37" t="s">
        <v>50</v>
      </c>
      <c r="V37" t="s">
        <v>51</v>
      </c>
      <c r="W37" t="s">
        <v>50</v>
      </c>
      <c r="X37" t="s">
        <v>50</v>
      </c>
      <c r="Y37" t="s">
        <v>50</v>
      </c>
      <c r="Z37" t="s">
        <v>52</v>
      </c>
      <c r="AA37" t="s">
        <v>50</v>
      </c>
      <c r="AB37" t="s">
        <v>50</v>
      </c>
      <c r="AC37">
        <v>60</v>
      </c>
      <c r="AD37">
        <v>86</v>
      </c>
      <c r="AF37">
        <v>4.7</v>
      </c>
      <c r="AK37" t="s">
        <v>50</v>
      </c>
      <c r="AL37" t="s">
        <v>50</v>
      </c>
      <c r="AM37" t="s">
        <v>50</v>
      </c>
      <c r="AN37" t="s">
        <v>50</v>
      </c>
      <c r="AO37" t="s">
        <v>50</v>
      </c>
      <c r="AP37" t="s">
        <v>51</v>
      </c>
      <c r="AQ37" t="s">
        <v>50</v>
      </c>
      <c r="AR37" t="s">
        <v>50</v>
      </c>
      <c r="AS37" t="s">
        <v>51</v>
      </c>
      <c r="AT37" t="s">
        <v>50</v>
      </c>
      <c r="AU37" t="s">
        <v>52</v>
      </c>
      <c r="AV37" t="s">
        <v>52</v>
      </c>
      <c r="AW37" t="s">
        <v>52</v>
      </c>
      <c r="AX37" t="s">
        <v>52</v>
      </c>
      <c r="AY37" t="s">
        <v>51</v>
      </c>
    </row>
    <row r="38" spans="1:51" hidden="1" x14ac:dyDescent="0.25">
      <c r="A38">
        <v>137349</v>
      </c>
      <c r="B38">
        <v>60</v>
      </c>
      <c r="C38">
        <v>60</v>
      </c>
      <c r="D38">
        <v>58</v>
      </c>
      <c r="E38">
        <v>5</v>
      </c>
      <c r="F38" t="s">
        <v>614</v>
      </c>
      <c r="G38" s="22">
        <v>15279</v>
      </c>
      <c r="H38">
        <v>77</v>
      </c>
      <c r="I38" t="s">
        <v>46</v>
      </c>
      <c r="J38" t="s">
        <v>57</v>
      </c>
      <c r="K38" t="s">
        <v>58</v>
      </c>
      <c r="L38">
        <v>39</v>
      </c>
      <c r="M38">
        <v>135</v>
      </c>
      <c r="N38">
        <v>80</v>
      </c>
      <c r="O38">
        <v>55</v>
      </c>
      <c r="P38">
        <v>107.5</v>
      </c>
      <c r="Q38">
        <v>72</v>
      </c>
      <c r="R38" t="s">
        <v>59</v>
      </c>
      <c r="S38" t="s">
        <v>50</v>
      </c>
      <c r="T38" t="s">
        <v>50</v>
      </c>
      <c r="U38" t="s">
        <v>50</v>
      </c>
      <c r="V38" t="s">
        <v>51</v>
      </c>
      <c r="W38" t="s">
        <v>50</v>
      </c>
      <c r="X38" t="s">
        <v>50</v>
      </c>
      <c r="Y38" t="s">
        <v>50</v>
      </c>
      <c r="Z38" t="s">
        <v>52</v>
      </c>
      <c r="AA38" t="s">
        <v>50</v>
      </c>
      <c r="AB38" t="s">
        <v>50</v>
      </c>
      <c r="AK38" t="s">
        <v>50</v>
      </c>
      <c r="AL38" t="s">
        <v>50</v>
      </c>
      <c r="AM38" t="s">
        <v>50</v>
      </c>
      <c r="AN38" t="s">
        <v>50</v>
      </c>
      <c r="AO38" t="s">
        <v>50</v>
      </c>
      <c r="AP38" t="s">
        <v>51</v>
      </c>
      <c r="AQ38" t="s">
        <v>50</v>
      </c>
      <c r="AR38" t="s">
        <v>50</v>
      </c>
      <c r="AS38" t="s">
        <v>51</v>
      </c>
      <c r="AT38" t="s">
        <v>50</v>
      </c>
      <c r="AU38" t="s">
        <v>52</v>
      </c>
      <c r="AV38" t="s">
        <v>52</v>
      </c>
      <c r="AW38" t="s">
        <v>52</v>
      </c>
      <c r="AX38" t="s">
        <v>52</v>
      </c>
      <c r="AY38" t="s">
        <v>51</v>
      </c>
    </row>
    <row r="39" spans="1:51" hidden="1" x14ac:dyDescent="0.25">
      <c r="A39">
        <v>137349</v>
      </c>
      <c r="B39">
        <v>60</v>
      </c>
      <c r="C39">
        <v>60</v>
      </c>
      <c r="D39">
        <v>58</v>
      </c>
      <c r="E39">
        <v>6</v>
      </c>
      <c r="F39" t="s">
        <v>615</v>
      </c>
      <c r="G39" s="22">
        <v>15279</v>
      </c>
      <c r="H39">
        <v>77</v>
      </c>
      <c r="I39" t="s">
        <v>46</v>
      </c>
      <c r="J39" t="s">
        <v>57</v>
      </c>
      <c r="K39" t="s">
        <v>58</v>
      </c>
      <c r="L39">
        <v>38.6</v>
      </c>
      <c r="M39">
        <v>120</v>
      </c>
      <c r="N39">
        <v>90</v>
      </c>
      <c r="O39">
        <v>30</v>
      </c>
      <c r="P39">
        <v>105</v>
      </c>
      <c r="Q39">
        <v>70</v>
      </c>
      <c r="R39" t="s">
        <v>54</v>
      </c>
      <c r="S39" t="s">
        <v>51</v>
      </c>
      <c r="T39" t="s">
        <v>50</v>
      </c>
      <c r="U39" t="s">
        <v>50</v>
      </c>
      <c r="V39" t="s">
        <v>51</v>
      </c>
      <c r="W39" t="s">
        <v>50</v>
      </c>
      <c r="X39" t="s">
        <v>51</v>
      </c>
      <c r="Y39" t="s">
        <v>50</v>
      </c>
      <c r="Z39" t="s">
        <v>52</v>
      </c>
      <c r="AA39" t="s">
        <v>50</v>
      </c>
      <c r="AB39" t="s">
        <v>50</v>
      </c>
      <c r="AC39">
        <v>64</v>
      </c>
      <c r="AD39">
        <v>81</v>
      </c>
      <c r="AE39">
        <v>159</v>
      </c>
      <c r="AF39">
        <v>4.5</v>
      </c>
      <c r="AK39" t="s">
        <v>50</v>
      </c>
      <c r="AL39" t="s">
        <v>50</v>
      </c>
      <c r="AM39" t="s">
        <v>50</v>
      </c>
      <c r="AN39" t="s">
        <v>50</v>
      </c>
      <c r="AO39" t="s">
        <v>50</v>
      </c>
      <c r="AP39" t="s">
        <v>51</v>
      </c>
      <c r="AQ39" t="s">
        <v>50</v>
      </c>
      <c r="AR39" t="s">
        <v>50</v>
      </c>
      <c r="AS39" t="s">
        <v>51</v>
      </c>
      <c r="AT39" t="s">
        <v>50</v>
      </c>
      <c r="AU39" t="s">
        <v>52</v>
      </c>
      <c r="AV39" t="s">
        <v>52</v>
      </c>
      <c r="AW39" t="s">
        <v>52</v>
      </c>
      <c r="AX39" t="s">
        <v>52</v>
      </c>
      <c r="AY39" t="s">
        <v>50</v>
      </c>
    </row>
    <row r="40" spans="1:51" hidden="1" x14ac:dyDescent="0.25">
      <c r="A40">
        <v>137349</v>
      </c>
      <c r="B40">
        <v>60</v>
      </c>
      <c r="C40">
        <v>60</v>
      </c>
      <c r="D40">
        <v>58</v>
      </c>
      <c r="E40">
        <v>7</v>
      </c>
      <c r="F40" t="s">
        <v>616</v>
      </c>
      <c r="G40" s="22">
        <v>15279</v>
      </c>
      <c r="H40">
        <v>77</v>
      </c>
      <c r="I40" t="s">
        <v>46</v>
      </c>
      <c r="J40" t="s">
        <v>57</v>
      </c>
      <c r="K40" t="s">
        <v>58</v>
      </c>
      <c r="L40">
        <v>39</v>
      </c>
      <c r="M40">
        <v>125</v>
      </c>
      <c r="N40">
        <v>60</v>
      </c>
      <c r="O40">
        <v>65</v>
      </c>
      <c r="P40">
        <v>92.5</v>
      </c>
      <c r="Q40">
        <v>66</v>
      </c>
      <c r="R40" t="s">
        <v>54</v>
      </c>
      <c r="S40" t="s">
        <v>50</v>
      </c>
      <c r="T40" t="s">
        <v>50</v>
      </c>
      <c r="U40" t="s">
        <v>50</v>
      </c>
      <c r="V40" t="s">
        <v>51</v>
      </c>
      <c r="W40" t="s">
        <v>50</v>
      </c>
      <c r="X40" t="s">
        <v>51</v>
      </c>
      <c r="Y40" t="s">
        <v>50</v>
      </c>
      <c r="Z40" t="s">
        <v>52</v>
      </c>
      <c r="AA40" t="s">
        <v>50</v>
      </c>
      <c r="AB40" t="s">
        <v>50</v>
      </c>
      <c r="AK40" t="s">
        <v>50</v>
      </c>
      <c r="AL40" t="s">
        <v>50</v>
      </c>
      <c r="AM40" t="s">
        <v>50</v>
      </c>
      <c r="AN40" t="s">
        <v>50</v>
      </c>
      <c r="AO40" t="s">
        <v>50</v>
      </c>
      <c r="AP40" t="s">
        <v>51</v>
      </c>
      <c r="AQ40" t="s">
        <v>50</v>
      </c>
      <c r="AR40" t="s">
        <v>50</v>
      </c>
      <c r="AS40" t="s">
        <v>51</v>
      </c>
      <c r="AT40" t="s">
        <v>50</v>
      </c>
      <c r="AU40" t="s">
        <v>52</v>
      </c>
      <c r="AV40" t="s">
        <v>52</v>
      </c>
      <c r="AW40" t="s">
        <v>52</v>
      </c>
      <c r="AX40" t="s">
        <v>52</v>
      </c>
      <c r="AY40" t="s">
        <v>50</v>
      </c>
    </row>
    <row r="41" spans="1:51" x14ac:dyDescent="0.25">
      <c r="A41">
        <v>138698</v>
      </c>
      <c r="B41">
        <v>54</v>
      </c>
      <c r="C41">
        <v>54</v>
      </c>
      <c r="D41">
        <v>54</v>
      </c>
      <c r="E41">
        <v>1</v>
      </c>
      <c r="F41" t="s">
        <v>66</v>
      </c>
      <c r="G41" s="22">
        <v>10275</v>
      </c>
      <c r="H41">
        <v>90</v>
      </c>
      <c r="I41" t="s">
        <v>46</v>
      </c>
      <c r="J41" t="s">
        <v>57</v>
      </c>
      <c r="K41" t="s">
        <v>58</v>
      </c>
      <c r="L41">
        <v>35.700000000000003</v>
      </c>
      <c r="M41">
        <v>140</v>
      </c>
      <c r="N41">
        <v>70</v>
      </c>
      <c r="O41">
        <v>70</v>
      </c>
      <c r="P41">
        <v>105</v>
      </c>
      <c r="Q41">
        <v>80</v>
      </c>
      <c r="R41" t="s">
        <v>59</v>
      </c>
      <c r="S41" t="s">
        <v>51</v>
      </c>
      <c r="T41" t="s">
        <v>50</v>
      </c>
      <c r="U41" t="s">
        <v>51</v>
      </c>
      <c r="V41" t="s">
        <v>51</v>
      </c>
      <c r="W41" t="s">
        <v>50</v>
      </c>
      <c r="X41" t="s">
        <v>51</v>
      </c>
      <c r="Y41" t="s">
        <v>51</v>
      </c>
      <c r="Z41" t="s">
        <v>52</v>
      </c>
      <c r="AA41" t="s">
        <v>50</v>
      </c>
      <c r="AB41" t="s">
        <v>50</v>
      </c>
      <c r="AC41">
        <v>132</v>
      </c>
      <c r="AD41">
        <v>31</v>
      </c>
      <c r="AE41">
        <v>135</v>
      </c>
      <c r="AF41">
        <v>5</v>
      </c>
      <c r="AG41">
        <v>225</v>
      </c>
      <c r="AI41">
        <v>3.4</v>
      </c>
      <c r="AJ41">
        <v>1.7</v>
      </c>
      <c r="AK41" t="s">
        <v>51</v>
      </c>
      <c r="AL41" t="s">
        <v>50</v>
      </c>
      <c r="AM41" t="s">
        <v>50</v>
      </c>
      <c r="AN41" t="s">
        <v>50</v>
      </c>
      <c r="AO41" t="s">
        <v>51</v>
      </c>
      <c r="AP41" t="s">
        <v>51</v>
      </c>
      <c r="AQ41" t="s">
        <v>50</v>
      </c>
      <c r="AR41" t="s">
        <v>50</v>
      </c>
      <c r="AS41" t="s">
        <v>51</v>
      </c>
      <c r="AT41" t="s">
        <v>50</v>
      </c>
      <c r="AU41" t="s">
        <v>52</v>
      </c>
      <c r="AV41" t="s">
        <v>52</v>
      </c>
      <c r="AW41" t="s">
        <v>52</v>
      </c>
      <c r="AX41" t="s">
        <v>52</v>
      </c>
      <c r="AY41" t="s">
        <v>51</v>
      </c>
    </row>
    <row r="42" spans="1:51" hidden="1" x14ac:dyDescent="0.25">
      <c r="A42">
        <v>138698</v>
      </c>
      <c r="B42">
        <v>54</v>
      </c>
      <c r="C42">
        <v>54</v>
      </c>
      <c r="D42">
        <v>54</v>
      </c>
      <c r="E42">
        <v>2</v>
      </c>
      <c r="F42" t="s">
        <v>617</v>
      </c>
      <c r="G42" s="22">
        <v>10275</v>
      </c>
      <c r="H42">
        <v>90</v>
      </c>
      <c r="I42" t="s">
        <v>46</v>
      </c>
      <c r="J42" t="s">
        <v>57</v>
      </c>
      <c r="K42" t="s">
        <v>58</v>
      </c>
      <c r="L42">
        <v>35.1</v>
      </c>
      <c r="M42">
        <v>140</v>
      </c>
      <c r="N42">
        <v>65</v>
      </c>
      <c r="O42">
        <v>75</v>
      </c>
      <c r="P42">
        <v>102.5</v>
      </c>
      <c r="Q42">
        <v>70</v>
      </c>
      <c r="R42" t="s">
        <v>59</v>
      </c>
      <c r="S42" t="s">
        <v>51</v>
      </c>
      <c r="T42" t="s">
        <v>50</v>
      </c>
      <c r="U42" t="s">
        <v>51</v>
      </c>
      <c r="V42" t="s">
        <v>51</v>
      </c>
      <c r="W42" t="s">
        <v>50</v>
      </c>
      <c r="X42" t="s">
        <v>51</v>
      </c>
      <c r="Y42" t="s">
        <v>51</v>
      </c>
      <c r="Z42" t="s">
        <v>52</v>
      </c>
      <c r="AA42" t="s">
        <v>50</v>
      </c>
      <c r="AB42" t="s">
        <v>50</v>
      </c>
      <c r="AK42" t="s">
        <v>51</v>
      </c>
      <c r="AL42" t="s">
        <v>50</v>
      </c>
      <c r="AM42" t="s">
        <v>50</v>
      </c>
      <c r="AN42" t="s">
        <v>50</v>
      </c>
      <c r="AO42" t="s">
        <v>51</v>
      </c>
      <c r="AP42" t="s">
        <v>51</v>
      </c>
      <c r="AQ42" t="s">
        <v>50</v>
      </c>
      <c r="AR42" t="s">
        <v>50</v>
      </c>
      <c r="AS42" t="s">
        <v>51</v>
      </c>
      <c r="AT42" t="s">
        <v>50</v>
      </c>
      <c r="AU42" t="s">
        <v>52</v>
      </c>
      <c r="AV42" t="s">
        <v>52</v>
      </c>
      <c r="AW42" t="s">
        <v>52</v>
      </c>
      <c r="AX42" t="s">
        <v>52</v>
      </c>
      <c r="AY42" t="s">
        <v>51</v>
      </c>
    </row>
    <row r="43" spans="1:51" x14ac:dyDescent="0.25">
      <c r="A43">
        <v>138909</v>
      </c>
      <c r="B43">
        <v>59</v>
      </c>
      <c r="C43">
        <v>59</v>
      </c>
      <c r="D43">
        <v>53</v>
      </c>
      <c r="E43">
        <v>1</v>
      </c>
      <c r="F43" t="s">
        <v>67</v>
      </c>
      <c r="G43" s="22">
        <v>13964</v>
      </c>
      <c r="H43">
        <v>80</v>
      </c>
      <c r="I43" t="s">
        <v>46</v>
      </c>
      <c r="J43" t="s">
        <v>57</v>
      </c>
      <c r="K43" t="s">
        <v>58</v>
      </c>
      <c r="L43">
        <v>33.799999999999997</v>
      </c>
      <c r="M43">
        <v>130</v>
      </c>
      <c r="N43">
        <v>70</v>
      </c>
      <c r="O43">
        <v>60</v>
      </c>
      <c r="P43">
        <v>100</v>
      </c>
      <c r="Q43">
        <v>86</v>
      </c>
      <c r="R43" t="s">
        <v>59</v>
      </c>
      <c r="S43" t="s">
        <v>50</v>
      </c>
      <c r="T43" t="s">
        <v>50</v>
      </c>
      <c r="U43" t="s">
        <v>51</v>
      </c>
      <c r="V43" t="s">
        <v>51</v>
      </c>
      <c r="W43" t="s">
        <v>50</v>
      </c>
      <c r="X43" t="s">
        <v>51</v>
      </c>
      <c r="Y43" t="s">
        <v>51</v>
      </c>
      <c r="Z43" t="s">
        <v>52</v>
      </c>
      <c r="AA43" t="s">
        <v>50</v>
      </c>
      <c r="AB43" t="s">
        <v>50</v>
      </c>
      <c r="AC43">
        <v>71</v>
      </c>
      <c r="AD43">
        <v>70</v>
      </c>
      <c r="AE43">
        <v>119</v>
      </c>
      <c r="AF43">
        <v>3.8</v>
      </c>
      <c r="AI43">
        <v>4.5</v>
      </c>
      <c r="AJ43">
        <v>2.2999999999999998</v>
      </c>
      <c r="AK43" t="s">
        <v>50</v>
      </c>
      <c r="AL43" t="s">
        <v>50</v>
      </c>
      <c r="AM43" t="s">
        <v>50</v>
      </c>
      <c r="AN43" t="s">
        <v>50</v>
      </c>
      <c r="AO43" t="s">
        <v>51</v>
      </c>
      <c r="AP43" t="s">
        <v>50</v>
      </c>
      <c r="AQ43" t="s">
        <v>50</v>
      </c>
      <c r="AR43" t="s">
        <v>50</v>
      </c>
      <c r="AS43" t="s">
        <v>50</v>
      </c>
      <c r="AT43" t="s">
        <v>50</v>
      </c>
      <c r="AU43" t="s">
        <v>52</v>
      </c>
      <c r="AV43" t="s">
        <v>52</v>
      </c>
      <c r="AW43" t="s">
        <v>52</v>
      </c>
      <c r="AX43" t="s">
        <v>52</v>
      </c>
      <c r="AY43" t="s">
        <v>51</v>
      </c>
    </row>
    <row r="44" spans="1:51" hidden="1" x14ac:dyDescent="0.25">
      <c r="A44">
        <v>138909</v>
      </c>
      <c r="B44">
        <v>59</v>
      </c>
      <c r="C44">
        <v>59</v>
      </c>
      <c r="D44">
        <v>53</v>
      </c>
      <c r="E44">
        <v>2</v>
      </c>
      <c r="F44" t="s">
        <v>618</v>
      </c>
      <c r="G44" s="22">
        <v>13964</v>
      </c>
      <c r="H44">
        <v>80</v>
      </c>
      <c r="I44" t="s">
        <v>46</v>
      </c>
      <c r="J44" t="s">
        <v>57</v>
      </c>
      <c r="K44" t="s">
        <v>58</v>
      </c>
      <c r="L44">
        <v>33.799999999999997</v>
      </c>
      <c r="O44">
        <v>0</v>
      </c>
      <c r="P44">
        <v>0</v>
      </c>
      <c r="S44" t="s">
        <v>50</v>
      </c>
      <c r="T44" t="s">
        <v>50</v>
      </c>
      <c r="V44" t="s">
        <v>51</v>
      </c>
      <c r="W44" t="s">
        <v>50</v>
      </c>
      <c r="X44" t="s">
        <v>51</v>
      </c>
      <c r="Y44" t="s">
        <v>51</v>
      </c>
      <c r="Z44" t="s">
        <v>52</v>
      </c>
      <c r="AA44" t="s">
        <v>50</v>
      </c>
      <c r="AB44" t="s">
        <v>50</v>
      </c>
      <c r="AK44" t="s">
        <v>50</v>
      </c>
      <c r="AL44" t="s">
        <v>50</v>
      </c>
      <c r="AM44" t="s">
        <v>50</v>
      </c>
      <c r="AN44" t="s">
        <v>50</v>
      </c>
      <c r="AO44" t="s">
        <v>51</v>
      </c>
      <c r="AP44" t="s">
        <v>51</v>
      </c>
      <c r="AQ44" t="s">
        <v>50</v>
      </c>
      <c r="AR44" t="s">
        <v>50</v>
      </c>
      <c r="AS44" t="s">
        <v>50</v>
      </c>
      <c r="AT44" t="s">
        <v>50</v>
      </c>
      <c r="AU44" t="s">
        <v>52</v>
      </c>
      <c r="AV44" t="s">
        <v>52</v>
      </c>
      <c r="AW44" t="s">
        <v>52</v>
      </c>
      <c r="AX44" t="s">
        <v>52</v>
      </c>
      <c r="AY44" t="s">
        <v>51</v>
      </c>
    </row>
    <row r="45" spans="1:51" x14ac:dyDescent="0.25">
      <c r="A45">
        <v>139435</v>
      </c>
      <c r="B45">
        <v>70</v>
      </c>
      <c r="C45">
        <v>70</v>
      </c>
      <c r="D45">
        <v>70</v>
      </c>
      <c r="E45">
        <v>1</v>
      </c>
      <c r="F45" t="s">
        <v>68</v>
      </c>
      <c r="G45" s="22">
        <v>17174</v>
      </c>
      <c r="H45">
        <v>71</v>
      </c>
      <c r="I45" t="s">
        <v>46</v>
      </c>
      <c r="J45" t="s">
        <v>57</v>
      </c>
      <c r="K45" t="s">
        <v>58</v>
      </c>
      <c r="L45">
        <v>15.7</v>
      </c>
      <c r="M45">
        <v>119</v>
      </c>
      <c r="N45">
        <v>65</v>
      </c>
      <c r="O45">
        <v>54</v>
      </c>
      <c r="P45">
        <v>92</v>
      </c>
      <c r="Q45">
        <v>139</v>
      </c>
      <c r="R45" t="s">
        <v>59</v>
      </c>
      <c r="S45" t="s">
        <v>50</v>
      </c>
      <c r="T45" t="s">
        <v>50</v>
      </c>
      <c r="U45" t="s">
        <v>51</v>
      </c>
      <c r="V45" t="s">
        <v>50</v>
      </c>
      <c r="W45" t="s">
        <v>50</v>
      </c>
      <c r="X45" t="s">
        <v>51</v>
      </c>
      <c r="Y45" t="s">
        <v>51</v>
      </c>
      <c r="Z45" t="s">
        <v>52</v>
      </c>
      <c r="AA45" t="s">
        <v>50</v>
      </c>
      <c r="AB45" t="s">
        <v>51</v>
      </c>
      <c r="AC45">
        <v>105</v>
      </c>
      <c r="AD45">
        <v>50</v>
      </c>
      <c r="AE45">
        <v>117</v>
      </c>
      <c r="AF45">
        <v>4.2</v>
      </c>
      <c r="AH45">
        <v>78</v>
      </c>
      <c r="AI45">
        <v>6.3</v>
      </c>
      <c r="AJ45">
        <v>3.6</v>
      </c>
      <c r="AK45" t="s">
        <v>50</v>
      </c>
      <c r="AL45" t="s">
        <v>50</v>
      </c>
      <c r="AM45" t="s">
        <v>50</v>
      </c>
      <c r="AN45" t="s">
        <v>50</v>
      </c>
      <c r="AO45" t="s">
        <v>51</v>
      </c>
      <c r="AP45" t="s">
        <v>51</v>
      </c>
      <c r="AQ45" t="s">
        <v>50</v>
      </c>
      <c r="AR45" t="s">
        <v>50</v>
      </c>
      <c r="AS45" t="s">
        <v>50</v>
      </c>
      <c r="AT45" t="s">
        <v>50</v>
      </c>
      <c r="AU45" t="s">
        <v>52</v>
      </c>
      <c r="AV45" t="s">
        <v>52</v>
      </c>
      <c r="AW45" t="s">
        <v>52</v>
      </c>
      <c r="AX45" t="s">
        <v>52</v>
      </c>
      <c r="AY45" t="s">
        <v>51</v>
      </c>
    </row>
    <row r="46" spans="1:51" hidden="1" x14ac:dyDescent="0.25">
      <c r="A46">
        <v>139435</v>
      </c>
      <c r="B46">
        <v>70</v>
      </c>
      <c r="C46">
        <v>70</v>
      </c>
      <c r="D46">
        <v>70</v>
      </c>
      <c r="E46">
        <v>2</v>
      </c>
      <c r="F46" t="s">
        <v>619</v>
      </c>
      <c r="G46" s="22">
        <v>17174</v>
      </c>
      <c r="H46">
        <v>71</v>
      </c>
      <c r="I46" t="s">
        <v>46</v>
      </c>
      <c r="J46" t="s">
        <v>57</v>
      </c>
      <c r="K46" t="s">
        <v>58</v>
      </c>
      <c r="L46">
        <v>15.8</v>
      </c>
      <c r="M46">
        <v>120</v>
      </c>
      <c r="N46">
        <v>60</v>
      </c>
      <c r="O46">
        <v>60</v>
      </c>
      <c r="P46">
        <v>90</v>
      </c>
      <c r="Q46">
        <v>139</v>
      </c>
      <c r="R46" t="s">
        <v>54</v>
      </c>
      <c r="S46" t="s">
        <v>50</v>
      </c>
      <c r="T46" t="s">
        <v>50</v>
      </c>
      <c r="U46" t="s">
        <v>50</v>
      </c>
      <c r="V46" t="s">
        <v>50</v>
      </c>
      <c r="W46" t="s">
        <v>50</v>
      </c>
      <c r="X46" t="s">
        <v>51</v>
      </c>
      <c r="Y46" t="s">
        <v>51</v>
      </c>
      <c r="Z46" t="s">
        <v>52</v>
      </c>
      <c r="AA46" t="s">
        <v>50</v>
      </c>
      <c r="AB46" t="s">
        <v>51</v>
      </c>
      <c r="AK46" t="s">
        <v>50</v>
      </c>
      <c r="AL46" t="s">
        <v>50</v>
      </c>
      <c r="AM46" t="s">
        <v>50</v>
      </c>
      <c r="AN46" t="s">
        <v>50</v>
      </c>
      <c r="AO46" t="s">
        <v>51</v>
      </c>
      <c r="AP46" t="s">
        <v>51</v>
      </c>
      <c r="AQ46" t="s">
        <v>50</v>
      </c>
      <c r="AR46" t="s">
        <v>50</v>
      </c>
      <c r="AS46" t="s">
        <v>50</v>
      </c>
      <c r="AT46" t="s">
        <v>50</v>
      </c>
      <c r="AU46" t="s">
        <v>52</v>
      </c>
      <c r="AV46" t="s">
        <v>52</v>
      </c>
      <c r="AW46" t="s">
        <v>52</v>
      </c>
      <c r="AX46" t="s">
        <v>52</v>
      </c>
      <c r="AY46" t="s">
        <v>51</v>
      </c>
    </row>
    <row r="47" spans="1:51" hidden="1" x14ac:dyDescent="0.25">
      <c r="A47">
        <v>139435</v>
      </c>
      <c r="B47">
        <v>70</v>
      </c>
      <c r="C47">
        <v>70</v>
      </c>
      <c r="D47">
        <v>70</v>
      </c>
      <c r="E47">
        <v>3</v>
      </c>
      <c r="F47" t="s">
        <v>620</v>
      </c>
      <c r="G47" s="22">
        <v>17174</v>
      </c>
      <c r="H47">
        <v>71</v>
      </c>
      <c r="I47" t="s">
        <v>46</v>
      </c>
      <c r="J47" t="s">
        <v>57</v>
      </c>
      <c r="K47" t="s">
        <v>58</v>
      </c>
      <c r="L47">
        <v>16.100000000000001</v>
      </c>
      <c r="M47">
        <v>130</v>
      </c>
      <c r="N47">
        <v>75</v>
      </c>
      <c r="O47">
        <v>55</v>
      </c>
      <c r="P47">
        <v>102.5</v>
      </c>
      <c r="Q47">
        <v>103</v>
      </c>
      <c r="R47" t="s">
        <v>54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t="s">
        <v>51</v>
      </c>
      <c r="Y47" t="s">
        <v>51</v>
      </c>
      <c r="Z47" t="s">
        <v>52</v>
      </c>
      <c r="AA47" t="s">
        <v>50</v>
      </c>
      <c r="AB47" t="s">
        <v>51</v>
      </c>
      <c r="AK47" t="s">
        <v>50</v>
      </c>
      <c r="AL47" t="s">
        <v>50</v>
      </c>
      <c r="AM47" t="s">
        <v>50</v>
      </c>
      <c r="AN47" t="s">
        <v>50</v>
      </c>
      <c r="AO47" t="s">
        <v>51</v>
      </c>
      <c r="AP47" t="s">
        <v>51</v>
      </c>
      <c r="AQ47" t="s">
        <v>50</v>
      </c>
      <c r="AR47" t="s">
        <v>50</v>
      </c>
      <c r="AS47" t="s">
        <v>50</v>
      </c>
      <c r="AT47" t="s">
        <v>50</v>
      </c>
      <c r="AU47" t="s">
        <v>52</v>
      </c>
      <c r="AV47" t="s">
        <v>52</v>
      </c>
      <c r="AW47" t="s">
        <v>52</v>
      </c>
      <c r="AX47" t="s">
        <v>52</v>
      </c>
      <c r="AY47" t="s">
        <v>51</v>
      </c>
    </row>
    <row r="48" spans="1:51" hidden="1" x14ac:dyDescent="0.25">
      <c r="A48">
        <v>139435</v>
      </c>
      <c r="B48">
        <v>70</v>
      </c>
      <c r="C48">
        <v>70</v>
      </c>
      <c r="D48">
        <v>70</v>
      </c>
      <c r="E48">
        <v>4</v>
      </c>
      <c r="F48" t="s">
        <v>621</v>
      </c>
      <c r="G48" s="22">
        <v>17174</v>
      </c>
      <c r="H48">
        <v>71</v>
      </c>
      <c r="I48" t="s">
        <v>46</v>
      </c>
      <c r="J48" t="s">
        <v>57</v>
      </c>
      <c r="K48" t="s">
        <v>58</v>
      </c>
      <c r="L48">
        <v>16.2</v>
      </c>
      <c r="M48">
        <v>110</v>
      </c>
      <c r="N48">
        <v>70</v>
      </c>
      <c r="O48">
        <v>40</v>
      </c>
      <c r="P48">
        <v>90</v>
      </c>
      <c r="Q48">
        <v>84</v>
      </c>
      <c r="R48" t="s">
        <v>59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51</v>
      </c>
      <c r="Y48" t="s">
        <v>51</v>
      </c>
      <c r="Z48" t="s">
        <v>52</v>
      </c>
      <c r="AA48" t="s">
        <v>50</v>
      </c>
      <c r="AB48" t="s">
        <v>51</v>
      </c>
      <c r="AK48" t="s">
        <v>50</v>
      </c>
      <c r="AL48" t="s">
        <v>50</v>
      </c>
      <c r="AM48" t="s">
        <v>50</v>
      </c>
      <c r="AN48" t="s">
        <v>50</v>
      </c>
      <c r="AO48" t="s">
        <v>51</v>
      </c>
      <c r="AP48" t="s">
        <v>51</v>
      </c>
      <c r="AQ48" t="s">
        <v>50</v>
      </c>
      <c r="AR48" t="s">
        <v>50</v>
      </c>
      <c r="AS48" t="s">
        <v>50</v>
      </c>
      <c r="AT48" t="s">
        <v>50</v>
      </c>
      <c r="AU48" t="s">
        <v>52</v>
      </c>
      <c r="AV48" t="s">
        <v>52</v>
      </c>
      <c r="AW48" t="s">
        <v>52</v>
      </c>
      <c r="AX48" t="s">
        <v>52</v>
      </c>
      <c r="AY48" t="s">
        <v>51</v>
      </c>
    </row>
    <row r="49" spans="1:51" hidden="1" x14ac:dyDescent="0.25">
      <c r="A49">
        <v>139435</v>
      </c>
      <c r="B49">
        <v>70</v>
      </c>
      <c r="C49">
        <v>70</v>
      </c>
      <c r="D49">
        <v>70</v>
      </c>
      <c r="E49">
        <v>5</v>
      </c>
      <c r="F49" t="s">
        <v>622</v>
      </c>
      <c r="G49" s="22">
        <v>17174</v>
      </c>
      <c r="H49">
        <v>71</v>
      </c>
      <c r="I49" t="s">
        <v>46</v>
      </c>
      <c r="J49" t="s">
        <v>57</v>
      </c>
      <c r="K49" t="s">
        <v>58</v>
      </c>
      <c r="L49">
        <v>16.100000000000001</v>
      </c>
      <c r="M49">
        <v>130</v>
      </c>
      <c r="N49">
        <v>70</v>
      </c>
      <c r="O49">
        <v>60</v>
      </c>
      <c r="P49">
        <v>100</v>
      </c>
      <c r="Q49">
        <v>111</v>
      </c>
      <c r="R49" t="s">
        <v>59</v>
      </c>
      <c r="S49" t="s">
        <v>50</v>
      </c>
      <c r="T49" t="s">
        <v>50</v>
      </c>
      <c r="U49" t="s">
        <v>50</v>
      </c>
      <c r="V49" t="s">
        <v>50</v>
      </c>
      <c r="W49" t="s">
        <v>50</v>
      </c>
      <c r="X49" t="s">
        <v>51</v>
      </c>
      <c r="Y49" t="s">
        <v>51</v>
      </c>
      <c r="Z49" t="s">
        <v>52</v>
      </c>
      <c r="AA49" t="s">
        <v>50</v>
      </c>
      <c r="AB49" t="s">
        <v>51</v>
      </c>
      <c r="AC49">
        <v>96</v>
      </c>
      <c r="AD49">
        <v>51</v>
      </c>
      <c r="AF49">
        <v>4.7</v>
      </c>
      <c r="AK49" t="s">
        <v>50</v>
      </c>
      <c r="AL49" t="s">
        <v>50</v>
      </c>
      <c r="AM49" t="s">
        <v>50</v>
      </c>
      <c r="AN49" t="s">
        <v>50</v>
      </c>
      <c r="AO49" t="s">
        <v>50</v>
      </c>
      <c r="AP49" t="s">
        <v>51</v>
      </c>
      <c r="AQ49" t="s">
        <v>50</v>
      </c>
      <c r="AR49" t="s">
        <v>50</v>
      </c>
      <c r="AS49" t="s">
        <v>50</v>
      </c>
      <c r="AT49" t="s">
        <v>50</v>
      </c>
      <c r="AU49" t="s">
        <v>52</v>
      </c>
      <c r="AV49" t="s">
        <v>52</v>
      </c>
      <c r="AW49" t="s">
        <v>52</v>
      </c>
      <c r="AX49" t="s">
        <v>52</v>
      </c>
      <c r="AY49" t="s">
        <v>50</v>
      </c>
    </row>
    <row r="50" spans="1:51" x14ac:dyDescent="0.25">
      <c r="A50">
        <v>140680</v>
      </c>
      <c r="B50">
        <v>55</v>
      </c>
      <c r="C50">
        <v>55</v>
      </c>
      <c r="D50">
        <v>55</v>
      </c>
      <c r="E50">
        <v>1</v>
      </c>
      <c r="F50" t="s">
        <v>69</v>
      </c>
      <c r="G50" s="22">
        <v>14202</v>
      </c>
      <c r="H50">
        <v>80</v>
      </c>
      <c r="I50" t="s">
        <v>56</v>
      </c>
      <c r="J50" t="s">
        <v>70</v>
      </c>
      <c r="K50" t="s">
        <v>58</v>
      </c>
      <c r="L50">
        <v>37.200000000000003</v>
      </c>
      <c r="M50">
        <v>135</v>
      </c>
      <c r="N50">
        <v>80</v>
      </c>
      <c r="O50">
        <v>55</v>
      </c>
      <c r="P50">
        <v>107.5</v>
      </c>
      <c r="Q50">
        <v>79</v>
      </c>
      <c r="R50" t="s">
        <v>59</v>
      </c>
      <c r="S50" t="s">
        <v>50</v>
      </c>
      <c r="T50" t="s">
        <v>51</v>
      </c>
      <c r="U50" t="s">
        <v>50</v>
      </c>
      <c r="V50" t="s">
        <v>51</v>
      </c>
      <c r="W50" t="s">
        <v>51</v>
      </c>
      <c r="X50" t="s">
        <v>51</v>
      </c>
      <c r="Y50" t="s">
        <v>51</v>
      </c>
      <c r="Z50" t="s">
        <v>52</v>
      </c>
      <c r="AA50" t="s">
        <v>51</v>
      </c>
      <c r="AB50" t="s">
        <v>51</v>
      </c>
      <c r="AC50">
        <v>118</v>
      </c>
      <c r="AD50">
        <v>51</v>
      </c>
      <c r="AE50">
        <v>149</v>
      </c>
      <c r="AF50">
        <v>4.7</v>
      </c>
      <c r="AI50">
        <v>3.4</v>
      </c>
      <c r="AJ50">
        <v>1.3</v>
      </c>
      <c r="AK50" t="s">
        <v>50</v>
      </c>
      <c r="AL50" t="s">
        <v>50</v>
      </c>
      <c r="AM50" t="s">
        <v>50</v>
      </c>
      <c r="AN50" t="s">
        <v>51</v>
      </c>
      <c r="AO50" t="s">
        <v>51</v>
      </c>
      <c r="AP50" t="s">
        <v>51</v>
      </c>
      <c r="AQ50" t="s">
        <v>50</v>
      </c>
      <c r="AR50" t="s">
        <v>50</v>
      </c>
      <c r="AS50" t="s">
        <v>51</v>
      </c>
      <c r="AT50" t="s">
        <v>51</v>
      </c>
      <c r="AU50" t="s">
        <v>52</v>
      </c>
      <c r="AV50" t="s">
        <v>52</v>
      </c>
      <c r="AW50" t="s">
        <v>52</v>
      </c>
      <c r="AX50" t="s">
        <v>52</v>
      </c>
      <c r="AY50" t="s">
        <v>51</v>
      </c>
    </row>
    <row r="51" spans="1:51" hidden="1" x14ac:dyDescent="0.25">
      <c r="A51">
        <v>140680</v>
      </c>
      <c r="B51">
        <v>55</v>
      </c>
      <c r="C51">
        <v>55</v>
      </c>
      <c r="D51">
        <v>55</v>
      </c>
      <c r="E51">
        <v>2</v>
      </c>
      <c r="F51" t="s">
        <v>623</v>
      </c>
      <c r="G51" s="22">
        <v>14202</v>
      </c>
      <c r="H51">
        <v>80</v>
      </c>
      <c r="I51" t="s">
        <v>56</v>
      </c>
      <c r="J51" t="s">
        <v>70</v>
      </c>
      <c r="K51" t="s">
        <v>58</v>
      </c>
      <c r="L51">
        <v>36.4</v>
      </c>
      <c r="M51">
        <v>130</v>
      </c>
      <c r="N51">
        <v>70</v>
      </c>
      <c r="O51">
        <v>60</v>
      </c>
      <c r="P51">
        <v>100</v>
      </c>
      <c r="Q51">
        <v>72</v>
      </c>
      <c r="R51" t="s">
        <v>59</v>
      </c>
      <c r="S51" t="s">
        <v>50</v>
      </c>
      <c r="T51" t="s">
        <v>51</v>
      </c>
      <c r="U51" t="s">
        <v>51</v>
      </c>
      <c r="V51" t="s">
        <v>51</v>
      </c>
      <c r="W51" t="s">
        <v>51</v>
      </c>
      <c r="X51" t="s">
        <v>51</v>
      </c>
      <c r="Y51" t="s">
        <v>51</v>
      </c>
      <c r="Z51" t="s">
        <v>52</v>
      </c>
      <c r="AA51" t="s">
        <v>51</v>
      </c>
      <c r="AB51" t="s">
        <v>51</v>
      </c>
      <c r="AK51" t="s">
        <v>50</v>
      </c>
      <c r="AL51" t="s">
        <v>50</v>
      </c>
      <c r="AM51" t="s">
        <v>50</v>
      </c>
      <c r="AN51" t="s">
        <v>51</v>
      </c>
      <c r="AO51" t="s">
        <v>51</v>
      </c>
      <c r="AP51" t="s">
        <v>51</v>
      </c>
      <c r="AQ51" t="s">
        <v>50</v>
      </c>
      <c r="AR51" t="s">
        <v>50</v>
      </c>
      <c r="AS51" t="s">
        <v>51</v>
      </c>
      <c r="AT51" t="s">
        <v>51</v>
      </c>
      <c r="AU51" t="s">
        <v>52</v>
      </c>
      <c r="AV51" t="s">
        <v>52</v>
      </c>
      <c r="AW51" t="s">
        <v>52</v>
      </c>
      <c r="AX51" t="s">
        <v>52</v>
      </c>
      <c r="AY51" t="s">
        <v>51</v>
      </c>
    </row>
    <row r="52" spans="1:51" hidden="1" x14ac:dyDescent="0.25">
      <c r="A52">
        <v>140680</v>
      </c>
      <c r="B52">
        <v>55</v>
      </c>
      <c r="C52">
        <v>55</v>
      </c>
      <c r="D52">
        <v>55</v>
      </c>
      <c r="E52">
        <v>3</v>
      </c>
      <c r="F52" t="s">
        <v>624</v>
      </c>
      <c r="G52" s="22">
        <v>14202</v>
      </c>
      <c r="H52">
        <v>80</v>
      </c>
      <c r="I52" t="s">
        <v>56</v>
      </c>
      <c r="J52" t="s">
        <v>70</v>
      </c>
      <c r="K52" t="s">
        <v>58</v>
      </c>
      <c r="L52">
        <v>36.200000000000003</v>
      </c>
      <c r="M52">
        <v>150</v>
      </c>
      <c r="N52">
        <v>70</v>
      </c>
      <c r="O52">
        <v>80</v>
      </c>
      <c r="P52">
        <v>110</v>
      </c>
      <c r="Q52">
        <v>72</v>
      </c>
      <c r="R52" t="s">
        <v>59</v>
      </c>
      <c r="S52" t="s">
        <v>50</v>
      </c>
      <c r="T52" t="s">
        <v>51</v>
      </c>
      <c r="U52" t="s">
        <v>50</v>
      </c>
      <c r="V52" t="s">
        <v>51</v>
      </c>
      <c r="W52" t="s">
        <v>51</v>
      </c>
      <c r="X52" t="s">
        <v>51</v>
      </c>
      <c r="Y52" t="s">
        <v>51</v>
      </c>
      <c r="Z52" t="s">
        <v>52</v>
      </c>
      <c r="AA52" t="s">
        <v>51</v>
      </c>
      <c r="AB52" t="s">
        <v>51</v>
      </c>
      <c r="AC52">
        <v>116</v>
      </c>
      <c r="AD52">
        <v>52</v>
      </c>
      <c r="AE52">
        <v>154</v>
      </c>
      <c r="AF52">
        <v>4.7</v>
      </c>
      <c r="AI52">
        <v>3.7</v>
      </c>
      <c r="AJ52">
        <v>1.4</v>
      </c>
      <c r="AK52" t="s">
        <v>50</v>
      </c>
      <c r="AL52" t="s">
        <v>50</v>
      </c>
      <c r="AM52" t="s">
        <v>50</v>
      </c>
      <c r="AN52" t="s">
        <v>51</v>
      </c>
      <c r="AO52" t="s">
        <v>51</v>
      </c>
      <c r="AP52" t="s">
        <v>50</v>
      </c>
      <c r="AQ52" t="s">
        <v>50</v>
      </c>
      <c r="AR52" t="s">
        <v>50</v>
      </c>
      <c r="AS52" t="s">
        <v>51</v>
      </c>
      <c r="AT52" t="s">
        <v>51</v>
      </c>
      <c r="AU52" t="s">
        <v>52</v>
      </c>
      <c r="AV52" t="s">
        <v>52</v>
      </c>
      <c r="AW52" t="s">
        <v>52</v>
      </c>
      <c r="AX52" t="s">
        <v>52</v>
      </c>
      <c r="AY52" t="s">
        <v>51</v>
      </c>
    </row>
    <row r="53" spans="1:51" x14ac:dyDescent="0.25">
      <c r="A53">
        <v>141672</v>
      </c>
      <c r="B53">
        <v>56</v>
      </c>
      <c r="C53">
        <v>56</v>
      </c>
      <c r="D53">
        <v>40</v>
      </c>
      <c r="E53">
        <v>1</v>
      </c>
      <c r="F53" t="s">
        <v>71</v>
      </c>
      <c r="G53" s="22">
        <v>13043</v>
      </c>
      <c r="H53">
        <v>83</v>
      </c>
      <c r="I53" t="s">
        <v>56</v>
      </c>
      <c r="J53" t="s">
        <v>57</v>
      </c>
      <c r="K53" t="s">
        <v>48</v>
      </c>
      <c r="L53">
        <v>25.7</v>
      </c>
      <c r="M53">
        <v>135</v>
      </c>
      <c r="N53">
        <v>80</v>
      </c>
      <c r="O53">
        <v>55</v>
      </c>
      <c r="P53">
        <v>107.5</v>
      </c>
      <c r="Q53">
        <v>69</v>
      </c>
      <c r="R53" t="s">
        <v>54</v>
      </c>
      <c r="S53" t="s">
        <v>50</v>
      </c>
      <c r="T53" t="s">
        <v>51</v>
      </c>
      <c r="U53" t="s">
        <v>51</v>
      </c>
      <c r="V53" t="s">
        <v>51</v>
      </c>
      <c r="W53" t="s">
        <v>51</v>
      </c>
      <c r="X53" t="s">
        <v>51</v>
      </c>
      <c r="Y53" t="s">
        <v>50</v>
      </c>
      <c r="Z53" t="s">
        <v>52</v>
      </c>
      <c r="AA53" t="s">
        <v>50</v>
      </c>
      <c r="AB53" t="s">
        <v>50</v>
      </c>
      <c r="AK53" t="s">
        <v>50</v>
      </c>
      <c r="AL53" t="s">
        <v>51</v>
      </c>
      <c r="AN53" t="s">
        <v>51</v>
      </c>
      <c r="AO53" t="s">
        <v>50</v>
      </c>
      <c r="AP53" t="s">
        <v>50</v>
      </c>
      <c r="AQ53" t="s">
        <v>50</v>
      </c>
      <c r="AR53" t="s">
        <v>50</v>
      </c>
      <c r="AS53" t="s">
        <v>50</v>
      </c>
      <c r="AT53" t="s">
        <v>50</v>
      </c>
      <c r="AU53" t="s">
        <v>52</v>
      </c>
      <c r="AV53" t="s">
        <v>52</v>
      </c>
      <c r="AW53" t="s">
        <v>52</v>
      </c>
      <c r="AX53" t="s">
        <v>52</v>
      </c>
      <c r="AY53" t="s">
        <v>51</v>
      </c>
    </row>
    <row r="54" spans="1:51" hidden="1" x14ac:dyDescent="0.25">
      <c r="A54">
        <v>141672</v>
      </c>
      <c r="B54">
        <v>56</v>
      </c>
      <c r="C54">
        <v>56</v>
      </c>
      <c r="D54">
        <v>40</v>
      </c>
      <c r="E54">
        <v>2</v>
      </c>
      <c r="F54" t="s">
        <v>625</v>
      </c>
      <c r="G54" s="22">
        <v>13043</v>
      </c>
      <c r="H54">
        <v>83</v>
      </c>
      <c r="I54" t="s">
        <v>56</v>
      </c>
      <c r="J54" t="s">
        <v>57</v>
      </c>
      <c r="K54" t="s">
        <v>48</v>
      </c>
      <c r="L54">
        <v>25.5</v>
      </c>
      <c r="M54">
        <v>115</v>
      </c>
      <c r="N54">
        <v>70</v>
      </c>
      <c r="O54">
        <v>45</v>
      </c>
      <c r="P54">
        <v>92.5</v>
      </c>
      <c r="Q54">
        <v>70</v>
      </c>
      <c r="R54" t="s">
        <v>54</v>
      </c>
      <c r="S54" t="s">
        <v>50</v>
      </c>
      <c r="T54" t="s">
        <v>51</v>
      </c>
      <c r="U54" t="s">
        <v>50</v>
      </c>
      <c r="V54" t="s">
        <v>51</v>
      </c>
      <c r="W54" t="s">
        <v>51</v>
      </c>
      <c r="X54" t="s">
        <v>51</v>
      </c>
      <c r="Y54" t="s">
        <v>50</v>
      </c>
      <c r="Z54" t="s">
        <v>52</v>
      </c>
      <c r="AA54" t="s">
        <v>50</v>
      </c>
      <c r="AB54" t="s">
        <v>50</v>
      </c>
      <c r="AK54" t="s">
        <v>50</v>
      </c>
      <c r="AL54" t="s">
        <v>51</v>
      </c>
      <c r="AM54" t="s">
        <v>50</v>
      </c>
      <c r="AN54" t="s">
        <v>51</v>
      </c>
      <c r="AO54" t="s">
        <v>50</v>
      </c>
      <c r="AP54" t="s">
        <v>50</v>
      </c>
      <c r="AQ54" t="s">
        <v>50</v>
      </c>
      <c r="AR54" t="s">
        <v>50</v>
      </c>
      <c r="AS54" t="s">
        <v>50</v>
      </c>
      <c r="AT54" t="s">
        <v>50</v>
      </c>
      <c r="AU54" t="s">
        <v>52</v>
      </c>
      <c r="AV54" t="s">
        <v>52</v>
      </c>
      <c r="AW54" t="s">
        <v>52</v>
      </c>
      <c r="AX54" t="s">
        <v>52</v>
      </c>
      <c r="AY54" t="s">
        <v>51</v>
      </c>
    </row>
    <row r="55" spans="1:51" hidden="1" x14ac:dyDescent="0.25">
      <c r="A55">
        <v>141672</v>
      </c>
      <c r="B55">
        <v>56</v>
      </c>
      <c r="C55">
        <v>56</v>
      </c>
      <c r="D55">
        <v>40</v>
      </c>
      <c r="E55">
        <v>3</v>
      </c>
      <c r="F55" t="s">
        <v>626</v>
      </c>
      <c r="G55" s="22">
        <v>13043</v>
      </c>
      <c r="H55">
        <v>83</v>
      </c>
      <c r="I55" t="s">
        <v>56</v>
      </c>
      <c r="J55" t="s">
        <v>57</v>
      </c>
      <c r="K55" t="s">
        <v>48</v>
      </c>
      <c r="L55">
        <v>24</v>
      </c>
      <c r="M55">
        <v>100</v>
      </c>
      <c r="N55">
        <v>60</v>
      </c>
      <c r="O55">
        <v>40</v>
      </c>
      <c r="P55">
        <v>80</v>
      </c>
      <c r="Q55">
        <v>83</v>
      </c>
      <c r="R55" t="s">
        <v>54</v>
      </c>
      <c r="S55" t="s">
        <v>50</v>
      </c>
      <c r="T55" t="s">
        <v>51</v>
      </c>
      <c r="U55" t="s">
        <v>50</v>
      </c>
      <c r="V55" t="s">
        <v>51</v>
      </c>
      <c r="W55" t="s">
        <v>51</v>
      </c>
      <c r="X55" t="s">
        <v>51</v>
      </c>
      <c r="Y55" t="s">
        <v>50</v>
      </c>
      <c r="Z55" t="s">
        <v>52</v>
      </c>
      <c r="AA55" t="s">
        <v>50</v>
      </c>
      <c r="AB55" t="s">
        <v>50</v>
      </c>
      <c r="AC55">
        <v>100</v>
      </c>
      <c r="AD55">
        <v>61</v>
      </c>
      <c r="AE55">
        <v>121</v>
      </c>
      <c r="AF55">
        <v>4.9000000000000004</v>
      </c>
      <c r="AH55">
        <v>228.5</v>
      </c>
      <c r="AK55" t="s">
        <v>50</v>
      </c>
      <c r="AL55" t="s">
        <v>51</v>
      </c>
      <c r="AM55" t="s">
        <v>50</v>
      </c>
      <c r="AN55" t="s">
        <v>51</v>
      </c>
      <c r="AO55" t="s">
        <v>51</v>
      </c>
      <c r="AP55" t="s">
        <v>51</v>
      </c>
      <c r="AQ55" t="s">
        <v>50</v>
      </c>
      <c r="AR55" t="s">
        <v>50</v>
      </c>
      <c r="AS55" t="s">
        <v>50</v>
      </c>
      <c r="AT55" t="s">
        <v>50</v>
      </c>
      <c r="AU55" s="23">
        <v>42858</v>
      </c>
      <c r="AV55">
        <v>0</v>
      </c>
      <c r="AW55" t="s">
        <v>52</v>
      </c>
      <c r="AX55">
        <v>465</v>
      </c>
      <c r="AY55" t="s">
        <v>51</v>
      </c>
    </row>
    <row r="56" spans="1:51" hidden="1" x14ac:dyDescent="0.25">
      <c r="A56">
        <v>141672</v>
      </c>
      <c r="B56">
        <v>56</v>
      </c>
      <c r="C56">
        <v>56</v>
      </c>
      <c r="D56">
        <v>40</v>
      </c>
      <c r="E56">
        <v>4</v>
      </c>
      <c r="F56" t="s">
        <v>627</v>
      </c>
      <c r="G56" s="22">
        <v>13043</v>
      </c>
      <c r="H56">
        <v>83</v>
      </c>
      <c r="I56" t="s">
        <v>56</v>
      </c>
      <c r="J56" t="s">
        <v>57</v>
      </c>
      <c r="K56" t="s">
        <v>48</v>
      </c>
      <c r="L56">
        <v>24.2</v>
      </c>
      <c r="M56">
        <v>110</v>
      </c>
      <c r="N56">
        <v>70</v>
      </c>
      <c r="O56">
        <v>40</v>
      </c>
      <c r="P56">
        <v>90</v>
      </c>
      <c r="Q56">
        <v>69</v>
      </c>
      <c r="R56" t="s">
        <v>54</v>
      </c>
      <c r="S56" t="s">
        <v>50</v>
      </c>
      <c r="T56" t="s">
        <v>51</v>
      </c>
      <c r="U56" t="s">
        <v>50</v>
      </c>
      <c r="V56" t="s">
        <v>51</v>
      </c>
      <c r="W56" t="s">
        <v>51</v>
      </c>
      <c r="X56" t="s">
        <v>51</v>
      </c>
      <c r="Y56" t="s">
        <v>50</v>
      </c>
      <c r="Z56" t="s">
        <v>52</v>
      </c>
      <c r="AA56" t="s">
        <v>50</v>
      </c>
      <c r="AB56" t="s">
        <v>50</v>
      </c>
      <c r="AC56">
        <v>99</v>
      </c>
      <c r="AD56">
        <v>61</v>
      </c>
      <c r="AF56">
        <v>4.5</v>
      </c>
      <c r="AK56" t="s">
        <v>50</v>
      </c>
      <c r="AL56" t="s">
        <v>51</v>
      </c>
      <c r="AM56" t="s">
        <v>50</v>
      </c>
      <c r="AN56" t="s">
        <v>51</v>
      </c>
      <c r="AO56" t="s">
        <v>51</v>
      </c>
      <c r="AP56" t="s">
        <v>50</v>
      </c>
      <c r="AQ56" t="s">
        <v>50</v>
      </c>
      <c r="AR56" t="s">
        <v>50</v>
      </c>
      <c r="AS56" t="s">
        <v>50</v>
      </c>
      <c r="AT56" t="s">
        <v>50</v>
      </c>
      <c r="AU56" t="s">
        <v>52</v>
      </c>
      <c r="AV56" t="s">
        <v>52</v>
      </c>
      <c r="AW56" t="s">
        <v>52</v>
      </c>
      <c r="AX56" t="s">
        <v>52</v>
      </c>
      <c r="AY56" t="s">
        <v>51</v>
      </c>
    </row>
    <row r="57" spans="1:51" x14ac:dyDescent="0.25">
      <c r="A57">
        <v>142410</v>
      </c>
      <c r="B57">
        <v>61</v>
      </c>
      <c r="D57">
        <v>61</v>
      </c>
      <c r="E57">
        <v>1</v>
      </c>
      <c r="F57" t="s">
        <v>72</v>
      </c>
      <c r="G57" s="22">
        <v>12282</v>
      </c>
      <c r="H57">
        <v>85</v>
      </c>
      <c r="I57" t="s">
        <v>46</v>
      </c>
      <c r="J57" t="s">
        <v>47</v>
      </c>
      <c r="K57" t="s">
        <v>58</v>
      </c>
      <c r="L57">
        <v>36.33</v>
      </c>
      <c r="M57">
        <v>145</v>
      </c>
      <c r="N57">
        <v>80</v>
      </c>
      <c r="O57">
        <v>65</v>
      </c>
      <c r="P57">
        <v>112.5</v>
      </c>
      <c r="Q57">
        <v>95</v>
      </c>
      <c r="R57" t="s">
        <v>59</v>
      </c>
      <c r="S57" t="s">
        <v>51</v>
      </c>
      <c r="T57" t="s">
        <v>51</v>
      </c>
      <c r="U57" t="s">
        <v>50</v>
      </c>
      <c r="V57" t="s">
        <v>51</v>
      </c>
      <c r="W57" t="s">
        <v>51</v>
      </c>
      <c r="X57" t="s">
        <v>51</v>
      </c>
      <c r="Y57" t="s">
        <v>51</v>
      </c>
      <c r="Z57" t="s">
        <v>52</v>
      </c>
      <c r="AA57" t="s">
        <v>50</v>
      </c>
      <c r="AB57" t="s">
        <v>51</v>
      </c>
      <c r="AC57">
        <v>158</v>
      </c>
      <c r="AD57">
        <v>26</v>
      </c>
      <c r="AE57">
        <v>100</v>
      </c>
      <c r="AF57">
        <v>4</v>
      </c>
      <c r="AI57" t="s">
        <v>52</v>
      </c>
      <c r="AJ57" t="s">
        <v>52</v>
      </c>
      <c r="AK57" t="s">
        <v>50</v>
      </c>
      <c r="AL57" t="s">
        <v>50</v>
      </c>
      <c r="AM57" t="s">
        <v>52</v>
      </c>
      <c r="AN57" t="s">
        <v>50</v>
      </c>
      <c r="AO57" t="s">
        <v>51</v>
      </c>
      <c r="AP57" t="s">
        <v>51</v>
      </c>
      <c r="AQ57" t="s">
        <v>50</v>
      </c>
      <c r="AR57" t="s">
        <v>50</v>
      </c>
      <c r="AS57" t="s">
        <v>50</v>
      </c>
      <c r="AT57" t="s">
        <v>50</v>
      </c>
      <c r="AU57" t="s">
        <v>52</v>
      </c>
      <c r="AV57" t="s">
        <v>52</v>
      </c>
      <c r="AW57" t="s">
        <v>52</v>
      </c>
      <c r="AX57" t="s">
        <v>52</v>
      </c>
      <c r="AY57" t="s">
        <v>51</v>
      </c>
    </row>
    <row r="58" spans="1:51" hidden="1" x14ac:dyDescent="0.25">
      <c r="A58">
        <v>142410</v>
      </c>
      <c r="B58">
        <v>61</v>
      </c>
      <c r="D58">
        <v>61</v>
      </c>
      <c r="E58">
        <v>2</v>
      </c>
      <c r="F58" t="s">
        <v>628</v>
      </c>
      <c r="G58" s="22">
        <v>12282</v>
      </c>
      <c r="H58">
        <v>85</v>
      </c>
      <c r="I58" t="s">
        <v>46</v>
      </c>
      <c r="J58" t="s">
        <v>47</v>
      </c>
      <c r="K58" t="s">
        <v>58</v>
      </c>
      <c r="L58">
        <v>35.94</v>
      </c>
      <c r="M58">
        <v>140</v>
      </c>
      <c r="N58">
        <v>85</v>
      </c>
      <c r="O58">
        <v>55</v>
      </c>
      <c r="P58">
        <v>112.5</v>
      </c>
      <c r="Q58">
        <v>90</v>
      </c>
      <c r="R58" t="s">
        <v>59</v>
      </c>
      <c r="S58" t="s">
        <v>51</v>
      </c>
      <c r="T58" t="s">
        <v>51</v>
      </c>
      <c r="U58" t="s">
        <v>50</v>
      </c>
      <c r="V58" t="s">
        <v>51</v>
      </c>
      <c r="W58" t="s">
        <v>51</v>
      </c>
      <c r="X58" t="s">
        <v>51</v>
      </c>
      <c r="Y58" t="s">
        <v>51</v>
      </c>
      <c r="Z58" t="s">
        <v>52</v>
      </c>
      <c r="AA58" t="s">
        <v>50</v>
      </c>
      <c r="AB58" t="s">
        <v>51</v>
      </c>
      <c r="AC58">
        <v>171</v>
      </c>
      <c r="AD58">
        <v>24</v>
      </c>
      <c r="AF58">
        <v>4.2</v>
      </c>
      <c r="AI58" t="s">
        <v>52</v>
      </c>
      <c r="AJ58" t="s">
        <v>52</v>
      </c>
      <c r="AK58" t="s">
        <v>50</v>
      </c>
      <c r="AL58" t="s">
        <v>50</v>
      </c>
      <c r="AM58" t="s">
        <v>52</v>
      </c>
      <c r="AN58" t="s">
        <v>50</v>
      </c>
      <c r="AO58" t="s">
        <v>51</v>
      </c>
      <c r="AP58" t="s">
        <v>51</v>
      </c>
      <c r="AQ58" t="s">
        <v>50</v>
      </c>
      <c r="AR58" t="s">
        <v>50</v>
      </c>
      <c r="AS58" t="s">
        <v>50</v>
      </c>
      <c r="AT58" t="s">
        <v>50</v>
      </c>
      <c r="AU58" t="s">
        <v>52</v>
      </c>
      <c r="AV58" t="s">
        <v>52</v>
      </c>
      <c r="AW58" t="s">
        <v>52</v>
      </c>
      <c r="AX58" t="s">
        <v>52</v>
      </c>
      <c r="AY58" t="s">
        <v>51</v>
      </c>
    </row>
    <row r="59" spans="1:51" hidden="1" x14ac:dyDescent="0.25">
      <c r="A59">
        <v>142410</v>
      </c>
      <c r="B59">
        <v>61</v>
      </c>
      <c r="D59">
        <v>61</v>
      </c>
      <c r="E59">
        <v>3</v>
      </c>
      <c r="F59" t="s">
        <v>629</v>
      </c>
      <c r="G59" s="22">
        <v>12282</v>
      </c>
      <c r="H59">
        <v>85</v>
      </c>
      <c r="I59" t="s">
        <v>46</v>
      </c>
      <c r="J59" t="s">
        <v>47</v>
      </c>
      <c r="K59" t="s">
        <v>58</v>
      </c>
      <c r="L59">
        <v>36.020000000000003</v>
      </c>
      <c r="M59">
        <v>170</v>
      </c>
      <c r="N59">
        <v>80</v>
      </c>
      <c r="O59">
        <v>90</v>
      </c>
      <c r="P59">
        <v>125</v>
      </c>
      <c r="Q59">
        <v>91</v>
      </c>
      <c r="R59" t="s">
        <v>59</v>
      </c>
      <c r="S59" t="s">
        <v>50</v>
      </c>
      <c r="T59" t="s">
        <v>51</v>
      </c>
      <c r="U59" t="s">
        <v>50</v>
      </c>
      <c r="V59" t="s">
        <v>51</v>
      </c>
      <c r="W59" t="s">
        <v>51</v>
      </c>
      <c r="X59" t="s">
        <v>51</v>
      </c>
      <c r="Y59" t="s">
        <v>51</v>
      </c>
      <c r="Z59" t="s">
        <v>52</v>
      </c>
      <c r="AA59" t="s">
        <v>50</v>
      </c>
      <c r="AB59" t="s">
        <v>51</v>
      </c>
      <c r="AC59">
        <v>130</v>
      </c>
      <c r="AD59">
        <v>33</v>
      </c>
      <c r="AE59">
        <v>10.9</v>
      </c>
      <c r="AF59">
        <v>4</v>
      </c>
      <c r="AI59" t="s">
        <v>52</v>
      </c>
      <c r="AJ59" t="s">
        <v>52</v>
      </c>
      <c r="AK59" t="s">
        <v>50</v>
      </c>
      <c r="AL59" t="s">
        <v>50</v>
      </c>
      <c r="AM59" t="s">
        <v>52</v>
      </c>
      <c r="AN59" t="s">
        <v>50</v>
      </c>
      <c r="AO59" t="s">
        <v>51</v>
      </c>
      <c r="AP59" t="s">
        <v>51</v>
      </c>
      <c r="AQ59" t="s">
        <v>50</v>
      </c>
      <c r="AR59" t="s">
        <v>50</v>
      </c>
      <c r="AS59" t="s">
        <v>50</v>
      </c>
      <c r="AT59" t="s">
        <v>50</v>
      </c>
      <c r="AU59" t="s">
        <v>52</v>
      </c>
      <c r="AV59" t="s">
        <v>52</v>
      </c>
      <c r="AW59" t="s">
        <v>52</v>
      </c>
      <c r="AX59" t="s">
        <v>52</v>
      </c>
      <c r="AY59" t="s">
        <v>51</v>
      </c>
    </row>
    <row r="60" spans="1:51" hidden="1" x14ac:dyDescent="0.25">
      <c r="A60">
        <v>142410</v>
      </c>
      <c r="B60">
        <v>55</v>
      </c>
      <c r="C60">
        <v>55</v>
      </c>
      <c r="D60">
        <v>61</v>
      </c>
      <c r="E60">
        <v>4</v>
      </c>
      <c r="F60" t="s">
        <v>630</v>
      </c>
      <c r="G60" s="22">
        <v>12282</v>
      </c>
      <c r="H60">
        <v>85</v>
      </c>
      <c r="I60" t="s">
        <v>46</v>
      </c>
      <c r="J60" t="s">
        <v>47</v>
      </c>
      <c r="K60" t="s">
        <v>58</v>
      </c>
      <c r="L60">
        <v>36.6</v>
      </c>
      <c r="M60">
        <v>155</v>
      </c>
      <c r="N60">
        <v>70</v>
      </c>
      <c r="O60">
        <v>85</v>
      </c>
      <c r="P60">
        <v>112.5</v>
      </c>
      <c r="Q60">
        <v>79</v>
      </c>
      <c r="R60" t="s">
        <v>54</v>
      </c>
      <c r="S60" t="s">
        <v>50</v>
      </c>
      <c r="T60" t="s">
        <v>51</v>
      </c>
      <c r="U60" t="s">
        <v>50</v>
      </c>
      <c r="V60" t="s">
        <v>51</v>
      </c>
      <c r="W60" t="s">
        <v>51</v>
      </c>
      <c r="X60" t="s">
        <v>51</v>
      </c>
      <c r="Y60" t="s">
        <v>51</v>
      </c>
      <c r="Z60" t="s">
        <v>52</v>
      </c>
      <c r="AA60" t="s">
        <v>50</v>
      </c>
      <c r="AB60" t="s">
        <v>51</v>
      </c>
      <c r="AC60">
        <v>129</v>
      </c>
      <c r="AD60">
        <v>33</v>
      </c>
      <c r="AF60">
        <v>4.2</v>
      </c>
      <c r="AI60">
        <v>7</v>
      </c>
      <c r="AK60" t="s">
        <v>50</v>
      </c>
      <c r="AL60" t="s">
        <v>50</v>
      </c>
      <c r="AN60" t="s">
        <v>50</v>
      </c>
      <c r="AO60" t="s">
        <v>51</v>
      </c>
      <c r="AP60" t="s">
        <v>51</v>
      </c>
      <c r="AQ60" t="s">
        <v>50</v>
      </c>
      <c r="AR60" t="s">
        <v>50</v>
      </c>
      <c r="AS60" t="s">
        <v>50</v>
      </c>
      <c r="AT60" t="s">
        <v>50</v>
      </c>
      <c r="AU60" t="s">
        <v>52</v>
      </c>
      <c r="AV60" t="s">
        <v>52</v>
      </c>
      <c r="AW60" t="s">
        <v>52</v>
      </c>
      <c r="AX60" t="s">
        <v>52</v>
      </c>
      <c r="AY60" t="s">
        <v>51</v>
      </c>
    </row>
    <row r="61" spans="1:51" hidden="1" x14ac:dyDescent="0.25">
      <c r="A61">
        <v>142410</v>
      </c>
      <c r="B61">
        <v>57</v>
      </c>
      <c r="C61">
        <v>57</v>
      </c>
      <c r="D61">
        <v>57</v>
      </c>
      <c r="E61">
        <v>5</v>
      </c>
      <c r="F61" t="s">
        <v>631</v>
      </c>
      <c r="G61" s="22">
        <v>12282</v>
      </c>
      <c r="H61">
        <v>85</v>
      </c>
      <c r="I61" t="s">
        <v>46</v>
      </c>
      <c r="J61" t="s">
        <v>47</v>
      </c>
      <c r="K61" t="s">
        <v>58</v>
      </c>
      <c r="L61">
        <v>35.5</v>
      </c>
      <c r="M61">
        <v>160</v>
      </c>
      <c r="N61">
        <v>60</v>
      </c>
      <c r="O61">
        <v>100</v>
      </c>
      <c r="P61">
        <v>110</v>
      </c>
      <c r="Q61">
        <v>83</v>
      </c>
      <c r="R61" t="s">
        <v>54</v>
      </c>
      <c r="S61" t="s">
        <v>50</v>
      </c>
      <c r="T61" t="s">
        <v>51</v>
      </c>
      <c r="U61" t="s">
        <v>50</v>
      </c>
      <c r="V61" t="s">
        <v>51</v>
      </c>
      <c r="W61" t="s">
        <v>51</v>
      </c>
      <c r="X61" t="s">
        <v>51</v>
      </c>
      <c r="Y61" t="s">
        <v>51</v>
      </c>
      <c r="Z61" t="s">
        <v>52</v>
      </c>
      <c r="AA61" t="s">
        <v>50</v>
      </c>
      <c r="AB61" t="s">
        <v>51</v>
      </c>
      <c r="AC61">
        <v>130</v>
      </c>
      <c r="AD61">
        <v>33</v>
      </c>
      <c r="AE61">
        <v>131</v>
      </c>
      <c r="AF61">
        <v>4.4000000000000004</v>
      </c>
      <c r="AK61" t="s">
        <v>50</v>
      </c>
      <c r="AL61" t="s">
        <v>50</v>
      </c>
      <c r="AM61" t="s">
        <v>50</v>
      </c>
      <c r="AN61" t="s">
        <v>50</v>
      </c>
      <c r="AO61" t="s">
        <v>51</v>
      </c>
      <c r="AP61" t="s">
        <v>51</v>
      </c>
      <c r="AQ61" t="s">
        <v>50</v>
      </c>
      <c r="AR61" t="s">
        <v>50</v>
      </c>
      <c r="AS61" t="s">
        <v>50</v>
      </c>
      <c r="AT61" t="s">
        <v>50</v>
      </c>
      <c r="AU61" t="s">
        <v>52</v>
      </c>
      <c r="AV61" t="s">
        <v>52</v>
      </c>
      <c r="AW61" t="s">
        <v>52</v>
      </c>
      <c r="AX61" t="s">
        <v>52</v>
      </c>
      <c r="AY61" t="s">
        <v>51</v>
      </c>
    </row>
    <row r="62" spans="1:51" x14ac:dyDescent="0.25">
      <c r="A62">
        <v>142561</v>
      </c>
      <c r="B62">
        <v>59</v>
      </c>
      <c r="C62">
        <v>59</v>
      </c>
      <c r="D62">
        <v>35</v>
      </c>
      <c r="E62">
        <v>1</v>
      </c>
      <c r="F62" t="s">
        <v>73</v>
      </c>
      <c r="G62" s="22">
        <v>12231</v>
      </c>
      <c r="H62">
        <v>85</v>
      </c>
      <c r="I62" t="s">
        <v>46</v>
      </c>
      <c r="J62" t="s">
        <v>47</v>
      </c>
      <c r="K62" t="s">
        <v>58</v>
      </c>
      <c r="L62">
        <v>30.3</v>
      </c>
      <c r="M62">
        <v>105</v>
      </c>
      <c r="N62">
        <v>70</v>
      </c>
      <c r="O62">
        <v>35</v>
      </c>
      <c r="P62">
        <v>87.5</v>
      </c>
      <c r="Q62">
        <v>82</v>
      </c>
      <c r="R62" t="s">
        <v>54</v>
      </c>
      <c r="S62" t="s">
        <v>50</v>
      </c>
      <c r="T62" t="s">
        <v>50</v>
      </c>
      <c r="U62" t="s">
        <v>51</v>
      </c>
      <c r="V62" t="s">
        <v>51</v>
      </c>
      <c r="W62" t="s">
        <v>50</v>
      </c>
      <c r="X62" t="s">
        <v>51</v>
      </c>
      <c r="Y62" t="s">
        <v>50</v>
      </c>
      <c r="Z62" t="b">
        <v>1</v>
      </c>
      <c r="AA62" t="s">
        <v>50</v>
      </c>
      <c r="AB62" t="s">
        <v>51</v>
      </c>
      <c r="AC62">
        <v>106</v>
      </c>
      <c r="AD62">
        <v>42</v>
      </c>
      <c r="AE62">
        <v>102</v>
      </c>
      <c r="AF62">
        <v>4.0999999999999996</v>
      </c>
      <c r="AG62">
        <v>6096</v>
      </c>
      <c r="AK62" t="s">
        <v>50</v>
      </c>
      <c r="AL62" t="s">
        <v>51</v>
      </c>
      <c r="AN62" t="s">
        <v>51</v>
      </c>
      <c r="AO62" t="s">
        <v>51</v>
      </c>
      <c r="AP62" t="s">
        <v>50</v>
      </c>
      <c r="AQ62" t="s">
        <v>51</v>
      </c>
      <c r="AR62" t="s">
        <v>51</v>
      </c>
      <c r="AS62" t="s">
        <v>50</v>
      </c>
      <c r="AT62" t="s">
        <v>50</v>
      </c>
      <c r="AU62" t="s">
        <v>52</v>
      </c>
      <c r="AV62" t="s">
        <v>52</v>
      </c>
      <c r="AW62" t="s">
        <v>52</v>
      </c>
      <c r="AX62" t="s">
        <v>52</v>
      </c>
      <c r="AY62" t="s">
        <v>51</v>
      </c>
    </row>
    <row r="63" spans="1:51" hidden="1" x14ac:dyDescent="0.25">
      <c r="A63">
        <v>142561</v>
      </c>
      <c r="B63">
        <v>59</v>
      </c>
      <c r="C63">
        <v>59</v>
      </c>
      <c r="D63">
        <v>35</v>
      </c>
      <c r="E63">
        <v>2</v>
      </c>
      <c r="F63" t="s">
        <v>632</v>
      </c>
      <c r="G63" s="22">
        <v>12231</v>
      </c>
      <c r="H63">
        <v>85</v>
      </c>
      <c r="I63" t="s">
        <v>46</v>
      </c>
      <c r="J63" t="s">
        <v>47</v>
      </c>
      <c r="K63" t="s">
        <v>58</v>
      </c>
      <c r="L63">
        <v>29.3</v>
      </c>
      <c r="M63">
        <v>110</v>
      </c>
      <c r="N63">
        <v>70</v>
      </c>
      <c r="O63">
        <v>40</v>
      </c>
      <c r="P63">
        <v>90</v>
      </c>
      <c r="Q63">
        <v>62</v>
      </c>
      <c r="R63" t="s">
        <v>54</v>
      </c>
      <c r="S63" t="s">
        <v>50</v>
      </c>
      <c r="T63" t="s">
        <v>50</v>
      </c>
      <c r="U63" t="s">
        <v>50</v>
      </c>
      <c r="V63" t="s">
        <v>51</v>
      </c>
      <c r="W63" t="s">
        <v>50</v>
      </c>
      <c r="X63" t="s">
        <v>51</v>
      </c>
      <c r="Y63" t="s">
        <v>50</v>
      </c>
      <c r="Z63" t="b">
        <v>1</v>
      </c>
      <c r="AA63" t="s">
        <v>50</v>
      </c>
      <c r="AB63" t="s">
        <v>51</v>
      </c>
      <c r="AC63">
        <v>107</v>
      </c>
      <c r="AD63">
        <v>42</v>
      </c>
      <c r="AE63">
        <v>100</v>
      </c>
      <c r="AF63">
        <v>4.3</v>
      </c>
      <c r="AK63" t="s">
        <v>50</v>
      </c>
      <c r="AL63" t="s">
        <v>51</v>
      </c>
      <c r="AN63" t="s">
        <v>51</v>
      </c>
      <c r="AO63" t="s">
        <v>51</v>
      </c>
      <c r="AP63" t="s">
        <v>50</v>
      </c>
      <c r="AQ63" t="s">
        <v>51</v>
      </c>
      <c r="AR63" t="s">
        <v>51</v>
      </c>
      <c r="AS63" t="s">
        <v>50</v>
      </c>
      <c r="AT63" t="s">
        <v>50</v>
      </c>
      <c r="AU63" t="s">
        <v>52</v>
      </c>
      <c r="AV63" t="s">
        <v>52</v>
      </c>
      <c r="AW63" t="s">
        <v>52</v>
      </c>
      <c r="AX63" t="s">
        <v>52</v>
      </c>
      <c r="AY63" t="s">
        <v>51</v>
      </c>
    </row>
    <row r="64" spans="1:51" hidden="1" x14ac:dyDescent="0.25">
      <c r="A64">
        <v>142561</v>
      </c>
      <c r="B64">
        <v>59</v>
      </c>
      <c r="C64">
        <v>59</v>
      </c>
      <c r="D64">
        <v>35</v>
      </c>
      <c r="E64">
        <v>3</v>
      </c>
      <c r="F64" t="s">
        <v>633</v>
      </c>
      <c r="G64" s="22">
        <v>12231</v>
      </c>
      <c r="H64">
        <v>85</v>
      </c>
      <c r="I64" t="s">
        <v>46</v>
      </c>
      <c r="J64" t="s">
        <v>47</v>
      </c>
      <c r="K64" t="s">
        <v>58</v>
      </c>
      <c r="L64">
        <v>29</v>
      </c>
      <c r="M64">
        <v>105</v>
      </c>
      <c r="N64">
        <v>70</v>
      </c>
      <c r="O64">
        <v>35</v>
      </c>
      <c r="P64">
        <v>87.5</v>
      </c>
      <c r="Q64">
        <v>64</v>
      </c>
      <c r="R64" t="s">
        <v>54</v>
      </c>
      <c r="S64" t="s">
        <v>50</v>
      </c>
      <c r="T64" t="s">
        <v>50</v>
      </c>
      <c r="U64" t="s">
        <v>50</v>
      </c>
      <c r="V64" t="s">
        <v>51</v>
      </c>
      <c r="W64" t="s">
        <v>50</v>
      </c>
      <c r="X64" t="s">
        <v>51</v>
      </c>
      <c r="Y64" t="s">
        <v>50</v>
      </c>
      <c r="Z64" t="b">
        <v>1</v>
      </c>
      <c r="AA64" t="s">
        <v>50</v>
      </c>
      <c r="AB64" t="s">
        <v>51</v>
      </c>
      <c r="AC64">
        <v>108</v>
      </c>
      <c r="AD64">
        <v>41</v>
      </c>
      <c r="AE64">
        <v>97</v>
      </c>
      <c r="AF64">
        <v>3</v>
      </c>
      <c r="AK64" t="s">
        <v>50</v>
      </c>
      <c r="AL64" t="s">
        <v>51</v>
      </c>
      <c r="AM64" t="s">
        <v>50</v>
      </c>
      <c r="AN64" t="s">
        <v>51</v>
      </c>
      <c r="AO64" t="s">
        <v>51</v>
      </c>
      <c r="AP64" t="s">
        <v>50</v>
      </c>
      <c r="AQ64" t="s">
        <v>51</v>
      </c>
      <c r="AR64" t="s">
        <v>51</v>
      </c>
      <c r="AS64" t="s">
        <v>50</v>
      </c>
      <c r="AT64" t="s">
        <v>50</v>
      </c>
      <c r="AU64" t="s">
        <v>52</v>
      </c>
      <c r="AV64" t="s">
        <v>52</v>
      </c>
      <c r="AW64" t="s">
        <v>52</v>
      </c>
      <c r="AX64" t="s">
        <v>52</v>
      </c>
      <c r="AY64" t="s">
        <v>51</v>
      </c>
    </row>
    <row r="65" spans="1:51" hidden="1" x14ac:dyDescent="0.25">
      <c r="A65">
        <v>142561</v>
      </c>
      <c r="B65">
        <v>59</v>
      </c>
      <c r="C65">
        <v>59</v>
      </c>
      <c r="D65">
        <v>35</v>
      </c>
      <c r="E65">
        <v>4</v>
      </c>
      <c r="F65" t="s">
        <v>634</v>
      </c>
      <c r="G65" s="22">
        <v>12231</v>
      </c>
      <c r="H65">
        <v>85</v>
      </c>
      <c r="I65" t="s">
        <v>46</v>
      </c>
      <c r="J65" t="s">
        <v>47</v>
      </c>
      <c r="K65" t="s">
        <v>58</v>
      </c>
      <c r="L65">
        <v>28.9</v>
      </c>
      <c r="M65">
        <v>130</v>
      </c>
      <c r="N65">
        <v>60</v>
      </c>
      <c r="O65">
        <v>70</v>
      </c>
      <c r="P65">
        <v>95</v>
      </c>
      <c r="Q65">
        <v>72</v>
      </c>
      <c r="R65" t="s">
        <v>54</v>
      </c>
      <c r="S65" t="s">
        <v>50</v>
      </c>
      <c r="T65" t="s">
        <v>50</v>
      </c>
      <c r="U65" t="s">
        <v>50</v>
      </c>
      <c r="V65" t="s">
        <v>51</v>
      </c>
      <c r="W65" t="s">
        <v>50</v>
      </c>
      <c r="X65" t="s">
        <v>51</v>
      </c>
      <c r="Y65" t="s">
        <v>50</v>
      </c>
      <c r="Z65" t="b">
        <v>1</v>
      </c>
      <c r="AA65" t="s">
        <v>50</v>
      </c>
      <c r="AB65" t="s">
        <v>51</v>
      </c>
      <c r="AE65">
        <v>95</v>
      </c>
      <c r="AK65" t="s">
        <v>50</v>
      </c>
      <c r="AL65" t="s">
        <v>51</v>
      </c>
      <c r="AM65" t="s">
        <v>50</v>
      </c>
      <c r="AN65" t="s">
        <v>51</v>
      </c>
      <c r="AO65" t="s">
        <v>51</v>
      </c>
      <c r="AP65" t="s">
        <v>50</v>
      </c>
      <c r="AQ65" t="s">
        <v>51</v>
      </c>
      <c r="AR65" t="s">
        <v>51</v>
      </c>
      <c r="AS65" t="s">
        <v>50</v>
      </c>
      <c r="AT65" t="s">
        <v>50</v>
      </c>
      <c r="AU65" t="s">
        <v>52</v>
      </c>
      <c r="AV65" t="s">
        <v>52</v>
      </c>
      <c r="AW65" t="s">
        <v>52</v>
      </c>
      <c r="AX65" t="s">
        <v>52</v>
      </c>
      <c r="AY65" t="s">
        <v>51</v>
      </c>
    </row>
    <row r="66" spans="1:51" x14ac:dyDescent="0.25">
      <c r="A66">
        <v>142929</v>
      </c>
      <c r="B66">
        <v>58</v>
      </c>
      <c r="D66">
        <v>58</v>
      </c>
      <c r="E66">
        <v>1</v>
      </c>
      <c r="F66" t="s">
        <v>74</v>
      </c>
      <c r="G66" s="22">
        <v>17227</v>
      </c>
      <c r="H66">
        <v>71</v>
      </c>
      <c r="I66" t="s">
        <v>46</v>
      </c>
      <c r="J66" t="s">
        <v>47</v>
      </c>
      <c r="K66" t="s">
        <v>58</v>
      </c>
      <c r="L66">
        <v>31</v>
      </c>
      <c r="M66">
        <v>115</v>
      </c>
      <c r="N66">
        <v>60</v>
      </c>
      <c r="O66">
        <v>55</v>
      </c>
      <c r="P66">
        <v>87.5</v>
      </c>
      <c r="Q66">
        <v>66</v>
      </c>
      <c r="R66" t="s">
        <v>54</v>
      </c>
      <c r="S66" t="s">
        <v>51</v>
      </c>
      <c r="T66" t="s">
        <v>51</v>
      </c>
      <c r="U66" t="s">
        <v>51</v>
      </c>
      <c r="V66" t="s">
        <v>51</v>
      </c>
      <c r="W66" t="s">
        <v>50</v>
      </c>
      <c r="X66" t="s">
        <v>51</v>
      </c>
      <c r="Y66" t="s">
        <v>50</v>
      </c>
      <c r="Z66" t="s">
        <v>52</v>
      </c>
      <c r="AA66" t="s">
        <v>50</v>
      </c>
      <c r="AB66" t="s">
        <v>51</v>
      </c>
      <c r="AI66" t="s">
        <v>52</v>
      </c>
      <c r="AJ66" t="s">
        <v>52</v>
      </c>
      <c r="AK66" t="s">
        <v>50</v>
      </c>
      <c r="AL66" t="s">
        <v>51</v>
      </c>
      <c r="AM66" t="s">
        <v>52</v>
      </c>
      <c r="AN66" t="s">
        <v>51</v>
      </c>
      <c r="AO66" t="s">
        <v>51</v>
      </c>
      <c r="AP66" t="s">
        <v>50</v>
      </c>
      <c r="AQ66" t="s">
        <v>50</v>
      </c>
      <c r="AR66" t="s">
        <v>50</v>
      </c>
      <c r="AS66" t="s">
        <v>51</v>
      </c>
      <c r="AT66" t="s">
        <v>51</v>
      </c>
      <c r="AU66" t="s">
        <v>52</v>
      </c>
      <c r="AV66" t="s">
        <v>52</v>
      </c>
      <c r="AW66" t="s">
        <v>52</v>
      </c>
      <c r="AX66" t="s">
        <v>52</v>
      </c>
      <c r="AY66" t="s">
        <v>51</v>
      </c>
    </row>
    <row r="67" spans="1:51" hidden="1" x14ac:dyDescent="0.25">
      <c r="A67">
        <v>142929</v>
      </c>
      <c r="B67">
        <v>58</v>
      </c>
      <c r="D67">
        <v>58</v>
      </c>
      <c r="E67">
        <v>2</v>
      </c>
      <c r="F67" t="s">
        <v>635</v>
      </c>
      <c r="G67" s="22">
        <v>17227</v>
      </c>
      <c r="H67">
        <v>71</v>
      </c>
      <c r="I67" t="s">
        <v>46</v>
      </c>
      <c r="J67" t="s">
        <v>47</v>
      </c>
      <c r="K67" t="s">
        <v>58</v>
      </c>
      <c r="L67">
        <v>31.22</v>
      </c>
      <c r="M67">
        <v>135</v>
      </c>
      <c r="N67">
        <v>70</v>
      </c>
      <c r="O67">
        <v>65</v>
      </c>
      <c r="P67">
        <v>102.5</v>
      </c>
      <c r="Q67">
        <v>67</v>
      </c>
      <c r="R67" t="s">
        <v>59</v>
      </c>
      <c r="S67" t="s">
        <v>51</v>
      </c>
      <c r="T67" t="s">
        <v>51</v>
      </c>
      <c r="U67" t="s">
        <v>51</v>
      </c>
      <c r="V67" t="s">
        <v>51</v>
      </c>
      <c r="W67" t="s">
        <v>50</v>
      </c>
      <c r="X67" t="s">
        <v>51</v>
      </c>
      <c r="Y67" t="s">
        <v>50</v>
      </c>
      <c r="Z67" t="s">
        <v>52</v>
      </c>
      <c r="AA67" t="s">
        <v>50</v>
      </c>
      <c r="AB67" t="s">
        <v>51</v>
      </c>
      <c r="AC67">
        <v>73</v>
      </c>
      <c r="AD67">
        <v>73</v>
      </c>
      <c r="AE67">
        <v>124</v>
      </c>
      <c r="AF67">
        <v>5.0999999999999996</v>
      </c>
      <c r="AG67">
        <v>132</v>
      </c>
      <c r="AI67" t="s">
        <v>52</v>
      </c>
      <c r="AJ67" t="s">
        <v>52</v>
      </c>
      <c r="AK67" t="s">
        <v>50</v>
      </c>
      <c r="AL67" t="s">
        <v>51</v>
      </c>
      <c r="AM67" t="s">
        <v>52</v>
      </c>
      <c r="AN67" t="s">
        <v>51</v>
      </c>
      <c r="AO67" t="s">
        <v>51</v>
      </c>
      <c r="AP67" t="s">
        <v>50</v>
      </c>
      <c r="AQ67" t="s">
        <v>50</v>
      </c>
      <c r="AR67" t="s">
        <v>50</v>
      </c>
      <c r="AS67" t="s">
        <v>51</v>
      </c>
      <c r="AT67" t="s">
        <v>51</v>
      </c>
      <c r="AU67" t="s">
        <v>52</v>
      </c>
      <c r="AV67" t="s">
        <v>52</v>
      </c>
      <c r="AW67" t="s">
        <v>52</v>
      </c>
      <c r="AX67" t="s">
        <v>52</v>
      </c>
      <c r="AY67" t="s">
        <v>51</v>
      </c>
    </row>
    <row r="68" spans="1:51" hidden="1" x14ac:dyDescent="0.25">
      <c r="A68">
        <v>142929</v>
      </c>
      <c r="B68">
        <v>58</v>
      </c>
      <c r="D68">
        <v>58</v>
      </c>
      <c r="E68">
        <v>3</v>
      </c>
      <c r="F68" t="s">
        <v>636</v>
      </c>
      <c r="G68" s="22">
        <v>17227</v>
      </c>
      <c r="H68">
        <v>71</v>
      </c>
      <c r="I68" t="s">
        <v>46</v>
      </c>
      <c r="J68" t="s">
        <v>47</v>
      </c>
      <c r="K68" t="s">
        <v>58</v>
      </c>
      <c r="L68">
        <v>30.12</v>
      </c>
      <c r="M68">
        <v>120</v>
      </c>
      <c r="N68">
        <v>70</v>
      </c>
      <c r="O68">
        <v>50</v>
      </c>
      <c r="P68">
        <v>95</v>
      </c>
      <c r="Q68">
        <v>79</v>
      </c>
      <c r="R68" t="s">
        <v>59</v>
      </c>
      <c r="S68" t="s">
        <v>51</v>
      </c>
      <c r="T68" t="s">
        <v>51</v>
      </c>
      <c r="U68" t="s">
        <v>51</v>
      </c>
      <c r="V68" t="s">
        <v>51</v>
      </c>
      <c r="W68" t="s">
        <v>50</v>
      </c>
      <c r="X68" t="s">
        <v>51</v>
      </c>
      <c r="Y68" t="s">
        <v>50</v>
      </c>
      <c r="Z68" t="s">
        <v>52</v>
      </c>
      <c r="AA68" t="s">
        <v>50</v>
      </c>
      <c r="AB68" t="s">
        <v>51</v>
      </c>
      <c r="AI68" t="s">
        <v>52</v>
      </c>
      <c r="AJ68" t="s">
        <v>52</v>
      </c>
      <c r="AK68" t="s">
        <v>50</v>
      </c>
      <c r="AL68" t="s">
        <v>51</v>
      </c>
      <c r="AM68" t="s">
        <v>52</v>
      </c>
      <c r="AN68" t="s">
        <v>51</v>
      </c>
      <c r="AO68" t="s">
        <v>51</v>
      </c>
      <c r="AP68" t="s">
        <v>50</v>
      </c>
      <c r="AQ68" t="s">
        <v>50</v>
      </c>
      <c r="AR68" t="s">
        <v>50</v>
      </c>
      <c r="AS68" t="s">
        <v>51</v>
      </c>
      <c r="AT68" t="s">
        <v>51</v>
      </c>
      <c r="AU68" t="s">
        <v>52</v>
      </c>
      <c r="AV68" t="s">
        <v>52</v>
      </c>
      <c r="AW68" t="s">
        <v>52</v>
      </c>
      <c r="AX68" t="s">
        <v>52</v>
      </c>
      <c r="AY68" t="s">
        <v>51</v>
      </c>
    </row>
    <row r="69" spans="1:51" hidden="1" x14ac:dyDescent="0.25">
      <c r="A69">
        <v>142929</v>
      </c>
      <c r="B69">
        <v>61</v>
      </c>
      <c r="C69">
        <v>61</v>
      </c>
      <c r="D69">
        <v>58</v>
      </c>
      <c r="E69">
        <v>4</v>
      </c>
      <c r="F69" t="s">
        <v>637</v>
      </c>
      <c r="G69" s="22">
        <v>17227</v>
      </c>
      <c r="H69">
        <v>71</v>
      </c>
      <c r="I69" t="s">
        <v>46</v>
      </c>
      <c r="J69" t="s">
        <v>47</v>
      </c>
      <c r="K69" t="s">
        <v>58</v>
      </c>
      <c r="L69">
        <v>32.299999999999997</v>
      </c>
      <c r="M69">
        <v>130</v>
      </c>
      <c r="N69">
        <v>70</v>
      </c>
      <c r="O69">
        <v>60</v>
      </c>
      <c r="P69">
        <v>100</v>
      </c>
      <c r="Q69">
        <v>75</v>
      </c>
      <c r="R69" t="s">
        <v>59</v>
      </c>
      <c r="S69" t="s">
        <v>50</v>
      </c>
      <c r="T69" t="s">
        <v>51</v>
      </c>
      <c r="U69" t="s">
        <v>51</v>
      </c>
      <c r="V69" t="s">
        <v>51</v>
      </c>
      <c r="W69" t="s">
        <v>50</v>
      </c>
      <c r="X69" t="s">
        <v>51</v>
      </c>
      <c r="Y69" t="s">
        <v>50</v>
      </c>
      <c r="Z69" t="s">
        <v>52</v>
      </c>
      <c r="AA69" t="s">
        <v>50</v>
      </c>
      <c r="AB69" t="s">
        <v>51</v>
      </c>
      <c r="AC69">
        <v>84</v>
      </c>
      <c r="AD69">
        <v>61</v>
      </c>
      <c r="AF69">
        <v>4.3</v>
      </c>
      <c r="AI69">
        <v>4.3</v>
      </c>
      <c r="AJ69">
        <v>2</v>
      </c>
      <c r="AK69" t="s">
        <v>50</v>
      </c>
      <c r="AL69" t="s">
        <v>51</v>
      </c>
      <c r="AM69" t="s">
        <v>50</v>
      </c>
      <c r="AN69" t="s">
        <v>51</v>
      </c>
      <c r="AO69" t="s">
        <v>51</v>
      </c>
      <c r="AP69" t="s">
        <v>50</v>
      </c>
      <c r="AQ69" t="s">
        <v>50</v>
      </c>
      <c r="AR69" t="s">
        <v>50</v>
      </c>
      <c r="AS69" t="s">
        <v>51</v>
      </c>
      <c r="AT69" t="s">
        <v>51</v>
      </c>
      <c r="AU69" t="s">
        <v>52</v>
      </c>
      <c r="AV69" t="s">
        <v>52</v>
      </c>
      <c r="AW69" t="s">
        <v>52</v>
      </c>
      <c r="AX69" t="s">
        <v>52</v>
      </c>
      <c r="AY69" t="s">
        <v>51</v>
      </c>
    </row>
    <row r="70" spans="1:51" hidden="1" x14ac:dyDescent="0.25">
      <c r="A70">
        <v>142929</v>
      </c>
      <c r="B70">
        <v>61</v>
      </c>
      <c r="C70">
        <v>61</v>
      </c>
      <c r="D70">
        <v>58</v>
      </c>
      <c r="E70">
        <v>5</v>
      </c>
      <c r="F70" t="s">
        <v>638</v>
      </c>
      <c r="G70" s="22">
        <v>17227</v>
      </c>
      <c r="H70">
        <v>71</v>
      </c>
      <c r="I70" t="s">
        <v>46</v>
      </c>
      <c r="J70" t="s">
        <v>47</v>
      </c>
      <c r="K70" t="s">
        <v>58</v>
      </c>
      <c r="L70">
        <v>32</v>
      </c>
      <c r="M70">
        <v>120</v>
      </c>
      <c r="N70">
        <v>75</v>
      </c>
      <c r="O70">
        <v>45</v>
      </c>
      <c r="P70">
        <v>97.5</v>
      </c>
      <c r="Q70">
        <v>63</v>
      </c>
      <c r="R70" t="s">
        <v>54</v>
      </c>
      <c r="S70" t="s">
        <v>50</v>
      </c>
      <c r="T70" t="s">
        <v>51</v>
      </c>
      <c r="U70" t="s">
        <v>51</v>
      </c>
      <c r="V70" t="s">
        <v>51</v>
      </c>
      <c r="W70" t="s">
        <v>50</v>
      </c>
      <c r="X70" t="s">
        <v>51</v>
      </c>
      <c r="Y70" t="s">
        <v>50</v>
      </c>
      <c r="Z70" t="s">
        <v>52</v>
      </c>
      <c r="AA70" t="s">
        <v>50</v>
      </c>
      <c r="AB70" t="s">
        <v>51</v>
      </c>
      <c r="AC70">
        <v>87</v>
      </c>
      <c r="AD70">
        <v>58</v>
      </c>
      <c r="AF70">
        <v>4.8</v>
      </c>
      <c r="AK70" t="s">
        <v>50</v>
      </c>
      <c r="AL70" t="s">
        <v>51</v>
      </c>
      <c r="AM70" t="s">
        <v>50</v>
      </c>
      <c r="AN70" t="s">
        <v>51</v>
      </c>
      <c r="AO70" t="s">
        <v>51</v>
      </c>
      <c r="AP70" t="s">
        <v>50</v>
      </c>
      <c r="AQ70" t="s">
        <v>50</v>
      </c>
      <c r="AR70" t="s">
        <v>50</v>
      </c>
      <c r="AS70" t="s">
        <v>51</v>
      </c>
      <c r="AT70" t="s">
        <v>51</v>
      </c>
      <c r="AU70" t="s">
        <v>52</v>
      </c>
      <c r="AV70" t="s">
        <v>52</v>
      </c>
      <c r="AW70" t="s">
        <v>52</v>
      </c>
      <c r="AX70" t="s">
        <v>52</v>
      </c>
      <c r="AY70" t="s">
        <v>51</v>
      </c>
    </row>
    <row r="71" spans="1:51" hidden="1" x14ac:dyDescent="0.25">
      <c r="A71">
        <v>142929</v>
      </c>
      <c r="B71">
        <v>61</v>
      </c>
      <c r="C71">
        <v>61</v>
      </c>
      <c r="D71">
        <v>58</v>
      </c>
      <c r="E71">
        <v>6</v>
      </c>
      <c r="F71" t="s">
        <v>639</v>
      </c>
      <c r="G71" s="22">
        <v>17227</v>
      </c>
      <c r="H71">
        <v>71</v>
      </c>
      <c r="I71" t="s">
        <v>46</v>
      </c>
      <c r="J71" t="s">
        <v>47</v>
      </c>
      <c r="K71" t="s">
        <v>58</v>
      </c>
      <c r="L71">
        <v>33.1</v>
      </c>
      <c r="M71">
        <v>135</v>
      </c>
      <c r="N71">
        <v>75</v>
      </c>
      <c r="O71">
        <v>60</v>
      </c>
      <c r="P71">
        <v>105</v>
      </c>
      <c r="Q71">
        <v>78</v>
      </c>
      <c r="R71" t="s">
        <v>105</v>
      </c>
      <c r="S71" t="s">
        <v>50</v>
      </c>
      <c r="T71" t="s">
        <v>51</v>
      </c>
      <c r="U71" t="s">
        <v>51</v>
      </c>
      <c r="V71" t="s">
        <v>51</v>
      </c>
      <c r="W71" t="s">
        <v>50</v>
      </c>
      <c r="X71" t="s">
        <v>51</v>
      </c>
      <c r="Y71" t="s">
        <v>50</v>
      </c>
      <c r="Z71" t="s">
        <v>52</v>
      </c>
      <c r="AA71" t="s">
        <v>50</v>
      </c>
      <c r="AB71" t="s">
        <v>51</v>
      </c>
      <c r="AC71">
        <v>91</v>
      </c>
      <c r="AD71">
        <v>55</v>
      </c>
      <c r="AE71">
        <v>109</v>
      </c>
      <c r="AF71">
        <v>5.5</v>
      </c>
      <c r="AI71">
        <v>5</v>
      </c>
      <c r="AJ71">
        <v>2.4</v>
      </c>
      <c r="AK71" t="s">
        <v>50</v>
      </c>
      <c r="AL71" t="s">
        <v>51</v>
      </c>
      <c r="AM71" t="s">
        <v>50</v>
      </c>
      <c r="AN71" t="s">
        <v>51</v>
      </c>
      <c r="AO71" t="s">
        <v>51</v>
      </c>
      <c r="AP71" t="s">
        <v>50</v>
      </c>
      <c r="AQ71" t="s">
        <v>50</v>
      </c>
      <c r="AR71" t="s">
        <v>50</v>
      </c>
      <c r="AS71" t="s">
        <v>51</v>
      </c>
      <c r="AT71" t="s">
        <v>51</v>
      </c>
      <c r="AU71" t="s">
        <v>52</v>
      </c>
      <c r="AV71" t="s">
        <v>52</v>
      </c>
      <c r="AW71" t="s">
        <v>52</v>
      </c>
      <c r="AX71" t="s">
        <v>52</v>
      </c>
      <c r="AY71" t="s">
        <v>51</v>
      </c>
    </row>
    <row r="72" spans="1:51" hidden="1" x14ac:dyDescent="0.25">
      <c r="A72">
        <v>142929</v>
      </c>
      <c r="B72">
        <v>58</v>
      </c>
      <c r="C72">
        <v>58</v>
      </c>
      <c r="D72">
        <v>58</v>
      </c>
      <c r="E72">
        <v>7</v>
      </c>
      <c r="F72" t="s">
        <v>640</v>
      </c>
      <c r="G72" s="22">
        <v>17227</v>
      </c>
      <c r="H72">
        <v>71</v>
      </c>
      <c r="I72" t="s">
        <v>46</v>
      </c>
      <c r="J72" t="s">
        <v>47</v>
      </c>
      <c r="K72" t="s">
        <v>58</v>
      </c>
      <c r="L72">
        <v>34.799999999999997</v>
      </c>
      <c r="M72">
        <v>130</v>
      </c>
      <c r="N72">
        <v>70</v>
      </c>
      <c r="O72">
        <v>60</v>
      </c>
      <c r="P72">
        <v>100</v>
      </c>
      <c r="Q72">
        <v>81</v>
      </c>
      <c r="R72" t="s">
        <v>54</v>
      </c>
      <c r="S72" t="s">
        <v>50</v>
      </c>
      <c r="T72" t="s">
        <v>51</v>
      </c>
      <c r="U72" t="s">
        <v>51</v>
      </c>
      <c r="V72" t="s">
        <v>51</v>
      </c>
      <c r="W72" t="s">
        <v>50</v>
      </c>
      <c r="X72" t="s">
        <v>51</v>
      </c>
      <c r="Y72" t="s">
        <v>50</v>
      </c>
      <c r="Z72" t="s">
        <v>52</v>
      </c>
      <c r="AA72" t="s">
        <v>50</v>
      </c>
      <c r="AB72" t="s">
        <v>51</v>
      </c>
      <c r="AC72">
        <v>90</v>
      </c>
      <c r="AD72">
        <v>56</v>
      </c>
      <c r="AF72">
        <v>4.9000000000000004</v>
      </c>
      <c r="AG72">
        <v>72</v>
      </c>
      <c r="AK72" t="s">
        <v>50</v>
      </c>
      <c r="AL72" t="s">
        <v>51</v>
      </c>
      <c r="AM72" t="s">
        <v>50</v>
      </c>
      <c r="AN72" t="s">
        <v>51</v>
      </c>
      <c r="AO72" t="s">
        <v>51</v>
      </c>
      <c r="AP72" t="s">
        <v>50</v>
      </c>
      <c r="AQ72" t="s">
        <v>50</v>
      </c>
      <c r="AR72" t="s">
        <v>50</v>
      </c>
      <c r="AS72" t="s">
        <v>51</v>
      </c>
      <c r="AT72" t="s">
        <v>51</v>
      </c>
      <c r="AU72" t="s">
        <v>52</v>
      </c>
      <c r="AV72" t="s">
        <v>52</v>
      </c>
      <c r="AW72" t="s">
        <v>52</v>
      </c>
      <c r="AX72" t="s">
        <v>52</v>
      </c>
      <c r="AY72" t="s">
        <v>51</v>
      </c>
    </row>
    <row r="73" spans="1:51" hidden="1" x14ac:dyDescent="0.25">
      <c r="A73">
        <v>142929</v>
      </c>
      <c r="B73">
        <v>58</v>
      </c>
      <c r="C73">
        <v>58</v>
      </c>
      <c r="D73">
        <v>58</v>
      </c>
      <c r="E73">
        <v>8</v>
      </c>
      <c r="F73" t="s">
        <v>641</v>
      </c>
      <c r="G73" s="22">
        <v>17227</v>
      </c>
      <c r="H73">
        <v>71</v>
      </c>
      <c r="I73" t="s">
        <v>46</v>
      </c>
      <c r="J73" t="s">
        <v>47</v>
      </c>
      <c r="K73" t="s">
        <v>58</v>
      </c>
      <c r="L73">
        <v>33.799999999999997</v>
      </c>
      <c r="M73">
        <v>135</v>
      </c>
      <c r="N73">
        <v>90</v>
      </c>
      <c r="O73">
        <v>45</v>
      </c>
      <c r="P73">
        <v>112.5</v>
      </c>
      <c r="Q73">
        <v>88</v>
      </c>
      <c r="R73" t="s">
        <v>54</v>
      </c>
      <c r="S73" t="s">
        <v>50</v>
      </c>
      <c r="T73" t="s">
        <v>51</v>
      </c>
      <c r="U73" t="s">
        <v>50</v>
      </c>
      <c r="V73" t="s">
        <v>51</v>
      </c>
      <c r="W73" t="s">
        <v>50</v>
      </c>
      <c r="X73" t="s">
        <v>51</v>
      </c>
      <c r="Y73" t="s">
        <v>50</v>
      </c>
      <c r="Z73" t="s">
        <v>52</v>
      </c>
      <c r="AA73" t="s">
        <v>50</v>
      </c>
      <c r="AB73" t="s">
        <v>51</v>
      </c>
      <c r="AC73">
        <v>77</v>
      </c>
      <c r="AD73">
        <v>68</v>
      </c>
      <c r="AE73">
        <v>115</v>
      </c>
      <c r="AF73">
        <v>4.9000000000000004</v>
      </c>
      <c r="AI73">
        <v>4.4000000000000004</v>
      </c>
      <c r="AJ73">
        <v>2</v>
      </c>
      <c r="AK73" t="s">
        <v>50</v>
      </c>
      <c r="AL73" t="s">
        <v>51</v>
      </c>
      <c r="AM73" t="s">
        <v>50</v>
      </c>
      <c r="AN73" t="s">
        <v>51</v>
      </c>
      <c r="AO73" t="s">
        <v>51</v>
      </c>
      <c r="AP73" t="s">
        <v>50</v>
      </c>
      <c r="AQ73" t="s">
        <v>50</v>
      </c>
      <c r="AR73" t="s">
        <v>50</v>
      </c>
      <c r="AS73" t="s">
        <v>51</v>
      </c>
      <c r="AT73" t="s">
        <v>51</v>
      </c>
      <c r="AU73" t="s">
        <v>52</v>
      </c>
      <c r="AV73" t="s">
        <v>52</v>
      </c>
      <c r="AW73" t="s">
        <v>52</v>
      </c>
      <c r="AX73" t="s">
        <v>52</v>
      </c>
      <c r="AY73" t="s">
        <v>51</v>
      </c>
    </row>
    <row r="74" spans="1:51" hidden="1" x14ac:dyDescent="0.25">
      <c r="A74">
        <v>142929</v>
      </c>
      <c r="B74">
        <v>58</v>
      </c>
      <c r="C74">
        <v>58</v>
      </c>
      <c r="D74">
        <v>58</v>
      </c>
      <c r="E74">
        <v>9</v>
      </c>
      <c r="F74" t="s">
        <v>642</v>
      </c>
      <c r="G74" s="22">
        <v>17227</v>
      </c>
      <c r="H74">
        <v>71</v>
      </c>
      <c r="I74" t="s">
        <v>46</v>
      </c>
      <c r="J74" t="s">
        <v>47</v>
      </c>
      <c r="K74" t="s">
        <v>58</v>
      </c>
      <c r="L74">
        <v>33.799999999999997</v>
      </c>
      <c r="M74">
        <v>120</v>
      </c>
      <c r="N74">
        <v>70</v>
      </c>
      <c r="O74">
        <v>50</v>
      </c>
      <c r="P74">
        <v>95</v>
      </c>
      <c r="Q74">
        <v>79</v>
      </c>
      <c r="R74" t="s">
        <v>59</v>
      </c>
      <c r="S74" t="s">
        <v>50</v>
      </c>
      <c r="T74" t="s">
        <v>51</v>
      </c>
      <c r="U74" t="s">
        <v>51</v>
      </c>
      <c r="V74" t="s">
        <v>51</v>
      </c>
      <c r="W74" t="s">
        <v>50</v>
      </c>
      <c r="X74" t="s">
        <v>51</v>
      </c>
      <c r="Y74" t="s">
        <v>50</v>
      </c>
      <c r="Z74" t="s">
        <v>52</v>
      </c>
      <c r="AA74" t="s">
        <v>50</v>
      </c>
      <c r="AB74" t="s">
        <v>51</v>
      </c>
      <c r="AC74">
        <v>114</v>
      </c>
      <c r="AD74">
        <v>42</v>
      </c>
      <c r="AF74">
        <v>4.2</v>
      </c>
      <c r="AK74" t="s">
        <v>50</v>
      </c>
      <c r="AL74" t="s">
        <v>51</v>
      </c>
      <c r="AM74" t="s">
        <v>50</v>
      </c>
      <c r="AN74" t="s">
        <v>51</v>
      </c>
      <c r="AO74" t="s">
        <v>51</v>
      </c>
      <c r="AP74" t="s">
        <v>50</v>
      </c>
      <c r="AQ74" t="s">
        <v>50</v>
      </c>
      <c r="AR74" t="s">
        <v>50</v>
      </c>
      <c r="AS74" t="s">
        <v>51</v>
      </c>
      <c r="AT74" t="s">
        <v>51</v>
      </c>
      <c r="AU74" t="s">
        <v>52</v>
      </c>
      <c r="AV74" t="s">
        <v>52</v>
      </c>
      <c r="AW74" t="s">
        <v>52</v>
      </c>
      <c r="AX74" t="s">
        <v>52</v>
      </c>
      <c r="AY74" t="s">
        <v>51</v>
      </c>
    </row>
    <row r="75" spans="1:51" x14ac:dyDescent="0.25">
      <c r="A75">
        <v>143984</v>
      </c>
      <c r="B75">
        <v>57</v>
      </c>
      <c r="C75">
        <v>57</v>
      </c>
      <c r="D75">
        <v>42</v>
      </c>
      <c r="E75">
        <v>1</v>
      </c>
      <c r="F75" t="s">
        <v>75</v>
      </c>
      <c r="G75" s="22">
        <v>13302</v>
      </c>
      <c r="H75">
        <v>82</v>
      </c>
      <c r="I75" t="s">
        <v>46</v>
      </c>
      <c r="J75" t="s">
        <v>47</v>
      </c>
      <c r="K75" t="s">
        <v>58</v>
      </c>
      <c r="L75">
        <v>33.299999999999997</v>
      </c>
      <c r="M75">
        <v>120</v>
      </c>
      <c r="N75">
        <v>70</v>
      </c>
      <c r="O75">
        <v>50</v>
      </c>
      <c r="P75">
        <v>95</v>
      </c>
      <c r="Q75">
        <v>80</v>
      </c>
      <c r="R75" t="s">
        <v>59</v>
      </c>
      <c r="S75" t="s">
        <v>50</v>
      </c>
      <c r="T75" t="s">
        <v>51</v>
      </c>
      <c r="U75" t="s">
        <v>51</v>
      </c>
      <c r="V75" t="s">
        <v>51</v>
      </c>
      <c r="W75" t="s">
        <v>51</v>
      </c>
      <c r="X75" t="s">
        <v>51</v>
      </c>
      <c r="Y75" t="s">
        <v>51</v>
      </c>
      <c r="Z75" t="s">
        <v>52</v>
      </c>
      <c r="AA75" t="s">
        <v>50</v>
      </c>
      <c r="AB75" t="s">
        <v>50</v>
      </c>
      <c r="AC75">
        <v>44</v>
      </c>
      <c r="AE75">
        <v>129</v>
      </c>
      <c r="AF75">
        <v>4.3</v>
      </c>
      <c r="AI75">
        <v>4.3</v>
      </c>
      <c r="AJ75">
        <v>2.2000000000000002</v>
      </c>
      <c r="AK75" t="s">
        <v>50</v>
      </c>
      <c r="AL75" t="s">
        <v>50</v>
      </c>
      <c r="AN75" t="s">
        <v>50</v>
      </c>
      <c r="AO75" t="s">
        <v>51</v>
      </c>
      <c r="AP75" t="s">
        <v>50</v>
      </c>
      <c r="AQ75" t="s">
        <v>50</v>
      </c>
      <c r="AR75" t="s">
        <v>50</v>
      </c>
      <c r="AS75" t="s">
        <v>50</v>
      </c>
      <c r="AT75" t="s">
        <v>50</v>
      </c>
      <c r="AU75" t="s">
        <v>52</v>
      </c>
      <c r="AV75" t="s">
        <v>52</v>
      </c>
      <c r="AW75" t="s">
        <v>52</v>
      </c>
      <c r="AX75" t="s">
        <v>52</v>
      </c>
      <c r="AY75" t="s">
        <v>51</v>
      </c>
    </row>
    <row r="76" spans="1:51" hidden="1" x14ac:dyDescent="0.25">
      <c r="A76">
        <v>143984</v>
      </c>
      <c r="B76">
        <v>51</v>
      </c>
      <c r="C76">
        <v>51</v>
      </c>
      <c r="D76">
        <v>42</v>
      </c>
      <c r="E76">
        <v>2</v>
      </c>
      <c r="F76" t="s">
        <v>643</v>
      </c>
      <c r="G76" s="22">
        <v>13302</v>
      </c>
      <c r="H76">
        <v>82</v>
      </c>
      <c r="I76" t="s">
        <v>46</v>
      </c>
      <c r="J76" t="s">
        <v>47</v>
      </c>
      <c r="K76" t="s">
        <v>58</v>
      </c>
      <c r="L76">
        <v>28.3</v>
      </c>
      <c r="M76">
        <v>120</v>
      </c>
      <c r="N76">
        <v>70</v>
      </c>
      <c r="O76">
        <v>50</v>
      </c>
      <c r="P76">
        <v>95</v>
      </c>
      <c r="Q76">
        <v>85</v>
      </c>
      <c r="R76" t="s">
        <v>59</v>
      </c>
      <c r="S76" t="s">
        <v>51</v>
      </c>
      <c r="T76" t="s">
        <v>51</v>
      </c>
      <c r="U76" t="s">
        <v>50</v>
      </c>
      <c r="V76" t="s">
        <v>51</v>
      </c>
      <c r="W76" t="s">
        <v>51</v>
      </c>
      <c r="X76" t="s">
        <v>51</v>
      </c>
      <c r="Y76" t="s">
        <v>51</v>
      </c>
      <c r="Z76" t="s">
        <v>52</v>
      </c>
      <c r="AA76" t="s">
        <v>50</v>
      </c>
      <c r="AB76" t="s">
        <v>50</v>
      </c>
      <c r="AC76">
        <v>65</v>
      </c>
      <c r="AD76">
        <v>77</v>
      </c>
      <c r="AE76">
        <v>147</v>
      </c>
      <c r="AF76">
        <v>4.4000000000000004</v>
      </c>
      <c r="AK76" t="s">
        <v>51</v>
      </c>
      <c r="AL76" t="s">
        <v>50</v>
      </c>
      <c r="AM76" t="s">
        <v>50</v>
      </c>
      <c r="AN76" t="s">
        <v>50</v>
      </c>
      <c r="AO76" t="s">
        <v>51</v>
      </c>
      <c r="AP76" t="s">
        <v>51</v>
      </c>
      <c r="AQ76" t="s">
        <v>50</v>
      </c>
      <c r="AR76" t="s">
        <v>50</v>
      </c>
      <c r="AS76" t="s">
        <v>50</v>
      </c>
      <c r="AT76" t="s">
        <v>50</v>
      </c>
      <c r="AU76" t="s">
        <v>52</v>
      </c>
      <c r="AV76" t="s">
        <v>52</v>
      </c>
      <c r="AW76" t="s">
        <v>52</v>
      </c>
      <c r="AX76" t="s">
        <v>52</v>
      </c>
      <c r="AY76" t="s">
        <v>51</v>
      </c>
    </row>
    <row r="77" spans="1:51" hidden="1" x14ac:dyDescent="0.25">
      <c r="A77">
        <v>143984</v>
      </c>
      <c r="B77">
        <v>51</v>
      </c>
      <c r="C77">
        <v>51</v>
      </c>
      <c r="D77">
        <v>42</v>
      </c>
      <c r="E77">
        <v>3</v>
      </c>
      <c r="F77" t="s">
        <v>644</v>
      </c>
      <c r="G77" s="22">
        <v>13302</v>
      </c>
      <c r="H77">
        <v>82</v>
      </c>
      <c r="I77" t="s">
        <v>46</v>
      </c>
      <c r="J77" t="s">
        <v>47</v>
      </c>
      <c r="K77" t="s">
        <v>58</v>
      </c>
      <c r="L77">
        <v>28.3</v>
      </c>
      <c r="M77">
        <v>120</v>
      </c>
      <c r="N77">
        <v>70</v>
      </c>
      <c r="O77">
        <v>50</v>
      </c>
      <c r="P77">
        <v>95</v>
      </c>
      <c r="Q77">
        <v>72</v>
      </c>
      <c r="R77" t="s">
        <v>59</v>
      </c>
      <c r="S77" t="s">
        <v>51</v>
      </c>
      <c r="T77" t="s">
        <v>51</v>
      </c>
      <c r="U77" t="s">
        <v>51</v>
      </c>
      <c r="V77" t="s">
        <v>51</v>
      </c>
      <c r="W77" t="s">
        <v>51</v>
      </c>
      <c r="X77" t="s">
        <v>51</v>
      </c>
      <c r="Y77" t="s">
        <v>51</v>
      </c>
      <c r="Z77" t="s">
        <v>52</v>
      </c>
      <c r="AA77" t="s">
        <v>50</v>
      </c>
      <c r="AB77" t="s">
        <v>50</v>
      </c>
      <c r="AC77">
        <v>46</v>
      </c>
      <c r="AD77">
        <v>90</v>
      </c>
      <c r="AE77">
        <v>127</v>
      </c>
      <c r="AF77">
        <v>4.3</v>
      </c>
      <c r="AK77" t="s">
        <v>51</v>
      </c>
      <c r="AL77" t="s">
        <v>50</v>
      </c>
      <c r="AM77" t="s">
        <v>50</v>
      </c>
      <c r="AN77" t="s">
        <v>50</v>
      </c>
      <c r="AO77" t="s">
        <v>51</v>
      </c>
      <c r="AP77" t="s">
        <v>51</v>
      </c>
      <c r="AQ77" t="s">
        <v>50</v>
      </c>
      <c r="AR77" t="s">
        <v>50</v>
      </c>
      <c r="AS77" t="s">
        <v>50</v>
      </c>
      <c r="AT77" t="s">
        <v>50</v>
      </c>
      <c r="AU77" t="s">
        <v>52</v>
      </c>
      <c r="AV77" t="s">
        <v>52</v>
      </c>
      <c r="AW77" t="s">
        <v>52</v>
      </c>
      <c r="AX77" t="s">
        <v>52</v>
      </c>
      <c r="AY77" t="s">
        <v>51</v>
      </c>
    </row>
    <row r="78" spans="1:51" x14ac:dyDescent="0.25">
      <c r="A78">
        <v>144087</v>
      </c>
      <c r="B78">
        <v>65</v>
      </c>
      <c r="D78">
        <v>65</v>
      </c>
      <c r="E78">
        <v>1</v>
      </c>
      <c r="F78" t="s">
        <v>76</v>
      </c>
      <c r="G78" s="22">
        <v>13430</v>
      </c>
      <c r="H78">
        <v>82</v>
      </c>
      <c r="I78" t="s">
        <v>46</v>
      </c>
      <c r="J78" t="s">
        <v>47</v>
      </c>
      <c r="K78" t="s">
        <v>58</v>
      </c>
      <c r="L78">
        <v>25.71</v>
      </c>
      <c r="M78">
        <v>160</v>
      </c>
      <c r="N78">
        <v>100</v>
      </c>
      <c r="O78">
        <v>60</v>
      </c>
      <c r="P78">
        <v>130</v>
      </c>
      <c r="Q78">
        <v>64</v>
      </c>
      <c r="R78" t="s">
        <v>49</v>
      </c>
      <c r="S78" t="s">
        <v>51</v>
      </c>
      <c r="T78" t="s">
        <v>50</v>
      </c>
      <c r="U78" t="s">
        <v>50</v>
      </c>
      <c r="V78" t="s">
        <v>51</v>
      </c>
      <c r="W78" t="s">
        <v>50</v>
      </c>
      <c r="X78" t="s">
        <v>50</v>
      </c>
      <c r="Y78" t="s">
        <v>51</v>
      </c>
      <c r="Z78" t="s">
        <v>52</v>
      </c>
      <c r="AA78" t="s">
        <v>51</v>
      </c>
      <c r="AB78" t="s">
        <v>50</v>
      </c>
      <c r="AC78">
        <v>66</v>
      </c>
      <c r="AD78">
        <v>77</v>
      </c>
      <c r="AE78">
        <v>135</v>
      </c>
      <c r="AF78">
        <v>4.4000000000000004</v>
      </c>
      <c r="AI78" t="s">
        <v>52</v>
      </c>
      <c r="AJ78" t="s">
        <v>52</v>
      </c>
      <c r="AK78" t="s">
        <v>50</v>
      </c>
      <c r="AL78" t="s">
        <v>51</v>
      </c>
      <c r="AM78" t="s">
        <v>52</v>
      </c>
      <c r="AN78" t="s">
        <v>51</v>
      </c>
      <c r="AO78" t="s">
        <v>51</v>
      </c>
      <c r="AP78" t="s">
        <v>50</v>
      </c>
      <c r="AQ78" t="s">
        <v>50</v>
      </c>
      <c r="AR78" t="s">
        <v>50</v>
      </c>
      <c r="AS78" t="s">
        <v>50</v>
      </c>
      <c r="AT78" t="s">
        <v>50</v>
      </c>
      <c r="AU78" t="s">
        <v>52</v>
      </c>
      <c r="AV78" t="s">
        <v>52</v>
      </c>
      <c r="AW78" t="s">
        <v>52</v>
      </c>
      <c r="AX78" t="s">
        <v>52</v>
      </c>
      <c r="AY78" t="s">
        <v>51</v>
      </c>
    </row>
    <row r="79" spans="1:51" hidden="1" x14ac:dyDescent="0.25">
      <c r="A79">
        <v>144087</v>
      </c>
      <c r="B79">
        <v>65</v>
      </c>
      <c r="D79">
        <v>65</v>
      </c>
      <c r="E79">
        <v>2</v>
      </c>
      <c r="F79" t="s">
        <v>645</v>
      </c>
      <c r="G79" s="22">
        <v>13430</v>
      </c>
      <c r="H79">
        <v>82</v>
      </c>
      <c r="I79" t="s">
        <v>46</v>
      </c>
      <c r="J79" t="s">
        <v>47</v>
      </c>
      <c r="K79" t="s">
        <v>58</v>
      </c>
      <c r="L79">
        <v>25.71</v>
      </c>
      <c r="M79">
        <v>160</v>
      </c>
      <c r="N79">
        <v>100</v>
      </c>
      <c r="O79">
        <v>60</v>
      </c>
      <c r="P79">
        <v>130</v>
      </c>
      <c r="Q79">
        <v>64</v>
      </c>
      <c r="R79" t="s">
        <v>49</v>
      </c>
      <c r="S79" t="s">
        <v>51</v>
      </c>
      <c r="T79" t="s">
        <v>50</v>
      </c>
      <c r="U79" t="s">
        <v>50</v>
      </c>
      <c r="V79" t="s">
        <v>51</v>
      </c>
      <c r="W79" t="s">
        <v>50</v>
      </c>
      <c r="X79" t="s">
        <v>50</v>
      </c>
      <c r="Y79" t="s">
        <v>51</v>
      </c>
      <c r="Z79" t="s">
        <v>52</v>
      </c>
      <c r="AA79" t="s">
        <v>51</v>
      </c>
      <c r="AB79" t="s">
        <v>50</v>
      </c>
      <c r="AC79">
        <v>66</v>
      </c>
      <c r="AD79">
        <v>77</v>
      </c>
      <c r="AE79">
        <v>135</v>
      </c>
      <c r="AF79">
        <v>4.4000000000000004</v>
      </c>
      <c r="AI79" t="s">
        <v>52</v>
      </c>
      <c r="AJ79" t="s">
        <v>52</v>
      </c>
      <c r="AK79" t="s">
        <v>50</v>
      </c>
      <c r="AL79" t="s">
        <v>51</v>
      </c>
      <c r="AM79" t="s">
        <v>52</v>
      </c>
      <c r="AN79" t="s">
        <v>51</v>
      </c>
      <c r="AO79" t="s">
        <v>51</v>
      </c>
      <c r="AP79" t="s">
        <v>50</v>
      </c>
      <c r="AQ79" t="s">
        <v>50</v>
      </c>
      <c r="AR79" t="s">
        <v>50</v>
      </c>
      <c r="AS79" t="s">
        <v>50</v>
      </c>
      <c r="AT79" t="s">
        <v>50</v>
      </c>
      <c r="AU79" t="s">
        <v>52</v>
      </c>
      <c r="AV79" t="s">
        <v>52</v>
      </c>
      <c r="AW79" t="s">
        <v>52</v>
      </c>
      <c r="AX79" t="s">
        <v>52</v>
      </c>
      <c r="AY79" t="s">
        <v>51</v>
      </c>
    </row>
    <row r="80" spans="1:51" hidden="1" x14ac:dyDescent="0.25">
      <c r="A80">
        <v>144087</v>
      </c>
      <c r="B80">
        <v>65</v>
      </c>
      <c r="D80">
        <v>65</v>
      </c>
      <c r="E80">
        <v>3</v>
      </c>
      <c r="F80" t="s">
        <v>646</v>
      </c>
      <c r="G80" s="22">
        <v>13430</v>
      </c>
      <c r="H80">
        <v>82</v>
      </c>
      <c r="I80" t="s">
        <v>46</v>
      </c>
      <c r="J80" t="s">
        <v>47</v>
      </c>
      <c r="K80" t="s">
        <v>58</v>
      </c>
      <c r="L80">
        <v>26.11</v>
      </c>
      <c r="M80">
        <v>190</v>
      </c>
      <c r="N80">
        <v>85</v>
      </c>
      <c r="O80">
        <v>105</v>
      </c>
      <c r="P80">
        <v>137.5</v>
      </c>
      <c r="Q80">
        <v>62</v>
      </c>
      <c r="R80" t="s">
        <v>54</v>
      </c>
      <c r="S80" t="s">
        <v>51</v>
      </c>
      <c r="T80" t="s">
        <v>50</v>
      </c>
      <c r="U80" t="s">
        <v>50</v>
      </c>
      <c r="V80" t="s">
        <v>51</v>
      </c>
      <c r="W80" t="s">
        <v>50</v>
      </c>
      <c r="X80" t="s">
        <v>50</v>
      </c>
      <c r="Y80" t="s">
        <v>51</v>
      </c>
      <c r="Z80" t="s">
        <v>52</v>
      </c>
      <c r="AA80" t="s">
        <v>51</v>
      </c>
      <c r="AB80" t="s">
        <v>50</v>
      </c>
      <c r="AC80">
        <v>87</v>
      </c>
      <c r="AD80">
        <v>55</v>
      </c>
      <c r="AF80">
        <v>4.5</v>
      </c>
      <c r="AI80" t="s">
        <v>52</v>
      </c>
      <c r="AJ80" t="s">
        <v>52</v>
      </c>
      <c r="AK80" t="s">
        <v>50</v>
      </c>
      <c r="AL80" t="s">
        <v>51</v>
      </c>
      <c r="AM80" t="s">
        <v>52</v>
      </c>
      <c r="AN80" t="s">
        <v>51</v>
      </c>
      <c r="AO80" t="s">
        <v>51</v>
      </c>
      <c r="AP80" t="s">
        <v>50</v>
      </c>
      <c r="AQ80" t="s">
        <v>50</v>
      </c>
      <c r="AR80" t="s">
        <v>50</v>
      </c>
      <c r="AS80" t="s">
        <v>50</v>
      </c>
      <c r="AT80" t="s">
        <v>50</v>
      </c>
      <c r="AU80" t="s">
        <v>52</v>
      </c>
      <c r="AV80" t="s">
        <v>52</v>
      </c>
      <c r="AW80" t="s">
        <v>52</v>
      </c>
      <c r="AX80" t="s">
        <v>52</v>
      </c>
      <c r="AY80" t="s">
        <v>51</v>
      </c>
    </row>
    <row r="81" spans="1:51" hidden="1" x14ac:dyDescent="0.25">
      <c r="A81">
        <v>144087</v>
      </c>
      <c r="B81">
        <v>65</v>
      </c>
      <c r="D81">
        <v>65</v>
      </c>
      <c r="E81">
        <v>4</v>
      </c>
      <c r="F81" t="s">
        <v>647</v>
      </c>
      <c r="G81" s="22">
        <v>13430</v>
      </c>
      <c r="H81">
        <v>82</v>
      </c>
      <c r="I81" t="s">
        <v>46</v>
      </c>
      <c r="J81" t="s">
        <v>47</v>
      </c>
      <c r="K81" t="s">
        <v>58</v>
      </c>
      <c r="L81">
        <v>25.71</v>
      </c>
      <c r="M81">
        <v>160</v>
      </c>
      <c r="O81">
        <v>160</v>
      </c>
      <c r="P81">
        <v>80</v>
      </c>
      <c r="Q81">
        <v>68</v>
      </c>
      <c r="R81" t="s">
        <v>54</v>
      </c>
      <c r="S81" t="s">
        <v>51</v>
      </c>
      <c r="T81" t="s">
        <v>50</v>
      </c>
      <c r="U81" t="s">
        <v>50</v>
      </c>
      <c r="V81" t="s">
        <v>51</v>
      </c>
      <c r="W81" t="s">
        <v>50</v>
      </c>
      <c r="X81" t="s">
        <v>50</v>
      </c>
      <c r="Y81" t="s">
        <v>51</v>
      </c>
      <c r="Z81" t="s">
        <v>52</v>
      </c>
      <c r="AA81" t="s">
        <v>51</v>
      </c>
      <c r="AB81" t="s">
        <v>50</v>
      </c>
      <c r="AC81">
        <v>78</v>
      </c>
      <c r="AD81">
        <v>63</v>
      </c>
      <c r="AF81">
        <v>4.8</v>
      </c>
      <c r="AG81">
        <v>39</v>
      </c>
      <c r="AI81" t="s">
        <v>52</v>
      </c>
      <c r="AJ81" t="s">
        <v>52</v>
      </c>
      <c r="AK81" t="s">
        <v>50</v>
      </c>
      <c r="AL81" t="s">
        <v>51</v>
      </c>
      <c r="AM81" t="s">
        <v>52</v>
      </c>
      <c r="AN81" t="s">
        <v>51</v>
      </c>
      <c r="AO81" t="s">
        <v>51</v>
      </c>
      <c r="AP81" t="s">
        <v>50</v>
      </c>
      <c r="AQ81" t="s">
        <v>50</v>
      </c>
      <c r="AR81" t="s">
        <v>50</v>
      </c>
      <c r="AS81" t="s">
        <v>50</v>
      </c>
      <c r="AT81" t="s">
        <v>50</v>
      </c>
      <c r="AU81" t="s">
        <v>52</v>
      </c>
      <c r="AV81" t="s">
        <v>52</v>
      </c>
      <c r="AW81" t="s">
        <v>52</v>
      </c>
      <c r="AX81" t="s">
        <v>52</v>
      </c>
      <c r="AY81" t="s">
        <v>51</v>
      </c>
    </row>
    <row r="82" spans="1:51" hidden="1" x14ac:dyDescent="0.25">
      <c r="A82">
        <v>144087</v>
      </c>
      <c r="B82">
        <v>65</v>
      </c>
      <c r="D82">
        <v>65</v>
      </c>
      <c r="E82">
        <v>5</v>
      </c>
      <c r="F82" t="s">
        <v>648</v>
      </c>
      <c r="G82" s="22">
        <v>13430</v>
      </c>
      <c r="H82">
        <v>82</v>
      </c>
      <c r="I82" t="s">
        <v>46</v>
      </c>
      <c r="J82" t="s">
        <v>47</v>
      </c>
      <c r="K82" t="s">
        <v>58</v>
      </c>
      <c r="L82">
        <v>26.11</v>
      </c>
      <c r="M82">
        <v>138</v>
      </c>
      <c r="N82">
        <v>60</v>
      </c>
      <c r="O82">
        <v>78</v>
      </c>
      <c r="P82">
        <v>99</v>
      </c>
      <c r="Q82">
        <v>66</v>
      </c>
      <c r="R82" t="s">
        <v>54</v>
      </c>
      <c r="S82" t="s">
        <v>51</v>
      </c>
      <c r="T82" t="s">
        <v>50</v>
      </c>
      <c r="U82" t="s">
        <v>50</v>
      </c>
      <c r="V82" t="s">
        <v>51</v>
      </c>
      <c r="W82" t="s">
        <v>50</v>
      </c>
      <c r="X82" t="s">
        <v>50</v>
      </c>
      <c r="Y82" t="s">
        <v>51</v>
      </c>
      <c r="Z82" t="s">
        <v>52</v>
      </c>
      <c r="AA82" t="s">
        <v>51</v>
      </c>
      <c r="AB82" t="s">
        <v>50</v>
      </c>
      <c r="AC82">
        <v>87</v>
      </c>
      <c r="AD82">
        <v>55</v>
      </c>
      <c r="AF82">
        <v>4</v>
      </c>
      <c r="AI82" t="s">
        <v>52</v>
      </c>
      <c r="AJ82" t="s">
        <v>52</v>
      </c>
      <c r="AK82" t="s">
        <v>50</v>
      </c>
      <c r="AL82" t="s">
        <v>51</v>
      </c>
      <c r="AM82" t="s">
        <v>52</v>
      </c>
      <c r="AN82" t="s">
        <v>51</v>
      </c>
      <c r="AO82" t="s">
        <v>51</v>
      </c>
      <c r="AP82" t="s">
        <v>50</v>
      </c>
      <c r="AQ82" t="s">
        <v>50</v>
      </c>
      <c r="AR82" t="s">
        <v>50</v>
      </c>
      <c r="AS82" t="s">
        <v>50</v>
      </c>
      <c r="AT82" t="s">
        <v>50</v>
      </c>
      <c r="AU82" t="s">
        <v>52</v>
      </c>
      <c r="AV82" t="s">
        <v>52</v>
      </c>
      <c r="AW82" t="s">
        <v>52</v>
      </c>
      <c r="AX82" t="s">
        <v>52</v>
      </c>
      <c r="AY82" t="s">
        <v>51</v>
      </c>
    </row>
    <row r="83" spans="1:51" hidden="1" x14ac:dyDescent="0.25">
      <c r="A83">
        <v>144087</v>
      </c>
      <c r="B83">
        <v>65</v>
      </c>
      <c r="D83">
        <v>65</v>
      </c>
      <c r="E83">
        <v>6</v>
      </c>
      <c r="F83" t="s">
        <v>649</v>
      </c>
      <c r="G83" s="22">
        <v>13430</v>
      </c>
      <c r="H83">
        <v>82</v>
      </c>
      <c r="I83" t="s">
        <v>46</v>
      </c>
      <c r="J83" t="s">
        <v>47</v>
      </c>
      <c r="K83" t="s">
        <v>58</v>
      </c>
      <c r="L83">
        <v>26.5</v>
      </c>
      <c r="M83">
        <v>148</v>
      </c>
      <c r="N83">
        <v>75</v>
      </c>
      <c r="O83">
        <v>73</v>
      </c>
      <c r="P83">
        <v>111.5</v>
      </c>
      <c r="Q83">
        <v>67</v>
      </c>
      <c r="R83" t="s">
        <v>49</v>
      </c>
      <c r="S83" t="s">
        <v>50</v>
      </c>
      <c r="T83" t="s">
        <v>50</v>
      </c>
      <c r="U83" t="s">
        <v>50</v>
      </c>
      <c r="V83" t="s">
        <v>51</v>
      </c>
      <c r="W83" t="s">
        <v>50</v>
      </c>
      <c r="X83" t="s">
        <v>50</v>
      </c>
      <c r="Y83" t="s">
        <v>51</v>
      </c>
      <c r="Z83" t="s">
        <v>52</v>
      </c>
      <c r="AA83" t="s">
        <v>51</v>
      </c>
      <c r="AB83" t="s">
        <v>50</v>
      </c>
      <c r="AI83" t="s">
        <v>52</v>
      </c>
      <c r="AJ83" t="s">
        <v>52</v>
      </c>
      <c r="AK83" t="s">
        <v>50</v>
      </c>
      <c r="AL83" t="s">
        <v>51</v>
      </c>
      <c r="AM83" t="s">
        <v>52</v>
      </c>
      <c r="AN83" t="s">
        <v>51</v>
      </c>
      <c r="AO83" t="s">
        <v>50</v>
      </c>
      <c r="AQ83" t="s">
        <v>50</v>
      </c>
      <c r="AR83" t="s">
        <v>50</v>
      </c>
      <c r="AS83" t="s">
        <v>50</v>
      </c>
      <c r="AT83" t="s">
        <v>50</v>
      </c>
      <c r="AU83" t="s">
        <v>52</v>
      </c>
      <c r="AV83" t="s">
        <v>52</v>
      </c>
      <c r="AW83" t="s">
        <v>52</v>
      </c>
      <c r="AX83" t="s">
        <v>52</v>
      </c>
      <c r="AY83" t="s">
        <v>50</v>
      </c>
    </row>
    <row r="84" spans="1:51" hidden="1" x14ac:dyDescent="0.25">
      <c r="A84">
        <v>144087</v>
      </c>
      <c r="B84">
        <v>70</v>
      </c>
      <c r="C84">
        <v>70</v>
      </c>
      <c r="D84">
        <v>65</v>
      </c>
      <c r="E84">
        <v>7</v>
      </c>
      <c r="F84" t="s">
        <v>650</v>
      </c>
      <c r="G84" s="22">
        <v>13430</v>
      </c>
      <c r="H84">
        <v>82</v>
      </c>
      <c r="I84" t="s">
        <v>46</v>
      </c>
      <c r="J84" t="s">
        <v>47</v>
      </c>
      <c r="K84" t="s">
        <v>58</v>
      </c>
      <c r="L84">
        <v>26.4</v>
      </c>
      <c r="M84">
        <v>140</v>
      </c>
      <c r="N84">
        <v>75</v>
      </c>
      <c r="O84">
        <v>65</v>
      </c>
      <c r="P84">
        <v>107.5</v>
      </c>
      <c r="Q84">
        <v>60</v>
      </c>
      <c r="R84" t="s">
        <v>54</v>
      </c>
      <c r="S84" t="s">
        <v>50</v>
      </c>
      <c r="T84" t="s">
        <v>50</v>
      </c>
      <c r="U84" t="s">
        <v>50</v>
      </c>
      <c r="V84" t="s">
        <v>51</v>
      </c>
      <c r="W84" t="s">
        <v>50</v>
      </c>
      <c r="X84" t="s">
        <v>50</v>
      </c>
      <c r="Y84" t="s">
        <v>51</v>
      </c>
      <c r="Z84" t="s">
        <v>52</v>
      </c>
      <c r="AA84" t="s">
        <v>51</v>
      </c>
      <c r="AB84" t="s">
        <v>50</v>
      </c>
      <c r="AC84">
        <v>79</v>
      </c>
      <c r="AD84">
        <v>61</v>
      </c>
      <c r="AE84">
        <v>138</v>
      </c>
      <c r="AF84">
        <v>4.5</v>
      </c>
      <c r="AK84" t="s">
        <v>50</v>
      </c>
      <c r="AL84" t="s">
        <v>51</v>
      </c>
      <c r="AM84" t="s">
        <v>50</v>
      </c>
      <c r="AN84" t="s">
        <v>51</v>
      </c>
      <c r="AO84" t="s">
        <v>51</v>
      </c>
      <c r="AP84" t="s">
        <v>50</v>
      </c>
      <c r="AQ84" t="s">
        <v>50</v>
      </c>
      <c r="AR84" t="s">
        <v>50</v>
      </c>
      <c r="AS84" t="s">
        <v>50</v>
      </c>
      <c r="AT84" t="s">
        <v>50</v>
      </c>
      <c r="AU84" t="s">
        <v>52</v>
      </c>
      <c r="AV84" t="s">
        <v>52</v>
      </c>
      <c r="AW84" t="s">
        <v>52</v>
      </c>
      <c r="AX84" t="s">
        <v>52</v>
      </c>
      <c r="AY84" t="s">
        <v>51</v>
      </c>
    </row>
    <row r="85" spans="1:51" x14ac:dyDescent="0.25">
      <c r="A85">
        <v>144267</v>
      </c>
      <c r="B85">
        <v>60</v>
      </c>
      <c r="C85">
        <v>60</v>
      </c>
      <c r="D85">
        <v>35</v>
      </c>
      <c r="E85">
        <v>1</v>
      </c>
      <c r="F85" t="s">
        <v>77</v>
      </c>
      <c r="G85" s="22">
        <v>10714</v>
      </c>
      <c r="H85">
        <v>89</v>
      </c>
      <c r="I85" t="s">
        <v>56</v>
      </c>
      <c r="J85" t="s">
        <v>57</v>
      </c>
      <c r="K85" t="s">
        <v>58</v>
      </c>
      <c r="L85">
        <v>28</v>
      </c>
      <c r="M85">
        <v>130</v>
      </c>
      <c r="N85">
        <v>60</v>
      </c>
      <c r="O85">
        <v>70</v>
      </c>
      <c r="P85">
        <v>95</v>
      </c>
      <c r="Q85">
        <v>65</v>
      </c>
      <c r="R85" t="s">
        <v>54</v>
      </c>
      <c r="S85" t="s">
        <v>50</v>
      </c>
      <c r="T85" t="s">
        <v>50</v>
      </c>
      <c r="U85" t="s">
        <v>50</v>
      </c>
      <c r="V85" t="s">
        <v>51</v>
      </c>
      <c r="W85" t="s">
        <v>50</v>
      </c>
      <c r="X85" t="s">
        <v>50</v>
      </c>
      <c r="Y85" t="s">
        <v>50</v>
      </c>
      <c r="Z85" t="s">
        <v>52</v>
      </c>
      <c r="AA85" t="s">
        <v>50</v>
      </c>
      <c r="AB85" t="s">
        <v>50</v>
      </c>
      <c r="AC85">
        <v>111</v>
      </c>
      <c r="AD85">
        <v>51</v>
      </c>
      <c r="AE85">
        <v>118</v>
      </c>
      <c r="AF85">
        <v>4</v>
      </c>
      <c r="AI85">
        <v>4.5</v>
      </c>
      <c r="AJ85">
        <v>2</v>
      </c>
      <c r="AK85" t="s">
        <v>51</v>
      </c>
      <c r="AL85" t="s">
        <v>50</v>
      </c>
      <c r="AM85" t="s">
        <v>50</v>
      </c>
      <c r="AN85" t="s">
        <v>51</v>
      </c>
      <c r="AO85" t="s">
        <v>51</v>
      </c>
      <c r="AP85" t="s">
        <v>50</v>
      </c>
      <c r="AQ85" t="s">
        <v>50</v>
      </c>
      <c r="AR85" t="s">
        <v>50</v>
      </c>
      <c r="AS85" t="s">
        <v>51</v>
      </c>
      <c r="AT85" t="s">
        <v>50</v>
      </c>
      <c r="AU85" t="s">
        <v>52</v>
      </c>
      <c r="AV85" t="s">
        <v>52</v>
      </c>
      <c r="AW85" t="s">
        <v>52</v>
      </c>
      <c r="AX85" t="s">
        <v>52</v>
      </c>
      <c r="AY85" t="s">
        <v>51</v>
      </c>
    </row>
    <row r="86" spans="1:51" hidden="1" x14ac:dyDescent="0.25">
      <c r="A86">
        <v>144267</v>
      </c>
      <c r="B86">
        <v>60</v>
      </c>
      <c r="C86">
        <v>60</v>
      </c>
      <c r="D86">
        <v>35</v>
      </c>
      <c r="E86">
        <v>2</v>
      </c>
      <c r="F86" t="s">
        <v>651</v>
      </c>
      <c r="G86" s="22">
        <v>10714</v>
      </c>
      <c r="H86">
        <v>89</v>
      </c>
      <c r="I86" t="s">
        <v>56</v>
      </c>
      <c r="J86" t="s">
        <v>57</v>
      </c>
      <c r="K86" t="s">
        <v>58</v>
      </c>
      <c r="L86">
        <v>25.2</v>
      </c>
      <c r="M86">
        <v>120</v>
      </c>
      <c r="N86">
        <v>70</v>
      </c>
      <c r="O86">
        <v>50</v>
      </c>
      <c r="P86">
        <v>95</v>
      </c>
      <c r="Q86">
        <v>60</v>
      </c>
      <c r="R86" t="s">
        <v>59</v>
      </c>
      <c r="S86" t="s">
        <v>50</v>
      </c>
      <c r="T86" t="s">
        <v>50</v>
      </c>
      <c r="U86" t="s">
        <v>50</v>
      </c>
      <c r="V86" t="s">
        <v>51</v>
      </c>
      <c r="W86" t="s">
        <v>50</v>
      </c>
      <c r="X86" t="s">
        <v>50</v>
      </c>
      <c r="Y86" t="s">
        <v>50</v>
      </c>
      <c r="Z86" t="s">
        <v>52</v>
      </c>
      <c r="AA86" t="s">
        <v>50</v>
      </c>
      <c r="AB86" t="s">
        <v>50</v>
      </c>
      <c r="AC86">
        <v>78</v>
      </c>
      <c r="AD86">
        <v>77</v>
      </c>
      <c r="AE86">
        <v>111</v>
      </c>
      <c r="AF86">
        <v>3.8</v>
      </c>
      <c r="AK86" t="s">
        <v>51</v>
      </c>
      <c r="AL86" t="s">
        <v>50</v>
      </c>
      <c r="AM86" t="s">
        <v>50</v>
      </c>
      <c r="AN86" t="s">
        <v>51</v>
      </c>
      <c r="AO86" t="s">
        <v>51</v>
      </c>
      <c r="AP86" t="s">
        <v>50</v>
      </c>
      <c r="AQ86" t="s">
        <v>50</v>
      </c>
      <c r="AR86" t="s">
        <v>50</v>
      </c>
      <c r="AS86" t="s">
        <v>51</v>
      </c>
      <c r="AT86" t="s">
        <v>50</v>
      </c>
      <c r="AU86" t="s">
        <v>52</v>
      </c>
      <c r="AV86" t="s">
        <v>52</v>
      </c>
      <c r="AW86" t="s">
        <v>52</v>
      </c>
      <c r="AX86" t="s">
        <v>52</v>
      </c>
      <c r="AY86" t="s">
        <v>51</v>
      </c>
    </row>
    <row r="87" spans="1:51" hidden="1" x14ac:dyDescent="0.25">
      <c r="A87">
        <v>144267</v>
      </c>
      <c r="B87">
        <v>60</v>
      </c>
      <c r="C87">
        <v>60</v>
      </c>
      <c r="D87">
        <v>35</v>
      </c>
      <c r="E87">
        <v>3</v>
      </c>
      <c r="F87" t="s">
        <v>652</v>
      </c>
      <c r="G87" s="22">
        <v>10714</v>
      </c>
      <c r="H87">
        <v>89</v>
      </c>
      <c r="I87" t="s">
        <v>56</v>
      </c>
      <c r="J87" t="s">
        <v>57</v>
      </c>
      <c r="K87" t="s">
        <v>58</v>
      </c>
      <c r="L87">
        <v>23.7</v>
      </c>
      <c r="M87">
        <v>110</v>
      </c>
      <c r="N87">
        <v>60</v>
      </c>
      <c r="O87">
        <v>50</v>
      </c>
      <c r="P87">
        <v>85</v>
      </c>
      <c r="Q87">
        <v>65</v>
      </c>
      <c r="R87" t="s">
        <v>59</v>
      </c>
      <c r="S87" t="s">
        <v>50</v>
      </c>
      <c r="T87" t="s">
        <v>50</v>
      </c>
      <c r="U87" t="s">
        <v>50</v>
      </c>
      <c r="V87" t="s">
        <v>51</v>
      </c>
      <c r="W87" t="s">
        <v>50</v>
      </c>
      <c r="X87" t="s">
        <v>50</v>
      </c>
      <c r="Y87" t="s">
        <v>50</v>
      </c>
      <c r="Z87" t="s">
        <v>52</v>
      </c>
      <c r="AA87" t="s">
        <v>50</v>
      </c>
      <c r="AB87" t="s">
        <v>50</v>
      </c>
      <c r="AK87" t="s">
        <v>50</v>
      </c>
      <c r="AL87" t="s">
        <v>50</v>
      </c>
      <c r="AM87" t="s">
        <v>50</v>
      </c>
      <c r="AN87" t="s">
        <v>51</v>
      </c>
      <c r="AO87" t="s">
        <v>51</v>
      </c>
      <c r="AP87" t="s">
        <v>51</v>
      </c>
      <c r="AQ87" t="s">
        <v>50</v>
      </c>
      <c r="AR87" t="s">
        <v>50</v>
      </c>
      <c r="AS87" t="s">
        <v>51</v>
      </c>
      <c r="AT87" t="s">
        <v>50</v>
      </c>
      <c r="AU87" t="s">
        <v>52</v>
      </c>
      <c r="AV87" t="s">
        <v>52</v>
      </c>
      <c r="AW87" t="s">
        <v>52</v>
      </c>
      <c r="AX87" t="s">
        <v>52</v>
      </c>
      <c r="AY87" t="s">
        <v>51</v>
      </c>
    </row>
    <row r="88" spans="1:51" x14ac:dyDescent="0.25">
      <c r="A88">
        <v>144371</v>
      </c>
      <c r="B88">
        <v>57</v>
      </c>
      <c r="D88">
        <v>57</v>
      </c>
      <c r="E88">
        <v>1</v>
      </c>
      <c r="F88" t="s">
        <v>78</v>
      </c>
      <c r="G88" s="22">
        <v>20418</v>
      </c>
      <c r="H88">
        <v>63</v>
      </c>
      <c r="I88" t="s">
        <v>56</v>
      </c>
      <c r="J88" t="s">
        <v>57</v>
      </c>
      <c r="K88" t="s">
        <v>58</v>
      </c>
      <c r="L88">
        <v>39.5</v>
      </c>
      <c r="M88">
        <v>120</v>
      </c>
      <c r="N88">
        <v>80</v>
      </c>
      <c r="O88">
        <v>40</v>
      </c>
      <c r="P88">
        <v>100</v>
      </c>
      <c r="Q88">
        <v>60</v>
      </c>
      <c r="R88" t="s">
        <v>49</v>
      </c>
      <c r="S88" t="s">
        <v>51</v>
      </c>
      <c r="T88" t="s">
        <v>51</v>
      </c>
      <c r="U88" t="s">
        <v>50</v>
      </c>
      <c r="V88" t="s">
        <v>51</v>
      </c>
      <c r="W88" t="s">
        <v>50</v>
      </c>
      <c r="X88" t="s">
        <v>50</v>
      </c>
      <c r="Y88" t="s">
        <v>50</v>
      </c>
      <c r="Z88" t="s">
        <v>52</v>
      </c>
      <c r="AA88" t="s">
        <v>50</v>
      </c>
      <c r="AB88" t="s">
        <v>50</v>
      </c>
      <c r="AC88">
        <v>103</v>
      </c>
      <c r="AD88">
        <v>68</v>
      </c>
      <c r="AE88">
        <v>165</v>
      </c>
      <c r="AF88">
        <v>4</v>
      </c>
      <c r="AI88">
        <v>3.1</v>
      </c>
      <c r="AJ88">
        <v>1.8</v>
      </c>
      <c r="AK88" t="s">
        <v>51</v>
      </c>
      <c r="AL88" t="s">
        <v>50</v>
      </c>
      <c r="AN88" t="s">
        <v>51</v>
      </c>
      <c r="AO88" t="s">
        <v>51</v>
      </c>
      <c r="AP88" t="s">
        <v>50</v>
      </c>
      <c r="AQ88" t="s">
        <v>50</v>
      </c>
      <c r="AR88" t="s">
        <v>50</v>
      </c>
      <c r="AS88" t="s">
        <v>51</v>
      </c>
      <c r="AT88" t="s">
        <v>51</v>
      </c>
      <c r="AU88" t="s">
        <v>52</v>
      </c>
      <c r="AV88" t="s">
        <v>52</v>
      </c>
      <c r="AW88" t="s">
        <v>52</v>
      </c>
      <c r="AX88" t="s">
        <v>52</v>
      </c>
      <c r="AY88" t="s">
        <v>51</v>
      </c>
    </row>
    <row r="89" spans="1:51" hidden="1" x14ac:dyDescent="0.25">
      <c r="A89">
        <v>144371</v>
      </c>
      <c r="B89">
        <v>57</v>
      </c>
      <c r="D89">
        <v>57</v>
      </c>
      <c r="E89">
        <v>2</v>
      </c>
      <c r="F89" t="s">
        <v>653</v>
      </c>
      <c r="G89" s="22">
        <v>20418</v>
      </c>
      <c r="H89">
        <v>63</v>
      </c>
      <c r="I89" t="s">
        <v>56</v>
      </c>
      <c r="J89" t="s">
        <v>57</v>
      </c>
      <c r="K89" t="s">
        <v>58</v>
      </c>
      <c r="L89">
        <v>37.9</v>
      </c>
      <c r="M89">
        <v>160</v>
      </c>
      <c r="N89">
        <v>90</v>
      </c>
      <c r="O89">
        <v>70</v>
      </c>
      <c r="P89">
        <v>125</v>
      </c>
      <c r="Q89">
        <v>50</v>
      </c>
      <c r="R89" t="s">
        <v>54</v>
      </c>
      <c r="S89" t="s">
        <v>51</v>
      </c>
      <c r="T89" t="s">
        <v>51</v>
      </c>
      <c r="U89" t="s">
        <v>50</v>
      </c>
      <c r="V89" t="s">
        <v>51</v>
      </c>
      <c r="W89" t="s">
        <v>50</v>
      </c>
      <c r="X89" t="s">
        <v>51</v>
      </c>
      <c r="Y89" t="s">
        <v>50</v>
      </c>
      <c r="Z89" t="s">
        <v>52</v>
      </c>
      <c r="AA89" t="s">
        <v>50</v>
      </c>
      <c r="AB89" t="s">
        <v>50</v>
      </c>
      <c r="AC89">
        <v>115</v>
      </c>
      <c r="AD89">
        <v>59</v>
      </c>
      <c r="AE89">
        <v>125</v>
      </c>
      <c r="AF89">
        <v>4.0999999999999996</v>
      </c>
      <c r="AK89" t="s">
        <v>51</v>
      </c>
      <c r="AL89" t="s">
        <v>50</v>
      </c>
      <c r="AN89" t="s">
        <v>51</v>
      </c>
      <c r="AO89" t="s">
        <v>51</v>
      </c>
      <c r="AP89" t="s">
        <v>50</v>
      </c>
      <c r="AQ89" t="s">
        <v>50</v>
      </c>
      <c r="AR89" t="s">
        <v>50</v>
      </c>
      <c r="AS89" t="s">
        <v>51</v>
      </c>
      <c r="AT89" t="s">
        <v>50</v>
      </c>
      <c r="AU89" t="s">
        <v>52</v>
      </c>
      <c r="AV89" t="s">
        <v>52</v>
      </c>
      <c r="AW89" t="s">
        <v>52</v>
      </c>
      <c r="AX89" t="s">
        <v>52</v>
      </c>
      <c r="AY89" t="s">
        <v>51</v>
      </c>
    </row>
    <row r="90" spans="1:51" hidden="1" x14ac:dyDescent="0.25">
      <c r="A90">
        <v>144371</v>
      </c>
      <c r="B90">
        <v>57</v>
      </c>
      <c r="D90">
        <v>57</v>
      </c>
      <c r="E90">
        <v>3</v>
      </c>
      <c r="F90" t="s">
        <v>654</v>
      </c>
      <c r="G90" s="22">
        <v>20418</v>
      </c>
      <c r="H90">
        <v>63</v>
      </c>
      <c r="I90" t="s">
        <v>56</v>
      </c>
      <c r="J90" t="s">
        <v>57</v>
      </c>
      <c r="K90" t="s">
        <v>58</v>
      </c>
      <c r="L90">
        <v>38.9</v>
      </c>
      <c r="M90">
        <v>135</v>
      </c>
      <c r="N90">
        <v>85</v>
      </c>
      <c r="O90">
        <v>50</v>
      </c>
      <c r="P90">
        <v>110</v>
      </c>
      <c r="Q90">
        <v>76</v>
      </c>
      <c r="R90" t="s">
        <v>54</v>
      </c>
      <c r="S90" t="s">
        <v>51</v>
      </c>
      <c r="T90" t="s">
        <v>51</v>
      </c>
      <c r="U90" t="s">
        <v>50</v>
      </c>
      <c r="V90" t="s">
        <v>51</v>
      </c>
      <c r="W90" t="s">
        <v>50</v>
      </c>
      <c r="X90" t="s">
        <v>51</v>
      </c>
      <c r="Y90" t="s">
        <v>50</v>
      </c>
      <c r="Z90" t="s">
        <v>52</v>
      </c>
      <c r="AA90" t="s">
        <v>50</v>
      </c>
      <c r="AB90" t="s">
        <v>50</v>
      </c>
      <c r="AC90">
        <v>99</v>
      </c>
      <c r="AD90">
        <v>71</v>
      </c>
      <c r="AF90">
        <v>3.9</v>
      </c>
      <c r="AK90" t="s">
        <v>51</v>
      </c>
      <c r="AL90" t="s">
        <v>50</v>
      </c>
      <c r="AM90" t="s">
        <v>50</v>
      </c>
      <c r="AN90" t="s">
        <v>51</v>
      </c>
      <c r="AO90" t="s">
        <v>51</v>
      </c>
      <c r="AP90" t="s">
        <v>50</v>
      </c>
      <c r="AQ90" t="s">
        <v>50</v>
      </c>
      <c r="AR90" t="s">
        <v>50</v>
      </c>
      <c r="AS90" t="s">
        <v>51</v>
      </c>
      <c r="AT90" t="s">
        <v>50</v>
      </c>
      <c r="AU90" t="s">
        <v>52</v>
      </c>
      <c r="AV90" t="s">
        <v>52</v>
      </c>
      <c r="AW90" t="s">
        <v>52</v>
      </c>
      <c r="AX90" t="s">
        <v>52</v>
      </c>
      <c r="AY90" t="s">
        <v>51</v>
      </c>
    </row>
    <row r="91" spans="1:51" hidden="1" x14ac:dyDescent="0.25">
      <c r="A91">
        <v>144371</v>
      </c>
      <c r="B91">
        <v>57</v>
      </c>
      <c r="D91">
        <v>57</v>
      </c>
      <c r="E91">
        <v>4</v>
      </c>
      <c r="F91" t="s">
        <v>655</v>
      </c>
      <c r="G91" s="22">
        <v>20418</v>
      </c>
      <c r="H91">
        <v>63</v>
      </c>
      <c r="I91" t="s">
        <v>56</v>
      </c>
      <c r="J91" t="s">
        <v>57</v>
      </c>
      <c r="K91" t="s">
        <v>58</v>
      </c>
      <c r="L91">
        <v>39.799999999999997</v>
      </c>
      <c r="M91">
        <v>140</v>
      </c>
      <c r="N91">
        <v>75</v>
      </c>
      <c r="O91">
        <v>65</v>
      </c>
      <c r="P91">
        <v>107.5</v>
      </c>
      <c r="Q91">
        <v>62</v>
      </c>
      <c r="R91" t="s">
        <v>54</v>
      </c>
      <c r="S91" t="s">
        <v>50</v>
      </c>
      <c r="T91" t="s">
        <v>51</v>
      </c>
      <c r="U91" t="s">
        <v>50</v>
      </c>
      <c r="V91" t="s">
        <v>51</v>
      </c>
      <c r="W91" t="s">
        <v>50</v>
      </c>
      <c r="X91" t="s">
        <v>51</v>
      </c>
      <c r="Y91" t="s">
        <v>50</v>
      </c>
      <c r="Z91" t="s">
        <v>52</v>
      </c>
      <c r="AA91" t="s">
        <v>50</v>
      </c>
      <c r="AB91" t="s">
        <v>50</v>
      </c>
      <c r="AC91">
        <v>108</v>
      </c>
      <c r="AD91">
        <v>63</v>
      </c>
      <c r="AE91">
        <v>162</v>
      </c>
      <c r="AF91">
        <v>4.3</v>
      </c>
      <c r="AI91">
        <v>3.2</v>
      </c>
      <c r="AJ91">
        <v>1.7</v>
      </c>
      <c r="AK91" t="s">
        <v>51</v>
      </c>
      <c r="AL91" t="s">
        <v>50</v>
      </c>
      <c r="AM91" t="s">
        <v>50</v>
      </c>
      <c r="AN91" t="s">
        <v>51</v>
      </c>
      <c r="AO91" t="s">
        <v>51</v>
      </c>
      <c r="AP91" t="s">
        <v>50</v>
      </c>
      <c r="AQ91" t="s">
        <v>50</v>
      </c>
      <c r="AR91" t="s">
        <v>50</v>
      </c>
      <c r="AS91" t="s">
        <v>51</v>
      </c>
      <c r="AT91" t="s">
        <v>50</v>
      </c>
      <c r="AU91" t="s">
        <v>52</v>
      </c>
      <c r="AV91" t="s">
        <v>52</v>
      </c>
      <c r="AW91" t="s">
        <v>52</v>
      </c>
      <c r="AX91" t="s">
        <v>52</v>
      </c>
      <c r="AY91" t="s">
        <v>51</v>
      </c>
    </row>
    <row r="92" spans="1:51" x14ac:dyDescent="0.25">
      <c r="A92">
        <v>146802</v>
      </c>
      <c r="B92">
        <v>61</v>
      </c>
      <c r="C92">
        <v>61</v>
      </c>
      <c r="D92">
        <v>61</v>
      </c>
      <c r="E92">
        <v>1</v>
      </c>
      <c r="F92" t="s">
        <v>79</v>
      </c>
      <c r="G92" s="22">
        <v>12593</v>
      </c>
      <c r="H92">
        <v>84</v>
      </c>
      <c r="I92" t="s">
        <v>46</v>
      </c>
      <c r="J92" t="s">
        <v>47</v>
      </c>
      <c r="K92" t="s">
        <v>58</v>
      </c>
      <c r="L92">
        <v>23.4</v>
      </c>
      <c r="M92">
        <v>115</v>
      </c>
      <c r="N92">
        <v>70</v>
      </c>
      <c r="O92">
        <v>45</v>
      </c>
      <c r="P92">
        <v>92.5</v>
      </c>
      <c r="Q92">
        <v>80</v>
      </c>
      <c r="R92" t="s">
        <v>59</v>
      </c>
      <c r="S92" t="s">
        <v>50</v>
      </c>
      <c r="T92" t="s">
        <v>50</v>
      </c>
      <c r="U92" t="s">
        <v>50</v>
      </c>
      <c r="V92" t="s">
        <v>51</v>
      </c>
      <c r="W92" t="s">
        <v>51</v>
      </c>
      <c r="X92" t="s">
        <v>51</v>
      </c>
      <c r="Y92" t="s">
        <v>51</v>
      </c>
      <c r="Z92" t="s">
        <v>52</v>
      </c>
      <c r="AA92" t="s">
        <v>50</v>
      </c>
      <c r="AB92" t="s">
        <v>51</v>
      </c>
      <c r="AC92">
        <v>116</v>
      </c>
      <c r="AD92">
        <v>38</v>
      </c>
      <c r="AE92">
        <v>112</v>
      </c>
      <c r="AF92">
        <v>5.0999999999999996</v>
      </c>
      <c r="AI92">
        <v>5.2</v>
      </c>
      <c r="AJ92">
        <v>3.2</v>
      </c>
      <c r="AK92" t="s">
        <v>50</v>
      </c>
      <c r="AL92" t="s">
        <v>51</v>
      </c>
      <c r="AM92" t="s">
        <v>50</v>
      </c>
      <c r="AN92" t="s">
        <v>50</v>
      </c>
      <c r="AO92" t="s">
        <v>51</v>
      </c>
      <c r="AP92" t="s">
        <v>51</v>
      </c>
      <c r="AQ92" t="s">
        <v>51</v>
      </c>
      <c r="AR92" t="s">
        <v>51</v>
      </c>
      <c r="AS92" t="s">
        <v>50</v>
      </c>
      <c r="AT92" t="s">
        <v>50</v>
      </c>
      <c r="AU92" t="s">
        <v>52</v>
      </c>
      <c r="AV92" t="s">
        <v>52</v>
      </c>
      <c r="AW92" t="s">
        <v>52</v>
      </c>
      <c r="AX92" t="s">
        <v>52</v>
      </c>
      <c r="AY92" t="s">
        <v>51</v>
      </c>
    </row>
    <row r="93" spans="1:51" hidden="1" x14ac:dyDescent="0.25">
      <c r="A93">
        <v>146802</v>
      </c>
      <c r="B93">
        <v>61</v>
      </c>
      <c r="C93">
        <v>61</v>
      </c>
      <c r="D93">
        <v>61</v>
      </c>
      <c r="E93">
        <v>2</v>
      </c>
      <c r="F93" t="s">
        <v>656</v>
      </c>
      <c r="G93" s="22">
        <v>12593</v>
      </c>
      <c r="H93">
        <v>84</v>
      </c>
      <c r="I93" t="s">
        <v>46</v>
      </c>
      <c r="J93" t="s">
        <v>47</v>
      </c>
      <c r="K93" t="s">
        <v>58</v>
      </c>
      <c r="L93">
        <v>23.4</v>
      </c>
      <c r="M93">
        <v>145</v>
      </c>
      <c r="N93">
        <v>70</v>
      </c>
      <c r="O93">
        <v>75</v>
      </c>
      <c r="P93">
        <v>107.5</v>
      </c>
      <c r="Q93">
        <v>84</v>
      </c>
      <c r="R93" t="s">
        <v>59</v>
      </c>
      <c r="S93" t="s">
        <v>50</v>
      </c>
      <c r="T93" t="s">
        <v>50</v>
      </c>
      <c r="U93" t="s">
        <v>50</v>
      </c>
      <c r="V93" t="s">
        <v>51</v>
      </c>
      <c r="W93" t="s">
        <v>51</v>
      </c>
      <c r="X93" t="s">
        <v>51</v>
      </c>
      <c r="Y93" t="s">
        <v>51</v>
      </c>
      <c r="Z93" t="s">
        <v>52</v>
      </c>
      <c r="AA93" t="s">
        <v>50</v>
      </c>
      <c r="AB93" t="s">
        <v>51</v>
      </c>
      <c r="AC93">
        <v>99</v>
      </c>
      <c r="AD93">
        <v>46</v>
      </c>
      <c r="AF93">
        <v>5.5</v>
      </c>
      <c r="AG93">
        <v>426</v>
      </c>
      <c r="AK93" t="s">
        <v>50</v>
      </c>
      <c r="AL93" t="s">
        <v>51</v>
      </c>
      <c r="AM93" t="s">
        <v>50</v>
      </c>
      <c r="AN93" t="s">
        <v>50</v>
      </c>
      <c r="AO93" t="s">
        <v>51</v>
      </c>
      <c r="AP93" t="s">
        <v>51</v>
      </c>
      <c r="AQ93" t="s">
        <v>51</v>
      </c>
      <c r="AR93" t="s">
        <v>51</v>
      </c>
      <c r="AS93" t="s">
        <v>50</v>
      </c>
      <c r="AT93" t="s">
        <v>50</v>
      </c>
      <c r="AU93" t="s">
        <v>52</v>
      </c>
      <c r="AV93" t="s">
        <v>52</v>
      </c>
      <c r="AW93" t="s">
        <v>52</v>
      </c>
      <c r="AX93" t="s">
        <v>52</v>
      </c>
      <c r="AY93" t="s">
        <v>51</v>
      </c>
    </row>
    <row r="94" spans="1:51" hidden="1" x14ac:dyDescent="0.25">
      <c r="A94">
        <v>146802</v>
      </c>
      <c r="B94">
        <v>61</v>
      </c>
      <c r="C94">
        <v>61</v>
      </c>
      <c r="D94">
        <v>61</v>
      </c>
      <c r="E94">
        <v>3</v>
      </c>
      <c r="F94" t="s">
        <v>657</v>
      </c>
      <c r="G94" s="22">
        <v>12593</v>
      </c>
      <c r="H94">
        <v>84</v>
      </c>
      <c r="I94" t="s">
        <v>46</v>
      </c>
      <c r="J94" t="s">
        <v>47</v>
      </c>
      <c r="K94" t="s">
        <v>58</v>
      </c>
      <c r="L94">
        <v>25</v>
      </c>
      <c r="M94">
        <v>120</v>
      </c>
      <c r="N94">
        <v>60</v>
      </c>
      <c r="O94">
        <v>60</v>
      </c>
      <c r="P94">
        <v>90</v>
      </c>
      <c r="Q94">
        <v>69</v>
      </c>
      <c r="R94" t="s">
        <v>54</v>
      </c>
      <c r="S94" t="s">
        <v>50</v>
      </c>
      <c r="T94" t="s">
        <v>50</v>
      </c>
      <c r="U94" t="s">
        <v>50</v>
      </c>
      <c r="V94" t="s">
        <v>51</v>
      </c>
      <c r="W94" t="s">
        <v>51</v>
      </c>
      <c r="X94" t="s">
        <v>51</v>
      </c>
      <c r="Y94" t="s">
        <v>51</v>
      </c>
      <c r="Z94" t="s">
        <v>52</v>
      </c>
      <c r="AA94" t="s">
        <v>50</v>
      </c>
      <c r="AB94" t="s">
        <v>51</v>
      </c>
      <c r="AC94">
        <v>106</v>
      </c>
      <c r="AD94">
        <v>42</v>
      </c>
      <c r="AF94">
        <v>5.6</v>
      </c>
      <c r="AK94" t="s">
        <v>50</v>
      </c>
      <c r="AL94" t="s">
        <v>50</v>
      </c>
      <c r="AM94" t="s">
        <v>50</v>
      </c>
      <c r="AN94" t="s">
        <v>50</v>
      </c>
      <c r="AO94" t="s">
        <v>51</v>
      </c>
      <c r="AP94" t="s">
        <v>50</v>
      </c>
      <c r="AQ94" t="s">
        <v>51</v>
      </c>
      <c r="AR94" t="s">
        <v>51</v>
      </c>
      <c r="AS94" t="s">
        <v>50</v>
      </c>
      <c r="AT94" t="s">
        <v>50</v>
      </c>
      <c r="AU94" t="s">
        <v>52</v>
      </c>
      <c r="AV94" t="s">
        <v>52</v>
      </c>
      <c r="AW94" t="s">
        <v>52</v>
      </c>
      <c r="AX94" t="s">
        <v>52</v>
      </c>
      <c r="AY94" t="s">
        <v>51</v>
      </c>
    </row>
    <row r="95" spans="1:51" x14ac:dyDescent="0.25">
      <c r="A95">
        <v>147319</v>
      </c>
      <c r="B95">
        <v>63</v>
      </c>
      <c r="D95">
        <v>63</v>
      </c>
      <c r="E95">
        <v>1</v>
      </c>
      <c r="F95" t="s">
        <v>80</v>
      </c>
      <c r="G95" s="22">
        <v>9170</v>
      </c>
      <c r="H95">
        <v>93</v>
      </c>
      <c r="I95" t="s">
        <v>46</v>
      </c>
      <c r="J95" t="s">
        <v>57</v>
      </c>
      <c r="K95" t="s">
        <v>48</v>
      </c>
      <c r="L95">
        <v>19.649999999999999</v>
      </c>
      <c r="M95">
        <v>130</v>
      </c>
      <c r="N95">
        <v>70</v>
      </c>
      <c r="O95">
        <v>60</v>
      </c>
      <c r="P95">
        <v>100</v>
      </c>
      <c r="Q95">
        <v>75</v>
      </c>
      <c r="R95" t="s">
        <v>54</v>
      </c>
      <c r="S95" t="s">
        <v>50</v>
      </c>
      <c r="T95" t="s">
        <v>50</v>
      </c>
      <c r="U95" t="s">
        <v>50</v>
      </c>
      <c r="V95" t="s">
        <v>51</v>
      </c>
      <c r="W95" t="s">
        <v>51</v>
      </c>
      <c r="X95" t="s">
        <v>50</v>
      </c>
      <c r="Y95" t="s">
        <v>50</v>
      </c>
      <c r="Z95" t="s">
        <v>52</v>
      </c>
      <c r="AA95" t="s">
        <v>50</v>
      </c>
      <c r="AB95" t="s">
        <v>50</v>
      </c>
      <c r="AI95" t="s">
        <v>52</v>
      </c>
      <c r="AJ95" t="s">
        <v>52</v>
      </c>
      <c r="AK95" t="s">
        <v>50</v>
      </c>
      <c r="AL95" t="s">
        <v>50</v>
      </c>
      <c r="AM95" t="s">
        <v>52</v>
      </c>
      <c r="AN95" t="s">
        <v>51</v>
      </c>
      <c r="AO95" t="s">
        <v>51</v>
      </c>
      <c r="AP95" t="s">
        <v>51</v>
      </c>
      <c r="AQ95" t="s">
        <v>50</v>
      </c>
      <c r="AR95" t="s">
        <v>50</v>
      </c>
      <c r="AS95" t="s">
        <v>50</v>
      </c>
      <c r="AT95" t="s">
        <v>50</v>
      </c>
      <c r="AU95" t="s">
        <v>52</v>
      </c>
      <c r="AV95" t="s">
        <v>52</v>
      </c>
      <c r="AW95" t="s">
        <v>52</v>
      </c>
      <c r="AX95" t="s">
        <v>52</v>
      </c>
      <c r="AY95" t="s">
        <v>51</v>
      </c>
    </row>
    <row r="96" spans="1:51" hidden="1" x14ac:dyDescent="0.25">
      <c r="A96">
        <v>147319</v>
      </c>
      <c r="B96">
        <v>63</v>
      </c>
      <c r="C96">
        <v>63</v>
      </c>
      <c r="D96">
        <v>63</v>
      </c>
      <c r="E96">
        <v>2</v>
      </c>
      <c r="F96" t="s">
        <v>658</v>
      </c>
      <c r="G96" s="22">
        <v>9170</v>
      </c>
      <c r="H96">
        <v>93</v>
      </c>
      <c r="I96" t="s">
        <v>46</v>
      </c>
      <c r="J96" t="s">
        <v>57</v>
      </c>
      <c r="K96" t="s">
        <v>48</v>
      </c>
      <c r="L96">
        <v>19.649999999999999</v>
      </c>
      <c r="O96">
        <v>0</v>
      </c>
      <c r="P96">
        <v>0</v>
      </c>
      <c r="S96" t="s">
        <v>50</v>
      </c>
      <c r="T96" t="s">
        <v>50</v>
      </c>
      <c r="V96" t="s">
        <v>51</v>
      </c>
      <c r="W96" t="s">
        <v>51</v>
      </c>
      <c r="X96" t="s">
        <v>50</v>
      </c>
      <c r="Y96" t="s">
        <v>50</v>
      </c>
      <c r="Z96" t="s">
        <v>52</v>
      </c>
      <c r="AA96" t="s">
        <v>50</v>
      </c>
      <c r="AB96" t="s">
        <v>50</v>
      </c>
      <c r="AK96" t="s">
        <v>50</v>
      </c>
      <c r="AL96" t="s">
        <v>50</v>
      </c>
      <c r="AN96" t="s">
        <v>51</v>
      </c>
      <c r="AO96" t="s">
        <v>51</v>
      </c>
      <c r="AP96" t="s">
        <v>51</v>
      </c>
      <c r="AQ96" t="s">
        <v>50</v>
      </c>
      <c r="AR96" t="s">
        <v>50</v>
      </c>
      <c r="AS96" t="s">
        <v>50</v>
      </c>
      <c r="AT96" t="s">
        <v>50</v>
      </c>
      <c r="AU96" t="s">
        <v>52</v>
      </c>
      <c r="AV96" t="s">
        <v>52</v>
      </c>
      <c r="AW96" t="s">
        <v>52</v>
      </c>
      <c r="AX96" t="s">
        <v>52</v>
      </c>
      <c r="AY96" t="s">
        <v>51</v>
      </c>
    </row>
    <row r="97" spans="1:51" x14ac:dyDescent="0.25">
      <c r="A97">
        <v>147878</v>
      </c>
      <c r="B97">
        <v>53</v>
      </c>
      <c r="C97">
        <v>53</v>
      </c>
      <c r="D97">
        <v>53</v>
      </c>
      <c r="E97">
        <v>1</v>
      </c>
      <c r="F97" t="s">
        <v>81</v>
      </c>
      <c r="G97" s="22">
        <v>11143</v>
      </c>
      <c r="H97">
        <v>88</v>
      </c>
      <c r="I97" t="s">
        <v>56</v>
      </c>
      <c r="J97" t="s">
        <v>57</v>
      </c>
      <c r="K97" t="s">
        <v>58</v>
      </c>
      <c r="L97">
        <v>36.9</v>
      </c>
      <c r="M97">
        <v>130</v>
      </c>
      <c r="N97">
        <v>60</v>
      </c>
      <c r="O97">
        <v>70</v>
      </c>
      <c r="P97">
        <v>95</v>
      </c>
      <c r="Q97">
        <v>66</v>
      </c>
      <c r="R97" t="s">
        <v>54</v>
      </c>
      <c r="S97" t="s">
        <v>50</v>
      </c>
      <c r="T97" t="s">
        <v>51</v>
      </c>
      <c r="U97" t="s">
        <v>50</v>
      </c>
      <c r="V97" t="s">
        <v>51</v>
      </c>
      <c r="W97" t="s">
        <v>51</v>
      </c>
      <c r="X97" t="s">
        <v>51</v>
      </c>
      <c r="Y97" t="s">
        <v>50</v>
      </c>
      <c r="Z97" t="s">
        <v>52</v>
      </c>
      <c r="AA97" t="s">
        <v>50</v>
      </c>
      <c r="AB97" t="s">
        <v>50</v>
      </c>
      <c r="AC97">
        <v>133</v>
      </c>
      <c r="AD97">
        <v>41</v>
      </c>
      <c r="AE97">
        <v>115</v>
      </c>
      <c r="AF97">
        <v>4.5999999999999996</v>
      </c>
      <c r="AI97">
        <v>5.0999999999999996</v>
      </c>
      <c r="AJ97">
        <v>3.5</v>
      </c>
      <c r="AK97" t="s">
        <v>50</v>
      </c>
      <c r="AL97" t="s">
        <v>51</v>
      </c>
      <c r="AM97" t="s">
        <v>50</v>
      </c>
      <c r="AN97" t="s">
        <v>51</v>
      </c>
      <c r="AO97" t="s">
        <v>51</v>
      </c>
      <c r="AP97" t="s">
        <v>51</v>
      </c>
      <c r="AQ97" t="s">
        <v>50</v>
      </c>
      <c r="AR97" t="s">
        <v>50</v>
      </c>
      <c r="AS97" t="s">
        <v>50</v>
      </c>
      <c r="AT97" t="s">
        <v>50</v>
      </c>
      <c r="AU97" t="s">
        <v>52</v>
      </c>
      <c r="AV97" t="s">
        <v>52</v>
      </c>
      <c r="AW97" t="s">
        <v>52</v>
      </c>
      <c r="AX97" t="s">
        <v>52</v>
      </c>
      <c r="AY97" t="s">
        <v>51</v>
      </c>
    </row>
    <row r="98" spans="1:51" hidden="1" x14ac:dyDescent="0.25">
      <c r="A98">
        <v>147878</v>
      </c>
      <c r="B98">
        <v>53</v>
      </c>
      <c r="C98">
        <v>53</v>
      </c>
      <c r="D98">
        <v>53</v>
      </c>
      <c r="E98">
        <v>2</v>
      </c>
      <c r="F98" t="s">
        <v>659</v>
      </c>
      <c r="G98" s="22">
        <v>11143</v>
      </c>
      <c r="H98">
        <v>88</v>
      </c>
      <c r="I98" t="s">
        <v>56</v>
      </c>
      <c r="J98" t="s">
        <v>57</v>
      </c>
      <c r="K98" t="s">
        <v>58</v>
      </c>
      <c r="L98">
        <v>35.200000000000003</v>
      </c>
      <c r="M98">
        <v>130</v>
      </c>
      <c r="N98">
        <v>70</v>
      </c>
      <c r="O98">
        <v>60</v>
      </c>
      <c r="P98">
        <v>100</v>
      </c>
      <c r="Q98">
        <v>72</v>
      </c>
      <c r="R98" t="s">
        <v>54</v>
      </c>
      <c r="S98" t="s">
        <v>50</v>
      </c>
      <c r="T98" t="s">
        <v>51</v>
      </c>
      <c r="U98" t="s">
        <v>50</v>
      </c>
      <c r="V98" t="s">
        <v>51</v>
      </c>
      <c r="W98" t="s">
        <v>51</v>
      </c>
      <c r="X98" t="s">
        <v>51</v>
      </c>
      <c r="Y98" t="s">
        <v>50</v>
      </c>
      <c r="Z98" t="s">
        <v>52</v>
      </c>
      <c r="AA98" t="s">
        <v>50</v>
      </c>
      <c r="AB98" t="s">
        <v>50</v>
      </c>
      <c r="AC98">
        <v>153</v>
      </c>
      <c r="AD98">
        <v>35</v>
      </c>
      <c r="AE98">
        <v>121</v>
      </c>
      <c r="AF98">
        <v>4.5</v>
      </c>
      <c r="AK98" t="s">
        <v>50</v>
      </c>
      <c r="AL98" t="s">
        <v>51</v>
      </c>
      <c r="AM98" t="s">
        <v>50</v>
      </c>
      <c r="AN98" t="s">
        <v>51</v>
      </c>
      <c r="AO98" t="s">
        <v>51</v>
      </c>
      <c r="AP98" t="s">
        <v>51</v>
      </c>
      <c r="AQ98" t="s">
        <v>50</v>
      </c>
      <c r="AR98" t="s">
        <v>50</v>
      </c>
      <c r="AS98" t="s">
        <v>50</v>
      </c>
      <c r="AT98" t="s">
        <v>50</v>
      </c>
      <c r="AU98" t="s">
        <v>52</v>
      </c>
      <c r="AV98" t="s">
        <v>52</v>
      </c>
      <c r="AW98" t="s">
        <v>52</v>
      </c>
      <c r="AX98" t="s">
        <v>52</v>
      </c>
      <c r="AY98" t="s">
        <v>51</v>
      </c>
    </row>
    <row r="99" spans="1:51" hidden="1" x14ac:dyDescent="0.25">
      <c r="A99">
        <v>147878</v>
      </c>
      <c r="B99">
        <v>53</v>
      </c>
      <c r="C99">
        <v>53</v>
      </c>
      <c r="D99">
        <v>53</v>
      </c>
      <c r="E99">
        <v>3</v>
      </c>
      <c r="F99" t="s">
        <v>660</v>
      </c>
      <c r="G99" s="22">
        <v>11143</v>
      </c>
      <c r="H99">
        <v>88</v>
      </c>
      <c r="I99" t="s">
        <v>56</v>
      </c>
      <c r="J99" t="s">
        <v>57</v>
      </c>
      <c r="K99" t="s">
        <v>58</v>
      </c>
      <c r="L99">
        <v>36.700000000000003</v>
      </c>
      <c r="M99">
        <v>140</v>
      </c>
      <c r="N99">
        <v>60</v>
      </c>
      <c r="O99">
        <v>80</v>
      </c>
      <c r="P99">
        <v>100</v>
      </c>
      <c r="Q99">
        <v>72</v>
      </c>
      <c r="R99" t="s">
        <v>54</v>
      </c>
      <c r="S99" t="s">
        <v>50</v>
      </c>
      <c r="T99" t="s">
        <v>51</v>
      </c>
      <c r="U99" t="s">
        <v>50</v>
      </c>
      <c r="V99" t="s">
        <v>51</v>
      </c>
      <c r="W99" t="s">
        <v>51</v>
      </c>
      <c r="X99" t="s">
        <v>51</v>
      </c>
      <c r="Y99" t="s">
        <v>50</v>
      </c>
      <c r="Z99" t="s">
        <v>52</v>
      </c>
      <c r="AA99" t="s">
        <v>50</v>
      </c>
      <c r="AB99" t="s">
        <v>50</v>
      </c>
      <c r="AC99">
        <v>164</v>
      </c>
      <c r="AD99">
        <v>32</v>
      </c>
      <c r="AE99">
        <v>122</v>
      </c>
      <c r="AF99">
        <v>4.8</v>
      </c>
      <c r="AK99" t="s">
        <v>50</v>
      </c>
      <c r="AL99" t="s">
        <v>51</v>
      </c>
      <c r="AM99" t="s">
        <v>50</v>
      </c>
      <c r="AN99" t="s">
        <v>51</v>
      </c>
      <c r="AO99" t="s">
        <v>51</v>
      </c>
      <c r="AP99" t="s">
        <v>51</v>
      </c>
      <c r="AQ99" t="s">
        <v>50</v>
      </c>
      <c r="AR99" t="s">
        <v>50</v>
      </c>
      <c r="AS99" t="s">
        <v>50</v>
      </c>
      <c r="AT99" t="s">
        <v>50</v>
      </c>
      <c r="AU99" t="s">
        <v>52</v>
      </c>
      <c r="AV99" t="s">
        <v>52</v>
      </c>
      <c r="AW99" t="s">
        <v>52</v>
      </c>
      <c r="AX99" t="s">
        <v>52</v>
      </c>
      <c r="AY99" t="s">
        <v>51</v>
      </c>
    </row>
    <row r="100" spans="1:51" hidden="1" x14ac:dyDescent="0.25">
      <c r="A100">
        <v>147878</v>
      </c>
      <c r="B100">
        <v>53</v>
      </c>
      <c r="C100">
        <v>53</v>
      </c>
      <c r="D100">
        <v>53</v>
      </c>
      <c r="E100">
        <v>4</v>
      </c>
      <c r="F100" t="s">
        <v>661</v>
      </c>
      <c r="G100" s="22">
        <v>11143</v>
      </c>
      <c r="H100">
        <v>88</v>
      </c>
      <c r="I100" t="s">
        <v>56</v>
      </c>
      <c r="J100" t="s">
        <v>57</v>
      </c>
      <c r="K100" t="s">
        <v>58</v>
      </c>
      <c r="L100">
        <v>35.700000000000003</v>
      </c>
      <c r="M100">
        <v>130</v>
      </c>
      <c r="N100">
        <v>60</v>
      </c>
      <c r="O100">
        <v>70</v>
      </c>
      <c r="P100">
        <v>95</v>
      </c>
      <c r="Q100">
        <v>64</v>
      </c>
      <c r="R100" t="s">
        <v>54</v>
      </c>
      <c r="S100" t="s">
        <v>50</v>
      </c>
      <c r="T100" t="s">
        <v>51</v>
      </c>
      <c r="U100" t="s">
        <v>50</v>
      </c>
      <c r="V100" t="s">
        <v>51</v>
      </c>
      <c r="W100" t="s">
        <v>51</v>
      </c>
      <c r="X100" t="s">
        <v>51</v>
      </c>
      <c r="Y100" t="s">
        <v>50</v>
      </c>
      <c r="Z100" t="s">
        <v>52</v>
      </c>
      <c r="AA100" t="s">
        <v>50</v>
      </c>
      <c r="AB100" t="s">
        <v>50</v>
      </c>
      <c r="AK100" t="s">
        <v>50</v>
      </c>
      <c r="AL100" t="s">
        <v>51</v>
      </c>
      <c r="AM100" t="s">
        <v>50</v>
      </c>
      <c r="AN100" t="s">
        <v>51</v>
      </c>
      <c r="AO100" t="s">
        <v>51</v>
      </c>
      <c r="AP100" t="s">
        <v>51</v>
      </c>
      <c r="AQ100" t="s">
        <v>50</v>
      </c>
      <c r="AR100" t="s">
        <v>50</v>
      </c>
      <c r="AS100" t="s">
        <v>50</v>
      </c>
      <c r="AT100" t="s">
        <v>50</v>
      </c>
      <c r="AU100" t="s">
        <v>52</v>
      </c>
      <c r="AV100" t="s">
        <v>52</v>
      </c>
      <c r="AW100" t="s">
        <v>52</v>
      </c>
      <c r="AX100" t="s">
        <v>52</v>
      </c>
      <c r="AY100" t="s">
        <v>51</v>
      </c>
    </row>
    <row r="101" spans="1:51" x14ac:dyDescent="0.25">
      <c r="A101">
        <v>148341</v>
      </c>
      <c r="B101">
        <v>58</v>
      </c>
      <c r="D101">
        <v>58</v>
      </c>
      <c r="E101">
        <v>1</v>
      </c>
      <c r="F101" t="s">
        <v>82</v>
      </c>
      <c r="G101" s="22">
        <v>7826</v>
      </c>
      <c r="H101">
        <v>97</v>
      </c>
      <c r="I101" t="s">
        <v>56</v>
      </c>
      <c r="J101" t="s">
        <v>47</v>
      </c>
      <c r="K101" t="s">
        <v>58</v>
      </c>
      <c r="L101">
        <v>26.59</v>
      </c>
      <c r="M101">
        <v>140</v>
      </c>
      <c r="N101">
        <v>70</v>
      </c>
      <c r="O101">
        <v>70</v>
      </c>
      <c r="P101">
        <v>105</v>
      </c>
      <c r="Q101">
        <v>80</v>
      </c>
      <c r="R101" t="s">
        <v>59</v>
      </c>
      <c r="S101" t="s">
        <v>50</v>
      </c>
      <c r="T101" t="s">
        <v>50</v>
      </c>
      <c r="U101" t="s">
        <v>50</v>
      </c>
      <c r="V101" t="s">
        <v>50</v>
      </c>
      <c r="W101" t="s">
        <v>50</v>
      </c>
      <c r="X101" t="s">
        <v>51</v>
      </c>
      <c r="Y101" t="s">
        <v>50</v>
      </c>
      <c r="Z101" t="b">
        <v>1</v>
      </c>
      <c r="AA101" t="s">
        <v>50</v>
      </c>
      <c r="AB101" t="s">
        <v>50</v>
      </c>
      <c r="AC101">
        <v>109</v>
      </c>
      <c r="AD101">
        <v>50</v>
      </c>
      <c r="AE101">
        <v>13.6</v>
      </c>
      <c r="AF101">
        <v>3.9</v>
      </c>
      <c r="AI101" t="s">
        <v>52</v>
      </c>
      <c r="AJ101" t="s">
        <v>52</v>
      </c>
      <c r="AK101" t="s">
        <v>50</v>
      </c>
      <c r="AL101" t="s">
        <v>50</v>
      </c>
      <c r="AM101" t="s">
        <v>52</v>
      </c>
      <c r="AN101" t="s">
        <v>50</v>
      </c>
      <c r="AO101" t="s">
        <v>51</v>
      </c>
      <c r="AP101" t="s">
        <v>50</v>
      </c>
      <c r="AQ101" t="s">
        <v>50</v>
      </c>
      <c r="AR101" t="s">
        <v>50</v>
      </c>
      <c r="AS101" t="s">
        <v>50</v>
      </c>
      <c r="AT101" t="s">
        <v>50</v>
      </c>
      <c r="AU101" t="s">
        <v>52</v>
      </c>
      <c r="AV101" t="s">
        <v>52</v>
      </c>
      <c r="AW101" t="s">
        <v>52</v>
      </c>
      <c r="AX101" t="s">
        <v>52</v>
      </c>
      <c r="AY101" t="s">
        <v>51</v>
      </c>
    </row>
    <row r="102" spans="1:51" hidden="1" x14ac:dyDescent="0.25">
      <c r="A102">
        <v>148341</v>
      </c>
      <c r="B102">
        <v>58</v>
      </c>
      <c r="D102">
        <v>58</v>
      </c>
      <c r="E102">
        <v>2</v>
      </c>
      <c r="F102" t="s">
        <v>662</v>
      </c>
      <c r="G102" s="22">
        <v>7826</v>
      </c>
      <c r="H102">
        <v>97</v>
      </c>
      <c r="I102" t="s">
        <v>56</v>
      </c>
      <c r="J102" t="s">
        <v>47</v>
      </c>
      <c r="K102" t="s">
        <v>58</v>
      </c>
      <c r="L102">
        <v>25.76</v>
      </c>
      <c r="M102">
        <v>155</v>
      </c>
      <c r="N102">
        <v>80</v>
      </c>
      <c r="O102">
        <v>75</v>
      </c>
      <c r="P102">
        <v>117.5</v>
      </c>
      <c r="Q102">
        <v>73</v>
      </c>
      <c r="R102" t="s">
        <v>54</v>
      </c>
      <c r="S102" t="s">
        <v>50</v>
      </c>
      <c r="T102" t="s">
        <v>50</v>
      </c>
      <c r="U102" t="s">
        <v>50</v>
      </c>
      <c r="V102" t="s">
        <v>50</v>
      </c>
      <c r="W102" t="s">
        <v>50</v>
      </c>
      <c r="X102" t="s">
        <v>51</v>
      </c>
      <c r="Y102" t="s">
        <v>50</v>
      </c>
      <c r="Z102" t="b">
        <v>1</v>
      </c>
      <c r="AA102" t="s">
        <v>50</v>
      </c>
      <c r="AB102" t="s">
        <v>50</v>
      </c>
      <c r="AC102">
        <v>116</v>
      </c>
      <c r="AD102">
        <v>46</v>
      </c>
      <c r="AE102">
        <v>138</v>
      </c>
      <c r="AF102">
        <v>4.5999999999999996</v>
      </c>
      <c r="AI102" t="s">
        <v>52</v>
      </c>
      <c r="AJ102" t="s">
        <v>52</v>
      </c>
      <c r="AK102" t="s">
        <v>50</v>
      </c>
      <c r="AL102" t="s">
        <v>50</v>
      </c>
      <c r="AM102" t="s">
        <v>52</v>
      </c>
      <c r="AN102" t="s">
        <v>50</v>
      </c>
      <c r="AO102" t="s">
        <v>51</v>
      </c>
      <c r="AP102" t="s">
        <v>50</v>
      </c>
      <c r="AQ102" t="s">
        <v>50</v>
      </c>
      <c r="AR102" t="s">
        <v>50</v>
      </c>
      <c r="AS102" t="s">
        <v>50</v>
      </c>
      <c r="AT102" t="s">
        <v>50</v>
      </c>
      <c r="AU102" t="s">
        <v>52</v>
      </c>
      <c r="AV102" t="s">
        <v>52</v>
      </c>
      <c r="AW102" t="s">
        <v>52</v>
      </c>
      <c r="AX102" t="s">
        <v>52</v>
      </c>
      <c r="AY102" t="s">
        <v>51</v>
      </c>
    </row>
    <row r="103" spans="1:51" hidden="1" x14ac:dyDescent="0.25">
      <c r="A103">
        <v>148341</v>
      </c>
      <c r="B103">
        <v>55</v>
      </c>
      <c r="C103">
        <v>55</v>
      </c>
      <c r="D103">
        <v>55</v>
      </c>
      <c r="E103">
        <v>3</v>
      </c>
      <c r="F103" t="s">
        <v>663</v>
      </c>
      <c r="G103" s="22">
        <v>7826</v>
      </c>
      <c r="H103">
        <v>97</v>
      </c>
      <c r="I103" t="s">
        <v>56</v>
      </c>
      <c r="J103" t="s">
        <v>47</v>
      </c>
      <c r="K103" t="s">
        <v>58</v>
      </c>
      <c r="L103">
        <v>29.6</v>
      </c>
      <c r="M103">
        <v>140</v>
      </c>
      <c r="N103">
        <v>80</v>
      </c>
      <c r="O103">
        <v>60</v>
      </c>
      <c r="P103">
        <v>110</v>
      </c>
      <c r="Q103">
        <v>70</v>
      </c>
      <c r="R103" t="s">
        <v>59</v>
      </c>
      <c r="S103" t="s">
        <v>50</v>
      </c>
      <c r="T103" t="s">
        <v>50</v>
      </c>
      <c r="U103" t="s">
        <v>50</v>
      </c>
      <c r="V103" t="s">
        <v>50</v>
      </c>
      <c r="W103" t="s">
        <v>50</v>
      </c>
      <c r="X103" t="s">
        <v>51</v>
      </c>
      <c r="Y103" t="s">
        <v>50</v>
      </c>
      <c r="Z103" t="b">
        <v>1</v>
      </c>
      <c r="AA103" t="s">
        <v>50</v>
      </c>
      <c r="AB103" t="s">
        <v>50</v>
      </c>
      <c r="AC103">
        <v>137</v>
      </c>
      <c r="AD103">
        <v>38</v>
      </c>
      <c r="AE103">
        <v>126</v>
      </c>
      <c r="AF103">
        <v>4.3</v>
      </c>
      <c r="AK103" t="s">
        <v>50</v>
      </c>
      <c r="AL103" t="s">
        <v>50</v>
      </c>
      <c r="AM103" t="s">
        <v>50</v>
      </c>
      <c r="AN103" t="s">
        <v>50</v>
      </c>
      <c r="AO103" t="s">
        <v>51</v>
      </c>
      <c r="AP103" t="s">
        <v>50</v>
      </c>
      <c r="AQ103" t="s">
        <v>50</v>
      </c>
      <c r="AR103" t="s">
        <v>50</v>
      </c>
      <c r="AS103" t="s">
        <v>50</v>
      </c>
      <c r="AT103" t="s">
        <v>50</v>
      </c>
      <c r="AU103" t="s">
        <v>52</v>
      </c>
      <c r="AV103" t="s">
        <v>52</v>
      </c>
      <c r="AW103" t="s">
        <v>52</v>
      </c>
      <c r="AX103" t="s">
        <v>52</v>
      </c>
      <c r="AY103" t="s">
        <v>51</v>
      </c>
    </row>
    <row r="104" spans="1:51" hidden="1" x14ac:dyDescent="0.25">
      <c r="A104">
        <v>148341</v>
      </c>
      <c r="B104">
        <v>55</v>
      </c>
      <c r="C104">
        <v>55</v>
      </c>
      <c r="D104">
        <v>55</v>
      </c>
      <c r="E104">
        <v>4</v>
      </c>
      <c r="F104" t="s">
        <v>664</v>
      </c>
      <c r="G104" s="22">
        <v>7826</v>
      </c>
      <c r="H104">
        <v>97</v>
      </c>
      <c r="I104" t="s">
        <v>56</v>
      </c>
      <c r="J104" t="s">
        <v>47</v>
      </c>
      <c r="K104" t="s">
        <v>58</v>
      </c>
      <c r="L104">
        <v>29.6</v>
      </c>
      <c r="O104">
        <v>0</v>
      </c>
      <c r="P104">
        <v>0</v>
      </c>
      <c r="S104" t="s">
        <v>50</v>
      </c>
      <c r="T104" t="s">
        <v>50</v>
      </c>
      <c r="V104" t="s">
        <v>50</v>
      </c>
      <c r="W104" t="s">
        <v>50</v>
      </c>
      <c r="X104" t="s">
        <v>51</v>
      </c>
      <c r="Y104" t="s">
        <v>50</v>
      </c>
      <c r="Z104" t="b">
        <v>1</v>
      </c>
      <c r="AA104" t="s">
        <v>50</v>
      </c>
      <c r="AB104" t="s">
        <v>50</v>
      </c>
      <c r="AD104">
        <v>38</v>
      </c>
      <c r="AK104" t="s">
        <v>50</v>
      </c>
      <c r="AL104" t="s">
        <v>50</v>
      </c>
      <c r="AM104" t="s">
        <v>50</v>
      </c>
      <c r="AN104" t="s">
        <v>50</v>
      </c>
      <c r="AO104" t="s">
        <v>51</v>
      </c>
      <c r="AP104" t="s">
        <v>50</v>
      </c>
      <c r="AQ104" t="s">
        <v>50</v>
      </c>
      <c r="AR104" t="s">
        <v>50</v>
      </c>
      <c r="AS104" t="s">
        <v>50</v>
      </c>
      <c r="AT104" t="s">
        <v>50</v>
      </c>
      <c r="AU104" t="s">
        <v>52</v>
      </c>
      <c r="AV104" t="s">
        <v>52</v>
      </c>
      <c r="AW104" t="s">
        <v>52</v>
      </c>
      <c r="AX104" t="s">
        <v>52</v>
      </c>
      <c r="AY104" t="s">
        <v>51</v>
      </c>
    </row>
    <row r="105" spans="1:51" x14ac:dyDescent="0.25">
      <c r="A105">
        <v>148643</v>
      </c>
      <c r="B105">
        <v>60</v>
      </c>
      <c r="D105">
        <v>60</v>
      </c>
      <c r="E105">
        <v>1</v>
      </c>
      <c r="F105" t="s">
        <v>83</v>
      </c>
      <c r="G105" s="22">
        <v>9887</v>
      </c>
      <c r="H105">
        <v>91</v>
      </c>
      <c r="I105" t="s">
        <v>56</v>
      </c>
      <c r="J105" t="s">
        <v>47</v>
      </c>
      <c r="K105" t="s">
        <v>58</v>
      </c>
      <c r="L105">
        <v>32.24</v>
      </c>
      <c r="O105">
        <v>0</v>
      </c>
      <c r="P105">
        <v>0</v>
      </c>
      <c r="S105" t="s">
        <v>50</v>
      </c>
      <c r="T105" t="s">
        <v>50</v>
      </c>
      <c r="V105" t="s">
        <v>51</v>
      </c>
      <c r="W105" t="s">
        <v>51</v>
      </c>
      <c r="X105" t="s">
        <v>50</v>
      </c>
      <c r="Y105" t="s">
        <v>51</v>
      </c>
      <c r="Z105" t="s">
        <v>52</v>
      </c>
      <c r="AA105" t="s">
        <v>50</v>
      </c>
      <c r="AB105" t="s">
        <v>51</v>
      </c>
      <c r="AK105" t="s">
        <v>51</v>
      </c>
      <c r="AL105" t="s">
        <v>50</v>
      </c>
      <c r="AN105" t="s">
        <v>51</v>
      </c>
      <c r="AO105" t="s">
        <v>51</v>
      </c>
      <c r="AP105" t="s">
        <v>50</v>
      </c>
      <c r="AQ105" t="s">
        <v>50</v>
      </c>
      <c r="AR105" t="s">
        <v>50</v>
      </c>
      <c r="AS105" t="s">
        <v>51</v>
      </c>
      <c r="AT105" t="s">
        <v>50</v>
      </c>
      <c r="AU105" t="s">
        <v>52</v>
      </c>
      <c r="AV105" t="s">
        <v>52</v>
      </c>
      <c r="AW105" t="s">
        <v>52</v>
      </c>
      <c r="AX105" t="s">
        <v>52</v>
      </c>
      <c r="AY105" t="s">
        <v>51</v>
      </c>
    </row>
    <row r="106" spans="1:51" x14ac:dyDescent="0.25">
      <c r="A106">
        <v>148770</v>
      </c>
      <c r="B106">
        <v>61</v>
      </c>
      <c r="D106">
        <v>61</v>
      </c>
      <c r="E106">
        <v>1</v>
      </c>
      <c r="F106" t="s">
        <v>84</v>
      </c>
      <c r="G106" s="22">
        <v>13039</v>
      </c>
      <c r="H106">
        <v>83</v>
      </c>
      <c r="I106" t="s">
        <v>46</v>
      </c>
      <c r="J106" t="s">
        <v>47</v>
      </c>
      <c r="K106" t="s">
        <v>58</v>
      </c>
      <c r="O106">
        <v>0</v>
      </c>
      <c r="P106">
        <v>0</v>
      </c>
      <c r="S106" t="s">
        <v>50</v>
      </c>
      <c r="T106" t="s">
        <v>50</v>
      </c>
      <c r="V106" t="s">
        <v>50</v>
      </c>
      <c r="W106" t="s">
        <v>51</v>
      </c>
      <c r="X106" t="s">
        <v>51</v>
      </c>
      <c r="Y106" t="s">
        <v>51</v>
      </c>
      <c r="Z106" t="s">
        <v>52</v>
      </c>
      <c r="AA106" t="s">
        <v>50</v>
      </c>
      <c r="AB106" t="s">
        <v>50</v>
      </c>
      <c r="AC106">
        <v>67</v>
      </c>
      <c r="AD106">
        <v>75</v>
      </c>
      <c r="AE106">
        <v>143</v>
      </c>
      <c r="AF106">
        <v>4.7</v>
      </c>
      <c r="AI106" t="s">
        <v>52</v>
      </c>
      <c r="AJ106" t="s">
        <v>52</v>
      </c>
      <c r="AK106" t="s">
        <v>50</v>
      </c>
      <c r="AL106" t="s">
        <v>50</v>
      </c>
      <c r="AM106" t="s">
        <v>52</v>
      </c>
      <c r="AN106" t="s">
        <v>50</v>
      </c>
      <c r="AO106" t="s">
        <v>50</v>
      </c>
      <c r="AQ106" t="s">
        <v>50</v>
      </c>
      <c r="AR106" t="s">
        <v>50</v>
      </c>
      <c r="AS106" t="s">
        <v>50</v>
      </c>
      <c r="AT106" t="s">
        <v>50</v>
      </c>
      <c r="AU106" t="s">
        <v>52</v>
      </c>
      <c r="AV106" t="s">
        <v>52</v>
      </c>
      <c r="AW106" t="s">
        <v>52</v>
      </c>
      <c r="AX106" t="s">
        <v>52</v>
      </c>
      <c r="AY106" t="s">
        <v>51</v>
      </c>
    </row>
    <row r="107" spans="1:51" hidden="1" x14ac:dyDescent="0.25">
      <c r="A107">
        <v>148770</v>
      </c>
      <c r="B107">
        <v>61</v>
      </c>
      <c r="D107">
        <v>61</v>
      </c>
      <c r="E107">
        <v>2</v>
      </c>
      <c r="F107" t="s">
        <v>665</v>
      </c>
      <c r="G107" s="22">
        <v>13039</v>
      </c>
      <c r="H107">
        <v>83</v>
      </c>
      <c r="I107" t="s">
        <v>46</v>
      </c>
      <c r="J107" t="s">
        <v>47</v>
      </c>
      <c r="K107" t="s">
        <v>58</v>
      </c>
      <c r="L107">
        <v>29.8</v>
      </c>
      <c r="M107">
        <v>140</v>
      </c>
      <c r="N107">
        <v>80</v>
      </c>
      <c r="O107">
        <v>60</v>
      </c>
      <c r="P107">
        <v>110</v>
      </c>
      <c r="Q107">
        <v>85</v>
      </c>
      <c r="R107" t="s">
        <v>54</v>
      </c>
      <c r="S107" t="s">
        <v>50</v>
      </c>
      <c r="T107" t="s">
        <v>50</v>
      </c>
      <c r="U107" t="s">
        <v>50</v>
      </c>
      <c r="V107" t="s">
        <v>50</v>
      </c>
      <c r="W107" t="s">
        <v>51</v>
      </c>
      <c r="X107" t="s">
        <v>51</v>
      </c>
      <c r="Y107" t="s">
        <v>51</v>
      </c>
      <c r="Z107" t="s">
        <v>52</v>
      </c>
      <c r="AA107" t="s">
        <v>50</v>
      </c>
      <c r="AB107" t="s">
        <v>50</v>
      </c>
      <c r="AC107">
        <v>67</v>
      </c>
      <c r="AD107">
        <v>75</v>
      </c>
      <c r="AE107">
        <v>143</v>
      </c>
      <c r="AF107">
        <v>4.7</v>
      </c>
      <c r="AI107">
        <v>5.4</v>
      </c>
      <c r="AJ107">
        <v>3.2</v>
      </c>
      <c r="AK107" t="s">
        <v>50</v>
      </c>
      <c r="AL107" t="s">
        <v>50</v>
      </c>
      <c r="AN107" t="s">
        <v>50</v>
      </c>
      <c r="AO107" t="s">
        <v>50</v>
      </c>
      <c r="AP107" t="s">
        <v>50</v>
      </c>
      <c r="AQ107" t="s">
        <v>50</v>
      </c>
      <c r="AR107" t="s">
        <v>50</v>
      </c>
      <c r="AS107" t="s">
        <v>50</v>
      </c>
      <c r="AT107" t="s">
        <v>50</v>
      </c>
      <c r="AU107" t="s">
        <v>52</v>
      </c>
      <c r="AV107" t="s">
        <v>52</v>
      </c>
      <c r="AW107" t="s">
        <v>52</v>
      </c>
      <c r="AX107" t="s">
        <v>52</v>
      </c>
      <c r="AY107" t="s">
        <v>50</v>
      </c>
    </row>
    <row r="108" spans="1:51" hidden="1" x14ac:dyDescent="0.25">
      <c r="A108">
        <v>148770</v>
      </c>
      <c r="B108">
        <v>61</v>
      </c>
      <c r="D108">
        <v>61</v>
      </c>
      <c r="E108">
        <v>3</v>
      </c>
      <c r="F108" t="s">
        <v>666</v>
      </c>
      <c r="G108" s="22">
        <v>13039</v>
      </c>
      <c r="H108">
        <v>83</v>
      </c>
      <c r="I108" t="s">
        <v>46</v>
      </c>
      <c r="J108" t="s">
        <v>47</v>
      </c>
      <c r="K108" t="s">
        <v>58</v>
      </c>
      <c r="L108">
        <v>28.7</v>
      </c>
      <c r="M108">
        <v>160</v>
      </c>
      <c r="N108">
        <v>90</v>
      </c>
      <c r="O108">
        <v>70</v>
      </c>
      <c r="P108">
        <v>125</v>
      </c>
      <c r="Q108">
        <v>82</v>
      </c>
      <c r="R108" t="s">
        <v>54</v>
      </c>
      <c r="S108" t="s">
        <v>50</v>
      </c>
      <c r="T108" t="s">
        <v>50</v>
      </c>
      <c r="U108" t="s">
        <v>50</v>
      </c>
      <c r="V108" t="s">
        <v>51</v>
      </c>
      <c r="W108" t="s">
        <v>51</v>
      </c>
      <c r="X108" t="s">
        <v>50</v>
      </c>
      <c r="Y108" t="s">
        <v>51</v>
      </c>
      <c r="Z108" t="s">
        <v>52</v>
      </c>
      <c r="AA108" t="s">
        <v>50</v>
      </c>
      <c r="AB108" t="s">
        <v>50</v>
      </c>
      <c r="AC108">
        <v>72</v>
      </c>
      <c r="AD108">
        <v>68</v>
      </c>
      <c r="AF108">
        <v>4.5999999999999996</v>
      </c>
      <c r="AI108">
        <v>5.6</v>
      </c>
      <c r="AJ108">
        <v>3.6</v>
      </c>
      <c r="AK108" t="s">
        <v>50</v>
      </c>
      <c r="AL108" t="s">
        <v>50</v>
      </c>
      <c r="AM108" t="s">
        <v>50</v>
      </c>
      <c r="AN108" t="s">
        <v>50</v>
      </c>
      <c r="AO108" t="s">
        <v>50</v>
      </c>
      <c r="AP108" t="s">
        <v>50</v>
      </c>
      <c r="AQ108" t="s">
        <v>50</v>
      </c>
      <c r="AR108" t="s">
        <v>50</v>
      </c>
      <c r="AS108" t="s">
        <v>50</v>
      </c>
      <c r="AT108" t="s">
        <v>50</v>
      </c>
      <c r="AU108" t="s">
        <v>52</v>
      </c>
      <c r="AV108" t="s">
        <v>52</v>
      </c>
      <c r="AW108" t="s">
        <v>52</v>
      </c>
      <c r="AX108" t="s">
        <v>52</v>
      </c>
      <c r="AY108" t="s">
        <v>51</v>
      </c>
    </row>
    <row r="109" spans="1:51" hidden="1" x14ac:dyDescent="0.25">
      <c r="A109">
        <v>148770</v>
      </c>
      <c r="B109">
        <v>67</v>
      </c>
      <c r="C109">
        <v>67</v>
      </c>
      <c r="D109">
        <v>61</v>
      </c>
      <c r="E109">
        <v>4</v>
      </c>
      <c r="F109" t="s">
        <v>667</v>
      </c>
      <c r="G109" s="22">
        <v>13039</v>
      </c>
      <c r="H109">
        <v>83</v>
      </c>
      <c r="I109" t="s">
        <v>46</v>
      </c>
      <c r="J109" t="s">
        <v>47</v>
      </c>
      <c r="K109" t="s">
        <v>58</v>
      </c>
      <c r="L109">
        <v>27.9</v>
      </c>
      <c r="M109">
        <v>125</v>
      </c>
      <c r="N109">
        <v>75</v>
      </c>
      <c r="O109">
        <v>50</v>
      </c>
      <c r="P109">
        <v>100</v>
      </c>
      <c r="Q109">
        <v>77</v>
      </c>
      <c r="R109" t="s">
        <v>54</v>
      </c>
      <c r="S109" t="s">
        <v>50</v>
      </c>
      <c r="T109" t="s">
        <v>50</v>
      </c>
      <c r="U109" t="s">
        <v>50</v>
      </c>
      <c r="V109" t="s">
        <v>51</v>
      </c>
      <c r="W109" t="s">
        <v>51</v>
      </c>
      <c r="X109" t="s">
        <v>50</v>
      </c>
      <c r="Y109" t="s">
        <v>51</v>
      </c>
      <c r="Z109" t="s">
        <v>52</v>
      </c>
      <c r="AA109" t="s">
        <v>50</v>
      </c>
      <c r="AB109" t="s">
        <v>50</v>
      </c>
      <c r="AK109" t="s">
        <v>50</v>
      </c>
      <c r="AL109" t="s">
        <v>50</v>
      </c>
      <c r="AM109" t="s">
        <v>50</v>
      </c>
      <c r="AN109" t="s">
        <v>50</v>
      </c>
      <c r="AO109" t="s">
        <v>50</v>
      </c>
      <c r="AP109" t="s">
        <v>50</v>
      </c>
      <c r="AQ109" t="s">
        <v>50</v>
      </c>
      <c r="AR109" t="s">
        <v>50</v>
      </c>
      <c r="AS109" t="s">
        <v>50</v>
      </c>
      <c r="AT109" t="s">
        <v>50</v>
      </c>
      <c r="AU109" t="s">
        <v>52</v>
      </c>
      <c r="AV109" t="s">
        <v>52</v>
      </c>
      <c r="AW109" t="s">
        <v>52</v>
      </c>
      <c r="AX109" t="s">
        <v>52</v>
      </c>
      <c r="AY109" t="s">
        <v>51</v>
      </c>
    </row>
    <row r="110" spans="1:51" x14ac:dyDescent="0.25">
      <c r="A110">
        <v>149043</v>
      </c>
      <c r="B110">
        <v>55</v>
      </c>
      <c r="C110">
        <v>55</v>
      </c>
      <c r="D110">
        <v>25</v>
      </c>
      <c r="E110">
        <v>1</v>
      </c>
      <c r="F110" t="s">
        <v>85</v>
      </c>
      <c r="G110" s="22">
        <v>10377</v>
      </c>
      <c r="H110">
        <v>90</v>
      </c>
      <c r="I110" t="s">
        <v>56</v>
      </c>
      <c r="J110" t="s">
        <v>57</v>
      </c>
      <c r="K110" t="s">
        <v>58</v>
      </c>
      <c r="L110">
        <v>30.1</v>
      </c>
      <c r="M110">
        <v>110</v>
      </c>
      <c r="N110">
        <v>60</v>
      </c>
      <c r="O110">
        <v>50</v>
      </c>
      <c r="P110">
        <v>85</v>
      </c>
      <c r="Q110">
        <v>80</v>
      </c>
      <c r="R110" t="s">
        <v>59</v>
      </c>
      <c r="S110" t="s">
        <v>51</v>
      </c>
      <c r="T110" t="s">
        <v>51</v>
      </c>
      <c r="U110" t="s">
        <v>50</v>
      </c>
      <c r="V110" t="s">
        <v>50</v>
      </c>
      <c r="W110" t="s">
        <v>51</v>
      </c>
      <c r="X110" t="s">
        <v>51</v>
      </c>
      <c r="Z110" t="b">
        <v>1</v>
      </c>
      <c r="AA110" t="s">
        <v>50</v>
      </c>
      <c r="AB110" t="s">
        <v>51</v>
      </c>
      <c r="AC110">
        <v>138</v>
      </c>
      <c r="AD110">
        <v>39</v>
      </c>
      <c r="AE110">
        <v>109</v>
      </c>
      <c r="AF110">
        <v>4.4000000000000004</v>
      </c>
      <c r="AK110" t="s">
        <v>50</v>
      </c>
      <c r="AL110" t="s">
        <v>51</v>
      </c>
      <c r="AN110" t="s">
        <v>51</v>
      </c>
      <c r="AO110" t="s">
        <v>51</v>
      </c>
      <c r="AP110" t="s">
        <v>50</v>
      </c>
      <c r="AQ110" t="s">
        <v>50</v>
      </c>
      <c r="AR110" t="s">
        <v>50</v>
      </c>
      <c r="AS110" t="s">
        <v>50</v>
      </c>
      <c r="AT110" t="s">
        <v>50</v>
      </c>
      <c r="AU110" t="s">
        <v>52</v>
      </c>
      <c r="AV110" t="s">
        <v>52</v>
      </c>
      <c r="AW110" t="s">
        <v>52</v>
      </c>
      <c r="AX110" t="s">
        <v>52</v>
      </c>
      <c r="AY110" t="s">
        <v>51</v>
      </c>
    </row>
    <row r="111" spans="1:51" hidden="1" x14ac:dyDescent="0.25">
      <c r="A111">
        <v>149043</v>
      </c>
      <c r="B111">
        <v>55</v>
      </c>
      <c r="C111">
        <v>55</v>
      </c>
      <c r="D111">
        <v>25</v>
      </c>
      <c r="E111">
        <v>2</v>
      </c>
      <c r="F111" t="s">
        <v>668</v>
      </c>
      <c r="G111" s="22">
        <v>10377</v>
      </c>
      <c r="H111">
        <v>90</v>
      </c>
      <c r="I111" t="s">
        <v>56</v>
      </c>
      <c r="J111" t="s">
        <v>57</v>
      </c>
      <c r="K111" t="s">
        <v>58</v>
      </c>
      <c r="L111">
        <v>30.1</v>
      </c>
      <c r="O111">
        <v>0</v>
      </c>
      <c r="P111">
        <v>0</v>
      </c>
      <c r="S111" t="s">
        <v>51</v>
      </c>
      <c r="T111" t="s">
        <v>51</v>
      </c>
      <c r="V111" t="s">
        <v>50</v>
      </c>
      <c r="W111" t="s">
        <v>51</v>
      </c>
      <c r="X111" t="s">
        <v>51</v>
      </c>
      <c r="Y111" t="s">
        <v>51</v>
      </c>
      <c r="Z111" t="b">
        <v>1</v>
      </c>
      <c r="AA111" t="s">
        <v>50</v>
      </c>
      <c r="AB111" t="s">
        <v>51</v>
      </c>
      <c r="AK111" t="s">
        <v>50</v>
      </c>
      <c r="AL111" t="s">
        <v>51</v>
      </c>
      <c r="AN111" t="s">
        <v>51</v>
      </c>
      <c r="AO111" t="s">
        <v>51</v>
      </c>
      <c r="AP111" t="s">
        <v>50</v>
      </c>
      <c r="AQ111" t="s">
        <v>50</v>
      </c>
      <c r="AR111" t="s">
        <v>50</v>
      </c>
      <c r="AS111" t="s">
        <v>50</v>
      </c>
      <c r="AT111" t="s">
        <v>50</v>
      </c>
      <c r="AU111" t="s">
        <v>52</v>
      </c>
      <c r="AV111" t="s">
        <v>52</v>
      </c>
      <c r="AW111" t="s">
        <v>52</v>
      </c>
      <c r="AX111" t="s">
        <v>52</v>
      </c>
      <c r="AY111" t="s">
        <v>51</v>
      </c>
    </row>
    <row r="112" spans="1:51" x14ac:dyDescent="0.25">
      <c r="A112">
        <v>149532</v>
      </c>
      <c r="B112">
        <v>70</v>
      </c>
      <c r="D112">
        <v>70</v>
      </c>
      <c r="E112">
        <v>1</v>
      </c>
      <c r="F112" t="s">
        <v>86</v>
      </c>
      <c r="G112" s="22">
        <v>14523</v>
      </c>
      <c r="H112">
        <v>79</v>
      </c>
      <c r="I112" t="s">
        <v>46</v>
      </c>
      <c r="J112" t="s">
        <v>47</v>
      </c>
      <c r="K112" t="s">
        <v>58</v>
      </c>
      <c r="L112">
        <v>23.92</v>
      </c>
      <c r="M112">
        <v>98</v>
      </c>
      <c r="N112">
        <v>60</v>
      </c>
      <c r="O112">
        <v>38</v>
      </c>
      <c r="P112">
        <v>79</v>
      </c>
      <c r="Q112">
        <v>62</v>
      </c>
      <c r="R112" t="s">
        <v>54</v>
      </c>
      <c r="S112" t="s">
        <v>50</v>
      </c>
      <c r="T112" t="s">
        <v>50</v>
      </c>
      <c r="U112" t="s">
        <v>50</v>
      </c>
      <c r="V112" t="s">
        <v>51</v>
      </c>
      <c r="W112" t="s">
        <v>50</v>
      </c>
      <c r="X112" t="s">
        <v>51</v>
      </c>
      <c r="Y112" t="s">
        <v>50</v>
      </c>
      <c r="Z112" t="s">
        <v>52</v>
      </c>
      <c r="AA112" t="s">
        <v>50</v>
      </c>
      <c r="AB112" t="s">
        <v>50</v>
      </c>
      <c r="AC112">
        <v>88</v>
      </c>
      <c r="AD112">
        <v>55</v>
      </c>
      <c r="AE112">
        <v>145</v>
      </c>
      <c r="AF112">
        <v>4.5999999999999996</v>
      </c>
      <c r="AI112" t="s">
        <v>52</v>
      </c>
      <c r="AJ112" t="s">
        <v>52</v>
      </c>
      <c r="AK112" t="s">
        <v>50</v>
      </c>
      <c r="AL112" t="s">
        <v>51</v>
      </c>
      <c r="AM112" t="s">
        <v>52</v>
      </c>
      <c r="AN112" t="s">
        <v>51</v>
      </c>
      <c r="AO112" t="s">
        <v>50</v>
      </c>
      <c r="AQ112" t="s">
        <v>50</v>
      </c>
      <c r="AR112" t="s">
        <v>50</v>
      </c>
      <c r="AS112" t="s">
        <v>50</v>
      </c>
      <c r="AT112" t="s">
        <v>50</v>
      </c>
      <c r="AU112" t="s">
        <v>52</v>
      </c>
      <c r="AV112" t="s">
        <v>52</v>
      </c>
      <c r="AW112" t="s">
        <v>52</v>
      </c>
      <c r="AX112" t="s">
        <v>52</v>
      </c>
      <c r="AY112" t="s">
        <v>50</v>
      </c>
    </row>
    <row r="113" spans="1:51" hidden="1" x14ac:dyDescent="0.25">
      <c r="A113">
        <v>149532</v>
      </c>
      <c r="B113">
        <v>65</v>
      </c>
      <c r="C113">
        <v>65</v>
      </c>
      <c r="D113">
        <v>65</v>
      </c>
      <c r="E113">
        <v>2</v>
      </c>
      <c r="F113" t="s">
        <v>669</v>
      </c>
      <c r="G113" s="22">
        <v>14523</v>
      </c>
      <c r="H113">
        <v>79</v>
      </c>
      <c r="I113" t="s">
        <v>46</v>
      </c>
      <c r="J113" t="s">
        <v>47</v>
      </c>
      <c r="K113" t="s">
        <v>58</v>
      </c>
      <c r="L113">
        <v>24.3</v>
      </c>
      <c r="M113">
        <v>105</v>
      </c>
      <c r="N113">
        <v>65</v>
      </c>
      <c r="O113">
        <v>40</v>
      </c>
      <c r="P113">
        <v>85</v>
      </c>
      <c r="Q113">
        <v>69</v>
      </c>
      <c r="R113" t="s">
        <v>54</v>
      </c>
      <c r="S113" t="s">
        <v>50</v>
      </c>
      <c r="T113" t="s">
        <v>50</v>
      </c>
      <c r="U113" t="s">
        <v>50</v>
      </c>
      <c r="V113" t="s">
        <v>51</v>
      </c>
      <c r="W113" t="s">
        <v>50</v>
      </c>
      <c r="X113" t="s">
        <v>51</v>
      </c>
      <c r="Z113" t="s">
        <v>52</v>
      </c>
      <c r="AA113" t="s">
        <v>50</v>
      </c>
      <c r="AB113" t="s">
        <v>50</v>
      </c>
      <c r="AC113">
        <v>93</v>
      </c>
      <c r="AD113">
        <v>52</v>
      </c>
      <c r="AF113">
        <v>4.2</v>
      </c>
      <c r="AK113" t="s">
        <v>50</v>
      </c>
      <c r="AL113" t="s">
        <v>51</v>
      </c>
      <c r="AN113" t="s">
        <v>51</v>
      </c>
      <c r="AO113" t="s">
        <v>50</v>
      </c>
      <c r="AP113" t="s">
        <v>50</v>
      </c>
      <c r="AQ113" t="s">
        <v>50</v>
      </c>
      <c r="AR113" t="s">
        <v>50</v>
      </c>
      <c r="AS113" t="s">
        <v>50</v>
      </c>
      <c r="AT113" t="s">
        <v>50</v>
      </c>
      <c r="AU113" t="s">
        <v>52</v>
      </c>
      <c r="AV113" t="s">
        <v>52</v>
      </c>
      <c r="AW113" t="s">
        <v>52</v>
      </c>
      <c r="AX113" t="s">
        <v>52</v>
      </c>
      <c r="AY113" t="s">
        <v>50</v>
      </c>
    </row>
    <row r="114" spans="1:51" hidden="1" x14ac:dyDescent="0.25">
      <c r="A114">
        <v>149532</v>
      </c>
      <c r="B114">
        <v>65</v>
      </c>
      <c r="C114">
        <v>65</v>
      </c>
      <c r="D114">
        <v>65</v>
      </c>
      <c r="E114">
        <v>3</v>
      </c>
      <c r="F114" t="s">
        <v>670</v>
      </c>
      <c r="G114" s="22">
        <v>14523</v>
      </c>
      <c r="H114">
        <v>79</v>
      </c>
      <c r="I114" t="s">
        <v>46</v>
      </c>
      <c r="J114" t="s">
        <v>47</v>
      </c>
      <c r="K114" t="s">
        <v>58</v>
      </c>
      <c r="L114">
        <v>24.6</v>
      </c>
      <c r="M114">
        <v>110</v>
      </c>
      <c r="N114">
        <v>75</v>
      </c>
      <c r="O114">
        <v>35</v>
      </c>
      <c r="P114">
        <v>92.5</v>
      </c>
      <c r="Q114">
        <v>91</v>
      </c>
      <c r="R114" t="s">
        <v>54</v>
      </c>
      <c r="S114" t="s">
        <v>50</v>
      </c>
      <c r="T114" t="s">
        <v>50</v>
      </c>
      <c r="U114" t="s">
        <v>50</v>
      </c>
      <c r="V114" t="s">
        <v>51</v>
      </c>
      <c r="W114" t="s">
        <v>50</v>
      </c>
      <c r="X114" t="s">
        <v>51</v>
      </c>
      <c r="Z114" t="s">
        <v>52</v>
      </c>
      <c r="AA114" t="s">
        <v>50</v>
      </c>
      <c r="AB114" t="s">
        <v>50</v>
      </c>
      <c r="AK114" t="s">
        <v>50</v>
      </c>
      <c r="AL114" t="s">
        <v>51</v>
      </c>
      <c r="AN114" t="s">
        <v>51</v>
      </c>
      <c r="AO114" t="s">
        <v>50</v>
      </c>
      <c r="AP114" t="s">
        <v>50</v>
      </c>
      <c r="AQ114" t="s">
        <v>50</v>
      </c>
      <c r="AR114" t="s">
        <v>50</v>
      </c>
      <c r="AS114" t="s">
        <v>50</v>
      </c>
      <c r="AT114" t="s">
        <v>50</v>
      </c>
      <c r="AU114" t="s">
        <v>52</v>
      </c>
      <c r="AV114" t="s">
        <v>52</v>
      </c>
      <c r="AW114" t="s">
        <v>52</v>
      </c>
      <c r="AX114" t="s">
        <v>52</v>
      </c>
      <c r="AY114" t="s">
        <v>50</v>
      </c>
    </row>
    <row r="115" spans="1:51" hidden="1" x14ac:dyDescent="0.25">
      <c r="A115">
        <v>149532</v>
      </c>
      <c r="B115">
        <v>65</v>
      </c>
      <c r="C115">
        <v>65</v>
      </c>
      <c r="D115">
        <v>65</v>
      </c>
      <c r="E115">
        <v>4</v>
      </c>
      <c r="F115" t="s">
        <v>671</v>
      </c>
      <c r="G115" s="22">
        <v>14523</v>
      </c>
      <c r="H115">
        <v>79</v>
      </c>
      <c r="I115" t="s">
        <v>46</v>
      </c>
      <c r="J115" t="s">
        <v>47</v>
      </c>
      <c r="K115" t="s">
        <v>58</v>
      </c>
      <c r="L115">
        <v>24.7</v>
      </c>
      <c r="M115">
        <v>112</v>
      </c>
      <c r="N115">
        <v>65</v>
      </c>
      <c r="O115">
        <v>47</v>
      </c>
      <c r="P115">
        <v>88.5</v>
      </c>
      <c r="Q115">
        <v>82</v>
      </c>
      <c r="R115" t="s">
        <v>54</v>
      </c>
      <c r="S115" t="s">
        <v>50</v>
      </c>
      <c r="T115" t="s">
        <v>50</v>
      </c>
      <c r="U115" t="s">
        <v>50</v>
      </c>
      <c r="V115" t="s">
        <v>51</v>
      </c>
      <c r="W115" t="s">
        <v>50</v>
      </c>
      <c r="X115" t="s">
        <v>51</v>
      </c>
      <c r="Y115" t="s">
        <v>50</v>
      </c>
      <c r="Z115" t="s">
        <v>52</v>
      </c>
      <c r="AA115" t="s">
        <v>50</v>
      </c>
      <c r="AB115" t="s">
        <v>50</v>
      </c>
      <c r="AC115">
        <v>99</v>
      </c>
      <c r="AD115">
        <v>47.2</v>
      </c>
      <c r="AF115">
        <v>5</v>
      </c>
      <c r="AK115" t="s">
        <v>50</v>
      </c>
      <c r="AL115" t="s">
        <v>51</v>
      </c>
      <c r="AM115" t="s">
        <v>50</v>
      </c>
      <c r="AN115" t="s">
        <v>51</v>
      </c>
      <c r="AO115" t="s">
        <v>50</v>
      </c>
      <c r="AP115" t="s">
        <v>50</v>
      </c>
      <c r="AQ115" t="s">
        <v>50</v>
      </c>
      <c r="AR115" t="s">
        <v>50</v>
      </c>
      <c r="AS115" t="s">
        <v>50</v>
      </c>
      <c r="AT115" t="s">
        <v>50</v>
      </c>
      <c r="AU115" t="s">
        <v>52</v>
      </c>
      <c r="AV115" t="s">
        <v>52</v>
      </c>
      <c r="AW115" t="s">
        <v>52</v>
      </c>
      <c r="AX115" t="s">
        <v>52</v>
      </c>
      <c r="AY115" t="s">
        <v>50</v>
      </c>
    </row>
    <row r="116" spans="1:51" hidden="1" x14ac:dyDescent="0.25">
      <c r="A116">
        <v>149532</v>
      </c>
      <c r="B116">
        <v>68</v>
      </c>
      <c r="C116">
        <v>68</v>
      </c>
      <c r="D116">
        <v>65</v>
      </c>
      <c r="E116">
        <v>5</v>
      </c>
      <c r="F116" t="s">
        <v>672</v>
      </c>
      <c r="G116" s="22">
        <v>14523</v>
      </c>
      <c r="H116">
        <v>79</v>
      </c>
      <c r="I116" t="s">
        <v>46</v>
      </c>
      <c r="J116" t="s">
        <v>47</v>
      </c>
      <c r="K116" t="s">
        <v>58</v>
      </c>
      <c r="L116">
        <v>24</v>
      </c>
      <c r="M116">
        <v>125</v>
      </c>
      <c r="N116">
        <v>80</v>
      </c>
      <c r="O116">
        <v>45</v>
      </c>
      <c r="P116">
        <v>102.5</v>
      </c>
      <c r="Q116">
        <v>71</v>
      </c>
      <c r="R116" t="s">
        <v>54</v>
      </c>
      <c r="S116" t="s">
        <v>50</v>
      </c>
      <c r="T116" t="s">
        <v>50</v>
      </c>
      <c r="U116" t="s">
        <v>50</v>
      </c>
      <c r="V116" t="s">
        <v>51</v>
      </c>
      <c r="W116" t="s">
        <v>50</v>
      </c>
      <c r="X116" t="s">
        <v>51</v>
      </c>
      <c r="Y116" t="s">
        <v>50</v>
      </c>
      <c r="Z116" t="s">
        <v>52</v>
      </c>
      <c r="AA116" t="s">
        <v>50</v>
      </c>
      <c r="AB116" t="s">
        <v>50</v>
      </c>
      <c r="AC116">
        <v>99</v>
      </c>
      <c r="AD116">
        <v>47</v>
      </c>
      <c r="AE116">
        <v>135</v>
      </c>
      <c r="AF116">
        <v>4.8</v>
      </c>
      <c r="AI116">
        <v>5.5</v>
      </c>
      <c r="AJ116">
        <v>3.3</v>
      </c>
      <c r="AK116" t="s">
        <v>50</v>
      </c>
      <c r="AL116" t="s">
        <v>51</v>
      </c>
      <c r="AM116" t="s">
        <v>50</v>
      </c>
      <c r="AN116" t="s">
        <v>51</v>
      </c>
      <c r="AO116" t="s">
        <v>50</v>
      </c>
      <c r="AP116" t="s">
        <v>50</v>
      </c>
      <c r="AQ116" t="s">
        <v>50</v>
      </c>
      <c r="AR116" t="s">
        <v>50</v>
      </c>
      <c r="AS116" t="s">
        <v>50</v>
      </c>
      <c r="AT116" t="s">
        <v>50</v>
      </c>
      <c r="AU116" t="s">
        <v>52</v>
      </c>
      <c r="AV116" t="s">
        <v>52</v>
      </c>
      <c r="AW116" t="s">
        <v>52</v>
      </c>
      <c r="AX116" t="s">
        <v>52</v>
      </c>
      <c r="AY116" t="s">
        <v>50</v>
      </c>
    </row>
    <row r="117" spans="1:51" hidden="1" x14ac:dyDescent="0.25">
      <c r="A117">
        <v>149532</v>
      </c>
      <c r="B117">
        <v>68</v>
      </c>
      <c r="C117">
        <v>68</v>
      </c>
      <c r="D117">
        <v>65</v>
      </c>
      <c r="E117">
        <v>6</v>
      </c>
      <c r="F117" t="s">
        <v>673</v>
      </c>
      <c r="G117" s="22">
        <v>14523</v>
      </c>
      <c r="H117">
        <v>79</v>
      </c>
      <c r="I117" t="s">
        <v>46</v>
      </c>
      <c r="J117" t="s">
        <v>47</v>
      </c>
      <c r="K117" t="s">
        <v>58</v>
      </c>
      <c r="L117">
        <v>23.8</v>
      </c>
      <c r="M117">
        <v>115</v>
      </c>
      <c r="N117">
        <v>75</v>
      </c>
      <c r="O117">
        <v>40</v>
      </c>
      <c r="P117">
        <v>95</v>
      </c>
      <c r="Q117">
        <v>66</v>
      </c>
      <c r="R117" t="s">
        <v>54</v>
      </c>
      <c r="S117" t="s">
        <v>50</v>
      </c>
      <c r="T117" t="s">
        <v>50</v>
      </c>
      <c r="U117" t="s">
        <v>50</v>
      </c>
      <c r="V117" t="s">
        <v>51</v>
      </c>
      <c r="W117" t="s">
        <v>50</v>
      </c>
      <c r="X117" t="s">
        <v>51</v>
      </c>
      <c r="Y117" t="s">
        <v>50</v>
      </c>
      <c r="Z117" t="s">
        <v>52</v>
      </c>
      <c r="AA117" t="s">
        <v>50</v>
      </c>
      <c r="AB117" t="s">
        <v>50</v>
      </c>
      <c r="AK117" t="s">
        <v>50</v>
      </c>
      <c r="AL117" t="s">
        <v>51</v>
      </c>
      <c r="AM117" t="s">
        <v>50</v>
      </c>
      <c r="AN117" t="s">
        <v>51</v>
      </c>
      <c r="AO117" t="s">
        <v>50</v>
      </c>
      <c r="AP117" t="s">
        <v>50</v>
      </c>
      <c r="AQ117" t="s">
        <v>50</v>
      </c>
      <c r="AR117" t="s">
        <v>50</v>
      </c>
      <c r="AS117" t="s">
        <v>50</v>
      </c>
      <c r="AT117" t="s">
        <v>50</v>
      </c>
      <c r="AU117" t="s">
        <v>52</v>
      </c>
      <c r="AV117" t="s">
        <v>52</v>
      </c>
      <c r="AW117" t="s">
        <v>52</v>
      </c>
      <c r="AX117" t="s">
        <v>52</v>
      </c>
      <c r="AY117" t="s">
        <v>50</v>
      </c>
    </row>
    <row r="118" spans="1:51" hidden="1" x14ac:dyDescent="0.25">
      <c r="A118">
        <v>149532</v>
      </c>
      <c r="B118">
        <v>68</v>
      </c>
      <c r="C118">
        <v>68</v>
      </c>
      <c r="D118">
        <v>65</v>
      </c>
      <c r="E118">
        <v>7</v>
      </c>
      <c r="F118" t="s">
        <v>674</v>
      </c>
      <c r="G118" s="22">
        <v>14523</v>
      </c>
      <c r="H118">
        <v>79</v>
      </c>
      <c r="I118" t="s">
        <v>46</v>
      </c>
      <c r="J118" t="s">
        <v>47</v>
      </c>
      <c r="K118" t="s">
        <v>58</v>
      </c>
      <c r="L118">
        <v>23.8</v>
      </c>
      <c r="M118">
        <v>120</v>
      </c>
      <c r="N118">
        <v>70</v>
      </c>
      <c r="O118">
        <v>50</v>
      </c>
      <c r="P118">
        <v>95</v>
      </c>
      <c r="Q118">
        <v>83</v>
      </c>
      <c r="R118" t="s">
        <v>54</v>
      </c>
      <c r="S118" t="s">
        <v>50</v>
      </c>
      <c r="T118" t="s">
        <v>50</v>
      </c>
      <c r="U118" t="s">
        <v>50</v>
      </c>
      <c r="V118" t="s">
        <v>51</v>
      </c>
      <c r="W118" t="s">
        <v>50</v>
      </c>
      <c r="X118" t="s">
        <v>51</v>
      </c>
      <c r="Y118" t="s">
        <v>50</v>
      </c>
      <c r="Z118" t="s">
        <v>52</v>
      </c>
      <c r="AA118" t="s">
        <v>50</v>
      </c>
      <c r="AB118" t="s">
        <v>50</v>
      </c>
      <c r="AC118">
        <v>80</v>
      </c>
      <c r="AD118">
        <v>61</v>
      </c>
      <c r="AE118">
        <v>131</v>
      </c>
      <c r="AF118">
        <v>4.7</v>
      </c>
      <c r="AK118" t="s">
        <v>50</v>
      </c>
      <c r="AL118" t="s">
        <v>51</v>
      </c>
      <c r="AM118" t="s">
        <v>50</v>
      </c>
      <c r="AN118" t="s">
        <v>51</v>
      </c>
      <c r="AO118" t="s">
        <v>50</v>
      </c>
      <c r="AP118" t="s">
        <v>50</v>
      </c>
      <c r="AQ118" t="s">
        <v>50</v>
      </c>
      <c r="AR118" t="s">
        <v>50</v>
      </c>
      <c r="AS118" t="s">
        <v>50</v>
      </c>
      <c r="AT118" t="s">
        <v>50</v>
      </c>
      <c r="AU118" t="s">
        <v>52</v>
      </c>
      <c r="AV118" t="s">
        <v>52</v>
      </c>
      <c r="AW118" t="s">
        <v>52</v>
      </c>
      <c r="AX118" t="s">
        <v>52</v>
      </c>
      <c r="AY118" t="s">
        <v>51</v>
      </c>
    </row>
    <row r="119" spans="1:51" hidden="1" x14ac:dyDescent="0.25">
      <c r="A119">
        <v>149532</v>
      </c>
      <c r="B119">
        <v>68</v>
      </c>
      <c r="C119">
        <v>68</v>
      </c>
      <c r="D119">
        <v>65</v>
      </c>
      <c r="E119">
        <v>8</v>
      </c>
      <c r="F119" t="s">
        <v>675</v>
      </c>
      <c r="G119" s="22">
        <v>14523</v>
      </c>
      <c r="H119">
        <v>79</v>
      </c>
      <c r="I119" t="s">
        <v>46</v>
      </c>
      <c r="J119" t="s">
        <v>47</v>
      </c>
      <c r="K119" t="s">
        <v>58</v>
      </c>
      <c r="L119">
        <v>23.9</v>
      </c>
      <c r="M119">
        <v>110</v>
      </c>
      <c r="N119">
        <v>70</v>
      </c>
      <c r="O119">
        <v>40</v>
      </c>
      <c r="P119">
        <v>90</v>
      </c>
      <c r="Q119">
        <v>88</v>
      </c>
      <c r="R119" t="s">
        <v>54</v>
      </c>
      <c r="S119" t="s">
        <v>50</v>
      </c>
      <c r="T119" t="s">
        <v>50</v>
      </c>
      <c r="U119" t="s">
        <v>50</v>
      </c>
      <c r="V119" t="s">
        <v>51</v>
      </c>
      <c r="W119" t="s">
        <v>50</v>
      </c>
      <c r="X119" t="s">
        <v>51</v>
      </c>
      <c r="Y119" t="s">
        <v>50</v>
      </c>
      <c r="Z119" t="s">
        <v>52</v>
      </c>
      <c r="AA119" t="s">
        <v>50</v>
      </c>
      <c r="AB119" t="s">
        <v>50</v>
      </c>
      <c r="AC119">
        <v>80</v>
      </c>
      <c r="AE119">
        <v>131</v>
      </c>
      <c r="AF119">
        <v>4.7</v>
      </c>
      <c r="AK119" t="s">
        <v>50</v>
      </c>
      <c r="AL119" t="s">
        <v>51</v>
      </c>
      <c r="AM119" t="s">
        <v>50</v>
      </c>
      <c r="AN119" t="s">
        <v>51</v>
      </c>
      <c r="AO119" t="s">
        <v>50</v>
      </c>
      <c r="AP119" t="s">
        <v>50</v>
      </c>
      <c r="AQ119" t="s">
        <v>50</v>
      </c>
      <c r="AR119" t="s">
        <v>50</v>
      </c>
      <c r="AS119" t="s">
        <v>50</v>
      </c>
      <c r="AT119" t="s">
        <v>50</v>
      </c>
      <c r="AU119" t="s">
        <v>52</v>
      </c>
      <c r="AV119" t="s">
        <v>52</v>
      </c>
      <c r="AW119" t="s">
        <v>52</v>
      </c>
      <c r="AX119" t="s">
        <v>52</v>
      </c>
      <c r="AY119" t="s">
        <v>51</v>
      </c>
    </row>
    <row r="120" spans="1:51" x14ac:dyDescent="0.25">
      <c r="A120">
        <v>150138</v>
      </c>
      <c r="B120">
        <v>63</v>
      </c>
      <c r="D120">
        <v>63</v>
      </c>
      <c r="E120">
        <v>1</v>
      </c>
      <c r="F120" t="s">
        <v>87</v>
      </c>
      <c r="G120" s="22">
        <v>15601</v>
      </c>
      <c r="H120">
        <v>76</v>
      </c>
      <c r="I120" t="s">
        <v>56</v>
      </c>
      <c r="J120" t="s">
        <v>47</v>
      </c>
      <c r="K120" t="s">
        <v>58</v>
      </c>
      <c r="L120">
        <v>26.62</v>
      </c>
      <c r="M120">
        <v>118</v>
      </c>
      <c r="N120">
        <v>60</v>
      </c>
      <c r="O120">
        <v>58</v>
      </c>
      <c r="P120">
        <v>89</v>
      </c>
      <c r="Q120">
        <v>86</v>
      </c>
      <c r="R120" t="s">
        <v>59</v>
      </c>
      <c r="S120" t="s">
        <v>51</v>
      </c>
      <c r="T120" t="s">
        <v>50</v>
      </c>
      <c r="U120" t="s">
        <v>51</v>
      </c>
      <c r="V120" t="s">
        <v>51</v>
      </c>
      <c r="W120" t="s">
        <v>50</v>
      </c>
      <c r="X120" t="s">
        <v>51</v>
      </c>
      <c r="Y120" t="s">
        <v>50</v>
      </c>
      <c r="Z120" t="b">
        <v>1</v>
      </c>
      <c r="AA120" t="s">
        <v>50</v>
      </c>
      <c r="AB120" t="s">
        <v>50</v>
      </c>
      <c r="AC120">
        <v>96</v>
      </c>
      <c r="AD120">
        <v>67</v>
      </c>
      <c r="AF120">
        <v>3.3</v>
      </c>
      <c r="AI120" t="s">
        <v>52</v>
      </c>
      <c r="AJ120" t="s">
        <v>52</v>
      </c>
      <c r="AK120" t="s">
        <v>50</v>
      </c>
      <c r="AL120" t="s">
        <v>51</v>
      </c>
      <c r="AM120" t="s">
        <v>52</v>
      </c>
      <c r="AN120" t="s">
        <v>50</v>
      </c>
      <c r="AO120" t="s">
        <v>51</v>
      </c>
      <c r="AP120" t="s">
        <v>50</v>
      </c>
      <c r="AQ120" t="s">
        <v>50</v>
      </c>
      <c r="AR120" t="s">
        <v>50</v>
      </c>
      <c r="AS120" t="s">
        <v>51</v>
      </c>
      <c r="AT120" t="s">
        <v>50</v>
      </c>
      <c r="AU120" t="s">
        <v>52</v>
      </c>
      <c r="AV120" t="s">
        <v>52</v>
      </c>
      <c r="AW120" t="s">
        <v>52</v>
      </c>
      <c r="AX120" t="s">
        <v>52</v>
      </c>
      <c r="AY120" t="s">
        <v>51</v>
      </c>
    </row>
    <row r="121" spans="1:51" hidden="1" x14ac:dyDescent="0.25">
      <c r="A121">
        <v>150138</v>
      </c>
      <c r="B121">
        <v>63</v>
      </c>
      <c r="D121">
        <v>63</v>
      </c>
      <c r="E121">
        <v>2</v>
      </c>
      <c r="F121" t="s">
        <v>676</v>
      </c>
      <c r="G121" s="22">
        <v>15601</v>
      </c>
      <c r="H121">
        <v>76</v>
      </c>
      <c r="I121" t="s">
        <v>56</v>
      </c>
      <c r="J121" t="s">
        <v>47</v>
      </c>
      <c r="K121" t="s">
        <v>58</v>
      </c>
      <c r="L121">
        <v>26.09</v>
      </c>
      <c r="M121">
        <v>120</v>
      </c>
      <c r="N121">
        <v>60</v>
      </c>
      <c r="O121">
        <v>60</v>
      </c>
      <c r="P121">
        <v>90</v>
      </c>
      <c r="Q121">
        <v>78</v>
      </c>
      <c r="R121" t="s">
        <v>54</v>
      </c>
      <c r="S121" t="s">
        <v>51</v>
      </c>
      <c r="T121" t="s">
        <v>50</v>
      </c>
      <c r="U121" t="s">
        <v>50</v>
      </c>
      <c r="V121" t="s">
        <v>51</v>
      </c>
      <c r="W121" t="s">
        <v>50</v>
      </c>
      <c r="X121" t="s">
        <v>51</v>
      </c>
      <c r="Y121" t="s">
        <v>50</v>
      </c>
      <c r="Z121" t="b">
        <v>1</v>
      </c>
      <c r="AA121" t="s">
        <v>50</v>
      </c>
      <c r="AB121" t="s">
        <v>50</v>
      </c>
      <c r="AC121">
        <v>93</v>
      </c>
      <c r="AD121">
        <v>70</v>
      </c>
      <c r="AF121">
        <v>3.8</v>
      </c>
      <c r="AI121" t="s">
        <v>52</v>
      </c>
      <c r="AJ121" t="s">
        <v>52</v>
      </c>
      <c r="AK121" t="s">
        <v>50</v>
      </c>
      <c r="AL121" t="s">
        <v>51</v>
      </c>
      <c r="AM121" t="s">
        <v>52</v>
      </c>
      <c r="AN121" t="s">
        <v>50</v>
      </c>
      <c r="AO121" t="s">
        <v>51</v>
      </c>
      <c r="AP121" t="s">
        <v>51</v>
      </c>
      <c r="AQ121" t="s">
        <v>50</v>
      </c>
      <c r="AR121" t="s">
        <v>50</v>
      </c>
      <c r="AS121" t="s">
        <v>51</v>
      </c>
      <c r="AT121" t="s">
        <v>50</v>
      </c>
      <c r="AU121" t="s">
        <v>52</v>
      </c>
      <c r="AV121" t="s">
        <v>52</v>
      </c>
      <c r="AW121" t="s">
        <v>52</v>
      </c>
      <c r="AX121" t="s">
        <v>52</v>
      </c>
      <c r="AY121" t="s">
        <v>51</v>
      </c>
    </row>
    <row r="122" spans="1:51" hidden="1" x14ac:dyDescent="0.25">
      <c r="A122">
        <v>150138</v>
      </c>
      <c r="B122">
        <v>63</v>
      </c>
      <c r="D122">
        <v>63</v>
      </c>
      <c r="E122">
        <v>3</v>
      </c>
      <c r="F122" t="s">
        <v>677</v>
      </c>
      <c r="G122" s="22">
        <v>15601</v>
      </c>
      <c r="H122">
        <v>76</v>
      </c>
      <c r="I122" t="s">
        <v>56</v>
      </c>
      <c r="J122" t="s">
        <v>47</v>
      </c>
      <c r="K122" t="s">
        <v>58</v>
      </c>
      <c r="L122">
        <v>26.42</v>
      </c>
      <c r="M122">
        <v>120</v>
      </c>
      <c r="N122">
        <v>80</v>
      </c>
      <c r="O122">
        <v>40</v>
      </c>
      <c r="P122">
        <v>100</v>
      </c>
      <c r="Q122">
        <v>84</v>
      </c>
      <c r="R122" t="s">
        <v>54</v>
      </c>
      <c r="S122" t="s">
        <v>51</v>
      </c>
      <c r="T122" t="s">
        <v>50</v>
      </c>
      <c r="U122" t="s">
        <v>51</v>
      </c>
      <c r="V122" t="s">
        <v>51</v>
      </c>
      <c r="W122" t="s">
        <v>50</v>
      </c>
      <c r="X122" t="s">
        <v>51</v>
      </c>
      <c r="Y122" t="s">
        <v>50</v>
      </c>
      <c r="Z122" t="b">
        <v>1</v>
      </c>
      <c r="AA122" t="s">
        <v>50</v>
      </c>
      <c r="AB122" t="s">
        <v>50</v>
      </c>
      <c r="AI122" t="s">
        <v>52</v>
      </c>
      <c r="AJ122" t="s">
        <v>52</v>
      </c>
      <c r="AK122" t="s">
        <v>50</v>
      </c>
      <c r="AL122" t="s">
        <v>51</v>
      </c>
      <c r="AM122" t="s">
        <v>52</v>
      </c>
      <c r="AN122" t="s">
        <v>50</v>
      </c>
      <c r="AO122" t="s">
        <v>51</v>
      </c>
      <c r="AP122" t="s">
        <v>51</v>
      </c>
      <c r="AQ122" t="s">
        <v>50</v>
      </c>
      <c r="AR122" t="s">
        <v>50</v>
      </c>
      <c r="AS122" t="s">
        <v>51</v>
      </c>
      <c r="AT122" t="s">
        <v>50</v>
      </c>
      <c r="AU122" t="s">
        <v>52</v>
      </c>
      <c r="AV122" t="s">
        <v>52</v>
      </c>
      <c r="AW122" t="s">
        <v>52</v>
      </c>
      <c r="AX122" t="s">
        <v>52</v>
      </c>
      <c r="AY122" t="s">
        <v>51</v>
      </c>
    </row>
    <row r="123" spans="1:51" hidden="1" x14ac:dyDescent="0.25">
      <c r="A123">
        <v>150138</v>
      </c>
      <c r="B123">
        <v>63</v>
      </c>
      <c r="D123">
        <v>63</v>
      </c>
      <c r="E123">
        <v>4</v>
      </c>
      <c r="F123" t="s">
        <v>678</v>
      </c>
      <c r="G123" s="22">
        <v>15601</v>
      </c>
      <c r="H123">
        <v>76</v>
      </c>
      <c r="I123" t="s">
        <v>56</v>
      </c>
      <c r="J123" t="s">
        <v>47</v>
      </c>
      <c r="K123" t="s">
        <v>58</v>
      </c>
      <c r="L123">
        <v>26.09</v>
      </c>
      <c r="M123">
        <v>130</v>
      </c>
      <c r="N123">
        <v>74</v>
      </c>
      <c r="O123">
        <v>56</v>
      </c>
      <c r="P123">
        <v>102</v>
      </c>
      <c r="Q123">
        <v>72</v>
      </c>
      <c r="R123" t="s">
        <v>59</v>
      </c>
      <c r="S123" t="s">
        <v>51</v>
      </c>
      <c r="T123" t="s">
        <v>50</v>
      </c>
      <c r="U123" t="s">
        <v>50</v>
      </c>
      <c r="V123" t="s">
        <v>51</v>
      </c>
      <c r="W123" t="s">
        <v>50</v>
      </c>
      <c r="X123" t="s">
        <v>51</v>
      </c>
      <c r="Y123" t="s">
        <v>50</v>
      </c>
      <c r="Z123" t="b">
        <v>1</v>
      </c>
      <c r="AA123" t="s">
        <v>50</v>
      </c>
      <c r="AB123" t="s">
        <v>50</v>
      </c>
      <c r="AC123">
        <v>111</v>
      </c>
      <c r="AD123">
        <v>57</v>
      </c>
      <c r="AF123">
        <v>3.1</v>
      </c>
      <c r="AI123" t="s">
        <v>52</v>
      </c>
      <c r="AJ123" t="s">
        <v>52</v>
      </c>
      <c r="AK123" t="s">
        <v>50</v>
      </c>
      <c r="AL123" t="s">
        <v>51</v>
      </c>
      <c r="AM123" t="s">
        <v>52</v>
      </c>
      <c r="AN123" t="s">
        <v>50</v>
      </c>
      <c r="AO123" t="s">
        <v>51</v>
      </c>
      <c r="AP123" t="s">
        <v>51</v>
      </c>
      <c r="AQ123" t="s">
        <v>50</v>
      </c>
      <c r="AR123" t="s">
        <v>50</v>
      </c>
      <c r="AS123" t="s">
        <v>51</v>
      </c>
      <c r="AT123" t="s">
        <v>50</v>
      </c>
      <c r="AU123" t="s">
        <v>52</v>
      </c>
      <c r="AV123" t="s">
        <v>52</v>
      </c>
      <c r="AW123" t="s">
        <v>52</v>
      </c>
      <c r="AX123" t="s">
        <v>52</v>
      </c>
      <c r="AY123" t="s">
        <v>51</v>
      </c>
    </row>
    <row r="124" spans="1:51" hidden="1" x14ac:dyDescent="0.25">
      <c r="A124">
        <v>150138</v>
      </c>
      <c r="B124">
        <v>75</v>
      </c>
      <c r="C124">
        <v>75</v>
      </c>
      <c r="D124">
        <v>63</v>
      </c>
      <c r="E124">
        <v>5</v>
      </c>
      <c r="F124" t="s">
        <v>679</v>
      </c>
      <c r="G124" s="22">
        <v>15601</v>
      </c>
      <c r="H124">
        <v>76</v>
      </c>
      <c r="I124" t="s">
        <v>56</v>
      </c>
      <c r="J124" t="s">
        <v>47</v>
      </c>
      <c r="K124" t="s">
        <v>58</v>
      </c>
      <c r="L124">
        <v>26.3</v>
      </c>
      <c r="M124">
        <v>110</v>
      </c>
      <c r="N124">
        <v>70</v>
      </c>
      <c r="O124">
        <v>40</v>
      </c>
      <c r="P124">
        <v>90</v>
      </c>
      <c r="Q124">
        <v>83</v>
      </c>
      <c r="R124" t="s">
        <v>59</v>
      </c>
      <c r="S124" t="s">
        <v>50</v>
      </c>
      <c r="T124" t="s">
        <v>50</v>
      </c>
      <c r="U124" t="s">
        <v>51</v>
      </c>
      <c r="V124" t="s">
        <v>51</v>
      </c>
      <c r="W124" t="s">
        <v>50</v>
      </c>
      <c r="X124" t="s">
        <v>51</v>
      </c>
      <c r="Y124" t="s">
        <v>50</v>
      </c>
      <c r="Z124" t="b">
        <v>1</v>
      </c>
      <c r="AA124" t="s">
        <v>50</v>
      </c>
      <c r="AB124" t="s">
        <v>50</v>
      </c>
      <c r="AK124" t="s">
        <v>50</v>
      </c>
      <c r="AL124" t="s">
        <v>51</v>
      </c>
      <c r="AN124" t="s">
        <v>50</v>
      </c>
      <c r="AO124" t="s">
        <v>51</v>
      </c>
      <c r="AP124" t="s">
        <v>51</v>
      </c>
      <c r="AQ124" t="s">
        <v>50</v>
      </c>
      <c r="AR124" t="s">
        <v>50</v>
      </c>
      <c r="AS124" t="s">
        <v>51</v>
      </c>
      <c r="AT124" t="s">
        <v>50</v>
      </c>
      <c r="AU124" t="s">
        <v>52</v>
      </c>
      <c r="AV124" t="s">
        <v>52</v>
      </c>
      <c r="AW124" t="s">
        <v>52</v>
      </c>
      <c r="AX124" t="s">
        <v>52</v>
      </c>
      <c r="AY124" t="s">
        <v>51</v>
      </c>
    </row>
    <row r="125" spans="1:51" hidden="1" x14ac:dyDescent="0.25">
      <c r="A125">
        <v>150138</v>
      </c>
      <c r="B125">
        <v>75</v>
      </c>
      <c r="C125">
        <v>75</v>
      </c>
      <c r="D125">
        <v>63</v>
      </c>
      <c r="E125">
        <v>6</v>
      </c>
      <c r="F125" t="s">
        <v>680</v>
      </c>
      <c r="G125" s="22">
        <v>15601</v>
      </c>
      <c r="H125">
        <v>76</v>
      </c>
      <c r="I125" t="s">
        <v>56</v>
      </c>
      <c r="J125" t="s">
        <v>47</v>
      </c>
      <c r="K125" t="s">
        <v>58</v>
      </c>
      <c r="L125">
        <v>24.8</v>
      </c>
      <c r="M125">
        <v>120</v>
      </c>
      <c r="N125">
        <v>80</v>
      </c>
      <c r="O125">
        <v>40</v>
      </c>
      <c r="P125">
        <v>100</v>
      </c>
      <c r="Q125">
        <v>96</v>
      </c>
      <c r="R125" t="s">
        <v>54</v>
      </c>
      <c r="S125" t="s">
        <v>50</v>
      </c>
      <c r="T125" t="s">
        <v>50</v>
      </c>
      <c r="U125" t="s">
        <v>50</v>
      </c>
      <c r="V125" t="s">
        <v>51</v>
      </c>
      <c r="W125" t="s">
        <v>50</v>
      </c>
      <c r="X125" t="s">
        <v>51</v>
      </c>
      <c r="Y125" t="s">
        <v>50</v>
      </c>
      <c r="Z125" t="b">
        <v>1</v>
      </c>
      <c r="AA125" t="s">
        <v>50</v>
      </c>
      <c r="AB125" t="s">
        <v>50</v>
      </c>
      <c r="AC125">
        <v>76</v>
      </c>
      <c r="AD125">
        <v>86</v>
      </c>
      <c r="AF125">
        <v>4.5</v>
      </c>
      <c r="AK125" t="s">
        <v>50</v>
      </c>
      <c r="AL125" t="s">
        <v>50</v>
      </c>
      <c r="AN125" t="s">
        <v>50</v>
      </c>
      <c r="AO125" t="s">
        <v>51</v>
      </c>
      <c r="AP125" t="s">
        <v>51</v>
      </c>
      <c r="AQ125" t="s">
        <v>50</v>
      </c>
      <c r="AR125" t="s">
        <v>50</v>
      </c>
      <c r="AS125" t="s">
        <v>51</v>
      </c>
      <c r="AT125" t="s">
        <v>50</v>
      </c>
      <c r="AU125" t="s">
        <v>52</v>
      </c>
      <c r="AV125" t="s">
        <v>52</v>
      </c>
      <c r="AW125" t="s">
        <v>52</v>
      </c>
      <c r="AX125" t="s">
        <v>52</v>
      </c>
      <c r="AY125" t="s">
        <v>51</v>
      </c>
    </row>
    <row r="126" spans="1:51" hidden="1" x14ac:dyDescent="0.25">
      <c r="A126">
        <v>150138</v>
      </c>
      <c r="B126">
        <v>60</v>
      </c>
      <c r="C126">
        <v>60</v>
      </c>
      <c r="D126">
        <v>63</v>
      </c>
      <c r="E126">
        <v>7</v>
      </c>
      <c r="F126" t="s">
        <v>681</v>
      </c>
      <c r="G126" s="22">
        <v>15601</v>
      </c>
      <c r="H126">
        <v>76</v>
      </c>
      <c r="I126" t="s">
        <v>56</v>
      </c>
      <c r="J126" t="s">
        <v>47</v>
      </c>
      <c r="K126" t="s">
        <v>58</v>
      </c>
      <c r="L126">
        <v>25.1</v>
      </c>
      <c r="M126">
        <v>130</v>
      </c>
      <c r="N126">
        <v>80</v>
      </c>
      <c r="O126">
        <v>50</v>
      </c>
      <c r="P126">
        <v>105</v>
      </c>
      <c r="Q126">
        <v>73</v>
      </c>
      <c r="R126" t="s">
        <v>54</v>
      </c>
      <c r="S126" t="s">
        <v>50</v>
      </c>
      <c r="T126" t="s">
        <v>50</v>
      </c>
      <c r="U126" t="s">
        <v>50</v>
      </c>
      <c r="V126" t="s">
        <v>51</v>
      </c>
      <c r="W126" t="s">
        <v>50</v>
      </c>
      <c r="X126" t="s">
        <v>51</v>
      </c>
      <c r="Y126" t="s">
        <v>50</v>
      </c>
      <c r="Z126" t="b">
        <v>1</v>
      </c>
      <c r="AA126" t="s">
        <v>50</v>
      </c>
      <c r="AB126" t="s">
        <v>50</v>
      </c>
      <c r="AC126">
        <v>93</v>
      </c>
      <c r="AD126">
        <v>70</v>
      </c>
      <c r="AE126">
        <v>142</v>
      </c>
      <c r="AF126">
        <v>3.7</v>
      </c>
      <c r="AK126" t="s">
        <v>50</v>
      </c>
      <c r="AL126" t="s">
        <v>50</v>
      </c>
      <c r="AN126" t="s">
        <v>50</v>
      </c>
      <c r="AO126" t="s">
        <v>51</v>
      </c>
      <c r="AP126" t="s">
        <v>51</v>
      </c>
      <c r="AQ126" t="s">
        <v>50</v>
      </c>
      <c r="AR126" t="s">
        <v>50</v>
      </c>
      <c r="AS126" t="s">
        <v>51</v>
      </c>
      <c r="AT126" t="s">
        <v>50</v>
      </c>
      <c r="AU126" t="s">
        <v>52</v>
      </c>
      <c r="AV126" t="s">
        <v>52</v>
      </c>
      <c r="AW126" t="s">
        <v>52</v>
      </c>
      <c r="AX126" t="s">
        <v>52</v>
      </c>
      <c r="AY126" t="s">
        <v>51</v>
      </c>
    </row>
    <row r="127" spans="1:51" hidden="1" x14ac:dyDescent="0.25">
      <c r="A127">
        <v>150138</v>
      </c>
      <c r="B127">
        <v>60</v>
      </c>
      <c r="C127">
        <v>60</v>
      </c>
      <c r="D127">
        <v>63</v>
      </c>
      <c r="E127">
        <v>8</v>
      </c>
      <c r="F127" t="s">
        <v>682</v>
      </c>
      <c r="G127" s="22">
        <v>15601</v>
      </c>
      <c r="H127">
        <v>76</v>
      </c>
      <c r="I127" t="s">
        <v>56</v>
      </c>
      <c r="J127" t="s">
        <v>47</v>
      </c>
      <c r="K127" t="s">
        <v>58</v>
      </c>
      <c r="L127">
        <v>25.4</v>
      </c>
      <c r="M127">
        <v>120</v>
      </c>
      <c r="N127">
        <v>70</v>
      </c>
      <c r="O127">
        <v>50</v>
      </c>
      <c r="P127">
        <v>95</v>
      </c>
      <c r="Q127">
        <v>82</v>
      </c>
      <c r="R127" t="s">
        <v>54</v>
      </c>
      <c r="S127" t="s">
        <v>50</v>
      </c>
      <c r="T127" t="s">
        <v>50</v>
      </c>
      <c r="U127" t="s">
        <v>50</v>
      </c>
      <c r="V127" t="s">
        <v>51</v>
      </c>
      <c r="W127" t="s">
        <v>50</v>
      </c>
      <c r="X127" t="s">
        <v>51</v>
      </c>
      <c r="Y127" t="s">
        <v>50</v>
      </c>
      <c r="Z127" t="b">
        <v>1</v>
      </c>
      <c r="AA127" t="s">
        <v>50</v>
      </c>
      <c r="AB127" t="s">
        <v>50</v>
      </c>
      <c r="AC127">
        <v>92</v>
      </c>
      <c r="AD127">
        <v>70</v>
      </c>
      <c r="AE127">
        <v>153</v>
      </c>
      <c r="AF127">
        <v>4</v>
      </c>
      <c r="AI127">
        <v>4</v>
      </c>
      <c r="AJ127">
        <v>2.1</v>
      </c>
      <c r="AK127" t="s">
        <v>50</v>
      </c>
      <c r="AL127" t="s">
        <v>51</v>
      </c>
      <c r="AM127" t="s">
        <v>50</v>
      </c>
      <c r="AN127" t="s">
        <v>50</v>
      </c>
      <c r="AO127" t="s">
        <v>51</v>
      </c>
      <c r="AP127" t="s">
        <v>51</v>
      </c>
      <c r="AQ127" t="s">
        <v>50</v>
      </c>
      <c r="AR127" t="s">
        <v>50</v>
      </c>
      <c r="AS127" t="s">
        <v>51</v>
      </c>
      <c r="AT127" t="s">
        <v>50</v>
      </c>
      <c r="AU127" t="s">
        <v>52</v>
      </c>
      <c r="AV127" t="s">
        <v>52</v>
      </c>
      <c r="AW127" t="s">
        <v>52</v>
      </c>
      <c r="AX127" t="s">
        <v>52</v>
      </c>
      <c r="AY127" t="s">
        <v>51</v>
      </c>
    </row>
    <row r="128" spans="1:51" hidden="1" x14ac:dyDescent="0.25">
      <c r="A128">
        <v>150138</v>
      </c>
      <c r="B128">
        <v>60</v>
      </c>
      <c r="C128">
        <v>60</v>
      </c>
      <c r="D128">
        <v>63</v>
      </c>
      <c r="E128">
        <v>9</v>
      </c>
      <c r="F128" t="s">
        <v>683</v>
      </c>
      <c r="G128" s="22">
        <v>15601</v>
      </c>
      <c r="H128">
        <v>76</v>
      </c>
      <c r="I128" t="s">
        <v>56</v>
      </c>
      <c r="J128" t="s">
        <v>47</v>
      </c>
      <c r="K128" t="s">
        <v>58</v>
      </c>
      <c r="L128">
        <v>22.1</v>
      </c>
      <c r="M128">
        <v>130</v>
      </c>
      <c r="N128">
        <v>75</v>
      </c>
      <c r="O128">
        <v>55</v>
      </c>
      <c r="P128">
        <v>102.5</v>
      </c>
      <c r="Q128">
        <v>96</v>
      </c>
      <c r="R128" t="s">
        <v>59</v>
      </c>
      <c r="S128" t="s">
        <v>50</v>
      </c>
      <c r="T128" t="s">
        <v>50</v>
      </c>
      <c r="U128" t="s">
        <v>51</v>
      </c>
      <c r="V128" t="s">
        <v>51</v>
      </c>
      <c r="W128" t="s">
        <v>50</v>
      </c>
      <c r="X128" t="s">
        <v>51</v>
      </c>
      <c r="Y128" t="s">
        <v>50</v>
      </c>
      <c r="Z128" t="b">
        <v>1</v>
      </c>
      <c r="AA128" t="s">
        <v>50</v>
      </c>
      <c r="AB128" t="s">
        <v>50</v>
      </c>
      <c r="AC128">
        <v>69</v>
      </c>
      <c r="AD128">
        <v>89</v>
      </c>
      <c r="AE128">
        <v>144</v>
      </c>
      <c r="AF128">
        <v>4.0999999999999996</v>
      </c>
      <c r="AI128">
        <v>5.8</v>
      </c>
      <c r="AJ128">
        <v>3.7</v>
      </c>
      <c r="AK128" t="s">
        <v>50</v>
      </c>
      <c r="AL128" t="s">
        <v>51</v>
      </c>
      <c r="AM128" t="s">
        <v>50</v>
      </c>
      <c r="AN128" t="s">
        <v>50</v>
      </c>
      <c r="AO128" t="s">
        <v>51</v>
      </c>
      <c r="AP128" t="s">
        <v>51</v>
      </c>
      <c r="AQ128" t="s">
        <v>50</v>
      </c>
      <c r="AR128" t="s">
        <v>50</v>
      </c>
      <c r="AS128" t="s">
        <v>51</v>
      </c>
      <c r="AT128" t="s">
        <v>50</v>
      </c>
      <c r="AU128" t="s">
        <v>52</v>
      </c>
      <c r="AV128" t="s">
        <v>52</v>
      </c>
      <c r="AW128" t="s">
        <v>52</v>
      </c>
      <c r="AX128" t="s">
        <v>52</v>
      </c>
      <c r="AY128" t="s">
        <v>51</v>
      </c>
    </row>
    <row r="129" spans="1:51" hidden="1" x14ac:dyDescent="0.25">
      <c r="A129">
        <v>150138</v>
      </c>
      <c r="B129">
        <v>60</v>
      </c>
      <c r="C129">
        <v>60</v>
      </c>
      <c r="D129">
        <v>63</v>
      </c>
      <c r="E129">
        <v>10</v>
      </c>
      <c r="F129" t="s">
        <v>684</v>
      </c>
      <c r="G129" s="22">
        <v>15601</v>
      </c>
      <c r="H129">
        <v>76</v>
      </c>
      <c r="I129" t="s">
        <v>56</v>
      </c>
      <c r="J129" t="s">
        <v>47</v>
      </c>
      <c r="K129" t="s">
        <v>58</v>
      </c>
      <c r="L129">
        <v>26.2</v>
      </c>
      <c r="M129">
        <v>175</v>
      </c>
      <c r="N129">
        <v>80</v>
      </c>
      <c r="O129">
        <v>95</v>
      </c>
      <c r="P129">
        <v>127.5</v>
      </c>
      <c r="Q129">
        <v>88</v>
      </c>
      <c r="R129" t="s">
        <v>59</v>
      </c>
      <c r="S129" t="s">
        <v>50</v>
      </c>
      <c r="T129" t="s">
        <v>50</v>
      </c>
      <c r="U129" t="s">
        <v>51</v>
      </c>
      <c r="V129" t="s">
        <v>51</v>
      </c>
      <c r="W129" t="s">
        <v>50</v>
      </c>
      <c r="X129" t="s">
        <v>51</v>
      </c>
      <c r="Y129" t="s">
        <v>50</v>
      </c>
      <c r="Z129" t="b">
        <v>1</v>
      </c>
      <c r="AA129" t="s">
        <v>50</v>
      </c>
      <c r="AB129" t="s">
        <v>50</v>
      </c>
      <c r="AC129">
        <v>78</v>
      </c>
      <c r="AD129">
        <v>84</v>
      </c>
      <c r="AE129">
        <v>158</v>
      </c>
      <c r="AF129">
        <v>4.2</v>
      </c>
      <c r="AK129" t="s">
        <v>50</v>
      </c>
      <c r="AL129" t="s">
        <v>51</v>
      </c>
      <c r="AM129" t="s">
        <v>50</v>
      </c>
      <c r="AN129" t="s">
        <v>50</v>
      </c>
      <c r="AO129" t="s">
        <v>51</v>
      </c>
      <c r="AP129" t="s">
        <v>51</v>
      </c>
      <c r="AQ129" t="s">
        <v>50</v>
      </c>
      <c r="AR129" t="s">
        <v>50</v>
      </c>
      <c r="AS129" t="s">
        <v>50</v>
      </c>
      <c r="AT129" t="s">
        <v>50</v>
      </c>
      <c r="AU129" s="23">
        <v>43103</v>
      </c>
      <c r="AV129">
        <v>0</v>
      </c>
      <c r="AW129" s="23">
        <v>43104</v>
      </c>
      <c r="AX129">
        <v>104</v>
      </c>
      <c r="AY129" t="s">
        <v>51</v>
      </c>
    </row>
    <row r="130" spans="1:51" hidden="1" x14ac:dyDescent="0.25">
      <c r="A130">
        <v>150138</v>
      </c>
      <c r="B130">
        <v>60</v>
      </c>
      <c r="C130">
        <v>60</v>
      </c>
      <c r="D130">
        <v>63</v>
      </c>
      <c r="E130">
        <v>11</v>
      </c>
      <c r="F130" t="s">
        <v>685</v>
      </c>
      <c r="G130" s="22">
        <v>15601</v>
      </c>
      <c r="H130">
        <v>76</v>
      </c>
      <c r="I130" t="s">
        <v>56</v>
      </c>
      <c r="J130" t="s">
        <v>47</v>
      </c>
      <c r="K130" t="s">
        <v>58</v>
      </c>
      <c r="L130">
        <v>26.4</v>
      </c>
      <c r="M130">
        <v>140</v>
      </c>
      <c r="N130">
        <v>70</v>
      </c>
      <c r="O130">
        <v>70</v>
      </c>
      <c r="P130">
        <v>105</v>
      </c>
      <c r="Q130">
        <v>88</v>
      </c>
      <c r="R130" t="s">
        <v>59</v>
      </c>
      <c r="S130" t="s">
        <v>51</v>
      </c>
      <c r="T130" t="s">
        <v>50</v>
      </c>
      <c r="U130" t="s">
        <v>50</v>
      </c>
      <c r="V130" t="s">
        <v>51</v>
      </c>
      <c r="W130" t="s">
        <v>50</v>
      </c>
      <c r="X130" t="s">
        <v>51</v>
      </c>
      <c r="Y130" t="s">
        <v>50</v>
      </c>
      <c r="Z130" t="b">
        <v>1</v>
      </c>
      <c r="AA130" t="s">
        <v>50</v>
      </c>
      <c r="AB130" t="s">
        <v>50</v>
      </c>
      <c r="AC130">
        <v>78</v>
      </c>
      <c r="AD130">
        <v>84</v>
      </c>
      <c r="AE130">
        <v>158</v>
      </c>
      <c r="AF130">
        <v>4.2</v>
      </c>
      <c r="AK130" t="s">
        <v>50</v>
      </c>
      <c r="AL130" t="s">
        <v>51</v>
      </c>
      <c r="AM130" t="s">
        <v>50</v>
      </c>
      <c r="AN130" t="s">
        <v>50</v>
      </c>
      <c r="AO130" t="s">
        <v>51</v>
      </c>
      <c r="AP130" t="s">
        <v>51</v>
      </c>
      <c r="AQ130" t="s">
        <v>50</v>
      </c>
      <c r="AR130" t="s">
        <v>50</v>
      </c>
      <c r="AS130" t="s">
        <v>50</v>
      </c>
      <c r="AT130" t="s">
        <v>50</v>
      </c>
      <c r="AU130" t="s">
        <v>52</v>
      </c>
      <c r="AV130" t="s">
        <v>52</v>
      </c>
      <c r="AW130" t="s">
        <v>52</v>
      </c>
      <c r="AX130" t="s">
        <v>52</v>
      </c>
      <c r="AY130" t="s">
        <v>51</v>
      </c>
    </row>
    <row r="131" spans="1:51" x14ac:dyDescent="0.25">
      <c r="A131">
        <v>150284</v>
      </c>
      <c r="B131">
        <v>64</v>
      </c>
      <c r="D131">
        <v>64</v>
      </c>
      <c r="E131">
        <v>1</v>
      </c>
      <c r="F131" t="s">
        <v>88</v>
      </c>
      <c r="G131" s="22">
        <v>16212</v>
      </c>
      <c r="H131">
        <v>74</v>
      </c>
      <c r="I131" t="s">
        <v>56</v>
      </c>
      <c r="J131" t="s">
        <v>57</v>
      </c>
      <c r="K131" t="s">
        <v>58</v>
      </c>
      <c r="L131">
        <v>37.380000000000003</v>
      </c>
      <c r="M131">
        <v>120</v>
      </c>
      <c r="N131">
        <v>70</v>
      </c>
      <c r="O131">
        <v>50</v>
      </c>
      <c r="P131">
        <v>95</v>
      </c>
      <c r="Q131">
        <v>82</v>
      </c>
      <c r="R131" t="s">
        <v>54</v>
      </c>
      <c r="S131" t="s">
        <v>50</v>
      </c>
      <c r="T131" t="s">
        <v>50</v>
      </c>
      <c r="U131" t="s">
        <v>51</v>
      </c>
      <c r="V131" t="s">
        <v>51</v>
      </c>
      <c r="W131" t="s">
        <v>51</v>
      </c>
      <c r="X131" t="s">
        <v>51</v>
      </c>
      <c r="Y131" t="s">
        <v>51</v>
      </c>
      <c r="Z131" t="s">
        <v>52</v>
      </c>
      <c r="AA131" t="s">
        <v>50</v>
      </c>
      <c r="AB131" t="s">
        <v>51</v>
      </c>
      <c r="AI131" t="s">
        <v>52</v>
      </c>
      <c r="AJ131" t="s">
        <v>52</v>
      </c>
      <c r="AK131" t="s">
        <v>50</v>
      </c>
      <c r="AL131" t="s">
        <v>51</v>
      </c>
      <c r="AM131" t="s">
        <v>52</v>
      </c>
      <c r="AN131" t="s">
        <v>51</v>
      </c>
      <c r="AO131" t="s">
        <v>51</v>
      </c>
      <c r="AP131" t="s">
        <v>51</v>
      </c>
      <c r="AQ131" t="s">
        <v>50</v>
      </c>
      <c r="AR131" t="s">
        <v>50</v>
      </c>
      <c r="AS131" t="s">
        <v>51</v>
      </c>
      <c r="AT131" t="s">
        <v>50</v>
      </c>
      <c r="AU131" t="s">
        <v>52</v>
      </c>
      <c r="AV131" t="s">
        <v>52</v>
      </c>
      <c r="AW131" t="s">
        <v>52</v>
      </c>
      <c r="AX131" t="s">
        <v>52</v>
      </c>
      <c r="AY131" t="s">
        <v>51</v>
      </c>
    </row>
    <row r="132" spans="1:51" hidden="1" x14ac:dyDescent="0.25">
      <c r="A132">
        <v>150284</v>
      </c>
      <c r="B132">
        <v>64</v>
      </c>
      <c r="D132">
        <v>64</v>
      </c>
      <c r="E132">
        <v>2</v>
      </c>
      <c r="F132" t="s">
        <v>686</v>
      </c>
      <c r="G132" s="22">
        <v>16212</v>
      </c>
      <c r="H132">
        <v>74</v>
      </c>
      <c r="I132" t="s">
        <v>56</v>
      </c>
      <c r="J132" t="s">
        <v>57</v>
      </c>
      <c r="K132" t="s">
        <v>58</v>
      </c>
      <c r="L132">
        <v>38.229999999999997</v>
      </c>
      <c r="M132">
        <v>124</v>
      </c>
      <c r="N132">
        <v>58</v>
      </c>
      <c r="O132">
        <v>66</v>
      </c>
      <c r="P132">
        <v>91</v>
      </c>
      <c r="Q132">
        <v>98</v>
      </c>
      <c r="R132" t="s">
        <v>54</v>
      </c>
      <c r="S132" t="s">
        <v>50</v>
      </c>
      <c r="T132" t="s">
        <v>50</v>
      </c>
      <c r="U132" t="s">
        <v>50</v>
      </c>
      <c r="V132" t="s">
        <v>51</v>
      </c>
      <c r="W132" t="s">
        <v>51</v>
      </c>
      <c r="X132" t="s">
        <v>51</v>
      </c>
      <c r="Y132" t="s">
        <v>51</v>
      </c>
      <c r="Z132" t="s">
        <v>52</v>
      </c>
      <c r="AA132" t="s">
        <v>50</v>
      </c>
      <c r="AB132" t="s">
        <v>51</v>
      </c>
      <c r="AC132">
        <v>105</v>
      </c>
      <c r="AD132">
        <v>61</v>
      </c>
      <c r="AE132">
        <v>117</v>
      </c>
      <c r="AF132">
        <v>4.0999999999999996</v>
      </c>
      <c r="AI132" t="s">
        <v>52</v>
      </c>
      <c r="AJ132" t="s">
        <v>52</v>
      </c>
      <c r="AK132" t="s">
        <v>50</v>
      </c>
      <c r="AL132" t="s">
        <v>51</v>
      </c>
      <c r="AM132" t="s">
        <v>52</v>
      </c>
      <c r="AN132" t="s">
        <v>50</v>
      </c>
      <c r="AO132" t="s">
        <v>51</v>
      </c>
      <c r="AP132" t="s">
        <v>51</v>
      </c>
      <c r="AQ132" t="s">
        <v>50</v>
      </c>
      <c r="AR132" t="s">
        <v>50</v>
      </c>
      <c r="AS132" t="s">
        <v>51</v>
      </c>
      <c r="AT132" t="s">
        <v>50</v>
      </c>
      <c r="AU132" t="s">
        <v>52</v>
      </c>
      <c r="AV132" t="s">
        <v>52</v>
      </c>
      <c r="AW132" t="s">
        <v>52</v>
      </c>
      <c r="AX132" t="s">
        <v>52</v>
      </c>
      <c r="AY132" t="s">
        <v>51</v>
      </c>
    </row>
    <row r="133" spans="1:51" hidden="1" x14ac:dyDescent="0.25">
      <c r="A133">
        <v>150284</v>
      </c>
      <c r="B133">
        <v>64</v>
      </c>
      <c r="D133">
        <v>64</v>
      </c>
      <c r="E133">
        <v>3</v>
      </c>
      <c r="F133" t="s">
        <v>687</v>
      </c>
      <c r="G133" s="22">
        <v>16212</v>
      </c>
      <c r="H133">
        <v>74</v>
      </c>
      <c r="I133" t="s">
        <v>56</v>
      </c>
      <c r="J133" t="s">
        <v>57</v>
      </c>
      <c r="K133" t="s">
        <v>58</v>
      </c>
      <c r="L133">
        <v>38.83</v>
      </c>
      <c r="M133">
        <v>134</v>
      </c>
      <c r="N133">
        <v>65</v>
      </c>
      <c r="O133">
        <v>69</v>
      </c>
      <c r="P133">
        <v>99.5</v>
      </c>
      <c r="Q133">
        <v>95</v>
      </c>
      <c r="R133" t="s">
        <v>54</v>
      </c>
      <c r="S133" t="s">
        <v>50</v>
      </c>
      <c r="T133" t="s">
        <v>50</v>
      </c>
      <c r="U133" t="s">
        <v>50</v>
      </c>
      <c r="V133" t="s">
        <v>51</v>
      </c>
      <c r="W133" t="s">
        <v>51</v>
      </c>
      <c r="X133" t="s">
        <v>51</v>
      </c>
      <c r="Y133" t="s">
        <v>51</v>
      </c>
      <c r="Z133" t="s">
        <v>52</v>
      </c>
      <c r="AA133" t="s">
        <v>50</v>
      </c>
      <c r="AB133" t="s">
        <v>51</v>
      </c>
      <c r="AC133">
        <v>106</v>
      </c>
      <c r="AD133">
        <v>61</v>
      </c>
      <c r="AE133">
        <v>118</v>
      </c>
      <c r="AF133">
        <v>4</v>
      </c>
      <c r="AI133" t="s">
        <v>52</v>
      </c>
      <c r="AJ133" t="s">
        <v>52</v>
      </c>
      <c r="AK133" t="s">
        <v>50</v>
      </c>
      <c r="AL133" t="s">
        <v>51</v>
      </c>
      <c r="AM133" t="s">
        <v>52</v>
      </c>
      <c r="AN133" t="s">
        <v>50</v>
      </c>
      <c r="AO133" t="s">
        <v>51</v>
      </c>
      <c r="AP133" t="s">
        <v>51</v>
      </c>
      <c r="AQ133" t="s">
        <v>50</v>
      </c>
      <c r="AR133" t="s">
        <v>50</v>
      </c>
      <c r="AS133" t="s">
        <v>51</v>
      </c>
      <c r="AT133" t="s">
        <v>50</v>
      </c>
      <c r="AU133" t="s">
        <v>52</v>
      </c>
      <c r="AV133" t="s">
        <v>52</v>
      </c>
      <c r="AW133" t="s">
        <v>52</v>
      </c>
      <c r="AX133" t="s">
        <v>52</v>
      </c>
      <c r="AY133" t="s">
        <v>51</v>
      </c>
    </row>
    <row r="134" spans="1:51" hidden="1" x14ac:dyDescent="0.25">
      <c r="A134">
        <v>150284</v>
      </c>
      <c r="B134">
        <v>58</v>
      </c>
      <c r="C134">
        <v>58</v>
      </c>
      <c r="D134">
        <v>58</v>
      </c>
      <c r="E134">
        <v>4</v>
      </c>
      <c r="F134" t="s">
        <v>688</v>
      </c>
      <c r="G134" s="22">
        <v>16212</v>
      </c>
      <c r="H134">
        <v>74</v>
      </c>
      <c r="I134" t="s">
        <v>56</v>
      </c>
      <c r="J134" t="s">
        <v>57</v>
      </c>
      <c r="K134" t="s">
        <v>58</v>
      </c>
      <c r="L134">
        <v>37.6</v>
      </c>
      <c r="M134">
        <v>140</v>
      </c>
      <c r="N134">
        <v>80</v>
      </c>
      <c r="O134">
        <v>60</v>
      </c>
      <c r="P134">
        <v>110</v>
      </c>
      <c r="Q134">
        <v>86</v>
      </c>
      <c r="R134" t="s">
        <v>54</v>
      </c>
      <c r="S134" t="s">
        <v>50</v>
      </c>
      <c r="T134" t="s">
        <v>50</v>
      </c>
      <c r="U134" t="s">
        <v>50</v>
      </c>
      <c r="V134" t="s">
        <v>51</v>
      </c>
      <c r="W134" t="s">
        <v>51</v>
      </c>
      <c r="X134" t="s">
        <v>51</v>
      </c>
      <c r="Z134" t="s">
        <v>52</v>
      </c>
      <c r="AA134" t="s">
        <v>50</v>
      </c>
      <c r="AB134" t="s">
        <v>51</v>
      </c>
      <c r="AC134">
        <v>101</v>
      </c>
      <c r="AD134">
        <v>64</v>
      </c>
      <c r="AE134">
        <v>129</v>
      </c>
      <c r="AF134">
        <v>4</v>
      </c>
      <c r="AK134" t="s">
        <v>50</v>
      </c>
      <c r="AL134" t="s">
        <v>51</v>
      </c>
      <c r="AN134" t="s">
        <v>50</v>
      </c>
      <c r="AO134" t="s">
        <v>51</v>
      </c>
      <c r="AP134" t="s">
        <v>51</v>
      </c>
      <c r="AQ134" t="s">
        <v>50</v>
      </c>
      <c r="AR134" t="s">
        <v>50</v>
      </c>
      <c r="AS134" t="s">
        <v>51</v>
      </c>
      <c r="AT134" t="s">
        <v>50</v>
      </c>
      <c r="AU134" t="s">
        <v>52</v>
      </c>
      <c r="AV134" t="s">
        <v>52</v>
      </c>
      <c r="AW134" t="s">
        <v>52</v>
      </c>
      <c r="AX134" t="s">
        <v>52</v>
      </c>
      <c r="AY134" t="s">
        <v>51</v>
      </c>
    </row>
    <row r="135" spans="1:51" hidden="1" x14ac:dyDescent="0.25">
      <c r="A135">
        <v>150284</v>
      </c>
      <c r="B135">
        <v>58</v>
      </c>
      <c r="C135">
        <v>58</v>
      </c>
      <c r="D135">
        <v>58</v>
      </c>
      <c r="E135">
        <v>5</v>
      </c>
      <c r="F135" t="s">
        <v>689</v>
      </c>
      <c r="G135" s="22">
        <v>16212</v>
      </c>
      <c r="H135">
        <v>74</v>
      </c>
      <c r="I135" t="s">
        <v>56</v>
      </c>
      <c r="J135" t="s">
        <v>57</v>
      </c>
      <c r="K135" t="s">
        <v>58</v>
      </c>
      <c r="L135">
        <v>37.200000000000003</v>
      </c>
      <c r="M135">
        <v>125</v>
      </c>
      <c r="N135">
        <v>70</v>
      </c>
      <c r="O135">
        <v>55</v>
      </c>
      <c r="P135">
        <v>97.5</v>
      </c>
      <c r="Q135">
        <v>95</v>
      </c>
      <c r="R135" t="s">
        <v>54</v>
      </c>
      <c r="S135" t="s">
        <v>50</v>
      </c>
      <c r="T135" t="s">
        <v>50</v>
      </c>
      <c r="U135" t="s">
        <v>50</v>
      </c>
      <c r="V135" t="s">
        <v>51</v>
      </c>
      <c r="W135" t="s">
        <v>51</v>
      </c>
      <c r="X135" t="s">
        <v>51</v>
      </c>
      <c r="Y135" t="s">
        <v>51</v>
      </c>
      <c r="Z135" t="s">
        <v>52</v>
      </c>
      <c r="AA135" t="s">
        <v>50</v>
      </c>
      <c r="AB135" t="s">
        <v>51</v>
      </c>
      <c r="AC135">
        <v>99</v>
      </c>
      <c r="AD135">
        <v>65</v>
      </c>
      <c r="AE135">
        <v>125</v>
      </c>
      <c r="AF135">
        <v>4.4000000000000004</v>
      </c>
      <c r="AI135">
        <v>3.1</v>
      </c>
      <c r="AJ135">
        <v>1.4</v>
      </c>
      <c r="AK135" t="s">
        <v>50</v>
      </c>
      <c r="AL135" t="s">
        <v>51</v>
      </c>
      <c r="AN135" t="s">
        <v>50</v>
      </c>
      <c r="AO135" t="s">
        <v>51</v>
      </c>
      <c r="AP135" t="s">
        <v>51</v>
      </c>
      <c r="AQ135" t="s">
        <v>50</v>
      </c>
      <c r="AR135" t="s">
        <v>50</v>
      </c>
      <c r="AS135" t="s">
        <v>51</v>
      </c>
      <c r="AT135" t="s">
        <v>50</v>
      </c>
      <c r="AU135" t="s">
        <v>52</v>
      </c>
      <c r="AV135" t="s">
        <v>52</v>
      </c>
      <c r="AW135" t="s">
        <v>52</v>
      </c>
      <c r="AX135" t="s">
        <v>52</v>
      </c>
      <c r="AY135" t="s">
        <v>51</v>
      </c>
    </row>
    <row r="136" spans="1:51" hidden="1" x14ac:dyDescent="0.25">
      <c r="A136">
        <v>150284</v>
      </c>
      <c r="B136">
        <v>58</v>
      </c>
      <c r="C136">
        <v>58</v>
      </c>
      <c r="D136">
        <v>58</v>
      </c>
      <c r="E136">
        <v>6</v>
      </c>
      <c r="F136" t="s">
        <v>690</v>
      </c>
      <c r="G136" s="22">
        <v>16212</v>
      </c>
      <c r="H136">
        <v>74</v>
      </c>
      <c r="I136" t="s">
        <v>56</v>
      </c>
      <c r="J136" t="s">
        <v>57</v>
      </c>
      <c r="K136" t="s">
        <v>58</v>
      </c>
      <c r="L136">
        <v>35.9</v>
      </c>
      <c r="M136">
        <v>125</v>
      </c>
      <c r="N136">
        <v>70</v>
      </c>
      <c r="O136">
        <v>55</v>
      </c>
      <c r="P136">
        <v>97.5</v>
      </c>
      <c r="Q136">
        <v>102</v>
      </c>
      <c r="R136" t="s">
        <v>54</v>
      </c>
      <c r="S136" t="s">
        <v>50</v>
      </c>
      <c r="T136" t="s">
        <v>50</v>
      </c>
      <c r="U136" t="s">
        <v>50</v>
      </c>
      <c r="V136" t="s">
        <v>51</v>
      </c>
      <c r="W136" t="s">
        <v>51</v>
      </c>
      <c r="X136" t="s">
        <v>51</v>
      </c>
      <c r="Y136" t="s">
        <v>51</v>
      </c>
      <c r="Z136" t="s">
        <v>52</v>
      </c>
      <c r="AA136" t="s">
        <v>50</v>
      </c>
      <c r="AB136" t="s">
        <v>51</v>
      </c>
      <c r="AC136">
        <v>108</v>
      </c>
      <c r="AD136">
        <v>59</v>
      </c>
      <c r="AF136">
        <v>3.8</v>
      </c>
      <c r="AK136" t="s">
        <v>50</v>
      </c>
      <c r="AL136" t="s">
        <v>51</v>
      </c>
      <c r="AM136" t="s">
        <v>50</v>
      </c>
      <c r="AN136" t="s">
        <v>50</v>
      </c>
      <c r="AO136" t="s">
        <v>51</v>
      </c>
      <c r="AP136" t="s">
        <v>51</v>
      </c>
      <c r="AQ136" t="s">
        <v>50</v>
      </c>
      <c r="AR136" t="s">
        <v>50</v>
      </c>
      <c r="AS136" t="s">
        <v>51</v>
      </c>
      <c r="AT136" t="s">
        <v>50</v>
      </c>
      <c r="AU136" t="s">
        <v>52</v>
      </c>
      <c r="AV136" t="s">
        <v>52</v>
      </c>
      <c r="AW136" t="s">
        <v>52</v>
      </c>
      <c r="AX136" t="s">
        <v>52</v>
      </c>
      <c r="AY136" t="s">
        <v>51</v>
      </c>
    </row>
    <row r="137" spans="1:51" hidden="1" x14ac:dyDescent="0.25">
      <c r="A137">
        <v>150284</v>
      </c>
      <c r="B137">
        <v>58</v>
      </c>
      <c r="C137">
        <v>58</v>
      </c>
      <c r="D137">
        <v>58</v>
      </c>
      <c r="E137">
        <v>7</v>
      </c>
      <c r="F137" t="s">
        <v>691</v>
      </c>
      <c r="G137" s="22">
        <v>16212</v>
      </c>
      <c r="H137">
        <v>74</v>
      </c>
      <c r="I137" t="s">
        <v>56</v>
      </c>
      <c r="J137" t="s">
        <v>57</v>
      </c>
      <c r="K137" t="s">
        <v>58</v>
      </c>
      <c r="L137">
        <v>35.9</v>
      </c>
      <c r="O137">
        <v>0</v>
      </c>
      <c r="P137">
        <v>0</v>
      </c>
      <c r="S137" t="s">
        <v>50</v>
      </c>
      <c r="T137" t="s">
        <v>50</v>
      </c>
      <c r="V137" t="s">
        <v>51</v>
      </c>
      <c r="W137" t="s">
        <v>51</v>
      </c>
      <c r="X137" t="s">
        <v>51</v>
      </c>
      <c r="Y137" t="s">
        <v>51</v>
      </c>
      <c r="Z137" t="s">
        <v>52</v>
      </c>
      <c r="AA137" t="s">
        <v>50</v>
      </c>
      <c r="AB137" t="s">
        <v>51</v>
      </c>
      <c r="AK137" t="s">
        <v>50</v>
      </c>
      <c r="AL137" t="s">
        <v>51</v>
      </c>
      <c r="AM137" t="s">
        <v>50</v>
      </c>
      <c r="AN137" t="s">
        <v>50</v>
      </c>
      <c r="AO137" t="s">
        <v>51</v>
      </c>
      <c r="AP137" t="s">
        <v>51</v>
      </c>
      <c r="AQ137" t="s">
        <v>50</v>
      </c>
      <c r="AR137" t="s">
        <v>50</v>
      </c>
      <c r="AS137" t="s">
        <v>51</v>
      </c>
      <c r="AT137" t="s">
        <v>50</v>
      </c>
      <c r="AU137" t="s">
        <v>52</v>
      </c>
      <c r="AV137" t="s">
        <v>52</v>
      </c>
      <c r="AW137" t="s">
        <v>52</v>
      </c>
      <c r="AX137" t="s">
        <v>52</v>
      </c>
      <c r="AY137" t="s">
        <v>51</v>
      </c>
    </row>
    <row r="138" spans="1:51" x14ac:dyDescent="0.25">
      <c r="A138">
        <v>150637</v>
      </c>
      <c r="B138">
        <v>54</v>
      </c>
      <c r="D138">
        <v>54</v>
      </c>
      <c r="E138">
        <v>1</v>
      </c>
      <c r="F138" t="s">
        <v>89</v>
      </c>
      <c r="G138" s="22">
        <v>13399</v>
      </c>
      <c r="H138">
        <v>82</v>
      </c>
      <c r="I138" t="s">
        <v>56</v>
      </c>
      <c r="J138" t="s">
        <v>47</v>
      </c>
      <c r="K138" t="s">
        <v>58</v>
      </c>
      <c r="L138">
        <v>28.72</v>
      </c>
      <c r="M138">
        <v>130</v>
      </c>
      <c r="N138">
        <v>70</v>
      </c>
      <c r="O138">
        <v>60</v>
      </c>
      <c r="P138">
        <v>100</v>
      </c>
      <c r="Q138">
        <v>89</v>
      </c>
      <c r="R138" t="s">
        <v>59</v>
      </c>
      <c r="S138" t="s">
        <v>50</v>
      </c>
      <c r="T138" t="s">
        <v>50</v>
      </c>
      <c r="U138" t="s">
        <v>51</v>
      </c>
      <c r="V138" t="s">
        <v>51</v>
      </c>
      <c r="W138" t="s">
        <v>51</v>
      </c>
      <c r="X138" t="s">
        <v>51</v>
      </c>
      <c r="Y138" t="s">
        <v>51</v>
      </c>
      <c r="Z138" t="s">
        <v>52</v>
      </c>
      <c r="AA138" t="s">
        <v>51</v>
      </c>
      <c r="AB138" t="s">
        <v>51</v>
      </c>
      <c r="AI138" t="s">
        <v>52</v>
      </c>
      <c r="AJ138" t="s">
        <v>52</v>
      </c>
      <c r="AK138" t="s">
        <v>50</v>
      </c>
      <c r="AL138" t="s">
        <v>51</v>
      </c>
      <c r="AM138" t="s">
        <v>52</v>
      </c>
      <c r="AN138" t="s">
        <v>51</v>
      </c>
      <c r="AO138" t="s">
        <v>51</v>
      </c>
      <c r="AP138" t="s">
        <v>50</v>
      </c>
      <c r="AQ138" t="s">
        <v>50</v>
      </c>
      <c r="AR138" t="s">
        <v>50</v>
      </c>
      <c r="AS138" t="s">
        <v>51</v>
      </c>
      <c r="AT138" t="s">
        <v>51</v>
      </c>
      <c r="AU138" t="s">
        <v>52</v>
      </c>
      <c r="AV138" t="s">
        <v>52</v>
      </c>
      <c r="AW138" t="s">
        <v>52</v>
      </c>
      <c r="AX138" t="s">
        <v>52</v>
      </c>
      <c r="AY138" t="s">
        <v>51</v>
      </c>
    </row>
    <row r="139" spans="1:51" hidden="1" x14ac:dyDescent="0.25">
      <c r="A139">
        <v>150637</v>
      </c>
      <c r="B139">
        <v>54</v>
      </c>
      <c r="D139">
        <v>54</v>
      </c>
      <c r="E139">
        <v>2</v>
      </c>
      <c r="F139" t="s">
        <v>692</v>
      </c>
      <c r="G139" s="22">
        <v>13399</v>
      </c>
      <c r="H139">
        <v>82</v>
      </c>
      <c r="I139" t="s">
        <v>56</v>
      </c>
      <c r="J139" t="s">
        <v>47</v>
      </c>
      <c r="K139" t="s">
        <v>58</v>
      </c>
      <c r="L139">
        <v>28.89</v>
      </c>
      <c r="M139">
        <v>125</v>
      </c>
      <c r="N139">
        <v>70</v>
      </c>
      <c r="O139">
        <v>55</v>
      </c>
      <c r="P139">
        <v>97.5</v>
      </c>
      <c r="Q139">
        <v>70</v>
      </c>
      <c r="R139" t="s">
        <v>59</v>
      </c>
      <c r="S139" t="s">
        <v>50</v>
      </c>
      <c r="T139" t="s">
        <v>50</v>
      </c>
      <c r="U139" t="s">
        <v>51</v>
      </c>
      <c r="V139" t="s">
        <v>51</v>
      </c>
      <c r="W139" t="s">
        <v>51</v>
      </c>
      <c r="X139" t="s">
        <v>51</v>
      </c>
      <c r="Y139" t="s">
        <v>51</v>
      </c>
      <c r="Z139" t="s">
        <v>52</v>
      </c>
      <c r="AA139" t="s">
        <v>51</v>
      </c>
      <c r="AB139" t="s">
        <v>51</v>
      </c>
      <c r="AC139">
        <v>194</v>
      </c>
      <c r="AD139">
        <v>28</v>
      </c>
      <c r="AE139">
        <v>120</v>
      </c>
      <c r="AF139">
        <v>4.9000000000000004</v>
      </c>
      <c r="AI139" t="s">
        <v>52</v>
      </c>
      <c r="AJ139" t="s">
        <v>52</v>
      </c>
      <c r="AK139" t="s">
        <v>50</v>
      </c>
      <c r="AL139" t="s">
        <v>51</v>
      </c>
      <c r="AM139" t="s">
        <v>52</v>
      </c>
      <c r="AN139" t="s">
        <v>51</v>
      </c>
      <c r="AO139" t="s">
        <v>51</v>
      </c>
      <c r="AP139" t="s">
        <v>50</v>
      </c>
      <c r="AQ139" t="s">
        <v>50</v>
      </c>
      <c r="AR139" t="s">
        <v>50</v>
      </c>
      <c r="AS139" t="s">
        <v>51</v>
      </c>
      <c r="AT139" t="s">
        <v>51</v>
      </c>
      <c r="AU139" t="s">
        <v>52</v>
      </c>
      <c r="AV139" t="s">
        <v>52</v>
      </c>
      <c r="AW139" t="s">
        <v>52</v>
      </c>
      <c r="AX139" t="s">
        <v>52</v>
      </c>
      <c r="AY139" t="s">
        <v>51</v>
      </c>
    </row>
    <row r="140" spans="1:51" hidden="1" x14ac:dyDescent="0.25">
      <c r="A140">
        <v>150637</v>
      </c>
      <c r="B140">
        <v>54</v>
      </c>
      <c r="D140">
        <v>54</v>
      </c>
      <c r="E140">
        <v>3</v>
      </c>
      <c r="F140" t="s">
        <v>693</v>
      </c>
      <c r="G140" s="22">
        <v>13399</v>
      </c>
      <c r="H140">
        <v>82</v>
      </c>
      <c r="I140" t="s">
        <v>56</v>
      </c>
      <c r="J140" t="s">
        <v>47</v>
      </c>
      <c r="K140" t="s">
        <v>58</v>
      </c>
      <c r="L140">
        <v>28.2</v>
      </c>
      <c r="M140">
        <v>115</v>
      </c>
      <c r="N140">
        <v>70</v>
      </c>
      <c r="O140">
        <v>45</v>
      </c>
      <c r="P140">
        <v>92.5</v>
      </c>
      <c r="Q140">
        <v>55</v>
      </c>
      <c r="R140" t="s">
        <v>59</v>
      </c>
      <c r="S140" t="s">
        <v>51</v>
      </c>
      <c r="T140" t="s">
        <v>50</v>
      </c>
      <c r="U140" t="s">
        <v>50</v>
      </c>
      <c r="V140" t="s">
        <v>51</v>
      </c>
      <c r="W140" t="s">
        <v>51</v>
      </c>
      <c r="X140" t="s">
        <v>51</v>
      </c>
      <c r="Y140" t="s">
        <v>51</v>
      </c>
      <c r="Z140" t="s">
        <v>52</v>
      </c>
      <c r="AA140" t="s">
        <v>51</v>
      </c>
      <c r="AB140" t="s">
        <v>51</v>
      </c>
      <c r="AC140">
        <v>244</v>
      </c>
      <c r="AD140">
        <v>21</v>
      </c>
      <c r="AF140">
        <v>4.5</v>
      </c>
      <c r="AI140" t="s">
        <v>52</v>
      </c>
      <c r="AJ140" t="s">
        <v>52</v>
      </c>
      <c r="AK140" t="s">
        <v>50</v>
      </c>
      <c r="AL140" t="s">
        <v>51</v>
      </c>
      <c r="AM140" t="s">
        <v>52</v>
      </c>
      <c r="AN140" t="s">
        <v>51</v>
      </c>
      <c r="AO140" t="s">
        <v>51</v>
      </c>
      <c r="AP140" t="s">
        <v>50</v>
      </c>
      <c r="AQ140" t="s">
        <v>50</v>
      </c>
      <c r="AR140" t="s">
        <v>50</v>
      </c>
      <c r="AS140" t="s">
        <v>51</v>
      </c>
      <c r="AT140" t="s">
        <v>51</v>
      </c>
      <c r="AU140" t="s">
        <v>52</v>
      </c>
      <c r="AV140" t="s">
        <v>52</v>
      </c>
      <c r="AW140" t="s">
        <v>52</v>
      </c>
      <c r="AX140" t="s">
        <v>52</v>
      </c>
      <c r="AY140" t="s">
        <v>51</v>
      </c>
    </row>
    <row r="141" spans="1:51" hidden="1" x14ac:dyDescent="0.25">
      <c r="A141">
        <v>150637</v>
      </c>
      <c r="B141">
        <v>54</v>
      </c>
      <c r="D141">
        <v>54</v>
      </c>
      <c r="E141">
        <v>4</v>
      </c>
      <c r="F141" t="s">
        <v>694</v>
      </c>
      <c r="G141" s="22">
        <v>13399</v>
      </c>
      <c r="H141">
        <v>82</v>
      </c>
      <c r="I141" t="s">
        <v>56</v>
      </c>
      <c r="J141" t="s">
        <v>47</v>
      </c>
      <c r="K141" t="s">
        <v>58</v>
      </c>
      <c r="L141">
        <v>28.37</v>
      </c>
      <c r="M141">
        <v>105</v>
      </c>
      <c r="N141">
        <v>60</v>
      </c>
      <c r="O141">
        <v>45</v>
      </c>
      <c r="P141">
        <v>82.5</v>
      </c>
      <c r="Q141">
        <v>67</v>
      </c>
      <c r="R141" t="s">
        <v>59</v>
      </c>
      <c r="S141" t="s">
        <v>51</v>
      </c>
      <c r="T141" t="s">
        <v>50</v>
      </c>
      <c r="U141" t="s">
        <v>51</v>
      </c>
      <c r="V141" t="s">
        <v>51</v>
      </c>
      <c r="W141" t="s">
        <v>51</v>
      </c>
      <c r="X141" t="s">
        <v>51</v>
      </c>
      <c r="Y141" t="s">
        <v>51</v>
      </c>
      <c r="Z141" t="s">
        <v>52</v>
      </c>
      <c r="AA141" t="s">
        <v>51</v>
      </c>
      <c r="AB141" t="s">
        <v>51</v>
      </c>
      <c r="AC141">
        <v>242</v>
      </c>
      <c r="AD141">
        <v>21</v>
      </c>
      <c r="AF141">
        <v>4.4000000000000004</v>
      </c>
      <c r="AI141" t="s">
        <v>52</v>
      </c>
      <c r="AJ141" t="s">
        <v>52</v>
      </c>
      <c r="AK141" t="s">
        <v>50</v>
      </c>
      <c r="AL141" t="s">
        <v>51</v>
      </c>
      <c r="AM141" t="s">
        <v>52</v>
      </c>
      <c r="AN141" t="s">
        <v>51</v>
      </c>
      <c r="AO141" t="s">
        <v>51</v>
      </c>
      <c r="AP141" t="s">
        <v>50</v>
      </c>
      <c r="AQ141" t="s">
        <v>50</v>
      </c>
      <c r="AR141" t="s">
        <v>50</v>
      </c>
      <c r="AS141" t="s">
        <v>51</v>
      </c>
      <c r="AT141" t="s">
        <v>51</v>
      </c>
      <c r="AU141" t="s">
        <v>52</v>
      </c>
      <c r="AV141" t="s">
        <v>52</v>
      </c>
      <c r="AW141" t="s">
        <v>52</v>
      </c>
      <c r="AX141" t="s">
        <v>52</v>
      </c>
      <c r="AY141" t="s">
        <v>51</v>
      </c>
    </row>
    <row r="142" spans="1:51" hidden="1" x14ac:dyDescent="0.25">
      <c r="A142">
        <v>150637</v>
      </c>
      <c r="B142">
        <v>54</v>
      </c>
      <c r="D142">
        <v>54</v>
      </c>
      <c r="E142">
        <v>5</v>
      </c>
      <c r="F142" t="s">
        <v>695</v>
      </c>
      <c r="G142" s="22">
        <v>13399</v>
      </c>
      <c r="H142">
        <v>82</v>
      </c>
      <c r="I142" t="s">
        <v>56</v>
      </c>
      <c r="J142" t="s">
        <v>47</v>
      </c>
      <c r="K142" t="s">
        <v>58</v>
      </c>
      <c r="L142">
        <v>28.37</v>
      </c>
      <c r="M142">
        <v>120</v>
      </c>
      <c r="N142">
        <v>50</v>
      </c>
      <c r="O142">
        <v>70</v>
      </c>
      <c r="P142">
        <v>85</v>
      </c>
      <c r="Q142">
        <v>64</v>
      </c>
      <c r="R142" t="s">
        <v>59</v>
      </c>
      <c r="S142" t="s">
        <v>51</v>
      </c>
      <c r="T142" t="s">
        <v>50</v>
      </c>
      <c r="U142" t="s">
        <v>50</v>
      </c>
      <c r="V142" t="s">
        <v>51</v>
      </c>
      <c r="W142" t="s">
        <v>51</v>
      </c>
      <c r="X142" t="s">
        <v>51</v>
      </c>
      <c r="Y142" t="s">
        <v>51</v>
      </c>
      <c r="Z142" t="s">
        <v>52</v>
      </c>
      <c r="AA142" t="s">
        <v>51</v>
      </c>
      <c r="AB142" t="s">
        <v>51</v>
      </c>
      <c r="AC142">
        <v>241</v>
      </c>
      <c r="AD142">
        <v>21</v>
      </c>
      <c r="AE142">
        <v>122</v>
      </c>
      <c r="AF142">
        <v>4.5</v>
      </c>
      <c r="AI142" t="s">
        <v>52</v>
      </c>
      <c r="AJ142" t="s">
        <v>52</v>
      </c>
      <c r="AK142" t="s">
        <v>50</v>
      </c>
      <c r="AL142" t="s">
        <v>51</v>
      </c>
      <c r="AM142" t="s">
        <v>52</v>
      </c>
      <c r="AN142" t="s">
        <v>51</v>
      </c>
      <c r="AO142" t="s">
        <v>51</v>
      </c>
      <c r="AP142" t="s">
        <v>50</v>
      </c>
      <c r="AQ142" t="s">
        <v>50</v>
      </c>
      <c r="AR142" t="s">
        <v>50</v>
      </c>
      <c r="AS142" t="s">
        <v>51</v>
      </c>
      <c r="AT142" t="s">
        <v>51</v>
      </c>
      <c r="AU142" t="s">
        <v>52</v>
      </c>
      <c r="AV142" t="s">
        <v>52</v>
      </c>
      <c r="AW142" t="s">
        <v>52</v>
      </c>
      <c r="AX142" t="s">
        <v>52</v>
      </c>
      <c r="AY142" t="s">
        <v>51</v>
      </c>
    </row>
    <row r="143" spans="1:51" hidden="1" x14ac:dyDescent="0.25">
      <c r="A143">
        <v>150637</v>
      </c>
      <c r="B143">
        <v>54</v>
      </c>
      <c r="D143">
        <v>54</v>
      </c>
      <c r="E143">
        <v>6</v>
      </c>
      <c r="F143" t="s">
        <v>696</v>
      </c>
      <c r="G143" s="22">
        <v>13399</v>
      </c>
      <c r="H143">
        <v>82</v>
      </c>
      <c r="I143" t="s">
        <v>56</v>
      </c>
      <c r="J143" t="s">
        <v>47</v>
      </c>
      <c r="K143" t="s">
        <v>58</v>
      </c>
      <c r="L143">
        <v>28.37</v>
      </c>
      <c r="M143">
        <v>120</v>
      </c>
      <c r="N143">
        <v>65</v>
      </c>
      <c r="O143">
        <v>55</v>
      </c>
      <c r="P143">
        <v>92.5</v>
      </c>
      <c r="Q143">
        <v>55</v>
      </c>
      <c r="R143" t="s">
        <v>59</v>
      </c>
      <c r="S143" t="s">
        <v>50</v>
      </c>
      <c r="T143" t="s">
        <v>50</v>
      </c>
      <c r="U143" t="s">
        <v>50</v>
      </c>
      <c r="V143" t="s">
        <v>51</v>
      </c>
      <c r="W143" t="s">
        <v>51</v>
      </c>
      <c r="X143" t="s">
        <v>51</v>
      </c>
      <c r="Y143" t="s">
        <v>51</v>
      </c>
      <c r="Z143" t="s">
        <v>52</v>
      </c>
      <c r="AA143" t="s">
        <v>51</v>
      </c>
      <c r="AB143" t="s">
        <v>51</v>
      </c>
      <c r="AC143">
        <v>224</v>
      </c>
      <c r="AD143">
        <v>23</v>
      </c>
      <c r="AE143">
        <v>113</v>
      </c>
      <c r="AF143">
        <v>4.9000000000000004</v>
      </c>
      <c r="AI143" t="s">
        <v>52</v>
      </c>
      <c r="AJ143" t="s">
        <v>52</v>
      </c>
      <c r="AK143" t="s">
        <v>50</v>
      </c>
      <c r="AL143" t="s">
        <v>51</v>
      </c>
      <c r="AM143" t="s">
        <v>52</v>
      </c>
      <c r="AN143" t="s">
        <v>51</v>
      </c>
      <c r="AO143" t="s">
        <v>51</v>
      </c>
      <c r="AP143" t="s">
        <v>50</v>
      </c>
      <c r="AQ143" t="s">
        <v>50</v>
      </c>
      <c r="AR143" t="s">
        <v>50</v>
      </c>
      <c r="AS143" t="s">
        <v>51</v>
      </c>
      <c r="AT143" t="s">
        <v>51</v>
      </c>
      <c r="AU143" t="s">
        <v>52</v>
      </c>
      <c r="AV143" t="s">
        <v>52</v>
      </c>
      <c r="AW143" t="s">
        <v>52</v>
      </c>
      <c r="AX143" t="s">
        <v>52</v>
      </c>
      <c r="AY143" t="s">
        <v>51</v>
      </c>
    </row>
    <row r="144" spans="1:51" hidden="1" x14ac:dyDescent="0.25">
      <c r="A144">
        <v>150637</v>
      </c>
      <c r="B144">
        <v>54</v>
      </c>
      <c r="D144">
        <v>54</v>
      </c>
      <c r="E144">
        <v>7</v>
      </c>
      <c r="F144" t="s">
        <v>697</v>
      </c>
      <c r="G144" s="22">
        <v>13399</v>
      </c>
      <c r="H144">
        <v>82</v>
      </c>
      <c r="I144" t="s">
        <v>56</v>
      </c>
      <c r="J144" t="s">
        <v>47</v>
      </c>
      <c r="K144" t="s">
        <v>58</v>
      </c>
      <c r="L144">
        <v>28.72</v>
      </c>
      <c r="M144">
        <v>120</v>
      </c>
      <c r="N144">
        <v>60</v>
      </c>
      <c r="O144">
        <v>60</v>
      </c>
      <c r="P144">
        <v>90</v>
      </c>
      <c r="Q144">
        <v>84</v>
      </c>
      <c r="R144" t="s">
        <v>59</v>
      </c>
      <c r="S144" t="s">
        <v>50</v>
      </c>
      <c r="T144" t="s">
        <v>50</v>
      </c>
      <c r="U144" t="s">
        <v>51</v>
      </c>
      <c r="V144" t="s">
        <v>51</v>
      </c>
      <c r="W144" t="s">
        <v>51</v>
      </c>
      <c r="X144" t="s">
        <v>51</v>
      </c>
      <c r="Y144" t="s">
        <v>51</v>
      </c>
      <c r="Z144" t="s">
        <v>52</v>
      </c>
      <c r="AA144" t="s">
        <v>51</v>
      </c>
      <c r="AB144" t="s">
        <v>51</v>
      </c>
      <c r="AC144">
        <v>286</v>
      </c>
      <c r="AD144">
        <v>17</v>
      </c>
      <c r="AE144">
        <v>108</v>
      </c>
      <c r="AF144">
        <v>4.9000000000000004</v>
      </c>
      <c r="AI144" t="s">
        <v>52</v>
      </c>
      <c r="AJ144" t="s">
        <v>52</v>
      </c>
      <c r="AK144" t="s">
        <v>50</v>
      </c>
      <c r="AL144" t="s">
        <v>51</v>
      </c>
      <c r="AM144" t="s">
        <v>52</v>
      </c>
      <c r="AN144" t="s">
        <v>51</v>
      </c>
      <c r="AO144" t="s">
        <v>51</v>
      </c>
      <c r="AP144" t="s">
        <v>50</v>
      </c>
      <c r="AQ144" t="s">
        <v>50</v>
      </c>
      <c r="AR144" t="s">
        <v>50</v>
      </c>
      <c r="AS144" t="s">
        <v>51</v>
      </c>
      <c r="AT144" t="s">
        <v>51</v>
      </c>
      <c r="AU144" t="s">
        <v>52</v>
      </c>
      <c r="AV144" t="s">
        <v>52</v>
      </c>
      <c r="AW144" t="s">
        <v>52</v>
      </c>
      <c r="AX144" t="s">
        <v>52</v>
      </c>
      <c r="AY144" t="s">
        <v>51</v>
      </c>
    </row>
    <row r="145" spans="1:51" hidden="1" x14ac:dyDescent="0.25">
      <c r="A145">
        <v>150637</v>
      </c>
      <c r="B145">
        <v>54</v>
      </c>
      <c r="D145">
        <v>54</v>
      </c>
      <c r="E145">
        <v>8</v>
      </c>
      <c r="F145" t="s">
        <v>698</v>
      </c>
      <c r="G145" s="22">
        <v>13399</v>
      </c>
      <c r="H145">
        <v>82</v>
      </c>
      <c r="I145" t="s">
        <v>56</v>
      </c>
      <c r="J145" t="s">
        <v>47</v>
      </c>
      <c r="K145" t="s">
        <v>58</v>
      </c>
      <c r="L145">
        <v>28.72</v>
      </c>
      <c r="M145">
        <v>120</v>
      </c>
      <c r="N145">
        <v>70</v>
      </c>
      <c r="O145">
        <v>50</v>
      </c>
      <c r="P145">
        <v>95</v>
      </c>
      <c r="Q145">
        <v>84</v>
      </c>
      <c r="R145" t="s">
        <v>59</v>
      </c>
      <c r="S145" t="s">
        <v>50</v>
      </c>
      <c r="T145" t="s">
        <v>50</v>
      </c>
      <c r="U145" t="s">
        <v>50</v>
      </c>
      <c r="V145" t="s">
        <v>51</v>
      </c>
      <c r="W145" t="s">
        <v>51</v>
      </c>
      <c r="X145" t="s">
        <v>51</v>
      </c>
      <c r="Y145" t="s">
        <v>51</v>
      </c>
      <c r="Z145" t="s">
        <v>52</v>
      </c>
      <c r="AA145" t="s">
        <v>51</v>
      </c>
      <c r="AB145" t="s">
        <v>51</v>
      </c>
      <c r="AC145">
        <v>258</v>
      </c>
      <c r="AD145">
        <v>20</v>
      </c>
      <c r="AE145">
        <v>117</v>
      </c>
      <c r="AF145">
        <v>4.5999999999999996</v>
      </c>
      <c r="AI145" t="s">
        <v>52</v>
      </c>
      <c r="AJ145" t="s">
        <v>52</v>
      </c>
      <c r="AK145" t="s">
        <v>50</v>
      </c>
      <c r="AL145" t="s">
        <v>51</v>
      </c>
      <c r="AM145" t="s">
        <v>52</v>
      </c>
      <c r="AN145" t="s">
        <v>51</v>
      </c>
      <c r="AO145" t="s">
        <v>51</v>
      </c>
      <c r="AP145" t="s">
        <v>50</v>
      </c>
      <c r="AQ145" t="s">
        <v>50</v>
      </c>
      <c r="AR145" t="s">
        <v>50</v>
      </c>
      <c r="AS145" t="s">
        <v>51</v>
      </c>
      <c r="AT145" t="s">
        <v>51</v>
      </c>
      <c r="AU145" t="s">
        <v>52</v>
      </c>
      <c r="AV145" t="s">
        <v>52</v>
      </c>
      <c r="AW145" t="s">
        <v>52</v>
      </c>
      <c r="AX145" t="s">
        <v>52</v>
      </c>
      <c r="AY145" t="s">
        <v>51</v>
      </c>
    </row>
    <row r="146" spans="1:51" hidden="1" x14ac:dyDescent="0.25">
      <c r="A146">
        <v>150637</v>
      </c>
      <c r="B146">
        <v>54</v>
      </c>
      <c r="D146">
        <v>54</v>
      </c>
      <c r="E146">
        <v>9</v>
      </c>
      <c r="F146" t="s">
        <v>699</v>
      </c>
      <c r="G146" s="22">
        <v>13399</v>
      </c>
      <c r="H146">
        <v>82</v>
      </c>
      <c r="I146" t="s">
        <v>56</v>
      </c>
      <c r="J146" t="s">
        <v>47</v>
      </c>
      <c r="K146" t="s">
        <v>58</v>
      </c>
      <c r="L146">
        <v>28.72</v>
      </c>
      <c r="M146">
        <v>120</v>
      </c>
      <c r="N146">
        <v>50</v>
      </c>
      <c r="O146">
        <v>70</v>
      </c>
      <c r="P146">
        <v>85</v>
      </c>
      <c r="Q146">
        <v>74</v>
      </c>
      <c r="R146" t="s">
        <v>59</v>
      </c>
      <c r="S146" t="s">
        <v>50</v>
      </c>
      <c r="T146" t="s">
        <v>50</v>
      </c>
      <c r="U146" t="s">
        <v>50</v>
      </c>
      <c r="V146" t="s">
        <v>51</v>
      </c>
      <c r="W146" t="s">
        <v>51</v>
      </c>
      <c r="X146" t="s">
        <v>51</v>
      </c>
      <c r="Y146" t="s">
        <v>51</v>
      </c>
      <c r="Z146" t="s">
        <v>52</v>
      </c>
      <c r="AA146" t="s">
        <v>51</v>
      </c>
      <c r="AB146" t="s">
        <v>51</v>
      </c>
      <c r="AC146">
        <v>255</v>
      </c>
      <c r="AD146">
        <v>20</v>
      </c>
      <c r="AE146">
        <v>109</v>
      </c>
      <c r="AF146">
        <v>4.8</v>
      </c>
      <c r="AI146" t="s">
        <v>52</v>
      </c>
      <c r="AJ146" t="s">
        <v>52</v>
      </c>
      <c r="AK146" t="s">
        <v>50</v>
      </c>
      <c r="AL146" t="s">
        <v>51</v>
      </c>
      <c r="AM146" t="s">
        <v>52</v>
      </c>
      <c r="AN146" t="s">
        <v>51</v>
      </c>
      <c r="AO146" t="s">
        <v>51</v>
      </c>
      <c r="AP146" t="s">
        <v>50</v>
      </c>
      <c r="AQ146" t="s">
        <v>50</v>
      </c>
      <c r="AR146" t="s">
        <v>50</v>
      </c>
      <c r="AS146" t="s">
        <v>51</v>
      </c>
      <c r="AT146" t="s">
        <v>51</v>
      </c>
      <c r="AU146" t="s">
        <v>52</v>
      </c>
      <c r="AV146" t="s">
        <v>52</v>
      </c>
      <c r="AW146" t="s">
        <v>52</v>
      </c>
      <c r="AX146" t="s">
        <v>52</v>
      </c>
      <c r="AY146" t="s">
        <v>51</v>
      </c>
    </row>
    <row r="147" spans="1:51" hidden="1" x14ac:dyDescent="0.25">
      <c r="A147">
        <v>150637</v>
      </c>
      <c r="B147">
        <v>54</v>
      </c>
      <c r="D147">
        <v>54</v>
      </c>
      <c r="E147">
        <v>10</v>
      </c>
      <c r="F147" t="s">
        <v>700</v>
      </c>
      <c r="G147" s="22">
        <v>13399</v>
      </c>
      <c r="H147">
        <v>82</v>
      </c>
      <c r="I147" t="s">
        <v>56</v>
      </c>
      <c r="J147" t="s">
        <v>47</v>
      </c>
      <c r="K147" t="s">
        <v>58</v>
      </c>
      <c r="L147">
        <v>28.72</v>
      </c>
      <c r="M147">
        <v>130</v>
      </c>
      <c r="N147">
        <v>70</v>
      </c>
      <c r="O147">
        <v>60</v>
      </c>
      <c r="P147">
        <v>100</v>
      </c>
      <c r="Q147">
        <v>68</v>
      </c>
      <c r="R147" t="s">
        <v>59</v>
      </c>
      <c r="S147" t="s">
        <v>50</v>
      </c>
      <c r="T147" t="s">
        <v>50</v>
      </c>
      <c r="U147" t="s">
        <v>50</v>
      </c>
      <c r="V147" t="s">
        <v>51</v>
      </c>
      <c r="W147" t="s">
        <v>51</v>
      </c>
      <c r="X147" t="s">
        <v>51</v>
      </c>
      <c r="Y147" t="s">
        <v>51</v>
      </c>
      <c r="Z147" t="s">
        <v>52</v>
      </c>
      <c r="AA147" t="s">
        <v>51</v>
      </c>
      <c r="AB147" t="s">
        <v>51</v>
      </c>
      <c r="AC147">
        <v>286</v>
      </c>
      <c r="AD147">
        <v>17</v>
      </c>
      <c r="AF147">
        <v>4.0999999999999996</v>
      </c>
      <c r="AI147" t="s">
        <v>52</v>
      </c>
      <c r="AJ147" t="s">
        <v>52</v>
      </c>
      <c r="AK147" t="s">
        <v>50</v>
      </c>
      <c r="AL147" t="s">
        <v>51</v>
      </c>
      <c r="AM147" t="s">
        <v>52</v>
      </c>
      <c r="AN147" t="s">
        <v>51</v>
      </c>
      <c r="AO147" t="s">
        <v>51</v>
      </c>
      <c r="AP147" t="s">
        <v>50</v>
      </c>
      <c r="AQ147" t="s">
        <v>50</v>
      </c>
      <c r="AR147" t="s">
        <v>50</v>
      </c>
      <c r="AS147" t="s">
        <v>51</v>
      </c>
      <c r="AT147" t="s">
        <v>51</v>
      </c>
      <c r="AU147" t="s">
        <v>52</v>
      </c>
      <c r="AV147" t="s">
        <v>52</v>
      </c>
      <c r="AW147" t="s">
        <v>52</v>
      </c>
      <c r="AX147" t="s">
        <v>52</v>
      </c>
      <c r="AY147" t="s">
        <v>51</v>
      </c>
    </row>
    <row r="148" spans="1:51" hidden="1" x14ac:dyDescent="0.25">
      <c r="A148">
        <v>150637</v>
      </c>
      <c r="B148">
        <v>54</v>
      </c>
      <c r="D148">
        <v>54</v>
      </c>
      <c r="E148">
        <v>11</v>
      </c>
      <c r="F148" t="s">
        <v>701</v>
      </c>
      <c r="G148" s="22">
        <v>13399</v>
      </c>
      <c r="H148">
        <v>82</v>
      </c>
      <c r="I148" t="s">
        <v>56</v>
      </c>
      <c r="J148" t="s">
        <v>47</v>
      </c>
      <c r="K148" t="s">
        <v>58</v>
      </c>
      <c r="L148">
        <v>27.34</v>
      </c>
      <c r="M148">
        <v>120</v>
      </c>
      <c r="N148">
        <v>70</v>
      </c>
      <c r="O148">
        <v>50</v>
      </c>
      <c r="P148">
        <v>95</v>
      </c>
      <c r="Q148">
        <v>69</v>
      </c>
      <c r="R148" t="s">
        <v>59</v>
      </c>
      <c r="S148" t="s">
        <v>51</v>
      </c>
      <c r="T148" t="s">
        <v>50</v>
      </c>
      <c r="U148" t="s">
        <v>50</v>
      </c>
      <c r="V148" t="s">
        <v>51</v>
      </c>
      <c r="W148" t="s">
        <v>51</v>
      </c>
      <c r="X148" t="s">
        <v>51</v>
      </c>
      <c r="Y148" t="s">
        <v>51</v>
      </c>
      <c r="Z148" t="s">
        <v>52</v>
      </c>
      <c r="AA148" t="s">
        <v>51</v>
      </c>
      <c r="AB148" t="s">
        <v>51</v>
      </c>
      <c r="AC148">
        <v>329</v>
      </c>
      <c r="AD148">
        <v>15</v>
      </c>
      <c r="AE148">
        <v>109</v>
      </c>
      <c r="AF148">
        <v>3.9</v>
      </c>
      <c r="AI148" t="s">
        <v>52</v>
      </c>
      <c r="AJ148" t="s">
        <v>52</v>
      </c>
      <c r="AK148" t="s">
        <v>50</v>
      </c>
      <c r="AL148" t="s">
        <v>51</v>
      </c>
      <c r="AM148" t="s">
        <v>52</v>
      </c>
      <c r="AN148" t="s">
        <v>51</v>
      </c>
      <c r="AO148" t="s">
        <v>51</v>
      </c>
      <c r="AP148" t="s">
        <v>50</v>
      </c>
      <c r="AQ148" t="s">
        <v>50</v>
      </c>
      <c r="AR148" t="s">
        <v>50</v>
      </c>
      <c r="AS148" t="s">
        <v>51</v>
      </c>
      <c r="AT148" t="s">
        <v>51</v>
      </c>
      <c r="AU148" t="s">
        <v>52</v>
      </c>
      <c r="AV148" t="s">
        <v>52</v>
      </c>
      <c r="AW148" t="s">
        <v>52</v>
      </c>
      <c r="AX148" t="s">
        <v>52</v>
      </c>
      <c r="AY148" t="s">
        <v>51</v>
      </c>
    </row>
    <row r="149" spans="1:51" x14ac:dyDescent="0.25">
      <c r="A149">
        <v>152302</v>
      </c>
      <c r="B149">
        <v>65</v>
      </c>
      <c r="D149">
        <v>65</v>
      </c>
      <c r="E149">
        <v>1</v>
      </c>
      <c r="F149" t="s">
        <v>90</v>
      </c>
      <c r="G149" s="22">
        <v>14042</v>
      </c>
      <c r="H149">
        <v>80</v>
      </c>
      <c r="I149" t="s">
        <v>46</v>
      </c>
      <c r="J149" t="s">
        <v>57</v>
      </c>
      <c r="K149" t="s">
        <v>58</v>
      </c>
      <c r="L149">
        <v>27.06</v>
      </c>
      <c r="M149">
        <v>115</v>
      </c>
      <c r="N149">
        <v>60</v>
      </c>
      <c r="O149">
        <v>55</v>
      </c>
      <c r="P149">
        <v>87.5</v>
      </c>
      <c r="Q149">
        <v>75</v>
      </c>
      <c r="R149" t="s">
        <v>59</v>
      </c>
      <c r="S149" t="s">
        <v>50</v>
      </c>
      <c r="T149" t="s">
        <v>51</v>
      </c>
      <c r="U149" t="s">
        <v>50</v>
      </c>
      <c r="V149" t="s">
        <v>51</v>
      </c>
      <c r="W149" t="s">
        <v>50</v>
      </c>
      <c r="X149" t="s">
        <v>51</v>
      </c>
      <c r="Y149" t="s">
        <v>50</v>
      </c>
      <c r="Z149" t="b">
        <v>1</v>
      </c>
      <c r="AA149" t="s">
        <v>51</v>
      </c>
      <c r="AB149" t="s">
        <v>51</v>
      </c>
      <c r="AC149">
        <v>135</v>
      </c>
      <c r="AD149">
        <v>33</v>
      </c>
      <c r="AE149">
        <v>11.9</v>
      </c>
      <c r="AF149">
        <v>4.5999999999999996</v>
      </c>
      <c r="AI149" t="s">
        <v>52</v>
      </c>
      <c r="AJ149" t="s">
        <v>52</v>
      </c>
      <c r="AK149" t="s">
        <v>50</v>
      </c>
      <c r="AL149" t="s">
        <v>50</v>
      </c>
      <c r="AM149" t="s">
        <v>52</v>
      </c>
      <c r="AN149" t="s">
        <v>51</v>
      </c>
      <c r="AO149" t="s">
        <v>51</v>
      </c>
      <c r="AP149" t="s">
        <v>50</v>
      </c>
      <c r="AQ149" t="s">
        <v>51</v>
      </c>
      <c r="AR149" t="s">
        <v>51</v>
      </c>
      <c r="AS149" t="s">
        <v>50</v>
      </c>
      <c r="AT149" t="s">
        <v>50</v>
      </c>
      <c r="AU149" t="s">
        <v>52</v>
      </c>
      <c r="AV149" t="s">
        <v>52</v>
      </c>
      <c r="AW149" t="s">
        <v>52</v>
      </c>
      <c r="AX149" t="s">
        <v>52</v>
      </c>
      <c r="AY149" t="s">
        <v>51</v>
      </c>
    </row>
    <row r="150" spans="1:51" hidden="1" x14ac:dyDescent="0.25">
      <c r="A150">
        <v>152302</v>
      </c>
      <c r="B150">
        <v>65</v>
      </c>
      <c r="D150">
        <v>65</v>
      </c>
      <c r="E150">
        <v>2</v>
      </c>
      <c r="F150" t="s">
        <v>702</v>
      </c>
      <c r="G150" s="22">
        <v>14042</v>
      </c>
      <c r="H150">
        <v>80</v>
      </c>
      <c r="I150" t="s">
        <v>46</v>
      </c>
      <c r="J150" t="s">
        <v>57</v>
      </c>
      <c r="K150" t="s">
        <v>58</v>
      </c>
      <c r="L150">
        <v>28.3</v>
      </c>
      <c r="M150">
        <v>130</v>
      </c>
      <c r="N150">
        <v>70</v>
      </c>
      <c r="O150">
        <v>60</v>
      </c>
      <c r="P150">
        <v>100</v>
      </c>
      <c r="Q150">
        <v>89</v>
      </c>
      <c r="R150" t="s">
        <v>59</v>
      </c>
      <c r="S150" t="s">
        <v>50</v>
      </c>
      <c r="T150" t="s">
        <v>51</v>
      </c>
      <c r="U150" t="s">
        <v>51</v>
      </c>
      <c r="V150" t="s">
        <v>51</v>
      </c>
      <c r="W150" t="s">
        <v>50</v>
      </c>
      <c r="X150" t="s">
        <v>51</v>
      </c>
      <c r="Y150" t="s">
        <v>50</v>
      </c>
      <c r="Z150" t="b">
        <v>1</v>
      </c>
      <c r="AA150" t="s">
        <v>51</v>
      </c>
      <c r="AB150" t="s">
        <v>51</v>
      </c>
      <c r="AC150">
        <v>167</v>
      </c>
      <c r="AD150">
        <v>25</v>
      </c>
      <c r="AE150">
        <v>114</v>
      </c>
      <c r="AF150">
        <v>4.5999999999999996</v>
      </c>
      <c r="AI150" t="s">
        <v>52</v>
      </c>
      <c r="AJ150" t="s">
        <v>52</v>
      </c>
      <c r="AK150" t="s">
        <v>50</v>
      </c>
      <c r="AL150" t="s">
        <v>50</v>
      </c>
      <c r="AM150" t="s">
        <v>52</v>
      </c>
      <c r="AN150" t="s">
        <v>51</v>
      </c>
      <c r="AO150" t="s">
        <v>51</v>
      </c>
      <c r="AP150" t="s">
        <v>51</v>
      </c>
      <c r="AQ150" t="s">
        <v>51</v>
      </c>
      <c r="AR150" t="s">
        <v>51</v>
      </c>
      <c r="AS150" t="s">
        <v>50</v>
      </c>
      <c r="AT150" t="s">
        <v>50</v>
      </c>
      <c r="AU150" t="s">
        <v>52</v>
      </c>
      <c r="AV150" t="s">
        <v>52</v>
      </c>
      <c r="AW150" t="s">
        <v>52</v>
      </c>
      <c r="AX150" t="s">
        <v>52</v>
      </c>
      <c r="AY150" t="s">
        <v>51</v>
      </c>
    </row>
    <row r="151" spans="1:51" hidden="1" x14ac:dyDescent="0.25">
      <c r="A151">
        <v>152302</v>
      </c>
      <c r="B151">
        <v>65</v>
      </c>
      <c r="C151">
        <v>65</v>
      </c>
      <c r="D151">
        <v>65</v>
      </c>
      <c r="E151">
        <v>3</v>
      </c>
      <c r="F151" t="s">
        <v>703</v>
      </c>
      <c r="G151" s="22">
        <v>14042</v>
      </c>
      <c r="H151">
        <v>80</v>
      </c>
      <c r="I151" t="s">
        <v>46</v>
      </c>
      <c r="J151" t="s">
        <v>57</v>
      </c>
      <c r="K151" t="s">
        <v>58</v>
      </c>
      <c r="O151">
        <v>0</v>
      </c>
      <c r="P151">
        <v>0</v>
      </c>
      <c r="S151" t="s">
        <v>50</v>
      </c>
      <c r="T151" t="s">
        <v>51</v>
      </c>
      <c r="V151" t="s">
        <v>51</v>
      </c>
      <c r="W151" t="s">
        <v>50</v>
      </c>
      <c r="X151" t="s">
        <v>51</v>
      </c>
      <c r="Y151" t="s">
        <v>50</v>
      </c>
      <c r="Z151" t="b">
        <v>1</v>
      </c>
      <c r="AA151" t="s">
        <v>51</v>
      </c>
      <c r="AB151" t="s">
        <v>51</v>
      </c>
      <c r="AK151" t="s">
        <v>50</v>
      </c>
      <c r="AL151" t="s">
        <v>50</v>
      </c>
      <c r="AN151" t="s">
        <v>51</v>
      </c>
      <c r="AO151" t="s">
        <v>51</v>
      </c>
      <c r="AP151" t="s">
        <v>51</v>
      </c>
      <c r="AQ151" t="s">
        <v>51</v>
      </c>
      <c r="AR151" t="s">
        <v>51</v>
      </c>
      <c r="AS151" t="s">
        <v>50</v>
      </c>
      <c r="AT151" t="s">
        <v>50</v>
      </c>
      <c r="AU151" t="s">
        <v>52</v>
      </c>
      <c r="AV151" t="s">
        <v>52</v>
      </c>
      <c r="AW151" t="s">
        <v>52</v>
      </c>
      <c r="AX151" t="s">
        <v>52</v>
      </c>
      <c r="AY151" t="s">
        <v>51</v>
      </c>
    </row>
    <row r="152" spans="1:51" x14ac:dyDescent="0.25">
      <c r="A152">
        <v>154038</v>
      </c>
      <c r="B152">
        <v>57</v>
      </c>
      <c r="C152">
        <v>57</v>
      </c>
      <c r="D152">
        <v>29</v>
      </c>
      <c r="E152">
        <v>1</v>
      </c>
      <c r="F152" t="s">
        <v>91</v>
      </c>
      <c r="G152" s="22">
        <v>17076</v>
      </c>
      <c r="H152">
        <v>72</v>
      </c>
      <c r="I152" t="s">
        <v>56</v>
      </c>
      <c r="J152" t="s">
        <v>47</v>
      </c>
      <c r="K152" t="s">
        <v>58</v>
      </c>
      <c r="L152">
        <v>35.200000000000003</v>
      </c>
      <c r="M152">
        <v>120</v>
      </c>
      <c r="N152">
        <v>80</v>
      </c>
      <c r="O152">
        <v>40</v>
      </c>
      <c r="P152">
        <v>100</v>
      </c>
      <c r="Q152">
        <v>77</v>
      </c>
      <c r="R152" t="s">
        <v>49</v>
      </c>
      <c r="S152" t="s">
        <v>50</v>
      </c>
      <c r="T152" t="s">
        <v>50</v>
      </c>
      <c r="U152" t="s">
        <v>50</v>
      </c>
      <c r="V152" t="s">
        <v>51</v>
      </c>
      <c r="W152" t="s">
        <v>50</v>
      </c>
      <c r="X152" t="s">
        <v>51</v>
      </c>
      <c r="Y152" t="s">
        <v>50</v>
      </c>
      <c r="Z152" t="s">
        <v>52</v>
      </c>
      <c r="AA152" t="s">
        <v>50</v>
      </c>
      <c r="AB152" t="s">
        <v>50</v>
      </c>
      <c r="AC152">
        <v>69</v>
      </c>
      <c r="AD152" t="s">
        <v>92</v>
      </c>
      <c r="AE152">
        <v>152</v>
      </c>
      <c r="AF152">
        <v>4.5</v>
      </c>
      <c r="AI152">
        <v>4.4000000000000004</v>
      </c>
      <c r="AJ152">
        <v>1.7</v>
      </c>
      <c r="AK152" t="s">
        <v>51</v>
      </c>
      <c r="AL152" t="s">
        <v>50</v>
      </c>
      <c r="AM152" t="s">
        <v>50</v>
      </c>
      <c r="AN152" t="s">
        <v>51</v>
      </c>
      <c r="AO152" t="s">
        <v>50</v>
      </c>
      <c r="AP152" t="s">
        <v>50</v>
      </c>
      <c r="AQ152" t="s">
        <v>51</v>
      </c>
      <c r="AR152" t="s">
        <v>51</v>
      </c>
      <c r="AS152" t="s">
        <v>50</v>
      </c>
      <c r="AT152" t="s">
        <v>50</v>
      </c>
      <c r="AU152" t="s">
        <v>52</v>
      </c>
      <c r="AV152" t="s">
        <v>52</v>
      </c>
      <c r="AW152" t="s">
        <v>52</v>
      </c>
      <c r="AX152" t="s">
        <v>52</v>
      </c>
      <c r="AY152" t="s">
        <v>50</v>
      </c>
    </row>
    <row r="153" spans="1:51" x14ac:dyDescent="0.25">
      <c r="A153">
        <v>154486</v>
      </c>
      <c r="B153">
        <v>65</v>
      </c>
      <c r="C153">
        <v>65</v>
      </c>
      <c r="D153">
        <v>15</v>
      </c>
      <c r="E153">
        <v>1</v>
      </c>
      <c r="F153" t="s">
        <v>93</v>
      </c>
      <c r="G153" s="22">
        <v>13137</v>
      </c>
      <c r="H153">
        <v>83</v>
      </c>
      <c r="I153" t="s">
        <v>56</v>
      </c>
      <c r="J153" t="s">
        <v>57</v>
      </c>
      <c r="K153" t="s">
        <v>48</v>
      </c>
      <c r="O153">
        <v>0</v>
      </c>
      <c r="P153">
        <v>0</v>
      </c>
      <c r="S153" t="s">
        <v>50</v>
      </c>
      <c r="T153" t="s">
        <v>51</v>
      </c>
      <c r="V153" t="s">
        <v>50</v>
      </c>
      <c r="W153" t="s">
        <v>50</v>
      </c>
      <c r="X153" t="s">
        <v>51</v>
      </c>
      <c r="Y153" t="s">
        <v>51</v>
      </c>
      <c r="Z153" t="s">
        <v>52</v>
      </c>
      <c r="AA153" t="s">
        <v>50</v>
      </c>
      <c r="AB153" t="s">
        <v>50</v>
      </c>
      <c r="AK153" t="s">
        <v>50</v>
      </c>
      <c r="AL153" t="s">
        <v>50</v>
      </c>
      <c r="AN153" t="s">
        <v>51</v>
      </c>
      <c r="AO153" t="s">
        <v>51</v>
      </c>
      <c r="AP153" t="s">
        <v>51</v>
      </c>
      <c r="AQ153" t="s">
        <v>50</v>
      </c>
      <c r="AR153" t="s">
        <v>50</v>
      </c>
      <c r="AS153" t="s">
        <v>50</v>
      </c>
      <c r="AT153" t="s">
        <v>50</v>
      </c>
      <c r="AU153" t="s">
        <v>52</v>
      </c>
      <c r="AV153" t="s">
        <v>52</v>
      </c>
      <c r="AW153" t="s">
        <v>52</v>
      </c>
      <c r="AX153" t="s">
        <v>52</v>
      </c>
      <c r="AY153" t="s">
        <v>51</v>
      </c>
    </row>
    <row r="154" spans="1:51" x14ac:dyDescent="0.25">
      <c r="A154">
        <v>156027</v>
      </c>
      <c r="B154">
        <v>85</v>
      </c>
      <c r="D154">
        <v>85</v>
      </c>
      <c r="E154">
        <v>1</v>
      </c>
      <c r="F154" t="s">
        <v>94</v>
      </c>
      <c r="G154" s="22">
        <v>11651</v>
      </c>
      <c r="H154">
        <v>87</v>
      </c>
      <c r="I154" t="s">
        <v>46</v>
      </c>
      <c r="J154" t="s">
        <v>47</v>
      </c>
      <c r="K154" t="s">
        <v>58</v>
      </c>
      <c r="L154">
        <v>27.7</v>
      </c>
      <c r="M154">
        <v>130</v>
      </c>
      <c r="N154">
        <v>70</v>
      </c>
      <c r="O154">
        <v>60</v>
      </c>
      <c r="P154">
        <v>100</v>
      </c>
      <c r="Q154">
        <v>87</v>
      </c>
      <c r="R154" t="s">
        <v>54</v>
      </c>
      <c r="S154" t="s">
        <v>51</v>
      </c>
      <c r="T154" t="s">
        <v>50</v>
      </c>
      <c r="U154" t="s">
        <v>50</v>
      </c>
      <c r="V154" t="s">
        <v>51</v>
      </c>
      <c r="W154" t="s">
        <v>50</v>
      </c>
      <c r="X154" t="s">
        <v>51</v>
      </c>
      <c r="Y154" t="s">
        <v>51</v>
      </c>
      <c r="Z154" t="s">
        <v>52</v>
      </c>
      <c r="AA154" t="s">
        <v>50</v>
      </c>
      <c r="AB154" t="s">
        <v>51</v>
      </c>
      <c r="AC154">
        <v>99</v>
      </c>
      <c r="AD154">
        <v>45</v>
      </c>
      <c r="AE154">
        <v>119</v>
      </c>
      <c r="AF154">
        <v>4.4000000000000004</v>
      </c>
      <c r="AK154" t="s">
        <v>50</v>
      </c>
      <c r="AL154" t="s">
        <v>51</v>
      </c>
      <c r="AM154" t="s">
        <v>50</v>
      </c>
      <c r="AN154" t="s">
        <v>50</v>
      </c>
      <c r="AO154" t="s">
        <v>50</v>
      </c>
      <c r="AP154" t="s">
        <v>50</v>
      </c>
      <c r="AQ154" t="s">
        <v>50</v>
      </c>
      <c r="AR154" t="s">
        <v>50</v>
      </c>
      <c r="AS154" t="s">
        <v>50</v>
      </c>
      <c r="AT154" t="s">
        <v>50</v>
      </c>
      <c r="AU154" t="s">
        <v>52</v>
      </c>
      <c r="AV154" t="s">
        <v>52</v>
      </c>
      <c r="AW154" t="s">
        <v>52</v>
      </c>
      <c r="AX154" t="s">
        <v>52</v>
      </c>
      <c r="AY154" t="s">
        <v>51</v>
      </c>
    </row>
    <row r="155" spans="1:51" hidden="1" x14ac:dyDescent="0.25">
      <c r="A155">
        <v>156027</v>
      </c>
      <c r="B155">
        <v>85</v>
      </c>
      <c r="D155">
        <v>85</v>
      </c>
      <c r="E155">
        <v>2</v>
      </c>
      <c r="F155" t="s">
        <v>704</v>
      </c>
      <c r="G155" s="22">
        <v>11651</v>
      </c>
      <c r="H155">
        <v>87</v>
      </c>
      <c r="I155" t="s">
        <v>46</v>
      </c>
      <c r="J155" t="s">
        <v>47</v>
      </c>
      <c r="K155" t="s">
        <v>58</v>
      </c>
      <c r="L155">
        <v>26.6</v>
      </c>
      <c r="M155">
        <v>120</v>
      </c>
      <c r="N155">
        <v>60</v>
      </c>
      <c r="O155">
        <v>60</v>
      </c>
      <c r="P155">
        <v>90</v>
      </c>
      <c r="Q155">
        <v>64</v>
      </c>
      <c r="R155" t="s">
        <v>54</v>
      </c>
      <c r="S155" t="s">
        <v>50</v>
      </c>
      <c r="T155" t="s">
        <v>50</v>
      </c>
      <c r="U155" t="s">
        <v>50</v>
      </c>
      <c r="V155" t="s">
        <v>51</v>
      </c>
      <c r="W155" t="s">
        <v>50</v>
      </c>
      <c r="X155" t="s">
        <v>51</v>
      </c>
      <c r="Y155" t="s">
        <v>51</v>
      </c>
      <c r="Z155" t="s">
        <v>52</v>
      </c>
      <c r="AA155" t="s">
        <v>50</v>
      </c>
      <c r="AB155" t="s">
        <v>51</v>
      </c>
      <c r="AC155">
        <v>88</v>
      </c>
      <c r="AD155">
        <v>52</v>
      </c>
      <c r="AF155">
        <v>4.4000000000000004</v>
      </c>
      <c r="AK155" t="s">
        <v>50</v>
      </c>
      <c r="AL155" t="s">
        <v>51</v>
      </c>
      <c r="AM155" t="s">
        <v>50</v>
      </c>
      <c r="AN155" t="s">
        <v>50</v>
      </c>
      <c r="AO155" t="s">
        <v>51</v>
      </c>
      <c r="AP155" t="s">
        <v>50</v>
      </c>
      <c r="AQ155" t="s">
        <v>50</v>
      </c>
      <c r="AR155" t="s">
        <v>50</v>
      </c>
      <c r="AS155" t="s">
        <v>50</v>
      </c>
      <c r="AT155" t="s">
        <v>50</v>
      </c>
      <c r="AU155" t="s">
        <v>52</v>
      </c>
      <c r="AV155" t="s">
        <v>52</v>
      </c>
      <c r="AW155" t="s">
        <v>52</v>
      </c>
      <c r="AX155" t="s">
        <v>52</v>
      </c>
      <c r="AY155" t="s">
        <v>51</v>
      </c>
    </row>
    <row r="156" spans="1:51" hidden="1" x14ac:dyDescent="0.25">
      <c r="A156">
        <v>156027</v>
      </c>
      <c r="B156">
        <v>65</v>
      </c>
      <c r="C156">
        <v>65</v>
      </c>
      <c r="D156">
        <v>65</v>
      </c>
      <c r="E156">
        <v>3</v>
      </c>
      <c r="F156" t="s">
        <v>705</v>
      </c>
      <c r="G156" s="22">
        <v>11651</v>
      </c>
      <c r="H156">
        <v>87</v>
      </c>
      <c r="I156" t="s">
        <v>46</v>
      </c>
      <c r="J156" t="s">
        <v>47</v>
      </c>
      <c r="K156" t="s">
        <v>58</v>
      </c>
      <c r="L156">
        <v>27</v>
      </c>
      <c r="M156">
        <v>115</v>
      </c>
      <c r="N156">
        <v>60</v>
      </c>
      <c r="O156">
        <v>55</v>
      </c>
      <c r="P156">
        <v>87.5</v>
      </c>
      <c r="Q156">
        <v>71</v>
      </c>
      <c r="R156" t="s">
        <v>54</v>
      </c>
      <c r="S156" t="s">
        <v>50</v>
      </c>
      <c r="T156" t="s">
        <v>50</v>
      </c>
      <c r="U156" t="s">
        <v>50</v>
      </c>
      <c r="V156" t="s">
        <v>51</v>
      </c>
      <c r="W156" t="s">
        <v>50</v>
      </c>
      <c r="X156" t="s">
        <v>51</v>
      </c>
      <c r="Y156" t="s">
        <v>51</v>
      </c>
      <c r="Z156" t="s">
        <v>52</v>
      </c>
      <c r="AA156" t="s">
        <v>50</v>
      </c>
      <c r="AB156" t="s">
        <v>51</v>
      </c>
      <c r="AK156" t="s">
        <v>50</v>
      </c>
      <c r="AL156" t="s">
        <v>51</v>
      </c>
      <c r="AM156" t="s">
        <v>50</v>
      </c>
      <c r="AN156" t="s">
        <v>50</v>
      </c>
      <c r="AO156" t="s">
        <v>51</v>
      </c>
      <c r="AP156" t="s">
        <v>50</v>
      </c>
      <c r="AQ156" t="s">
        <v>50</v>
      </c>
      <c r="AR156" t="s">
        <v>50</v>
      </c>
      <c r="AS156" t="s">
        <v>50</v>
      </c>
      <c r="AT156" t="s">
        <v>50</v>
      </c>
      <c r="AU156" t="s">
        <v>52</v>
      </c>
      <c r="AV156" t="s">
        <v>52</v>
      </c>
      <c r="AW156" t="s">
        <v>52</v>
      </c>
      <c r="AX156" t="s">
        <v>52</v>
      </c>
      <c r="AY156" t="s">
        <v>51</v>
      </c>
    </row>
    <row r="157" spans="1:51" hidden="1" x14ac:dyDescent="0.25">
      <c r="A157">
        <v>156027</v>
      </c>
      <c r="B157">
        <v>51</v>
      </c>
      <c r="C157">
        <v>51</v>
      </c>
      <c r="D157">
        <v>65</v>
      </c>
      <c r="E157">
        <v>4</v>
      </c>
      <c r="F157" t="s">
        <v>706</v>
      </c>
      <c r="G157" s="22">
        <v>11651</v>
      </c>
      <c r="H157">
        <v>87</v>
      </c>
      <c r="I157" t="s">
        <v>46</v>
      </c>
      <c r="J157" t="s">
        <v>47</v>
      </c>
      <c r="K157" t="s">
        <v>58</v>
      </c>
      <c r="L157">
        <v>27</v>
      </c>
      <c r="M157">
        <v>120</v>
      </c>
      <c r="N157">
        <v>70</v>
      </c>
      <c r="O157">
        <v>50</v>
      </c>
      <c r="P157">
        <v>95</v>
      </c>
      <c r="Q157">
        <v>86</v>
      </c>
      <c r="R157" t="s">
        <v>54</v>
      </c>
      <c r="S157" t="s">
        <v>50</v>
      </c>
      <c r="T157" t="s">
        <v>50</v>
      </c>
      <c r="U157" t="s">
        <v>50</v>
      </c>
      <c r="V157" t="s">
        <v>51</v>
      </c>
      <c r="W157" t="s">
        <v>50</v>
      </c>
      <c r="X157" t="s">
        <v>51</v>
      </c>
      <c r="Y157" t="s">
        <v>51</v>
      </c>
      <c r="Z157" t="s">
        <v>52</v>
      </c>
      <c r="AA157" t="s">
        <v>50</v>
      </c>
      <c r="AB157" t="s">
        <v>51</v>
      </c>
      <c r="AC157">
        <v>85</v>
      </c>
      <c r="AD157">
        <v>54</v>
      </c>
      <c r="AE157">
        <v>114</v>
      </c>
      <c r="AF157">
        <v>4.0999999999999996</v>
      </c>
      <c r="AK157" t="s">
        <v>50</v>
      </c>
      <c r="AL157" t="s">
        <v>51</v>
      </c>
      <c r="AM157" t="s">
        <v>50</v>
      </c>
      <c r="AN157" t="s">
        <v>50</v>
      </c>
      <c r="AO157" t="s">
        <v>51</v>
      </c>
      <c r="AP157" t="s">
        <v>50</v>
      </c>
      <c r="AQ157" t="s">
        <v>50</v>
      </c>
      <c r="AR157" t="s">
        <v>50</v>
      </c>
      <c r="AS157" t="s">
        <v>50</v>
      </c>
      <c r="AT157" t="s">
        <v>50</v>
      </c>
      <c r="AU157" t="s">
        <v>52</v>
      </c>
      <c r="AV157" t="s">
        <v>52</v>
      </c>
      <c r="AW157" t="s">
        <v>52</v>
      </c>
      <c r="AX157" t="s">
        <v>52</v>
      </c>
      <c r="AY157" t="s">
        <v>51</v>
      </c>
    </row>
    <row r="158" spans="1:51" hidden="1" x14ac:dyDescent="0.25">
      <c r="A158">
        <v>156027</v>
      </c>
      <c r="B158">
        <v>51</v>
      </c>
      <c r="C158">
        <v>51</v>
      </c>
      <c r="D158">
        <v>65</v>
      </c>
      <c r="E158">
        <v>5</v>
      </c>
      <c r="F158" t="s">
        <v>707</v>
      </c>
      <c r="G158" s="22">
        <v>11651</v>
      </c>
      <c r="H158">
        <v>87</v>
      </c>
      <c r="I158" t="s">
        <v>46</v>
      </c>
      <c r="J158" t="s">
        <v>47</v>
      </c>
      <c r="K158" t="s">
        <v>58</v>
      </c>
      <c r="L158">
        <v>27</v>
      </c>
      <c r="M158">
        <v>130</v>
      </c>
      <c r="N158">
        <v>80</v>
      </c>
      <c r="O158">
        <v>50</v>
      </c>
      <c r="P158">
        <v>105</v>
      </c>
      <c r="Q158">
        <v>72</v>
      </c>
      <c r="R158" t="s">
        <v>54</v>
      </c>
      <c r="S158" t="s">
        <v>50</v>
      </c>
      <c r="T158" t="s">
        <v>50</v>
      </c>
      <c r="U158" t="s">
        <v>50</v>
      </c>
      <c r="V158" t="s">
        <v>51</v>
      </c>
      <c r="W158" t="s">
        <v>50</v>
      </c>
      <c r="X158" t="s">
        <v>51</v>
      </c>
      <c r="Y158" t="s">
        <v>51</v>
      </c>
      <c r="Z158" t="s">
        <v>52</v>
      </c>
      <c r="AA158" t="s">
        <v>50</v>
      </c>
      <c r="AB158" t="s">
        <v>51</v>
      </c>
      <c r="AK158" t="s">
        <v>50</v>
      </c>
      <c r="AL158" t="s">
        <v>51</v>
      </c>
      <c r="AM158" t="s">
        <v>50</v>
      </c>
      <c r="AN158" t="s">
        <v>50</v>
      </c>
      <c r="AO158" t="s">
        <v>51</v>
      </c>
      <c r="AP158" t="s">
        <v>50</v>
      </c>
      <c r="AQ158" t="s">
        <v>50</v>
      </c>
      <c r="AR158" t="s">
        <v>50</v>
      </c>
      <c r="AS158" t="s">
        <v>50</v>
      </c>
      <c r="AT158" t="s">
        <v>50</v>
      </c>
      <c r="AU158" t="s">
        <v>52</v>
      </c>
      <c r="AV158" t="s">
        <v>52</v>
      </c>
      <c r="AW158" t="s">
        <v>52</v>
      </c>
      <c r="AX158" t="s">
        <v>52</v>
      </c>
      <c r="AY158" t="s">
        <v>51</v>
      </c>
    </row>
    <row r="159" spans="1:51" hidden="1" x14ac:dyDescent="0.25">
      <c r="A159">
        <v>156027</v>
      </c>
      <c r="B159">
        <v>51</v>
      </c>
      <c r="C159">
        <v>51</v>
      </c>
      <c r="D159">
        <v>65</v>
      </c>
      <c r="E159">
        <v>6</v>
      </c>
      <c r="F159" t="s">
        <v>708</v>
      </c>
      <c r="G159" s="22">
        <v>11651</v>
      </c>
      <c r="H159">
        <v>87</v>
      </c>
      <c r="I159" t="s">
        <v>46</v>
      </c>
      <c r="J159" t="s">
        <v>47</v>
      </c>
      <c r="K159" t="s">
        <v>58</v>
      </c>
      <c r="L159">
        <v>27</v>
      </c>
      <c r="M159">
        <v>140</v>
      </c>
      <c r="N159">
        <v>70</v>
      </c>
      <c r="O159">
        <v>70</v>
      </c>
      <c r="P159">
        <v>105</v>
      </c>
      <c r="Q159">
        <v>69</v>
      </c>
      <c r="R159" t="s">
        <v>54</v>
      </c>
      <c r="S159" t="s">
        <v>50</v>
      </c>
      <c r="T159" t="s">
        <v>50</v>
      </c>
      <c r="U159" t="s">
        <v>50</v>
      </c>
      <c r="V159" t="s">
        <v>51</v>
      </c>
      <c r="W159" t="s">
        <v>50</v>
      </c>
      <c r="X159" t="s">
        <v>51</v>
      </c>
      <c r="Y159" t="s">
        <v>51</v>
      </c>
      <c r="Z159" t="s">
        <v>52</v>
      </c>
      <c r="AA159" t="s">
        <v>50</v>
      </c>
      <c r="AB159" t="s">
        <v>51</v>
      </c>
      <c r="AC159">
        <v>70</v>
      </c>
      <c r="AD159">
        <v>68</v>
      </c>
      <c r="AF159">
        <v>4.2</v>
      </c>
      <c r="AK159" t="s">
        <v>50</v>
      </c>
      <c r="AL159" t="s">
        <v>51</v>
      </c>
      <c r="AM159" t="s">
        <v>50</v>
      </c>
      <c r="AN159" t="s">
        <v>50</v>
      </c>
      <c r="AO159" t="s">
        <v>51</v>
      </c>
      <c r="AP159" t="s">
        <v>50</v>
      </c>
      <c r="AQ159" t="s">
        <v>50</v>
      </c>
      <c r="AR159" t="s">
        <v>50</v>
      </c>
      <c r="AS159" t="s">
        <v>50</v>
      </c>
      <c r="AT159" t="s">
        <v>50</v>
      </c>
      <c r="AU159" t="s">
        <v>52</v>
      </c>
      <c r="AV159" t="s">
        <v>52</v>
      </c>
      <c r="AW159" t="s">
        <v>52</v>
      </c>
      <c r="AX159" t="s">
        <v>52</v>
      </c>
      <c r="AY159" t="s">
        <v>51</v>
      </c>
    </row>
    <row r="160" spans="1:51" x14ac:dyDescent="0.25">
      <c r="A160">
        <v>158137</v>
      </c>
      <c r="B160">
        <v>67</v>
      </c>
      <c r="D160">
        <v>67</v>
      </c>
      <c r="E160">
        <v>1</v>
      </c>
      <c r="F160" t="s">
        <v>95</v>
      </c>
      <c r="G160" s="22">
        <v>9580</v>
      </c>
      <c r="H160">
        <v>92</v>
      </c>
      <c r="I160" t="s">
        <v>46</v>
      </c>
      <c r="J160" t="s">
        <v>47</v>
      </c>
      <c r="K160" t="s">
        <v>58</v>
      </c>
      <c r="L160">
        <v>0</v>
      </c>
      <c r="M160">
        <v>135</v>
      </c>
      <c r="N160">
        <v>80</v>
      </c>
      <c r="O160">
        <v>55</v>
      </c>
      <c r="P160">
        <v>107.5</v>
      </c>
      <c r="Q160">
        <v>61</v>
      </c>
      <c r="R160" t="s">
        <v>59</v>
      </c>
      <c r="S160" t="s">
        <v>51</v>
      </c>
      <c r="T160" t="s">
        <v>50</v>
      </c>
      <c r="U160" t="s">
        <v>51</v>
      </c>
      <c r="V160" t="s">
        <v>51</v>
      </c>
      <c r="W160" t="s">
        <v>50</v>
      </c>
      <c r="X160" t="s">
        <v>51</v>
      </c>
      <c r="Y160" t="s">
        <v>50</v>
      </c>
      <c r="Z160" t="s">
        <v>52</v>
      </c>
      <c r="AA160" t="s">
        <v>50</v>
      </c>
      <c r="AB160" t="s">
        <v>50</v>
      </c>
      <c r="AC160">
        <v>100</v>
      </c>
      <c r="AD160">
        <v>43</v>
      </c>
      <c r="AE160">
        <v>133</v>
      </c>
      <c r="AF160">
        <v>3.4</v>
      </c>
      <c r="AI160" t="s">
        <v>52</v>
      </c>
      <c r="AJ160" t="s">
        <v>52</v>
      </c>
      <c r="AK160" t="s">
        <v>50</v>
      </c>
      <c r="AL160" t="s">
        <v>51</v>
      </c>
      <c r="AM160" t="s">
        <v>52</v>
      </c>
      <c r="AN160" t="s">
        <v>51</v>
      </c>
      <c r="AO160" t="s">
        <v>51</v>
      </c>
      <c r="AP160" t="s">
        <v>50</v>
      </c>
      <c r="AQ160" t="s">
        <v>50</v>
      </c>
      <c r="AR160" t="s">
        <v>50</v>
      </c>
      <c r="AS160" t="s">
        <v>51</v>
      </c>
      <c r="AT160" t="s">
        <v>50</v>
      </c>
      <c r="AU160" t="s">
        <v>52</v>
      </c>
      <c r="AV160" t="s">
        <v>52</v>
      </c>
      <c r="AW160" t="s">
        <v>52</v>
      </c>
      <c r="AX160" t="s">
        <v>52</v>
      </c>
      <c r="AY160" t="s">
        <v>51</v>
      </c>
    </row>
    <row r="161" spans="1:51" hidden="1" x14ac:dyDescent="0.25">
      <c r="A161">
        <v>158137</v>
      </c>
      <c r="B161">
        <v>67</v>
      </c>
      <c r="C161">
        <v>67</v>
      </c>
      <c r="D161">
        <v>67</v>
      </c>
      <c r="E161">
        <v>2</v>
      </c>
      <c r="F161" t="s">
        <v>709</v>
      </c>
      <c r="G161" s="22">
        <v>9580</v>
      </c>
      <c r="H161">
        <v>92</v>
      </c>
      <c r="I161" t="s">
        <v>46</v>
      </c>
      <c r="J161" t="s">
        <v>47</v>
      </c>
      <c r="K161" t="s">
        <v>58</v>
      </c>
      <c r="O161">
        <v>0</v>
      </c>
      <c r="P161">
        <v>0</v>
      </c>
      <c r="S161" t="s">
        <v>51</v>
      </c>
      <c r="T161" t="s">
        <v>50</v>
      </c>
      <c r="V161" t="s">
        <v>51</v>
      </c>
      <c r="W161" t="s">
        <v>50</v>
      </c>
      <c r="X161" t="s">
        <v>51</v>
      </c>
      <c r="Y161" t="s">
        <v>50</v>
      </c>
      <c r="Z161" t="s">
        <v>52</v>
      </c>
      <c r="AA161" t="s">
        <v>50</v>
      </c>
      <c r="AB161" t="s">
        <v>50</v>
      </c>
      <c r="AK161" t="s">
        <v>50</v>
      </c>
      <c r="AL161" t="s">
        <v>51</v>
      </c>
      <c r="AN161" t="s">
        <v>51</v>
      </c>
      <c r="AO161" t="s">
        <v>51</v>
      </c>
      <c r="AP161" t="s">
        <v>50</v>
      </c>
      <c r="AQ161" t="s">
        <v>50</v>
      </c>
      <c r="AR161" t="s">
        <v>50</v>
      </c>
      <c r="AS161" t="s">
        <v>51</v>
      </c>
      <c r="AT161" t="s">
        <v>50</v>
      </c>
      <c r="AU161" t="s">
        <v>52</v>
      </c>
      <c r="AV161" t="s">
        <v>52</v>
      </c>
      <c r="AW161" t="s">
        <v>52</v>
      </c>
      <c r="AX161" t="s">
        <v>52</v>
      </c>
      <c r="AY161" t="s">
        <v>51</v>
      </c>
    </row>
    <row r="162" spans="1:51" x14ac:dyDescent="0.25">
      <c r="A162">
        <v>159579</v>
      </c>
      <c r="B162">
        <v>74</v>
      </c>
      <c r="C162">
        <v>74</v>
      </c>
      <c r="D162">
        <v>65</v>
      </c>
      <c r="E162">
        <v>1</v>
      </c>
      <c r="F162" t="s">
        <v>96</v>
      </c>
      <c r="G162" s="22">
        <v>10738</v>
      </c>
      <c r="H162">
        <v>89</v>
      </c>
      <c r="I162" t="s">
        <v>46</v>
      </c>
      <c r="J162" t="s">
        <v>57</v>
      </c>
      <c r="K162" t="s">
        <v>58</v>
      </c>
      <c r="L162">
        <v>26</v>
      </c>
      <c r="M162">
        <v>120</v>
      </c>
      <c r="N162">
        <v>80</v>
      </c>
      <c r="O162">
        <v>40</v>
      </c>
      <c r="P162">
        <v>100</v>
      </c>
      <c r="Q162">
        <v>51</v>
      </c>
      <c r="R162" t="s">
        <v>54</v>
      </c>
      <c r="S162" t="s">
        <v>50</v>
      </c>
      <c r="T162" t="s">
        <v>50</v>
      </c>
      <c r="U162" t="s">
        <v>50</v>
      </c>
      <c r="V162" t="s">
        <v>51</v>
      </c>
      <c r="W162" t="s">
        <v>50</v>
      </c>
      <c r="X162" t="s">
        <v>51</v>
      </c>
      <c r="Y162" t="s">
        <v>50</v>
      </c>
      <c r="Z162" t="s">
        <v>52</v>
      </c>
      <c r="AA162" t="s">
        <v>50</v>
      </c>
      <c r="AB162" t="s">
        <v>50</v>
      </c>
      <c r="AC162">
        <v>62</v>
      </c>
      <c r="AD162">
        <v>78</v>
      </c>
      <c r="AE162">
        <v>130</v>
      </c>
      <c r="AF162">
        <v>4.2</v>
      </c>
      <c r="AI162">
        <v>4</v>
      </c>
      <c r="AJ162">
        <v>1.9</v>
      </c>
      <c r="AK162" t="s">
        <v>50</v>
      </c>
      <c r="AL162" t="s">
        <v>51</v>
      </c>
      <c r="AN162" t="s">
        <v>51</v>
      </c>
      <c r="AO162" t="s">
        <v>50</v>
      </c>
      <c r="AP162" t="s">
        <v>50</v>
      </c>
      <c r="AQ162" t="s">
        <v>50</v>
      </c>
      <c r="AR162" t="s">
        <v>50</v>
      </c>
      <c r="AS162" t="s">
        <v>51</v>
      </c>
      <c r="AT162" t="s">
        <v>50</v>
      </c>
      <c r="AU162" t="s">
        <v>52</v>
      </c>
      <c r="AV162" t="s">
        <v>52</v>
      </c>
      <c r="AW162" t="s">
        <v>52</v>
      </c>
      <c r="AX162" t="s">
        <v>52</v>
      </c>
      <c r="AY162" t="s">
        <v>51</v>
      </c>
    </row>
    <row r="163" spans="1:51" hidden="1" x14ac:dyDescent="0.25">
      <c r="A163">
        <v>159579</v>
      </c>
      <c r="B163">
        <v>74</v>
      </c>
      <c r="C163">
        <v>74</v>
      </c>
      <c r="D163">
        <v>65</v>
      </c>
      <c r="E163">
        <v>2</v>
      </c>
      <c r="F163" t="s">
        <v>710</v>
      </c>
      <c r="G163" s="22">
        <v>10738</v>
      </c>
      <c r="H163">
        <v>89</v>
      </c>
      <c r="I163" t="s">
        <v>46</v>
      </c>
      <c r="J163" t="s">
        <v>57</v>
      </c>
      <c r="K163" t="s">
        <v>58</v>
      </c>
      <c r="L163">
        <v>26.5</v>
      </c>
      <c r="M163">
        <v>130</v>
      </c>
      <c r="N163">
        <v>70</v>
      </c>
      <c r="O163">
        <v>60</v>
      </c>
      <c r="P163">
        <v>100</v>
      </c>
      <c r="Q163">
        <v>49</v>
      </c>
      <c r="R163" t="s">
        <v>54</v>
      </c>
      <c r="S163" t="s">
        <v>51</v>
      </c>
      <c r="T163" t="s">
        <v>50</v>
      </c>
      <c r="U163" t="s">
        <v>50</v>
      </c>
      <c r="V163" t="s">
        <v>51</v>
      </c>
      <c r="W163" t="s">
        <v>50</v>
      </c>
      <c r="X163" t="s">
        <v>51</v>
      </c>
      <c r="Y163" t="s">
        <v>50</v>
      </c>
      <c r="Z163" t="s">
        <v>52</v>
      </c>
      <c r="AA163" t="s">
        <v>50</v>
      </c>
      <c r="AB163" t="s">
        <v>50</v>
      </c>
      <c r="AK163" t="s">
        <v>50</v>
      </c>
      <c r="AL163" t="s">
        <v>51</v>
      </c>
      <c r="AN163" t="s">
        <v>51</v>
      </c>
      <c r="AO163" t="s">
        <v>50</v>
      </c>
      <c r="AP163" t="s">
        <v>50</v>
      </c>
      <c r="AQ163" t="s">
        <v>50</v>
      </c>
      <c r="AR163" t="s">
        <v>50</v>
      </c>
      <c r="AS163" t="s">
        <v>51</v>
      </c>
      <c r="AT163" t="s">
        <v>50</v>
      </c>
      <c r="AU163" t="s">
        <v>52</v>
      </c>
      <c r="AV163" t="s">
        <v>52</v>
      </c>
      <c r="AW163" t="s">
        <v>52</v>
      </c>
      <c r="AX163" t="s">
        <v>52</v>
      </c>
      <c r="AY163" t="s">
        <v>50</v>
      </c>
    </row>
    <row r="164" spans="1:51" hidden="1" x14ac:dyDescent="0.25">
      <c r="A164">
        <v>159579</v>
      </c>
      <c r="B164">
        <v>74</v>
      </c>
      <c r="C164">
        <v>74</v>
      </c>
      <c r="D164">
        <v>65</v>
      </c>
      <c r="E164">
        <v>3</v>
      </c>
      <c r="F164" t="s">
        <v>711</v>
      </c>
      <c r="G164" s="22">
        <v>10738</v>
      </c>
      <c r="H164">
        <v>89</v>
      </c>
      <c r="I164" t="s">
        <v>46</v>
      </c>
      <c r="J164" t="s">
        <v>57</v>
      </c>
      <c r="K164" t="s">
        <v>58</v>
      </c>
      <c r="L164">
        <v>26</v>
      </c>
      <c r="M164">
        <v>130</v>
      </c>
      <c r="N164">
        <v>70</v>
      </c>
      <c r="O164">
        <v>60</v>
      </c>
      <c r="P164">
        <v>100</v>
      </c>
      <c r="Q164">
        <v>61</v>
      </c>
      <c r="R164" t="s">
        <v>54</v>
      </c>
      <c r="S164" t="s">
        <v>50</v>
      </c>
      <c r="T164" t="s">
        <v>50</v>
      </c>
      <c r="U164" t="s">
        <v>50</v>
      </c>
      <c r="V164" t="s">
        <v>51</v>
      </c>
      <c r="W164" t="s">
        <v>50</v>
      </c>
      <c r="X164" t="s">
        <v>51</v>
      </c>
      <c r="Y164" t="s">
        <v>50</v>
      </c>
      <c r="Z164" t="s">
        <v>52</v>
      </c>
      <c r="AA164" t="s">
        <v>50</v>
      </c>
      <c r="AB164" t="s">
        <v>50</v>
      </c>
      <c r="AK164" t="s">
        <v>50</v>
      </c>
      <c r="AL164" t="s">
        <v>51</v>
      </c>
      <c r="AM164" t="s">
        <v>50</v>
      </c>
      <c r="AN164" t="s">
        <v>51</v>
      </c>
      <c r="AO164" t="s">
        <v>50</v>
      </c>
      <c r="AP164" t="s">
        <v>50</v>
      </c>
      <c r="AQ164" t="s">
        <v>50</v>
      </c>
      <c r="AR164" t="s">
        <v>50</v>
      </c>
      <c r="AS164" t="s">
        <v>51</v>
      </c>
      <c r="AT164" t="s">
        <v>50</v>
      </c>
      <c r="AU164" t="s">
        <v>52</v>
      </c>
      <c r="AV164" t="s">
        <v>52</v>
      </c>
      <c r="AW164" t="s">
        <v>52</v>
      </c>
      <c r="AX164" t="s">
        <v>52</v>
      </c>
      <c r="AY164" t="s">
        <v>51</v>
      </c>
    </row>
    <row r="165" spans="1:51" hidden="1" x14ac:dyDescent="0.25">
      <c r="A165">
        <v>159579</v>
      </c>
      <c r="B165">
        <v>76</v>
      </c>
      <c r="C165">
        <v>76</v>
      </c>
      <c r="D165">
        <v>65</v>
      </c>
      <c r="E165">
        <v>4</v>
      </c>
      <c r="F165" t="s">
        <v>712</v>
      </c>
      <c r="G165" s="22">
        <v>10738</v>
      </c>
      <c r="H165">
        <v>89</v>
      </c>
      <c r="I165" t="s">
        <v>46</v>
      </c>
      <c r="J165" t="s">
        <v>57</v>
      </c>
      <c r="K165" t="s">
        <v>58</v>
      </c>
      <c r="L165">
        <v>26.2</v>
      </c>
      <c r="M165">
        <v>135</v>
      </c>
      <c r="N165">
        <v>60</v>
      </c>
      <c r="O165">
        <v>75</v>
      </c>
      <c r="P165">
        <v>97.5</v>
      </c>
      <c r="Q165">
        <v>68</v>
      </c>
      <c r="R165" t="s">
        <v>54</v>
      </c>
      <c r="S165" t="s">
        <v>50</v>
      </c>
      <c r="T165" t="s">
        <v>50</v>
      </c>
      <c r="U165" t="s">
        <v>50</v>
      </c>
      <c r="V165" t="s">
        <v>51</v>
      </c>
      <c r="W165" t="s">
        <v>50</v>
      </c>
      <c r="X165" t="s">
        <v>51</v>
      </c>
      <c r="Y165" t="s">
        <v>50</v>
      </c>
      <c r="Z165" t="s">
        <v>52</v>
      </c>
      <c r="AA165" t="s">
        <v>50</v>
      </c>
      <c r="AB165" t="s">
        <v>50</v>
      </c>
      <c r="AK165" t="s">
        <v>50</v>
      </c>
      <c r="AL165" t="s">
        <v>51</v>
      </c>
      <c r="AM165" t="s">
        <v>50</v>
      </c>
      <c r="AN165" t="s">
        <v>51</v>
      </c>
      <c r="AO165" t="s">
        <v>50</v>
      </c>
      <c r="AP165" t="s">
        <v>50</v>
      </c>
      <c r="AQ165" t="s">
        <v>50</v>
      </c>
      <c r="AR165" t="s">
        <v>50</v>
      </c>
      <c r="AS165" t="s">
        <v>51</v>
      </c>
      <c r="AT165" t="s">
        <v>50</v>
      </c>
      <c r="AU165" t="s">
        <v>52</v>
      </c>
      <c r="AV165" t="s">
        <v>52</v>
      </c>
      <c r="AW165" t="s">
        <v>52</v>
      </c>
      <c r="AX165" t="s">
        <v>52</v>
      </c>
      <c r="AY165" t="s">
        <v>50</v>
      </c>
    </row>
    <row r="166" spans="1:51" hidden="1" x14ac:dyDescent="0.25">
      <c r="A166">
        <v>159579</v>
      </c>
      <c r="B166">
        <v>76</v>
      </c>
      <c r="C166">
        <v>76</v>
      </c>
      <c r="D166">
        <v>65</v>
      </c>
      <c r="E166">
        <v>5</v>
      </c>
      <c r="F166" t="s">
        <v>713</v>
      </c>
      <c r="G166" s="22">
        <v>10738</v>
      </c>
      <c r="H166">
        <v>89</v>
      </c>
      <c r="I166" t="s">
        <v>46</v>
      </c>
      <c r="J166" t="s">
        <v>57</v>
      </c>
      <c r="K166" t="s">
        <v>58</v>
      </c>
      <c r="L166">
        <v>25.4</v>
      </c>
      <c r="M166">
        <v>150</v>
      </c>
      <c r="N166">
        <v>80</v>
      </c>
      <c r="O166">
        <v>70</v>
      </c>
      <c r="P166">
        <v>115</v>
      </c>
      <c r="Q166">
        <v>61</v>
      </c>
      <c r="R166" t="s">
        <v>54</v>
      </c>
      <c r="S166" t="s">
        <v>50</v>
      </c>
      <c r="T166" t="s">
        <v>50</v>
      </c>
      <c r="U166" t="s">
        <v>50</v>
      </c>
      <c r="V166" t="s">
        <v>51</v>
      </c>
      <c r="W166" t="s">
        <v>50</v>
      </c>
      <c r="X166" t="s">
        <v>51</v>
      </c>
      <c r="Y166" t="s">
        <v>50</v>
      </c>
      <c r="Z166" t="s">
        <v>52</v>
      </c>
      <c r="AA166" t="s">
        <v>50</v>
      </c>
      <c r="AB166" t="s">
        <v>50</v>
      </c>
      <c r="AC166">
        <v>62</v>
      </c>
      <c r="AD166">
        <v>77</v>
      </c>
      <c r="AE166">
        <v>130</v>
      </c>
      <c r="AF166">
        <v>4.5999999999999996</v>
      </c>
      <c r="AH166">
        <v>29.5</v>
      </c>
      <c r="AK166" t="s">
        <v>50</v>
      </c>
      <c r="AL166" t="s">
        <v>51</v>
      </c>
      <c r="AM166" t="s">
        <v>50</v>
      </c>
      <c r="AN166" t="s">
        <v>51</v>
      </c>
      <c r="AO166" t="s">
        <v>50</v>
      </c>
      <c r="AP166" t="s">
        <v>50</v>
      </c>
      <c r="AQ166" t="s">
        <v>50</v>
      </c>
      <c r="AR166" t="s">
        <v>50</v>
      </c>
      <c r="AS166" t="s">
        <v>51</v>
      </c>
      <c r="AT166" t="s">
        <v>50</v>
      </c>
      <c r="AU166" t="s">
        <v>52</v>
      </c>
      <c r="AV166" t="s">
        <v>52</v>
      </c>
      <c r="AW166" t="s">
        <v>52</v>
      </c>
      <c r="AX166" t="s">
        <v>52</v>
      </c>
      <c r="AY166" t="s">
        <v>51</v>
      </c>
    </row>
    <row r="167" spans="1:51" x14ac:dyDescent="0.25">
      <c r="A167">
        <v>159653</v>
      </c>
      <c r="B167">
        <v>60</v>
      </c>
      <c r="C167">
        <v>60</v>
      </c>
      <c r="D167">
        <v>50</v>
      </c>
      <c r="E167">
        <v>1</v>
      </c>
      <c r="F167" t="s">
        <v>97</v>
      </c>
      <c r="G167" s="22">
        <v>20621</v>
      </c>
      <c r="H167">
        <v>62</v>
      </c>
      <c r="I167" t="s">
        <v>46</v>
      </c>
      <c r="J167" t="s">
        <v>57</v>
      </c>
      <c r="K167" t="s">
        <v>58</v>
      </c>
      <c r="L167">
        <v>32.5</v>
      </c>
      <c r="M167">
        <v>115</v>
      </c>
      <c r="N167">
        <v>70</v>
      </c>
      <c r="O167">
        <v>45</v>
      </c>
      <c r="P167">
        <v>92.5</v>
      </c>
      <c r="Q167">
        <v>62</v>
      </c>
      <c r="R167" t="s">
        <v>54</v>
      </c>
      <c r="S167" t="s">
        <v>50</v>
      </c>
      <c r="T167" t="s">
        <v>50</v>
      </c>
      <c r="U167" t="s">
        <v>50</v>
      </c>
      <c r="V167" t="s">
        <v>51</v>
      </c>
      <c r="W167" t="s">
        <v>50</v>
      </c>
      <c r="X167" t="s">
        <v>50</v>
      </c>
      <c r="Y167" t="s">
        <v>51</v>
      </c>
      <c r="Z167" t="s">
        <v>52</v>
      </c>
      <c r="AA167" t="s">
        <v>50</v>
      </c>
      <c r="AB167" t="s">
        <v>50</v>
      </c>
      <c r="AC167">
        <v>66</v>
      </c>
      <c r="AD167">
        <v>87</v>
      </c>
      <c r="AE167">
        <v>129</v>
      </c>
      <c r="AF167">
        <v>4.2</v>
      </c>
      <c r="AI167">
        <v>4.5999999999999996</v>
      </c>
      <c r="AJ167">
        <v>2.2999999999999998</v>
      </c>
      <c r="AK167" t="s">
        <v>50</v>
      </c>
      <c r="AL167" t="s">
        <v>51</v>
      </c>
      <c r="AM167" t="s">
        <v>50</v>
      </c>
      <c r="AN167" t="s">
        <v>51</v>
      </c>
      <c r="AO167" t="s">
        <v>51</v>
      </c>
      <c r="AP167" t="s">
        <v>50</v>
      </c>
      <c r="AQ167" t="s">
        <v>50</v>
      </c>
      <c r="AR167" t="s">
        <v>50</v>
      </c>
      <c r="AS167" t="s">
        <v>51</v>
      </c>
      <c r="AT167" t="s">
        <v>50</v>
      </c>
      <c r="AU167" t="s">
        <v>52</v>
      </c>
      <c r="AV167" t="s">
        <v>52</v>
      </c>
      <c r="AW167" t="s">
        <v>52</v>
      </c>
      <c r="AX167" t="s">
        <v>52</v>
      </c>
      <c r="AY167" t="s">
        <v>51</v>
      </c>
    </row>
    <row r="168" spans="1:51" x14ac:dyDescent="0.25">
      <c r="A168">
        <v>159683</v>
      </c>
      <c r="B168">
        <v>62</v>
      </c>
      <c r="C168">
        <v>62</v>
      </c>
      <c r="E168">
        <v>1</v>
      </c>
      <c r="F168" t="s">
        <v>98</v>
      </c>
      <c r="G168" s="22">
        <v>11717</v>
      </c>
      <c r="H168">
        <v>86</v>
      </c>
      <c r="I168" t="s">
        <v>56</v>
      </c>
      <c r="J168" t="s">
        <v>47</v>
      </c>
      <c r="K168" t="s">
        <v>58</v>
      </c>
      <c r="L168">
        <v>23.1</v>
      </c>
      <c r="M168">
        <v>130</v>
      </c>
      <c r="N168">
        <v>70</v>
      </c>
      <c r="O168">
        <v>60</v>
      </c>
      <c r="P168">
        <v>100</v>
      </c>
      <c r="Q168">
        <v>65</v>
      </c>
      <c r="R168" t="s">
        <v>54</v>
      </c>
      <c r="S168" t="s">
        <v>51</v>
      </c>
      <c r="T168" t="s">
        <v>50</v>
      </c>
      <c r="U168" t="s">
        <v>50</v>
      </c>
      <c r="V168" t="s">
        <v>51</v>
      </c>
      <c r="W168" t="s">
        <v>51</v>
      </c>
      <c r="X168" t="s">
        <v>51</v>
      </c>
      <c r="Y168" t="s">
        <v>50</v>
      </c>
      <c r="Z168" t="s">
        <v>52</v>
      </c>
      <c r="AA168" t="s">
        <v>50</v>
      </c>
      <c r="AB168" t="s">
        <v>50</v>
      </c>
      <c r="AC168">
        <v>169</v>
      </c>
      <c r="AD168">
        <v>31</v>
      </c>
      <c r="AE168">
        <v>128</v>
      </c>
      <c r="AF168">
        <v>4.5999999999999996</v>
      </c>
      <c r="AK168" t="s">
        <v>50</v>
      </c>
      <c r="AL168" t="s">
        <v>50</v>
      </c>
      <c r="AM168" t="s">
        <v>50</v>
      </c>
      <c r="AN168" t="s">
        <v>51</v>
      </c>
      <c r="AO168" t="s">
        <v>51</v>
      </c>
      <c r="AP168" t="s">
        <v>50</v>
      </c>
      <c r="AQ168" t="s">
        <v>50</v>
      </c>
      <c r="AR168" t="s">
        <v>50</v>
      </c>
      <c r="AS168" t="s">
        <v>50</v>
      </c>
      <c r="AT168" t="s">
        <v>50</v>
      </c>
      <c r="AU168" t="s">
        <v>52</v>
      </c>
      <c r="AV168" t="s">
        <v>52</v>
      </c>
      <c r="AW168" t="s">
        <v>52</v>
      </c>
      <c r="AX168" t="s">
        <v>52</v>
      </c>
      <c r="AY168" t="s">
        <v>51</v>
      </c>
    </row>
    <row r="169" spans="1:51" hidden="1" x14ac:dyDescent="0.25">
      <c r="A169">
        <v>159683</v>
      </c>
      <c r="B169">
        <v>62</v>
      </c>
      <c r="C169">
        <v>62</v>
      </c>
      <c r="E169">
        <v>2</v>
      </c>
      <c r="F169" t="s">
        <v>714</v>
      </c>
      <c r="G169" s="22">
        <v>11717</v>
      </c>
      <c r="H169">
        <v>86</v>
      </c>
      <c r="I169" t="s">
        <v>56</v>
      </c>
      <c r="J169" t="s">
        <v>47</v>
      </c>
      <c r="K169" t="s">
        <v>58</v>
      </c>
      <c r="L169">
        <v>23.1</v>
      </c>
      <c r="M169">
        <v>165</v>
      </c>
      <c r="N169">
        <v>70</v>
      </c>
      <c r="O169">
        <v>95</v>
      </c>
      <c r="P169">
        <v>117.5</v>
      </c>
      <c r="Q169">
        <v>61</v>
      </c>
      <c r="R169" t="s">
        <v>54</v>
      </c>
      <c r="S169" t="s">
        <v>51</v>
      </c>
      <c r="T169" t="s">
        <v>50</v>
      </c>
      <c r="U169" t="s">
        <v>50</v>
      </c>
      <c r="V169" t="s">
        <v>51</v>
      </c>
      <c r="W169" t="s">
        <v>51</v>
      </c>
      <c r="X169" t="s">
        <v>51</v>
      </c>
      <c r="Y169" t="s">
        <v>50</v>
      </c>
      <c r="Z169" t="s">
        <v>52</v>
      </c>
      <c r="AA169" t="s">
        <v>50</v>
      </c>
      <c r="AB169" t="s">
        <v>50</v>
      </c>
      <c r="AC169">
        <v>127</v>
      </c>
      <c r="AD169">
        <v>44</v>
      </c>
      <c r="AF169">
        <v>4.5999999999999996</v>
      </c>
      <c r="AK169" t="s">
        <v>50</v>
      </c>
      <c r="AL169" t="s">
        <v>51</v>
      </c>
      <c r="AM169" t="s">
        <v>50</v>
      </c>
      <c r="AN169" t="s">
        <v>51</v>
      </c>
      <c r="AO169" t="s">
        <v>51</v>
      </c>
      <c r="AP169" t="s">
        <v>50</v>
      </c>
      <c r="AQ169" t="s">
        <v>50</v>
      </c>
      <c r="AR169" t="s">
        <v>50</v>
      </c>
      <c r="AS169" t="s">
        <v>50</v>
      </c>
      <c r="AT169" t="s">
        <v>50</v>
      </c>
      <c r="AU169" t="s">
        <v>52</v>
      </c>
      <c r="AV169" t="s">
        <v>52</v>
      </c>
      <c r="AW169" t="s">
        <v>52</v>
      </c>
      <c r="AX169" t="s">
        <v>52</v>
      </c>
      <c r="AY169" t="s">
        <v>51</v>
      </c>
    </row>
    <row r="170" spans="1:51" hidden="1" x14ac:dyDescent="0.25">
      <c r="A170">
        <v>159683</v>
      </c>
      <c r="B170">
        <v>62</v>
      </c>
      <c r="C170">
        <v>62</v>
      </c>
      <c r="D170">
        <v>61</v>
      </c>
      <c r="E170">
        <v>3</v>
      </c>
      <c r="F170" t="s">
        <v>715</v>
      </c>
      <c r="G170" s="22">
        <v>11717</v>
      </c>
      <c r="H170">
        <v>86</v>
      </c>
      <c r="I170" t="s">
        <v>56</v>
      </c>
      <c r="J170" t="s">
        <v>47</v>
      </c>
      <c r="K170" t="s">
        <v>58</v>
      </c>
      <c r="L170">
        <v>22.8</v>
      </c>
      <c r="M170">
        <v>150</v>
      </c>
      <c r="N170">
        <v>60</v>
      </c>
      <c r="O170">
        <v>90</v>
      </c>
      <c r="P170">
        <v>105</v>
      </c>
      <c r="Q170">
        <v>66</v>
      </c>
      <c r="R170" t="s">
        <v>54</v>
      </c>
      <c r="S170" t="s">
        <v>50</v>
      </c>
      <c r="T170" t="s">
        <v>50</v>
      </c>
      <c r="U170" t="s">
        <v>50</v>
      </c>
      <c r="V170" t="s">
        <v>51</v>
      </c>
      <c r="W170" t="s">
        <v>51</v>
      </c>
      <c r="X170" t="s">
        <v>51</v>
      </c>
      <c r="Y170" t="s">
        <v>50</v>
      </c>
      <c r="Z170" t="s">
        <v>52</v>
      </c>
      <c r="AA170" t="s">
        <v>50</v>
      </c>
      <c r="AB170" t="s">
        <v>50</v>
      </c>
      <c r="AK170" t="s">
        <v>50</v>
      </c>
      <c r="AL170" t="s">
        <v>51</v>
      </c>
      <c r="AM170" t="s">
        <v>50</v>
      </c>
      <c r="AN170" t="s">
        <v>51</v>
      </c>
      <c r="AO170" t="s">
        <v>51</v>
      </c>
      <c r="AP170" t="s">
        <v>50</v>
      </c>
      <c r="AQ170" t="s">
        <v>50</v>
      </c>
      <c r="AR170" t="s">
        <v>50</v>
      </c>
      <c r="AS170" t="s">
        <v>50</v>
      </c>
      <c r="AT170" t="s">
        <v>50</v>
      </c>
      <c r="AU170" t="s">
        <v>52</v>
      </c>
      <c r="AV170" t="s">
        <v>52</v>
      </c>
      <c r="AW170" t="s">
        <v>52</v>
      </c>
      <c r="AX170" t="s">
        <v>52</v>
      </c>
      <c r="AY170" t="s">
        <v>51</v>
      </c>
    </row>
    <row r="171" spans="1:51" hidden="1" x14ac:dyDescent="0.25">
      <c r="A171">
        <v>159683</v>
      </c>
      <c r="B171">
        <v>62</v>
      </c>
      <c r="C171">
        <v>62</v>
      </c>
      <c r="D171">
        <v>61</v>
      </c>
      <c r="E171">
        <v>4</v>
      </c>
      <c r="F171" t="s">
        <v>716</v>
      </c>
      <c r="G171" s="22">
        <v>11717</v>
      </c>
      <c r="H171">
        <v>86</v>
      </c>
      <c r="I171" t="s">
        <v>56</v>
      </c>
      <c r="J171" t="s">
        <v>47</v>
      </c>
      <c r="K171" t="s">
        <v>58</v>
      </c>
      <c r="L171">
        <v>23.5</v>
      </c>
      <c r="M171">
        <v>140</v>
      </c>
      <c r="N171">
        <v>70</v>
      </c>
      <c r="O171">
        <v>70</v>
      </c>
      <c r="P171">
        <v>105</v>
      </c>
      <c r="Q171">
        <v>63</v>
      </c>
      <c r="R171" t="s">
        <v>54</v>
      </c>
      <c r="S171" t="s">
        <v>50</v>
      </c>
      <c r="T171" t="s">
        <v>50</v>
      </c>
      <c r="U171" t="s">
        <v>50</v>
      </c>
      <c r="V171" t="s">
        <v>51</v>
      </c>
      <c r="W171" t="s">
        <v>51</v>
      </c>
      <c r="X171" t="s">
        <v>51</v>
      </c>
      <c r="Y171" t="s">
        <v>50</v>
      </c>
      <c r="Z171" t="s">
        <v>52</v>
      </c>
      <c r="AA171" t="s">
        <v>50</v>
      </c>
      <c r="AB171" t="s">
        <v>50</v>
      </c>
      <c r="AK171" t="s">
        <v>50</v>
      </c>
      <c r="AL171" t="s">
        <v>51</v>
      </c>
      <c r="AM171" t="s">
        <v>50</v>
      </c>
      <c r="AN171" t="s">
        <v>51</v>
      </c>
      <c r="AO171" t="s">
        <v>51</v>
      </c>
      <c r="AP171" t="s">
        <v>50</v>
      </c>
      <c r="AQ171" t="s">
        <v>50</v>
      </c>
      <c r="AR171" t="s">
        <v>50</v>
      </c>
      <c r="AS171" t="s">
        <v>50</v>
      </c>
      <c r="AT171" t="s">
        <v>50</v>
      </c>
      <c r="AU171" t="s">
        <v>52</v>
      </c>
      <c r="AV171" t="s">
        <v>52</v>
      </c>
      <c r="AW171" t="s">
        <v>52</v>
      </c>
      <c r="AX171" t="s">
        <v>52</v>
      </c>
      <c r="AY171" t="s">
        <v>51</v>
      </c>
    </row>
    <row r="172" spans="1:51" x14ac:dyDescent="0.25">
      <c r="A172">
        <v>159801</v>
      </c>
      <c r="B172">
        <v>65</v>
      </c>
      <c r="C172">
        <v>65</v>
      </c>
      <c r="D172">
        <v>30</v>
      </c>
      <c r="E172">
        <v>1</v>
      </c>
      <c r="F172" t="s">
        <v>99</v>
      </c>
      <c r="G172" s="22">
        <v>17161</v>
      </c>
      <c r="H172">
        <v>72</v>
      </c>
      <c r="I172" t="s">
        <v>46</v>
      </c>
      <c r="J172" t="s">
        <v>47</v>
      </c>
      <c r="K172" t="s">
        <v>58</v>
      </c>
      <c r="L172">
        <v>35.5</v>
      </c>
      <c r="M172">
        <v>160</v>
      </c>
      <c r="N172">
        <v>80</v>
      </c>
      <c r="O172">
        <v>80</v>
      </c>
      <c r="P172">
        <v>120</v>
      </c>
      <c r="Q172">
        <v>57</v>
      </c>
      <c r="R172" t="s">
        <v>54</v>
      </c>
      <c r="S172" t="s">
        <v>50</v>
      </c>
      <c r="T172" t="s">
        <v>50</v>
      </c>
      <c r="U172" t="s">
        <v>50</v>
      </c>
      <c r="V172" t="s">
        <v>51</v>
      </c>
      <c r="W172" t="s">
        <v>50</v>
      </c>
      <c r="X172" t="s">
        <v>50</v>
      </c>
      <c r="Y172" t="s">
        <v>50</v>
      </c>
      <c r="Z172" t="s">
        <v>52</v>
      </c>
      <c r="AA172" t="s">
        <v>50</v>
      </c>
      <c r="AB172" t="s">
        <v>50</v>
      </c>
      <c r="AC172">
        <v>58</v>
      </c>
      <c r="AD172">
        <v>90</v>
      </c>
      <c r="AE172">
        <v>131</v>
      </c>
      <c r="AF172">
        <v>4</v>
      </c>
      <c r="AG172">
        <v>5</v>
      </c>
      <c r="AI172">
        <v>5.4</v>
      </c>
      <c r="AJ172">
        <v>3.4</v>
      </c>
      <c r="AK172" t="s">
        <v>50</v>
      </c>
      <c r="AL172" t="s">
        <v>50</v>
      </c>
      <c r="AM172" t="s">
        <v>50</v>
      </c>
      <c r="AN172" t="s">
        <v>51</v>
      </c>
      <c r="AO172" t="s">
        <v>50</v>
      </c>
      <c r="AP172" t="s">
        <v>50</v>
      </c>
      <c r="AQ172" t="s">
        <v>50</v>
      </c>
      <c r="AR172" t="s">
        <v>50</v>
      </c>
      <c r="AS172" t="s">
        <v>50</v>
      </c>
      <c r="AT172" t="s">
        <v>50</v>
      </c>
      <c r="AU172" t="s">
        <v>52</v>
      </c>
      <c r="AV172" t="s">
        <v>52</v>
      </c>
      <c r="AW172" t="s">
        <v>52</v>
      </c>
      <c r="AX172" t="s">
        <v>52</v>
      </c>
      <c r="AY172" t="s">
        <v>51</v>
      </c>
    </row>
    <row r="173" spans="1:51" x14ac:dyDescent="0.25">
      <c r="A173">
        <v>161771</v>
      </c>
      <c r="B173">
        <v>55</v>
      </c>
      <c r="C173">
        <v>55</v>
      </c>
      <c r="D173">
        <v>46</v>
      </c>
      <c r="E173">
        <v>1</v>
      </c>
      <c r="F173" t="s">
        <v>100</v>
      </c>
      <c r="G173" s="22">
        <v>11859</v>
      </c>
      <c r="H173">
        <v>86</v>
      </c>
      <c r="I173" t="s">
        <v>56</v>
      </c>
      <c r="J173" t="s">
        <v>70</v>
      </c>
      <c r="K173" t="s">
        <v>58</v>
      </c>
      <c r="L173">
        <v>34.799999999999997</v>
      </c>
      <c r="M173">
        <v>130</v>
      </c>
      <c r="N173">
        <v>70</v>
      </c>
      <c r="O173">
        <v>60</v>
      </c>
      <c r="P173">
        <v>100</v>
      </c>
      <c r="Q173">
        <v>83</v>
      </c>
      <c r="R173" t="s">
        <v>54</v>
      </c>
      <c r="S173" t="s">
        <v>51</v>
      </c>
      <c r="T173" t="s">
        <v>50</v>
      </c>
      <c r="U173" t="s">
        <v>50</v>
      </c>
      <c r="V173" t="s">
        <v>50</v>
      </c>
      <c r="W173" t="s">
        <v>51</v>
      </c>
      <c r="X173" t="s">
        <v>51</v>
      </c>
      <c r="Y173" t="s">
        <v>50</v>
      </c>
      <c r="Z173" t="b">
        <v>1</v>
      </c>
      <c r="AA173" t="s">
        <v>50</v>
      </c>
      <c r="AB173" t="s">
        <v>51</v>
      </c>
      <c r="AC173">
        <v>78</v>
      </c>
      <c r="AD173">
        <v>78</v>
      </c>
      <c r="AE173">
        <v>126</v>
      </c>
      <c r="AF173">
        <v>5</v>
      </c>
      <c r="AI173">
        <v>4.4000000000000004</v>
      </c>
      <c r="AJ173">
        <v>2.5</v>
      </c>
      <c r="AK173" t="s">
        <v>51</v>
      </c>
      <c r="AL173" t="s">
        <v>50</v>
      </c>
      <c r="AM173" t="s">
        <v>50</v>
      </c>
      <c r="AN173" t="s">
        <v>51</v>
      </c>
      <c r="AO173" t="s">
        <v>51</v>
      </c>
      <c r="AP173" t="s">
        <v>50</v>
      </c>
      <c r="AQ173" t="s">
        <v>50</v>
      </c>
      <c r="AR173" t="s">
        <v>50</v>
      </c>
      <c r="AS173" t="s">
        <v>50</v>
      </c>
      <c r="AT173" t="s">
        <v>50</v>
      </c>
      <c r="AU173" t="s">
        <v>52</v>
      </c>
      <c r="AV173" t="s">
        <v>52</v>
      </c>
      <c r="AW173" t="s">
        <v>52</v>
      </c>
      <c r="AX173" t="s">
        <v>52</v>
      </c>
      <c r="AY173" t="s">
        <v>51</v>
      </c>
    </row>
    <row r="174" spans="1:51" x14ac:dyDescent="0.25">
      <c r="A174">
        <v>161835</v>
      </c>
      <c r="B174">
        <v>58</v>
      </c>
      <c r="D174">
        <v>58</v>
      </c>
      <c r="E174">
        <v>1</v>
      </c>
      <c r="F174" t="s">
        <v>101</v>
      </c>
      <c r="G174" s="22">
        <v>12072</v>
      </c>
      <c r="H174">
        <v>85</v>
      </c>
      <c r="I174" t="s">
        <v>46</v>
      </c>
      <c r="J174" t="s">
        <v>47</v>
      </c>
      <c r="K174" t="s">
        <v>58</v>
      </c>
      <c r="L174">
        <v>29.21</v>
      </c>
      <c r="M174">
        <v>145</v>
      </c>
      <c r="N174">
        <v>60</v>
      </c>
      <c r="O174">
        <v>85</v>
      </c>
      <c r="P174">
        <v>102.5</v>
      </c>
      <c r="Q174">
        <v>64</v>
      </c>
      <c r="R174" t="s">
        <v>59</v>
      </c>
      <c r="S174" t="s">
        <v>50</v>
      </c>
      <c r="T174" t="s">
        <v>50</v>
      </c>
      <c r="U174" t="s">
        <v>51</v>
      </c>
      <c r="V174" t="s">
        <v>51</v>
      </c>
      <c r="W174" t="s">
        <v>51</v>
      </c>
      <c r="X174" t="s">
        <v>51</v>
      </c>
      <c r="Y174" t="s">
        <v>50</v>
      </c>
      <c r="Z174" t="s">
        <v>52</v>
      </c>
      <c r="AA174" t="s">
        <v>50</v>
      </c>
      <c r="AB174" t="s">
        <v>50</v>
      </c>
      <c r="AC174">
        <v>71</v>
      </c>
      <c r="AD174">
        <v>69</v>
      </c>
      <c r="AE174">
        <v>154</v>
      </c>
      <c r="AF174">
        <v>4.8</v>
      </c>
      <c r="AI174" t="s">
        <v>52</v>
      </c>
      <c r="AJ174" t="s">
        <v>52</v>
      </c>
      <c r="AK174" t="s">
        <v>50</v>
      </c>
      <c r="AL174" t="s">
        <v>50</v>
      </c>
      <c r="AM174" t="s">
        <v>52</v>
      </c>
      <c r="AN174" t="s">
        <v>51</v>
      </c>
      <c r="AO174" t="s">
        <v>51</v>
      </c>
      <c r="AP174" t="s">
        <v>51</v>
      </c>
      <c r="AQ174" t="s">
        <v>51</v>
      </c>
      <c r="AR174" t="s">
        <v>51</v>
      </c>
      <c r="AS174" t="s">
        <v>51</v>
      </c>
      <c r="AT174" t="s">
        <v>50</v>
      </c>
      <c r="AU174" t="s">
        <v>52</v>
      </c>
      <c r="AV174" t="s">
        <v>52</v>
      </c>
      <c r="AW174" t="s">
        <v>52</v>
      </c>
      <c r="AX174" t="s">
        <v>52</v>
      </c>
      <c r="AY174" t="s">
        <v>51</v>
      </c>
    </row>
    <row r="175" spans="1:51" hidden="1" x14ac:dyDescent="0.25">
      <c r="A175">
        <v>161835</v>
      </c>
      <c r="B175">
        <v>58</v>
      </c>
      <c r="D175">
        <v>58</v>
      </c>
      <c r="E175">
        <v>2</v>
      </c>
      <c r="F175" t="s">
        <v>717</v>
      </c>
      <c r="G175" s="22">
        <v>12072</v>
      </c>
      <c r="H175">
        <v>85</v>
      </c>
      <c r="I175" t="s">
        <v>46</v>
      </c>
      <c r="J175" t="s">
        <v>47</v>
      </c>
      <c r="K175" t="s">
        <v>58</v>
      </c>
      <c r="L175">
        <v>28.95</v>
      </c>
      <c r="N175">
        <v>70</v>
      </c>
      <c r="O175">
        <v>-70</v>
      </c>
      <c r="P175">
        <v>35</v>
      </c>
      <c r="R175" t="s">
        <v>59</v>
      </c>
      <c r="S175" t="s">
        <v>50</v>
      </c>
      <c r="T175" t="s">
        <v>50</v>
      </c>
      <c r="U175" t="s">
        <v>50</v>
      </c>
      <c r="V175" t="s">
        <v>51</v>
      </c>
      <c r="W175" t="s">
        <v>51</v>
      </c>
      <c r="X175" t="s">
        <v>51</v>
      </c>
      <c r="Y175" t="s">
        <v>50</v>
      </c>
      <c r="Z175" t="s">
        <v>52</v>
      </c>
      <c r="AA175" t="s">
        <v>50</v>
      </c>
      <c r="AB175" t="s">
        <v>50</v>
      </c>
      <c r="AC175">
        <v>74</v>
      </c>
      <c r="AD175">
        <v>65</v>
      </c>
      <c r="AF175">
        <v>4.9000000000000004</v>
      </c>
      <c r="AI175" t="s">
        <v>52</v>
      </c>
      <c r="AJ175" t="s">
        <v>52</v>
      </c>
      <c r="AK175" t="s">
        <v>50</v>
      </c>
      <c r="AL175" t="s">
        <v>50</v>
      </c>
      <c r="AM175" t="s">
        <v>52</v>
      </c>
      <c r="AN175" t="s">
        <v>51</v>
      </c>
      <c r="AO175" t="s">
        <v>51</v>
      </c>
      <c r="AP175" t="s">
        <v>51</v>
      </c>
      <c r="AQ175" t="s">
        <v>50</v>
      </c>
      <c r="AR175" t="s">
        <v>50</v>
      </c>
      <c r="AS175" t="s">
        <v>51</v>
      </c>
      <c r="AT175" t="s">
        <v>50</v>
      </c>
      <c r="AU175" t="s">
        <v>52</v>
      </c>
      <c r="AV175" t="s">
        <v>52</v>
      </c>
      <c r="AW175" t="s">
        <v>52</v>
      </c>
      <c r="AX175" t="s">
        <v>52</v>
      </c>
      <c r="AY175" t="s">
        <v>51</v>
      </c>
    </row>
    <row r="176" spans="1:51" hidden="1" x14ac:dyDescent="0.25">
      <c r="A176">
        <v>161835</v>
      </c>
      <c r="B176">
        <v>59</v>
      </c>
      <c r="C176">
        <v>59</v>
      </c>
      <c r="D176">
        <v>58</v>
      </c>
      <c r="E176">
        <v>3</v>
      </c>
      <c r="F176" t="s">
        <v>718</v>
      </c>
      <c r="G176" s="22">
        <v>12072</v>
      </c>
      <c r="H176">
        <v>85</v>
      </c>
      <c r="I176" t="s">
        <v>46</v>
      </c>
      <c r="J176" t="s">
        <v>47</v>
      </c>
      <c r="K176" t="s">
        <v>58</v>
      </c>
      <c r="O176">
        <v>0</v>
      </c>
      <c r="P176">
        <v>0</v>
      </c>
      <c r="S176" t="s">
        <v>50</v>
      </c>
      <c r="T176" t="s">
        <v>50</v>
      </c>
      <c r="V176" t="s">
        <v>51</v>
      </c>
      <c r="W176" t="s">
        <v>51</v>
      </c>
      <c r="X176" t="s">
        <v>51</v>
      </c>
      <c r="Y176" t="s">
        <v>50</v>
      </c>
      <c r="Z176" t="s">
        <v>52</v>
      </c>
      <c r="AA176" t="s">
        <v>50</v>
      </c>
      <c r="AB176" t="s">
        <v>50</v>
      </c>
      <c r="AK176" t="s">
        <v>50</v>
      </c>
      <c r="AL176" t="s">
        <v>50</v>
      </c>
      <c r="AN176" t="s">
        <v>51</v>
      </c>
      <c r="AO176" t="s">
        <v>51</v>
      </c>
      <c r="AP176" t="s">
        <v>51</v>
      </c>
      <c r="AQ176" t="s">
        <v>50</v>
      </c>
      <c r="AR176" t="s">
        <v>50</v>
      </c>
      <c r="AS176" t="s">
        <v>51</v>
      </c>
      <c r="AT176" t="s">
        <v>50</v>
      </c>
      <c r="AU176" t="s">
        <v>52</v>
      </c>
      <c r="AV176" t="s">
        <v>52</v>
      </c>
      <c r="AW176" t="s">
        <v>52</v>
      </c>
      <c r="AX176" t="s">
        <v>52</v>
      </c>
      <c r="AY176" t="s">
        <v>51</v>
      </c>
    </row>
    <row r="177" spans="1:51" x14ac:dyDescent="0.25">
      <c r="A177">
        <v>162489</v>
      </c>
      <c r="B177">
        <v>55</v>
      </c>
      <c r="D177">
        <v>55</v>
      </c>
      <c r="E177">
        <v>1</v>
      </c>
      <c r="F177" t="s">
        <v>102</v>
      </c>
      <c r="G177" s="22">
        <v>7981</v>
      </c>
      <c r="H177">
        <v>97</v>
      </c>
      <c r="I177" t="s">
        <v>46</v>
      </c>
      <c r="J177" t="s">
        <v>57</v>
      </c>
      <c r="K177" t="s">
        <v>58</v>
      </c>
      <c r="L177">
        <v>27.11</v>
      </c>
      <c r="M177">
        <v>140</v>
      </c>
      <c r="N177">
        <v>80</v>
      </c>
      <c r="O177">
        <v>60</v>
      </c>
      <c r="P177">
        <v>110</v>
      </c>
      <c r="Q177">
        <v>74</v>
      </c>
      <c r="R177" t="s">
        <v>59</v>
      </c>
      <c r="S177" t="s">
        <v>50</v>
      </c>
      <c r="T177" t="s">
        <v>50</v>
      </c>
      <c r="U177" t="s">
        <v>50</v>
      </c>
      <c r="V177" t="s">
        <v>51</v>
      </c>
      <c r="W177" t="s">
        <v>51</v>
      </c>
      <c r="X177" t="s">
        <v>50</v>
      </c>
      <c r="Y177" t="s">
        <v>50</v>
      </c>
      <c r="Z177" t="s">
        <v>52</v>
      </c>
      <c r="AA177" t="s">
        <v>50</v>
      </c>
      <c r="AB177" t="s">
        <v>50</v>
      </c>
      <c r="AC177">
        <v>52</v>
      </c>
      <c r="AD177">
        <v>80</v>
      </c>
      <c r="AE177">
        <v>144</v>
      </c>
      <c r="AF177">
        <v>3.4</v>
      </c>
      <c r="AI177" t="s">
        <v>52</v>
      </c>
      <c r="AJ177" t="s">
        <v>52</v>
      </c>
      <c r="AK177" t="s">
        <v>51</v>
      </c>
      <c r="AL177" t="s">
        <v>50</v>
      </c>
      <c r="AM177" t="s">
        <v>52</v>
      </c>
      <c r="AN177" t="s">
        <v>50</v>
      </c>
      <c r="AO177" t="s">
        <v>51</v>
      </c>
      <c r="AP177" t="s">
        <v>50</v>
      </c>
      <c r="AQ177" t="s">
        <v>50</v>
      </c>
      <c r="AR177" t="s">
        <v>50</v>
      </c>
      <c r="AS177" t="s">
        <v>50</v>
      </c>
      <c r="AT177" t="s">
        <v>50</v>
      </c>
      <c r="AU177" t="s">
        <v>52</v>
      </c>
      <c r="AV177" t="s">
        <v>52</v>
      </c>
      <c r="AW177" t="s">
        <v>52</v>
      </c>
      <c r="AX177" t="s">
        <v>52</v>
      </c>
      <c r="AY177" t="s">
        <v>51</v>
      </c>
    </row>
    <row r="178" spans="1:51" hidden="1" x14ac:dyDescent="0.25">
      <c r="A178">
        <v>162489</v>
      </c>
      <c r="B178">
        <v>75</v>
      </c>
      <c r="D178">
        <v>75</v>
      </c>
      <c r="E178">
        <v>2</v>
      </c>
      <c r="F178" t="s">
        <v>719</v>
      </c>
      <c r="G178" s="22">
        <v>7981</v>
      </c>
      <c r="H178">
        <v>97</v>
      </c>
      <c r="I178" t="s">
        <v>46</v>
      </c>
      <c r="J178" t="s">
        <v>57</v>
      </c>
      <c r="K178" t="s">
        <v>58</v>
      </c>
      <c r="L178">
        <v>27.42</v>
      </c>
      <c r="M178">
        <v>120</v>
      </c>
      <c r="N178">
        <v>60</v>
      </c>
      <c r="O178">
        <v>60</v>
      </c>
      <c r="P178">
        <v>90</v>
      </c>
      <c r="Q178">
        <v>82</v>
      </c>
      <c r="R178" t="s">
        <v>54</v>
      </c>
      <c r="S178" t="s">
        <v>50</v>
      </c>
      <c r="T178" t="s">
        <v>50</v>
      </c>
      <c r="U178" t="s">
        <v>50</v>
      </c>
      <c r="V178" t="s">
        <v>51</v>
      </c>
      <c r="W178" t="s">
        <v>51</v>
      </c>
      <c r="X178" t="s">
        <v>50</v>
      </c>
      <c r="Y178" t="s">
        <v>50</v>
      </c>
      <c r="Z178" t="s">
        <v>52</v>
      </c>
      <c r="AA178" t="s">
        <v>50</v>
      </c>
      <c r="AB178" t="s">
        <v>50</v>
      </c>
      <c r="AC178">
        <v>109</v>
      </c>
      <c r="AF178">
        <v>5.0999999999999996</v>
      </c>
      <c r="AI178" t="s">
        <v>52</v>
      </c>
      <c r="AJ178" t="s">
        <v>52</v>
      </c>
      <c r="AK178" t="s">
        <v>51</v>
      </c>
      <c r="AL178" t="s">
        <v>50</v>
      </c>
      <c r="AM178" t="s">
        <v>52</v>
      </c>
      <c r="AN178" t="s">
        <v>50</v>
      </c>
      <c r="AO178" t="s">
        <v>51</v>
      </c>
      <c r="AP178" t="s">
        <v>51</v>
      </c>
      <c r="AQ178" t="s">
        <v>50</v>
      </c>
      <c r="AR178" t="s">
        <v>50</v>
      </c>
      <c r="AS178" t="s">
        <v>51</v>
      </c>
      <c r="AT178" t="s">
        <v>50</v>
      </c>
      <c r="AU178" t="s">
        <v>52</v>
      </c>
      <c r="AV178" t="s">
        <v>52</v>
      </c>
      <c r="AW178" t="s">
        <v>52</v>
      </c>
      <c r="AX178" t="s">
        <v>52</v>
      </c>
      <c r="AY178" t="s">
        <v>51</v>
      </c>
    </row>
    <row r="179" spans="1:51" hidden="1" x14ac:dyDescent="0.25">
      <c r="A179">
        <v>162489</v>
      </c>
      <c r="B179">
        <v>75</v>
      </c>
      <c r="D179">
        <v>75</v>
      </c>
      <c r="E179">
        <v>3</v>
      </c>
      <c r="F179" t="s">
        <v>720</v>
      </c>
      <c r="G179" s="22">
        <v>7981</v>
      </c>
      <c r="H179">
        <v>97</v>
      </c>
      <c r="I179" t="s">
        <v>46</v>
      </c>
      <c r="J179" t="s">
        <v>57</v>
      </c>
      <c r="K179" t="s">
        <v>58</v>
      </c>
      <c r="L179">
        <v>27.33</v>
      </c>
      <c r="M179">
        <v>110</v>
      </c>
      <c r="N179">
        <v>60</v>
      </c>
      <c r="O179">
        <v>50</v>
      </c>
      <c r="P179">
        <v>85</v>
      </c>
      <c r="Q179">
        <v>81</v>
      </c>
      <c r="R179" t="s">
        <v>54</v>
      </c>
      <c r="S179" t="s">
        <v>50</v>
      </c>
      <c r="T179" t="s">
        <v>50</v>
      </c>
      <c r="U179" t="s">
        <v>50</v>
      </c>
      <c r="V179" t="s">
        <v>51</v>
      </c>
      <c r="W179" t="s">
        <v>51</v>
      </c>
      <c r="X179" t="s">
        <v>50</v>
      </c>
      <c r="Y179" t="s">
        <v>50</v>
      </c>
      <c r="Z179" t="s">
        <v>52</v>
      </c>
      <c r="AA179" t="s">
        <v>50</v>
      </c>
      <c r="AB179" t="s">
        <v>50</v>
      </c>
      <c r="AC179">
        <v>72</v>
      </c>
      <c r="AD179">
        <v>62</v>
      </c>
      <c r="AF179">
        <v>3.8</v>
      </c>
      <c r="AI179" t="s">
        <v>52</v>
      </c>
      <c r="AJ179" t="s">
        <v>52</v>
      </c>
      <c r="AK179" t="s">
        <v>51</v>
      </c>
      <c r="AL179" t="s">
        <v>50</v>
      </c>
      <c r="AM179" t="s">
        <v>52</v>
      </c>
      <c r="AN179" t="s">
        <v>50</v>
      </c>
      <c r="AO179" t="s">
        <v>51</v>
      </c>
      <c r="AP179" t="s">
        <v>51</v>
      </c>
      <c r="AQ179" t="s">
        <v>50</v>
      </c>
      <c r="AR179" t="s">
        <v>50</v>
      </c>
      <c r="AS179" t="s">
        <v>51</v>
      </c>
      <c r="AT179" t="s">
        <v>50</v>
      </c>
      <c r="AU179" t="s">
        <v>52</v>
      </c>
      <c r="AV179" t="s">
        <v>52</v>
      </c>
      <c r="AW179" t="s">
        <v>52</v>
      </c>
      <c r="AX179" t="s">
        <v>52</v>
      </c>
      <c r="AY179" t="s">
        <v>51</v>
      </c>
    </row>
    <row r="180" spans="1:51" hidden="1" x14ac:dyDescent="0.25">
      <c r="A180">
        <v>162489</v>
      </c>
      <c r="B180">
        <v>75</v>
      </c>
      <c r="D180">
        <v>75</v>
      </c>
      <c r="E180">
        <v>4</v>
      </c>
      <c r="F180" t="s">
        <v>721</v>
      </c>
      <c r="G180" s="22">
        <v>7981</v>
      </c>
      <c r="H180">
        <v>97</v>
      </c>
      <c r="I180" t="s">
        <v>46</v>
      </c>
      <c r="J180" t="s">
        <v>57</v>
      </c>
      <c r="K180" t="s">
        <v>58</v>
      </c>
      <c r="L180">
        <v>27.11</v>
      </c>
      <c r="M180">
        <v>110</v>
      </c>
      <c r="N180">
        <v>60</v>
      </c>
      <c r="O180">
        <v>50</v>
      </c>
      <c r="P180">
        <v>85</v>
      </c>
      <c r="Q180">
        <v>76</v>
      </c>
      <c r="R180" t="s">
        <v>59</v>
      </c>
      <c r="S180" t="s">
        <v>50</v>
      </c>
      <c r="T180" t="s">
        <v>50</v>
      </c>
      <c r="U180" t="s">
        <v>51</v>
      </c>
      <c r="V180" t="s">
        <v>51</v>
      </c>
      <c r="W180" t="s">
        <v>51</v>
      </c>
      <c r="X180" t="s">
        <v>50</v>
      </c>
      <c r="Y180" t="s">
        <v>50</v>
      </c>
      <c r="Z180" t="s">
        <v>52</v>
      </c>
      <c r="AA180" t="s">
        <v>50</v>
      </c>
      <c r="AB180" t="s">
        <v>50</v>
      </c>
      <c r="AC180">
        <v>62</v>
      </c>
      <c r="AD180">
        <v>74</v>
      </c>
      <c r="AE180">
        <v>122</v>
      </c>
      <c r="AF180">
        <v>4.3</v>
      </c>
      <c r="AI180" t="s">
        <v>52</v>
      </c>
      <c r="AJ180" t="s">
        <v>52</v>
      </c>
      <c r="AK180" t="s">
        <v>51</v>
      </c>
      <c r="AL180" t="s">
        <v>50</v>
      </c>
      <c r="AM180" t="s">
        <v>52</v>
      </c>
      <c r="AN180" t="s">
        <v>50</v>
      </c>
      <c r="AO180" t="s">
        <v>51</v>
      </c>
      <c r="AP180" t="s">
        <v>51</v>
      </c>
      <c r="AQ180" t="s">
        <v>50</v>
      </c>
      <c r="AR180" t="s">
        <v>50</v>
      </c>
      <c r="AS180" t="s">
        <v>51</v>
      </c>
      <c r="AT180" t="s">
        <v>50</v>
      </c>
      <c r="AU180" t="s">
        <v>52</v>
      </c>
      <c r="AV180" t="s">
        <v>52</v>
      </c>
      <c r="AW180" t="s">
        <v>52</v>
      </c>
      <c r="AX180" t="s">
        <v>52</v>
      </c>
      <c r="AY180" t="s">
        <v>51</v>
      </c>
    </row>
    <row r="181" spans="1:51" hidden="1" x14ac:dyDescent="0.25">
      <c r="A181">
        <v>162489</v>
      </c>
      <c r="B181">
        <v>75</v>
      </c>
      <c r="D181">
        <v>75</v>
      </c>
      <c r="E181">
        <v>5</v>
      </c>
      <c r="F181" t="s">
        <v>722</v>
      </c>
      <c r="G181" s="22">
        <v>7981</v>
      </c>
      <c r="H181">
        <v>97</v>
      </c>
      <c r="I181" t="s">
        <v>46</v>
      </c>
      <c r="J181" t="s">
        <v>57</v>
      </c>
      <c r="K181" t="s">
        <v>58</v>
      </c>
      <c r="L181">
        <v>27.7</v>
      </c>
      <c r="M181">
        <v>130</v>
      </c>
      <c r="N181">
        <v>70</v>
      </c>
      <c r="O181">
        <v>60</v>
      </c>
      <c r="P181">
        <v>100</v>
      </c>
      <c r="Q181">
        <v>73</v>
      </c>
      <c r="R181" t="s">
        <v>59</v>
      </c>
      <c r="S181" t="s">
        <v>50</v>
      </c>
      <c r="T181" t="s">
        <v>50</v>
      </c>
      <c r="U181" t="s">
        <v>50</v>
      </c>
      <c r="V181" t="s">
        <v>51</v>
      </c>
      <c r="W181" t="s">
        <v>51</v>
      </c>
      <c r="X181" t="s">
        <v>50</v>
      </c>
      <c r="Y181" t="s">
        <v>50</v>
      </c>
      <c r="Z181" t="s">
        <v>52</v>
      </c>
      <c r="AA181" t="s">
        <v>50</v>
      </c>
      <c r="AB181" t="s">
        <v>50</v>
      </c>
      <c r="AC181">
        <v>81</v>
      </c>
      <c r="AD181">
        <v>54</v>
      </c>
      <c r="AE181">
        <v>111</v>
      </c>
      <c r="AF181">
        <v>4.7</v>
      </c>
      <c r="AI181" t="s">
        <v>52</v>
      </c>
      <c r="AJ181" t="s">
        <v>52</v>
      </c>
      <c r="AK181" t="s">
        <v>50</v>
      </c>
      <c r="AL181" t="s">
        <v>50</v>
      </c>
      <c r="AM181" t="s">
        <v>52</v>
      </c>
      <c r="AN181" t="s">
        <v>50</v>
      </c>
      <c r="AO181" t="s">
        <v>51</v>
      </c>
      <c r="AP181" t="s">
        <v>51</v>
      </c>
      <c r="AQ181" t="s">
        <v>50</v>
      </c>
      <c r="AR181" t="s">
        <v>50</v>
      </c>
      <c r="AS181" t="s">
        <v>51</v>
      </c>
      <c r="AT181" t="s">
        <v>50</v>
      </c>
      <c r="AU181" t="s">
        <v>52</v>
      </c>
      <c r="AV181" t="s">
        <v>52</v>
      </c>
      <c r="AW181" t="s">
        <v>52</v>
      </c>
      <c r="AX181" t="s">
        <v>52</v>
      </c>
      <c r="AY181" t="s">
        <v>51</v>
      </c>
    </row>
    <row r="182" spans="1:51" hidden="1" x14ac:dyDescent="0.25">
      <c r="A182">
        <v>162489</v>
      </c>
      <c r="B182">
        <v>70</v>
      </c>
      <c r="C182">
        <v>70</v>
      </c>
      <c r="D182">
        <v>75</v>
      </c>
      <c r="E182">
        <v>6</v>
      </c>
      <c r="F182" t="s">
        <v>723</v>
      </c>
      <c r="G182" s="22">
        <v>7981</v>
      </c>
      <c r="H182">
        <v>97</v>
      </c>
      <c r="I182" t="s">
        <v>46</v>
      </c>
      <c r="J182" t="s">
        <v>57</v>
      </c>
      <c r="K182" t="s">
        <v>58</v>
      </c>
      <c r="L182">
        <v>27.1</v>
      </c>
      <c r="M182">
        <v>120</v>
      </c>
      <c r="N182">
        <v>70</v>
      </c>
      <c r="O182">
        <v>50</v>
      </c>
      <c r="P182">
        <v>95</v>
      </c>
      <c r="Q182">
        <v>77</v>
      </c>
      <c r="R182" t="s">
        <v>54</v>
      </c>
      <c r="S182" t="s">
        <v>50</v>
      </c>
      <c r="T182" t="s">
        <v>50</v>
      </c>
      <c r="U182" t="s">
        <v>50</v>
      </c>
      <c r="V182" t="s">
        <v>51</v>
      </c>
      <c r="W182" t="s">
        <v>51</v>
      </c>
      <c r="X182" t="s">
        <v>50</v>
      </c>
      <c r="Z182" t="s">
        <v>52</v>
      </c>
      <c r="AA182" t="s">
        <v>50</v>
      </c>
      <c r="AB182" t="s">
        <v>50</v>
      </c>
      <c r="AC182">
        <v>90</v>
      </c>
      <c r="AD182">
        <v>47</v>
      </c>
      <c r="AE182">
        <v>130</v>
      </c>
      <c r="AF182">
        <v>5.2</v>
      </c>
      <c r="AK182" t="s">
        <v>50</v>
      </c>
      <c r="AL182" t="s">
        <v>50</v>
      </c>
      <c r="AN182" t="s">
        <v>50</v>
      </c>
      <c r="AO182" t="s">
        <v>51</v>
      </c>
      <c r="AP182" t="s">
        <v>51</v>
      </c>
      <c r="AQ182" t="s">
        <v>50</v>
      </c>
      <c r="AR182" t="s">
        <v>50</v>
      </c>
      <c r="AS182" t="s">
        <v>51</v>
      </c>
      <c r="AT182" t="s">
        <v>50</v>
      </c>
      <c r="AU182" t="s">
        <v>52</v>
      </c>
      <c r="AV182" t="s">
        <v>52</v>
      </c>
      <c r="AW182" t="s">
        <v>52</v>
      </c>
      <c r="AX182" t="s">
        <v>52</v>
      </c>
      <c r="AY182" t="s">
        <v>51</v>
      </c>
    </row>
    <row r="183" spans="1:51" hidden="1" x14ac:dyDescent="0.25">
      <c r="A183">
        <v>162489</v>
      </c>
      <c r="B183">
        <v>70</v>
      </c>
      <c r="C183">
        <v>70</v>
      </c>
      <c r="D183">
        <v>75</v>
      </c>
      <c r="E183">
        <v>7</v>
      </c>
      <c r="F183" t="s">
        <v>724</v>
      </c>
      <c r="G183" s="22">
        <v>7981</v>
      </c>
      <c r="H183">
        <v>97</v>
      </c>
      <c r="I183" t="s">
        <v>46</v>
      </c>
      <c r="J183" t="s">
        <v>57</v>
      </c>
      <c r="K183" t="s">
        <v>58</v>
      </c>
      <c r="L183">
        <v>29.8</v>
      </c>
      <c r="M183">
        <v>135</v>
      </c>
      <c r="N183">
        <v>70</v>
      </c>
      <c r="O183">
        <v>65</v>
      </c>
      <c r="P183">
        <v>102.5</v>
      </c>
      <c r="Q183">
        <v>88</v>
      </c>
      <c r="R183" t="s">
        <v>59</v>
      </c>
      <c r="S183" t="s">
        <v>50</v>
      </c>
      <c r="T183" t="s">
        <v>50</v>
      </c>
      <c r="U183" t="s">
        <v>50</v>
      </c>
      <c r="V183" t="s">
        <v>51</v>
      </c>
      <c r="W183" t="s">
        <v>51</v>
      </c>
      <c r="X183" t="s">
        <v>50</v>
      </c>
      <c r="Y183" t="s">
        <v>50</v>
      </c>
      <c r="Z183" t="s">
        <v>52</v>
      </c>
      <c r="AA183" t="s">
        <v>50</v>
      </c>
      <c r="AB183" t="s">
        <v>50</v>
      </c>
      <c r="AC183">
        <v>101</v>
      </c>
      <c r="AD183">
        <v>41</v>
      </c>
      <c r="AE183">
        <v>136</v>
      </c>
      <c r="AF183">
        <v>4.5999999999999996</v>
      </c>
      <c r="AK183" t="s">
        <v>50</v>
      </c>
      <c r="AL183" t="s">
        <v>50</v>
      </c>
      <c r="AN183" t="s">
        <v>50</v>
      </c>
      <c r="AO183" t="s">
        <v>51</v>
      </c>
      <c r="AP183" t="s">
        <v>51</v>
      </c>
      <c r="AQ183" t="s">
        <v>50</v>
      </c>
      <c r="AR183" t="s">
        <v>50</v>
      </c>
      <c r="AS183" t="s">
        <v>51</v>
      </c>
      <c r="AT183" t="s">
        <v>50</v>
      </c>
      <c r="AU183" t="s">
        <v>52</v>
      </c>
      <c r="AV183" t="s">
        <v>52</v>
      </c>
      <c r="AW183" t="s">
        <v>52</v>
      </c>
      <c r="AX183" t="s">
        <v>52</v>
      </c>
      <c r="AY183" t="s">
        <v>51</v>
      </c>
    </row>
    <row r="184" spans="1:51" hidden="1" x14ac:dyDescent="0.25">
      <c r="A184">
        <v>162489</v>
      </c>
      <c r="B184">
        <v>70</v>
      </c>
      <c r="C184">
        <v>70</v>
      </c>
      <c r="D184">
        <v>70</v>
      </c>
      <c r="E184">
        <v>8</v>
      </c>
      <c r="F184" t="s">
        <v>725</v>
      </c>
      <c r="G184" s="22">
        <v>7981</v>
      </c>
      <c r="H184">
        <v>97</v>
      </c>
      <c r="I184" t="s">
        <v>46</v>
      </c>
      <c r="J184" t="s">
        <v>57</v>
      </c>
      <c r="K184" t="s">
        <v>58</v>
      </c>
      <c r="L184">
        <v>29.3</v>
      </c>
      <c r="M184">
        <v>120</v>
      </c>
      <c r="N184">
        <v>70</v>
      </c>
      <c r="O184">
        <v>50</v>
      </c>
      <c r="P184">
        <v>95</v>
      </c>
      <c r="Q184">
        <v>83</v>
      </c>
      <c r="R184" t="s">
        <v>59</v>
      </c>
      <c r="S184" t="s">
        <v>50</v>
      </c>
      <c r="T184" t="s">
        <v>50</v>
      </c>
      <c r="U184" t="s">
        <v>50</v>
      </c>
      <c r="V184" t="s">
        <v>51</v>
      </c>
      <c r="W184" t="s">
        <v>51</v>
      </c>
      <c r="X184" t="s">
        <v>50</v>
      </c>
      <c r="Y184" t="s">
        <v>50</v>
      </c>
      <c r="Z184" t="s">
        <v>52</v>
      </c>
      <c r="AA184" t="s">
        <v>50</v>
      </c>
      <c r="AB184" t="s">
        <v>50</v>
      </c>
      <c r="AC184">
        <v>97</v>
      </c>
      <c r="AD184">
        <v>43</v>
      </c>
      <c r="AE184">
        <v>154</v>
      </c>
      <c r="AF184">
        <v>4.3</v>
      </c>
      <c r="AK184" t="s">
        <v>50</v>
      </c>
      <c r="AL184" t="s">
        <v>50</v>
      </c>
      <c r="AM184" t="s">
        <v>50</v>
      </c>
      <c r="AN184" t="s">
        <v>50</v>
      </c>
      <c r="AO184" t="s">
        <v>51</v>
      </c>
      <c r="AP184" t="s">
        <v>51</v>
      </c>
      <c r="AQ184" t="s">
        <v>50</v>
      </c>
      <c r="AR184" t="s">
        <v>50</v>
      </c>
      <c r="AS184" t="s">
        <v>51</v>
      </c>
      <c r="AT184" t="s">
        <v>50</v>
      </c>
      <c r="AU184" t="s">
        <v>52</v>
      </c>
      <c r="AV184" t="s">
        <v>52</v>
      </c>
      <c r="AW184" t="s">
        <v>52</v>
      </c>
      <c r="AX184" t="s">
        <v>52</v>
      </c>
      <c r="AY184" t="s">
        <v>51</v>
      </c>
    </row>
    <row r="185" spans="1:51" hidden="1" x14ac:dyDescent="0.25">
      <c r="A185">
        <v>162489</v>
      </c>
      <c r="B185">
        <v>61</v>
      </c>
      <c r="C185">
        <v>61</v>
      </c>
      <c r="D185">
        <v>61</v>
      </c>
      <c r="E185">
        <v>9</v>
      </c>
      <c r="F185" t="s">
        <v>726</v>
      </c>
      <c r="G185" s="22">
        <v>7981</v>
      </c>
      <c r="H185">
        <v>97</v>
      </c>
      <c r="I185" t="s">
        <v>46</v>
      </c>
      <c r="J185" t="s">
        <v>57</v>
      </c>
      <c r="K185" t="s">
        <v>58</v>
      </c>
      <c r="L185">
        <v>28.6</v>
      </c>
      <c r="M185">
        <v>100</v>
      </c>
      <c r="N185">
        <v>50</v>
      </c>
      <c r="O185">
        <v>50</v>
      </c>
      <c r="P185">
        <v>75</v>
      </c>
      <c r="Q185">
        <v>60</v>
      </c>
      <c r="R185" t="s">
        <v>59</v>
      </c>
      <c r="S185" t="s">
        <v>50</v>
      </c>
      <c r="T185" t="s">
        <v>50</v>
      </c>
      <c r="U185" t="s">
        <v>50</v>
      </c>
      <c r="V185" t="s">
        <v>51</v>
      </c>
      <c r="W185" t="s">
        <v>51</v>
      </c>
      <c r="X185" t="s">
        <v>50</v>
      </c>
      <c r="Y185" t="s">
        <v>50</v>
      </c>
      <c r="Z185" t="s">
        <v>52</v>
      </c>
      <c r="AA185" t="s">
        <v>50</v>
      </c>
      <c r="AB185" t="s">
        <v>50</v>
      </c>
      <c r="AK185" t="s">
        <v>50</v>
      </c>
      <c r="AL185" t="s">
        <v>50</v>
      </c>
      <c r="AM185" t="s">
        <v>50</v>
      </c>
      <c r="AN185" t="s">
        <v>50</v>
      </c>
      <c r="AO185" t="s">
        <v>51</v>
      </c>
      <c r="AP185" t="s">
        <v>51</v>
      </c>
      <c r="AQ185" t="s">
        <v>50</v>
      </c>
      <c r="AR185" t="s">
        <v>50</v>
      </c>
      <c r="AS185" t="s">
        <v>51</v>
      </c>
      <c r="AT185" t="s">
        <v>50</v>
      </c>
      <c r="AU185" t="s">
        <v>52</v>
      </c>
      <c r="AV185" t="s">
        <v>52</v>
      </c>
      <c r="AW185" t="s">
        <v>52</v>
      </c>
      <c r="AX185" t="s">
        <v>52</v>
      </c>
      <c r="AY185" t="s">
        <v>51</v>
      </c>
    </row>
    <row r="186" spans="1:51" hidden="1" x14ac:dyDescent="0.25">
      <c r="A186">
        <v>162489</v>
      </c>
      <c r="B186">
        <v>61</v>
      </c>
      <c r="C186">
        <v>61</v>
      </c>
      <c r="D186">
        <v>61</v>
      </c>
      <c r="E186">
        <v>10</v>
      </c>
      <c r="F186" t="s">
        <v>727</v>
      </c>
      <c r="G186" s="22">
        <v>7981</v>
      </c>
      <c r="H186">
        <v>97</v>
      </c>
      <c r="I186" t="s">
        <v>46</v>
      </c>
      <c r="J186" t="s">
        <v>57</v>
      </c>
      <c r="K186" t="s">
        <v>58</v>
      </c>
      <c r="L186">
        <v>27.2</v>
      </c>
      <c r="M186">
        <v>130</v>
      </c>
      <c r="N186">
        <v>60</v>
      </c>
      <c r="O186">
        <v>70</v>
      </c>
      <c r="P186">
        <v>95</v>
      </c>
      <c r="Q186">
        <v>83</v>
      </c>
      <c r="R186" t="s">
        <v>59</v>
      </c>
      <c r="S186" t="s">
        <v>50</v>
      </c>
      <c r="T186" t="s">
        <v>50</v>
      </c>
      <c r="U186" t="s">
        <v>50</v>
      </c>
      <c r="V186" t="s">
        <v>51</v>
      </c>
      <c r="W186" t="s">
        <v>51</v>
      </c>
      <c r="X186" t="s">
        <v>50</v>
      </c>
      <c r="Y186" t="s">
        <v>50</v>
      </c>
      <c r="Z186" t="s">
        <v>52</v>
      </c>
      <c r="AA186" t="s">
        <v>50</v>
      </c>
      <c r="AB186" t="s">
        <v>50</v>
      </c>
      <c r="AC186">
        <v>95</v>
      </c>
      <c r="AD186">
        <v>44</v>
      </c>
      <c r="AE186">
        <v>160</v>
      </c>
      <c r="AF186">
        <v>4.5</v>
      </c>
      <c r="AK186" t="s">
        <v>50</v>
      </c>
      <c r="AL186" t="s">
        <v>50</v>
      </c>
      <c r="AM186" t="s">
        <v>50</v>
      </c>
      <c r="AN186" t="s">
        <v>50</v>
      </c>
      <c r="AO186" t="s">
        <v>51</v>
      </c>
      <c r="AP186" t="s">
        <v>51</v>
      </c>
      <c r="AQ186" t="s">
        <v>50</v>
      </c>
      <c r="AR186" t="s">
        <v>50</v>
      </c>
      <c r="AS186" t="s">
        <v>51</v>
      </c>
      <c r="AT186" t="s">
        <v>50</v>
      </c>
      <c r="AU186" t="s">
        <v>52</v>
      </c>
      <c r="AV186" t="s">
        <v>52</v>
      </c>
      <c r="AW186" t="s">
        <v>52</v>
      </c>
      <c r="AX186" t="s">
        <v>52</v>
      </c>
      <c r="AY186" t="s">
        <v>51</v>
      </c>
    </row>
    <row r="187" spans="1:51" x14ac:dyDescent="0.25">
      <c r="A187">
        <v>163444</v>
      </c>
      <c r="B187">
        <v>58</v>
      </c>
      <c r="C187">
        <v>58</v>
      </c>
      <c r="D187">
        <v>40</v>
      </c>
      <c r="E187">
        <v>1</v>
      </c>
      <c r="F187" t="s">
        <v>103</v>
      </c>
      <c r="G187" s="22">
        <v>17343</v>
      </c>
      <c r="H187">
        <v>71</v>
      </c>
      <c r="I187" t="s">
        <v>46</v>
      </c>
      <c r="J187" t="s">
        <v>47</v>
      </c>
      <c r="K187" t="s">
        <v>58</v>
      </c>
      <c r="L187">
        <v>31.7</v>
      </c>
      <c r="M187">
        <v>120</v>
      </c>
      <c r="N187">
        <v>80</v>
      </c>
      <c r="O187">
        <v>40</v>
      </c>
      <c r="P187">
        <v>100</v>
      </c>
      <c r="Q187">
        <v>96</v>
      </c>
      <c r="R187" t="s">
        <v>54</v>
      </c>
      <c r="S187" t="s">
        <v>50</v>
      </c>
      <c r="T187" t="s">
        <v>50</v>
      </c>
      <c r="U187" t="s">
        <v>50</v>
      </c>
      <c r="V187" t="s">
        <v>51</v>
      </c>
      <c r="W187" t="s">
        <v>50</v>
      </c>
      <c r="X187" t="s">
        <v>51</v>
      </c>
      <c r="Y187" t="s">
        <v>51</v>
      </c>
      <c r="Z187" t="b">
        <v>1</v>
      </c>
      <c r="AA187" t="s">
        <v>50</v>
      </c>
      <c r="AB187" t="s">
        <v>50</v>
      </c>
      <c r="AE187">
        <v>134</v>
      </c>
      <c r="AG187">
        <v>58</v>
      </c>
      <c r="AK187" t="s">
        <v>50</v>
      </c>
      <c r="AL187" t="s">
        <v>51</v>
      </c>
      <c r="AM187" t="s">
        <v>50</v>
      </c>
      <c r="AN187" t="s">
        <v>51</v>
      </c>
      <c r="AO187" t="s">
        <v>51</v>
      </c>
      <c r="AP187" t="s">
        <v>51</v>
      </c>
      <c r="AQ187" t="s">
        <v>51</v>
      </c>
      <c r="AR187" t="s">
        <v>51</v>
      </c>
      <c r="AS187" t="s">
        <v>50</v>
      </c>
      <c r="AT187" t="s">
        <v>50</v>
      </c>
      <c r="AU187" t="s">
        <v>52</v>
      </c>
      <c r="AV187" t="s">
        <v>52</v>
      </c>
      <c r="AW187" t="s">
        <v>52</v>
      </c>
      <c r="AX187" t="s">
        <v>52</v>
      </c>
      <c r="AY187" t="s">
        <v>51</v>
      </c>
    </row>
    <row r="188" spans="1:51" x14ac:dyDescent="0.25">
      <c r="A188">
        <v>163516</v>
      </c>
      <c r="B188">
        <v>65</v>
      </c>
      <c r="D188">
        <v>65</v>
      </c>
      <c r="E188">
        <v>1</v>
      </c>
      <c r="F188" t="s">
        <v>104</v>
      </c>
      <c r="G188" s="22">
        <v>8143</v>
      </c>
      <c r="H188">
        <v>96</v>
      </c>
      <c r="I188" t="s">
        <v>56</v>
      </c>
      <c r="J188" t="s">
        <v>47</v>
      </c>
      <c r="K188" t="s">
        <v>58</v>
      </c>
      <c r="L188">
        <v>21.97</v>
      </c>
      <c r="M188">
        <v>140</v>
      </c>
      <c r="N188">
        <v>65</v>
      </c>
      <c r="O188">
        <v>75</v>
      </c>
      <c r="P188">
        <v>102.5</v>
      </c>
      <c r="Q188">
        <v>92</v>
      </c>
      <c r="R188" t="s">
        <v>105</v>
      </c>
      <c r="S188" t="s">
        <v>50</v>
      </c>
      <c r="T188" t="s">
        <v>50</v>
      </c>
      <c r="U188" t="s">
        <v>51</v>
      </c>
      <c r="V188" t="s">
        <v>51</v>
      </c>
      <c r="W188" t="s">
        <v>50</v>
      </c>
      <c r="X188" t="s">
        <v>51</v>
      </c>
      <c r="Y188" t="s">
        <v>50</v>
      </c>
      <c r="Z188" t="s">
        <v>52</v>
      </c>
      <c r="AA188" t="s">
        <v>51</v>
      </c>
      <c r="AB188" t="s">
        <v>50</v>
      </c>
      <c r="AC188">
        <v>311</v>
      </c>
      <c r="AD188">
        <v>14</v>
      </c>
      <c r="AF188">
        <v>4.5999999999999996</v>
      </c>
      <c r="AI188" t="s">
        <v>52</v>
      </c>
      <c r="AJ188" t="s">
        <v>52</v>
      </c>
      <c r="AK188" t="s">
        <v>50</v>
      </c>
      <c r="AL188" t="s">
        <v>50</v>
      </c>
      <c r="AM188" t="s">
        <v>52</v>
      </c>
      <c r="AN188" t="s">
        <v>50</v>
      </c>
      <c r="AO188" t="s">
        <v>51</v>
      </c>
      <c r="AP188" t="s">
        <v>50</v>
      </c>
      <c r="AQ188" t="s">
        <v>50</v>
      </c>
      <c r="AR188" t="s">
        <v>50</v>
      </c>
      <c r="AS188" t="s">
        <v>51</v>
      </c>
      <c r="AT188" t="s">
        <v>51</v>
      </c>
      <c r="AU188" t="s">
        <v>52</v>
      </c>
      <c r="AV188" t="s">
        <v>52</v>
      </c>
      <c r="AW188" t="s">
        <v>52</v>
      </c>
      <c r="AX188" t="s">
        <v>52</v>
      </c>
      <c r="AY188" t="s">
        <v>51</v>
      </c>
    </row>
    <row r="189" spans="1:51" hidden="1" x14ac:dyDescent="0.25">
      <c r="A189">
        <v>163516</v>
      </c>
      <c r="B189">
        <v>65</v>
      </c>
      <c r="D189">
        <v>65</v>
      </c>
      <c r="E189">
        <v>2</v>
      </c>
      <c r="F189" t="s">
        <v>728</v>
      </c>
      <c r="G189" s="22">
        <v>8143</v>
      </c>
      <c r="H189">
        <v>96</v>
      </c>
      <c r="I189" t="s">
        <v>56</v>
      </c>
      <c r="J189" t="s">
        <v>47</v>
      </c>
      <c r="K189" t="s">
        <v>58</v>
      </c>
      <c r="L189">
        <v>21.1</v>
      </c>
      <c r="M189">
        <v>115</v>
      </c>
      <c r="N189">
        <v>60</v>
      </c>
      <c r="O189">
        <v>55</v>
      </c>
      <c r="P189">
        <v>87.5</v>
      </c>
      <c r="Q189">
        <v>96</v>
      </c>
      <c r="R189" t="s">
        <v>59</v>
      </c>
      <c r="S189" t="s">
        <v>50</v>
      </c>
      <c r="T189" t="s">
        <v>50</v>
      </c>
      <c r="U189" t="s">
        <v>50</v>
      </c>
      <c r="V189" t="s">
        <v>51</v>
      </c>
      <c r="W189" t="s">
        <v>50</v>
      </c>
      <c r="X189" t="s">
        <v>51</v>
      </c>
      <c r="Y189" t="s">
        <v>50</v>
      </c>
      <c r="Z189" t="b">
        <v>1</v>
      </c>
      <c r="AA189" t="s">
        <v>51</v>
      </c>
      <c r="AB189" t="s">
        <v>50</v>
      </c>
      <c r="AI189" t="s">
        <v>52</v>
      </c>
      <c r="AJ189" t="s">
        <v>52</v>
      </c>
      <c r="AK189" t="s">
        <v>50</v>
      </c>
      <c r="AL189" t="s">
        <v>50</v>
      </c>
      <c r="AM189" t="s">
        <v>52</v>
      </c>
      <c r="AN189" t="s">
        <v>50</v>
      </c>
      <c r="AO189" t="s">
        <v>51</v>
      </c>
      <c r="AP189" t="s">
        <v>50</v>
      </c>
      <c r="AQ189" t="s">
        <v>50</v>
      </c>
      <c r="AR189" t="s">
        <v>50</v>
      </c>
      <c r="AS189" t="s">
        <v>51</v>
      </c>
      <c r="AT189" t="s">
        <v>51</v>
      </c>
      <c r="AU189" t="s">
        <v>52</v>
      </c>
      <c r="AV189" t="s">
        <v>52</v>
      </c>
      <c r="AW189" t="s">
        <v>52</v>
      </c>
      <c r="AX189" t="s">
        <v>52</v>
      </c>
      <c r="AY189" t="s">
        <v>51</v>
      </c>
    </row>
    <row r="190" spans="1:51" hidden="1" x14ac:dyDescent="0.25">
      <c r="A190">
        <v>163516</v>
      </c>
      <c r="B190">
        <v>65</v>
      </c>
      <c r="D190">
        <v>65</v>
      </c>
      <c r="E190">
        <v>3</v>
      </c>
      <c r="F190" t="s">
        <v>729</v>
      </c>
      <c r="G190" s="22">
        <v>8143</v>
      </c>
      <c r="H190">
        <v>96</v>
      </c>
      <c r="I190" t="s">
        <v>56</v>
      </c>
      <c r="J190" t="s">
        <v>47</v>
      </c>
      <c r="K190" t="s">
        <v>58</v>
      </c>
      <c r="L190">
        <v>20.76</v>
      </c>
      <c r="M190">
        <v>118</v>
      </c>
      <c r="N190">
        <v>63</v>
      </c>
      <c r="O190">
        <v>55</v>
      </c>
      <c r="P190">
        <v>90.5</v>
      </c>
      <c r="Q190">
        <v>88</v>
      </c>
      <c r="R190" t="s">
        <v>59</v>
      </c>
      <c r="S190" t="s">
        <v>50</v>
      </c>
      <c r="T190" t="s">
        <v>50</v>
      </c>
      <c r="U190" t="s">
        <v>51</v>
      </c>
      <c r="V190" t="s">
        <v>51</v>
      </c>
      <c r="W190" t="s">
        <v>50</v>
      </c>
      <c r="X190" t="s">
        <v>51</v>
      </c>
      <c r="Y190" t="s">
        <v>50</v>
      </c>
      <c r="Z190" t="b">
        <v>1</v>
      </c>
      <c r="AA190" t="s">
        <v>51</v>
      </c>
      <c r="AB190" t="s">
        <v>50</v>
      </c>
      <c r="AI190" t="s">
        <v>52</v>
      </c>
      <c r="AJ190" t="s">
        <v>52</v>
      </c>
      <c r="AK190" t="s">
        <v>50</v>
      </c>
      <c r="AL190" t="s">
        <v>50</v>
      </c>
      <c r="AM190" t="s">
        <v>52</v>
      </c>
      <c r="AN190" t="s">
        <v>50</v>
      </c>
      <c r="AO190" t="s">
        <v>51</v>
      </c>
      <c r="AP190" t="s">
        <v>50</v>
      </c>
      <c r="AQ190" t="s">
        <v>51</v>
      </c>
      <c r="AR190" t="s">
        <v>50</v>
      </c>
      <c r="AS190" t="s">
        <v>51</v>
      </c>
      <c r="AT190" t="s">
        <v>51</v>
      </c>
      <c r="AU190" t="s">
        <v>52</v>
      </c>
      <c r="AV190" t="s">
        <v>52</v>
      </c>
      <c r="AW190" t="s">
        <v>52</v>
      </c>
      <c r="AX190" t="s">
        <v>52</v>
      </c>
      <c r="AY190" t="s">
        <v>51</v>
      </c>
    </row>
    <row r="191" spans="1:51" hidden="1" x14ac:dyDescent="0.25">
      <c r="A191">
        <v>163516</v>
      </c>
      <c r="B191">
        <v>65</v>
      </c>
      <c r="D191">
        <v>65</v>
      </c>
      <c r="E191">
        <v>4</v>
      </c>
      <c r="F191" t="s">
        <v>730</v>
      </c>
      <c r="G191" s="22">
        <v>8143</v>
      </c>
      <c r="H191">
        <v>96</v>
      </c>
      <c r="I191" t="s">
        <v>56</v>
      </c>
      <c r="J191" t="s">
        <v>47</v>
      </c>
      <c r="K191" t="s">
        <v>58</v>
      </c>
      <c r="L191">
        <v>21.97</v>
      </c>
      <c r="M191">
        <v>120</v>
      </c>
      <c r="N191">
        <v>70</v>
      </c>
      <c r="O191">
        <v>50</v>
      </c>
      <c r="P191">
        <v>95</v>
      </c>
      <c r="Q191">
        <v>85</v>
      </c>
      <c r="R191" t="s">
        <v>59</v>
      </c>
      <c r="S191" t="s">
        <v>50</v>
      </c>
      <c r="T191" t="s">
        <v>50</v>
      </c>
      <c r="U191" t="s">
        <v>50</v>
      </c>
      <c r="V191" t="s">
        <v>51</v>
      </c>
      <c r="W191" t="s">
        <v>50</v>
      </c>
      <c r="X191" t="s">
        <v>51</v>
      </c>
      <c r="Y191" t="s">
        <v>50</v>
      </c>
      <c r="Z191" t="b">
        <v>1</v>
      </c>
      <c r="AA191" t="s">
        <v>51</v>
      </c>
      <c r="AB191" t="s">
        <v>51</v>
      </c>
      <c r="AI191" t="s">
        <v>52</v>
      </c>
      <c r="AJ191" t="s">
        <v>52</v>
      </c>
      <c r="AK191" t="s">
        <v>50</v>
      </c>
      <c r="AL191" t="s">
        <v>50</v>
      </c>
      <c r="AM191" t="s">
        <v>52</v>
      </c>
      <c r="AN191" t="s">
        <v>50</v>
      </c>
      <c r="AO191" t="s">
        <v>51</v>
      </c>
      <c r="AP191" t="s">
        <v>50</v>
      </c>
      <c r="AQ191" t="s">
        <v>51</v>
      </c>
      <c r="AR191" t="s">
        <v>50</v>
      </c>
      <c r="AS191" t="s">
        <v>51</v>
      </c>
      <c r="AT191" t="s">
        <v>51</v>
      </c>
      <c r="AU191" t="s">
        <v>52</v>
      </c>
      <c r="AV191" t="s">
        <v>52</v>
      </c>
      <c r="AW191" t="s">
        <v>52</v>
      </c>
      <c r="AX191" t="s">
        <v>52</v>
      </c>
      <c r="AY191" t="s">
        <v>51</v>
      </c>
    </row>
    <row r="192" spans="1:51" hidden="1" x14ac:dyDescent="0.25">
      <c r="A192">
        <v>163516</v>
      </c>
      <c r="B192">
        <v>65</v>
      </c>
      <c r="D192">
        <v>65</v>
      </c>
      <c r="E192">
        <v>5</v>
      </c>
      <c r="F192" t="s">
        <v>731</v>
      </c>
      <c r="G192" s="22">
        <v>8143</v>
      </c>
      <c r="H192">
        <v>96</v>
      </c>
      <c r="I192" t="s">
        <v>56</v>
      </c>
      <c r="J192" t="s">
        <v>47</v>
      </c>
      <c r="K192" t="s">
        <v>58</v>
      </c>
      <c r="L192">
        <v>21.11</v>
      </c>
      <c r="M192">
        <v>130</v>
      </c>
      <c r="N192">
        <v>70</v>
      </c>
      <c r="O192">
        <v>60</v>
      </c>
      <c r="P192">
        <v>100</v>
      </c>
      <c r="Q192">
        <v>96</v>
      </c>
      <c r="R192" t="s">
        <v>59</v>
      </c>
      <c r="S192" t="s">
        <v>50</v>
      </c>
      <c r="T192" t="s">
        <v>50</v>
      </c>
      <c r="U192" t="s">
        <v>51</v>
      </c>
      <c r="V192" t="s">
        <v>51</v>
      </c>
      <c r="W192" t="s">
        <v>50</v>
      </c>
      <c r="X192" t="s">
        <v>51</v>
      </c>
      <c r="Y192" t="s">
        <v>50</v>
      </c>
      <c r="Z192" t="b">
        <v>1</v>
      </c>
      <c r="AA192" t="s">
        <v>51</v>
      </c>
      <c r="AB192" t="s">
        <v>51</v>
      </c>
      <c r="AC192">
        <v>247</v>
      </c>
      <c r="AD192">
        <v>19</v>
      </c>
      <c r="AE192">
        <v>12.2</v>
      </c>
      <c r="AF192">
        <v>4.2</v>
      </c>
      <c r="AI192" t="s">
        <v>52</v>
      </c>
      <c r="AJ192" t="s">
        <v>52</v>
      </c>
      <c r="AK192" t="s">
        <v>50</v>
      </c>
      <c r="AL192" t="s">
        <v>50</v>
      </c>
      <c r="AM192" t="s">
        <v>52</v>
      </c>
      <c r="AN192" t="s">
        <v>50</v>
      </c>
      <c r="AO192" t="s">
        <v>51</v>
      </c>
      <c r="AP192" t="s">
        <v>50</v>
      </c>
      <c r="AQ192" t="s">
        <v>51</v>
      </c>
      <c r="AR192" t="s">
        <v>50</v>
      </c>
      <c r="AS192" t="s">
        <v>51</v>
      </c>
      <c r="AT192" t="s">
        <v>51</v>
      </c>
      <c r="AU192" t="s">
        <v>52</v>
      </c>
      <c r="AV192" t="s">
        <v>52</v>
      </c>
      <c r="AW192" t="s">
        <v>52</v>
      </c>
      <c r="AX192" t="s">
        <v>52</v>
      </c>
      <c r="AY192" t="s">
        <v>51</v>
      </c>
    </row>
    <row r="193" spans="1:51" hidden="1" x14ac:dyDescent="0.25">
      <c r="A193">
        <v>163516</v>
      </c>
      <c r="B193">
        <v>60</v>
      </c>
      <c r="C193">
        <v>60</v>
      </c>
      <c r="D193">
        <v>65</v>
      </c>
      <c r="E193">
        <v>6</v>
      </c>
      <c r="F193" t="s">
        <v>732</v>
      </c>
      <c r="G193" s="22">
        <v>8143</v>
      </c>
      <c r="H193">
        <v>96</v>
      </c>
      <c r="I193" t="s">
        <v>56</v>
      </c>
      <c r="J193" t="s">
        <v>47</v>
      </c>
      <c r="K193" t="s">
        <v>58</v>
      </c>
      <c r="L193">
        <v>21.5</v>
      </c>
      <c r="M193">
        <v>120</v>
      </c>
      <c r="N193">
        <v>70</v>
      </c>
      <c r="O193">
        <v>50</v>
      </c>
      <c r="P193">
        <v>95</v>
      </c>
      <c r="Q193">
        <v>94</v>
      </c>
      <c r="R193" t="s">
        <v>59</v>
      </c>
      <c r="S193" t="s">
        <v>50</v>
      </c>
      <c r="T193" t="s">
        <v>50</v>
      </c>
      <c r="U193" t="s">
        <v>51</v>
      </c>
      <c r="V193" t="s">
        <v>51</v>
      </c>
      <c r="W193" t="s">
        <v>50</v>
      </c>
      <c r="X193" t="s">
        <v>51</v>
      </c>
      <c r="Z193" t="b">
        <v>1</v>
      </c>
      <c r="AA193" t="s">
        <v>51</v>
      </c>
      <c r="AB193" t="s">
        <v>51</v>
      </c>
      <c r="AK193" t="s">
        <v>50</v>
      </c>
      <c r="AL193" t="s">
        <v>50</v>
      </c>
      <c r="AN193" t="s">
        <v>50</v>
      </c>
      <c r="AO193" t="s">
        <v>51</v>
      </c>
      <c r="AP193" t="s">
        <v>50</v>
      </c>
      <c r="AQ193" t="s">
        <v>51</v>
      </c>
      <c r="AR193" t="s">
        <v>50</v>
      </c>
      <c r="AS193" t="s">
        <v>51</v>
      </c>
      <c r="AT193" t="s">
        <v>51</v>
      </c>
      <c r="AU193" t="s">
        <v>52</v>
      </c>
      <c r="AV193" t="s">
        <v>52</v>
      </c>
      <c r="AW193" t="s">
        <v>52</v>
      </c>
      <c r="AX193" t="s">
        <v>52</v>
      </c>
      <c r="AY193" t="s">
        <v>51</v>
      </c>
    </row>
    <row r="194" spans="1:51" hidden="1" x14ac:dyDescent="0.25">
      <c r="A194">
        <v>163516</v>
      </c>
      <c r="B194">
        <v>60</v>
      </c>
      <c r="C194">
        <v>60</v>
      </c>
      <c r="D194">
        <v>65</v>
      </c>
      <c r="E194">
        <v>7</v>
      </c>
      <c r="F194" t="s">
        <v>733</v>
      </c>
      <c r="G194" s="22">
        <v>8143</v>
      </c>
      <c r="H194">
        <v>96</v>
      </c>
      <c r="I194" t="s">
        <v>56</v>
      </c>
      <c r="J194" t="s">
        <v>47</v>
      </c>
      <c r="K194" t="s">
        <v>58</v>
      </c>
      <c r="L194">
        <v>21.3</v>
      </c>
      <c r="M194">
        <v>122</v>
      </c>
      <c r="N194">
        <v>70</v>
      </c>
      <c r="O194">
        <v>52</v>
      </c>
      <c r="P194">
        <v>96</v>
      </c>
      <c r="Q194">
        <v>88</v>
      </c>
      <c r="R194" t="s">
        <v>59</v>
      </c>
      <c r="S194" t="s">
        <v>51</v>
      </c>
      <c r="T194" t="s">
        <v>50</v>
      </c>
      <c r="U194" t="s">
        <v>50</v>
      </c>
      <c r="V194" t="s">
        <v>51</v>
      </c>
      <c r="W194" t="s">
        <v>50</v>
      </c>
      <c r="X194" t="s">
        <v>51</v>
      </c>
      <c r="Y194" t="s">
        <v>50</v>
      </c>
      <c r="Z194" t="b">
        <v>1</v>
      </c>
      <c r="AA194" t="s">
        <v>51</v>
      </c>
      <c r="AB194" t="s">
        <v>51</v>
      </c>
      <c r="AC194">
        <v>288</v>
      </c>
      <c r="AD194">
        <v>15</v>
      </c>
      <c r="AE194">
        <v>131</v>
      </c>
      <c r="AF194">
        <v>4.3</v>
      </c>
      <c r="AK194" t="s">
        <v>50</v>
      </c>
      <c r="AL194" t="s">
        <v>50</v>
      </c>
      <c r="AN194" t="s">
        <v>50</v>
      </c>
      <c r="AO194" t="s">
        <v>51</v>
      </c>
      <c r="AP194" t="s">
        <v>50</v>
      </c>
      <c r="AQ194" t="s">
        <v>51</v>
      </c>
      <c r="AR194" t="s">
        <v>50</v>
      </c>
      <c r="AS194" t="s">
        <v>51</v>
      </c>
      <c r="AT194" t="s">
        <v>51</v>
      </c>
      <c r="AU194" t="s">
        <v>52</v>
      </c>
      <c r="AV194" t="s">
        <v>52</v>
      </c>
      <c r="AW194" t="s">
        <v>52</v>
      </c>
      <c r="AX194" t="s">
        <v>52</v>
      </c>
      <c r="AY194" t="s">
        <v>51</v>
      </c>
    </row>
    <row r="195" spans="1:51" hidden="1" x14ac:dyDescent="0.25">
      <c r="A195">
        <v>163516</v>
      </c>
      <c r="B195">
        <v>60</v>
      </c>
      <c r="C195">
        <v>60</v>
      </c>
      <c r="D195">
        <v>65</v>
      </c>
      <c r="E195">
        <v>8</v>
      </c>
      <c r="F195" t="s">
        <v>734</v>
      </c>
      <c r="G195" s="22">
        <v>8143</v>
      </c>
      <c r="H195">
        <v>96</v>
      </c>
      <c r="I195" t="s">
        <v>56</v>
      </c>
      <c r="J195" t="s">
        <v>47</v>
      </c>
      <c r="K195" t="s">
        <v>58</v>
      </c>
      <c r="L195">
        <v>20.8</v>
      </c>
      <c r="M195">
        <v>110</v>
      </c>
      <c r="N195">
        <v>60</v>
      </c>
      <c r="O195">
        <v>50</v>
      </c>
      <c r="P195">
        <v>85</v>
      </c>
      <c r="Q195">
        <v>84</v>
      </c>
      <c r="R195" t="s">
        <v>59</v>
      </c>
      <c r="S195" t="s">
        <v>50</v>
      </c>
      <c r="T195" t="s">
        <v>50</v>
      </c>
      <c r="U195" t="s">
        <v>50</v>
      </c>
      <c r="V195" t="s">
        <v>51</v>
      </c>
      <c r="W195" t="s">
        <v>50</v>
      </c>
      <c r="X195" t="s">
        <v>51</v>
      </c>
      <c r="Y195" t="s">
        <v>50</v>
      </c>
      <c r="Z195" t="b">
        <v>1</v>
      </c>
      <c r="AA195" t="s">
        <v>51</v>
      </c>
      <c r="AB195" t="s">
        <v>51</v>
      </c>
      <c r="AC195">
        <v>302</v>
      </c>
      <c r="AD195">
        <v>15</v>
      </c>
      <c r="AE195">
        <v>122</v>
      </c>
      <c r="AF195">
        <v>4.0999999999999996</v>
      </c>
      <c r="AK195" t="s">
        <v>50</v>
      </c>
      <c r="AL195" t="s">
        <v>50</v>
      </c>
      <c r="AN195" t="s">
        <v>50</v>
      </c>
      <c r="AO195" t="s">
        <v>51</v>
      </c>
      <c r="AP195" t="s">
        <v>50</v>
      </c>
      <c r="AQ195" t="s">
        <v>51</v>
      </c>
      <c r="AR195" t="s">
        <v>50</v>
      </c>
      <c r="AS195" t="s">
        <v>51</v>
      </c>
      <c r="AT195" t="s">
        <v>51</v>
      </c>
      <c r="AU195" t="s">
        <v>52</v>
      </c>
      <c r="AV195" t="s">
        <v>52</v>
      </c>
      <c r="AW195" t="s">
        <v>52</v>
      </c>
      <c r="AX195" t="s">
        <v>52</v>
      </c>
      <c r="AY195" t="s">
        <v>51</v>
      </c>
    </row>
    <row r="196" spans="1:51" hidden="1" x14ac:dyDescent="0.25">
      <c r="A196">
        <v>163516</v>
      </c>
      <c r="B196">
        <v>60</v>
      </c>
      <c r="C196">
        <v>60</v>
      </c>
      <c r="D196">
        <v>65</v>
      </c>
      <c r="E196">
        <v>9</v>
      </c>
      <c r="F196" t="s">
        <v>735</v>
      </c>
      <c r="G196" s="22">
        <v>8143</v>
      </c>
      <c r="H196">
        <v>96</v>
      </c>
      <c r="I196" t="s">
        <v>56</v>
      </c>
      <c r="J196" t="s">
        <v>47</v>
      </c>
      <c r="K196" t="s">
        <v>58</v>
      </c>
      <c r="L196">
        <v>20.100000000000001</v>
      </c>
      <c r="M196">
        <v>130</v>
      </c>
      <c r="N196">
        <v>70</v>
      </c>
      <c r="O196">
        <v>60</v>
      </c>
      <c r="P196">
        <v>100</v>
      </c>
      <c r="Q196">
        <v>86</v>
      </c>
      <c r="R196" t="s">
        <v>59</v>
      </c>
      <c r="S196" t="s">
        <v>50</v>
      </c>
      <c r="T196" t="s">
        <v>50</v>
      </c>
      <c r="U196" t="s">
        <v>50</v>
      </c>
      <c r="V196" t="s">
        <v>51</v>
      </c>
      <c r="W196" t="s">
        <v>50</v>
      </c>
      <c r="X196" t="s">
        <v>51</v>
      </c>
      <c r="Y196" t="s">
        <v>50</v>
      </c>
      <c r="Z196" t="b">
        <v>1</v>
      </c>
      <c r="AA196" t="s">
        <v>51</v>
      </c>
      <c r="AB196" t="s">
        <v>51</v>
      </c>
      <c r="AC196">
        <v>294</v>
      </c>
      <c r="AD196">
        <v>15</v>
      </c>
      <c r="AE196">
        <v>109</v>
      </c>
      <c r="AF196">
        <v>3.9</v>
      </c>
      <c r="AI196">
        <v>3.4</v>
      </c>
      <c r="AJ196">
        <v>1.7</v>
      </c>
      <c r="AK196" t="s">
        <v>50</v>
      </c>
      <c r="AL196" t="s">
        <v>50</v>
      </c>
      <c r="AM196" t="s">
        <v>50</v>
      </c>
      <c r="AN196" t="s">
        <v>50</v>
      </c>
      <c r="AO196" t="s">
        <v>51</v>
      </c>
      <c r="AP196" t="s">
        <v>50</v>
      </c>
      <c r="AQ196" t="s">
        <v>51</v>
      </c>
      <c r="AR196" t="s">
        <v>50</v>
      </c>
      <c r="AS196" t="s">
        <v>51</v>
      </c>
      <c r="AT196" t="s">
        <v>51</v>
      </c>
      <c r="AU196" t="s">
        <v>52</v>
      </c>
      <c r="AV196" t="s">
        <v>52</v>
      </c>
      <c r="AW196" t="s">
        <v>52</v>
      </c>
      <c r="AX196" t="s">
        <v>52</v>
      </c>
      <c r="AY196" t="s">
        <v>51</v>
      </c>
    </row>
    <row r="197" spans="1:51" hidden="1" x14ac:dyDescent="0.25">
      <c r="A197">
        <v>163516</v>
      </c>
      <c r="B197">
        <v>60</v>
      </c>
      <c r="C197">
        <v>60</v>
      </c>
      <c r="D197">
        <v>65</v>
      </c>
      <c r="E197">
        <v>10</v>
      </c>
      <c r="F197" t="s">
        <v>736</v>
      </c>
      <c r="G197" s="22">
        <v>8143</v>
      </c>
      <c r="H197">
        <v>96</v>
      </c>
      <c r="I197" t="s">
        <v>56</v>
      </c>
      <c r="J197" t="s">
        <v>47</v>
      </c>
      <c r="K197" t="s">
        <v>58</v>
      </c>
      <c r="L197">
        <v>20.100000000000001</v>
      </c>
      <c r="O197">
        <v>0</v>
      </c>
      <c r="P197">
        <v>0</v>
      </c>
      <c r="S197" t="s">
        <v>50</v>
      </c>
      <c r="T197" t="s">
        <v>50</v>
      </c>
      <c r="V197" t="s">
        <v>51</v>
      </c>
      <c r="W197" t="s">
        <v>50</v>
      </c>
      <c r="X197" t="s">
        <v>51</v>
      </c>
      <c r="Y197" t="s">
        <v>50</v>
      </c>
      <c r="Z197" t="b">
        <v>1</v>
      </c>
      <c r="AA197" t="s">
        <v>51</v>
      </c>
      <c r="AB197" t="s">
        <v>51</v>
      </c>
      <c r="AK197" t="s">
        <v>50</v>
      </c>
      <c r="AL197" t="s">
        <v>50</v>
      </c>
      <c r="AM197" t="s">
        <v>50</v>
      </c>
      <c r="AN197" t="s">
        <v>50</v>
      </c>
      <c r="AO197" t="s">
        <v>51</v>
      </c>
      <c r="AP197" t="s">
        <v>50</v>
      </c>
      <c r="AQ197" t="s">
        <v>51</v>
      </c>
      <c r="AR197" t="s">
        <v>50</v>
      </c>
      <c r="AS197" t="s">
        <v>51</v>
      </c>
      <c r="AT197" t="s">
        <v>51</v>
      </c>
      <c r="AU197" t="s">
        <v>52</v>
      </c>
      <c r="AV197" t="s">
        <v>52</v>
      </c>
      <c r="AW197" t="s">
        <v>52</v>
      </c>
      <c r="AX197" t="s">
        <v>52</v>
      </c>
      <c r="AY197" t="s">
        <v>51</v>
      </c>
    </row>
    <row r="198" spans="1:51" x14ac:dyDescent="0.25">
      <c r="A198">
        <v>164001</v>
      </c>
      <c r="B198">
        <v>55</v>
      </c>
      <c r="C198">
        <v>55</v>
      </c>
      <c r="D198">
        <v>50</v>
      </c>
      <c r="E198">
        <v>1</v>
      </c>
      <c r="F198" t="s">
        <v>106</v>
      </c>
      <c r="G198" s="22">
        <v>13801</v>
      </c>
      <c r="H198">
        <v>81</v>
      </c>
      <c r="I198" t="s">
        <v>46</v>
      </c>
      <c r="J198" t="s">
        <v>47</v>
      </c>
      <c r="K198" t="s">
        <v>58</v>
      </c>
      <c r="L198">
        <v>38</v>
      </c>
      <c r="M198">
        <v>120</v>
      </c>
      <c r="N198">
        <v>70</v>
      </c>
      <c r="O198">
        <v>50</v>
      </c>
      <c r="P198">
        <v>95</v>
      </c>
      <c r="Q198">
        <v>54</v>
      </c>
      <c r="R198" t="s">
        <v>59</v>
      </c>
      <c r="S198" t="s">
        <v>50</v>
      </c>
      <c r="T198" t="s">
        <v>50</v>
      </c>
      <c r="U198" t="s">
        <v>50</v>
      </c>
      <c r="V198" t="s">
        <v>51</v>
      </c>
      <c r="W198" t="s">
        <v>51</v>
      </c>
      <c r="X198" t="s">
        <v>51</v>
      </c>
      <c r="Y198" t="s">
        <v>50</v>
      </c>
      <c r="Z198" t="s">
        <v>52</v>
      </c>
      <c r="AA198" t="s">
        <v>50</v>
      </c>
      <c r="AB198" t="s">
        <v>51</v>
      </c>
      <c r="AC198">
        <v>104</v>
      </c>
      <c r="AD198">
        <v>44</v>
      </c>
      <c r="AE198">
        <v>126</v>
      </c>
      <c r="AF198">
        <v>4.4000000000000004</v>
      </c>
      <c r="AK198" t="s">
        <v>50</v>
      </c>
      <c r="AL198" t="s">
        <v>51</v>
      </c>
      <c r="AM198" t="s">
        <v>50</v>
      </c>
      <c r="AN198" t="s">
        <v>51</v>
      </c>
      <c r="AO198" t="s">
        <v>51</v>
      </c>
      <c r="AP198" t="s">
        <v>51</v>
      </c>
      <c r="AQ198" t="s">
        <v>50</v>
      </c>
      <c r="AR198" t="s">
        <v>50</v>
      </c>
      <c r="AS198" t="s">
        <v>51</v>
      </c>
      <c r="AT198" t="s">
        <v>50</v>
      </c>
      <c r="AU198" t="s">
        <v>52</v>
      </c>
      <c r="AV198" t="s">
        <v>52</v>
      </c>
      <c r="AW198" t="s">
        <v>52</v>
      </c>
      <c r="AX198" t="s">
        <v>52</v>
      </c>
      <c r="AY198" t="s">
        <v>51</v>
      </c>
    </row>
    <row r="199" spans="1:51" hidden="1" x14ac:dyDescent="0.25">
      <c r="A199">
        <v>164001</v>
      </c>
      <c r="B199">
        <v>55</v>
      </c>
      <c r="C199">
        <v>55</v>
      </c>
      <c r="D199">
        <v>50</v>
      </c>
      <c r="E199">
        <v>2</v>
      </c>
      <c r="F199" t="s">
        <v>737</v>
      </c>
      <c r="G199" s="22">
        <v>13801</v>
      </c>
      <c r="H199">
        <v>81</v>
      </c>
      <c r="I199" t="s">
        <v>46</v>
      </c>
      <c r="J199" t="s">
        <v>47</v>
      </c>
      <c r="K199" t="s">
        <v>58</v>
      </c>
      <c r="L199">
        <v>38</v>
      </c>
      <c r="M199">
        <v>140</v>
      </c>
      <c r="N199">
        <v>75</v>
      </c>
      <c r="O199">
        <v>65</v>
      </c>
      <c r="P199">
        <v>107.5</v>
      </c>
      <c r="Q199">
        <v>52</v>
      </c>
      <c r="R199" t="s">
        <v>59</v>
      </c>
      <c r="S199" t="s">
        <v>50</v>
      </c>
      <c r="T199" t="s">
        <v>50</v>
      </c>
      <c r="U199" t="s">
        <v>51</v>
      </c>
      <c r="V199" t="s">
        <v>51</v>
      </c>
      <c r="W199" t="s">
        <v>51</v>
      </c>
      <c r="X199" t="s">
        <v>51</v>
      </c>
      <c r="Y199" t="s">
        <v>50</v>
      </c>
      <c r="Z199" t="s">
        <v>52</v>
      </c>
      <c r="AA199" t="s">
        <v>50</v>
      </c>
      <c r="AB199" t="s">
        <v>51</v>
      </c>
      <c r="AC199">
        <v>147</v>
      </c>
      <c r="AD199">
        <v>29</v>
      </c>
      <c r="AF199">
        <v>5.2</v>
      </c>
      <c r="AK199" t="s">
        <v>50</v>
      </c>
      <c r="AL199" t="s">
        <v>51</v>
      </c>
      <c r="AM199" t="s">
        <v>50</v>
      </c>
      <c r="AN199" t="s">
        <v>51</v>
      </c>
      <c r="AO199" t="s">
        <v>51</v>
      </c>
      <c r="AP199" t="s">
        <v>50</v>
      </c>
      <c r="AQ199" t="s">
        <v>50</v>
      </c>
      <c r="AR199" t="s">
        <v>50</v>
      </c>
      <c r="AS199" t="s">
        <v>51</v>
      </c>
      <c r="AT199" t="s">
        <v>50</v>
      </c>
      <c r="AU199" t="s">
        <v>52</v>
      </c>
      <c r="AV199" t="s">
        <v>52</v>
      </c>
      <c r="AW199" t="s">
        <v>52</v>
      </c>
      <c r="AX199" t="s">
        <v>52</v>
      </c>
      <c r="AY199" t="s">
        <v>51</v>
      </c>
    </row>
    <row r="200" spans="1:51" x14ac:dyDescent="0.25">
      <c r="A200">
        <v>164693</v>
      </c>
      <c r="B200">
        <v>54</v>
      </c>
      <c r="D200">
        <v>54</v>
      </c>
      <c r="E200">
        <v>1</v>
      </c>
      <c r="F200" t="s">
        <v>107</v>
      </c>
      <c r="G200" s="22">
        <v>17829</v>
      </c>
      <c r="H200">
        <v>70</v>
      </c>
      <c r="I200" t="s">
        <v>56</v>
      </c>
      <c r="J200" t="s">
        <v>57</v>
      </c>
      <c r="K200" t="s">
        <v>58</v>
      </c>
      <c r="L200">
        <v>30.1</v>
      </c>
      <c r="M200">
        <v>110</v>
      </c>
      <c r="N200">
        <v>70</v>
      </c>
      <c r="O200">
        <v>40</v>
      </c>
      <c r="P200">
        <v>90</v>
      </c>
      <c r="Q200">
        <v>69</v>
      </c>
      <c r="R200" t="s">
        <v>59</v>
      </c>
      <c r="S200" t="s">
        <v>50</v>
      </c>
      <c r="T200" t="s">
        <v>51</v>
      </c>
      <c r="U200" t="s">
        <v>51</v>
      </c>
      <c r="V200" t="s">
        <v>51</v>
      </c>
      <c r="W200" t="s">
        <v>51</v>
      </c>
      <c r="X200" t="s">
        <v>51</v>
      </c>
      <c r="Y200" t="s">
        <v>51</v>
      </c>
      <c r="Z200" t="s">
        <v>52</v>
      </c>
      <c r="AA200" t="s">
        <v>50</v>
      </c>
      <c r="AB200" t="s">
        <v>50</v>
      </c>
      <c r="AC200">
        <v>66</v>
      </c>
      <c r="AD200" t="s">
        <v>92</v>
      </c>
      <c r="AE200">
        <v>143</v>
      </c>
      <c r="AF200">
        <v>4.0999999999999996</v>
      </c>
      <c r="AI200">
        <v>2.2999999999999998</v>
      </c>
      <c r="AJ200">
        <v>0.9</v>
      </c>
      <c r="AK200" t="s">
        <v>50</v>
      </c>
      <c r="AL200" t="s">
        <v>50</v>
      </c>
      <c r="AM200" t="s">
        <v>50</v>
      </c>
      <c r="AN200" t="s">
        <v>51</v>
      </c>
      <c r="AO200" t="s">
        <v>51</v>
      </c>
      <c r="AP200" t="s">
        <v>50</v>
      </c>
      <c r="AQ200" t="s">
        <v>50</v>
      </c>
      <c r="AR200" t="s">
        <v>50</v>
      </c>
      <c r="AS200" t="s">
        <v>51</v>
      </c>
      <c r="AT200" t="s">
        <v>50</v>
      </c>
      <c r="AU200" t="s">
        <v>52</v>
      </c>
      <c r="AV200" t="s">
        <v>52</v>
      </c>
      <c r="AW200" t="s">
        <v>52</v>
      </c>
      <c r="AX200" t="s">
        <v>52</v>
      </c>
      <c r="AY200" t="s">
        <v>51</v>
      </c>
    </row>
    <row r="201" spans="1:51" hidden="1" x14ac:dyDescent="0.25">
      <c r="A201">
        <v>164693</v>
      </c>
      <c r="B201">
        <v>54</v>
      </c>
      <c r="D201">
        <v>54</v>
      </c>
      <c r="E201">
        <v>2</v>
      </c>
      <c r="F201" t="s">
        <v>738</v>
      </c>
      <c r="G201" s="22">
        <v>17829</v>
      </c>
      <c r="H201">
        <v>70</v>
      </c>
      <c r="I201" t="s">
        <v>56</v>
      </c>
      <c r="J201" t="s">
        <v>57</v>
      </c>
      <c r="K201" t="s">
        <v>58</v>
      </c>
      <c r="L201">
        <v>29.9</v>
      </c>
      <c r="M201">
        <v>120</v>
      </c>
      <c r="N201">
        <v>70</v>
      </c>
      <c r="O201">
        <v>50</v>
      </c>
      <c r="P201">
        <v>95</v>
      </c>
      <c r="Q201">
        <v>69</v>
      </c>
      <c r="R201" t="s">
        <v>54</v>
      </c>
      <c r="S201" t="s">
        <v>50</v>
      </c>
      <c r="T201" t="s">
        <v>51</v>
      </c>
      <c r="U201" t="s">
        <v>50</v>
      </c>
      <c r="V201" t="s">
        <v>51</v>
      </c>
      <c r="W201" t="s">
        <v>51</v>
      </c>
      <c r="X201" t="s">
        <v>51</v>
      </c>
      <c r="Y201" t="s">
        <v>51</v>
      </c>
      <c r="Z201" t="s">
        <v>52</v>
      </c>
      <c r="AA201" t="s">
        <v>50</v>
      </c>
      <c r="AB201" t="s">
        <v>50</v>
      </c>
      <c r="AC201">
        <v>76</v>
      </c>
      <c r="AD201">
        <v>88</v>
      </c>
      <c r="AF201">
        <v>4.5999999999999996</v>
      </c>
      <c r="AK201" t="s">
        <v>50</v>
      </c>
      <c r="AL201" t="s">
        <v>50</v>
      </c>
      <c r="AM201" t="s">
        <v>50</v>
      </c>
      <c r="AN201" t="s">
        <v>51</v>
      </c>
      <c r="AO201" t="s">
        <v>51</v>
      </c>
      <c r="AP201" t="s">
        <v>51</v>
      </c>
      <c r="AQ201" t="s">
        <v>50</v>
      </c>
      <c r="AR201" t="s">
        <v>50</v>
      </c>
      <c r="AS201" t="s">
        <v>51</v>
      </c>
      <c r="AT201" t="s">
        <v>50</v>
      </c>
      <c r="AU201" t="s">
        <v>52</v>
      </c>
      <c r="AV201" t="s">
        <v>52</v>
      </c>
      <c r="AW201" t="s">
        <v>52</v>
      </c>
      <c r="AX201" t="s">
        <v>52</v>
      </c>
      <c r="AY201" t="s">
        <v>51</v>
      </c>
    </row>
    <row r="202" spans="1:51" x14ac:dyDescent="0.25">
      <c r="A202">
        <v>164830</v>
      </c>
      <c r="B202">
        <v>66</v>
      </c>
      <c r="D202">
        <v>66</v>
      </c>
      <c r="E202">
        <v>1</v>
      </c>
      <c r="F202" t="s">
        <v>108</v>
      </c>
      <c r="G202" s="22">
        <v>12844</v>
      </c>
      <c r="H202">
        <v>83</v>
      </c>
      <c r="I202" t="s">
        <v>46</v>
      </c>
      <c r="J202" t="s">
        <v>47</v>
      </c>
      <c r="K202" t="s">
        <v>58</v>
      </c>
      <c r="L202">
        <v>40.31</v>
      </c>
      <c r="M202">
        <v>145</v>
      </c>
      <c r="N202">
        <v>90</v>
      </c>
      <c r="O202">
        <v>55</v>
      </c>
      <c r="P202">
        <v>117.5</v>
      </c>
      <c r="Q202">
        <v>108</v>
      </c>
      <c r="R202" t="s">
        <v>59</v>
      </c>
      <c r="S202" t="s">
        <v>50</v>
      </c>
      <c r="T202" t="s">
        <v>50</v>
      </c>
      <c r="U202" t="s">
        <v>50</v>
      </c>
      <c r="V202" t="s">
        <v>51</v>
      </c>
      <c r="W202" t="s">
        <v>51</v>
      </c>
      <c r="X202" t="s">
        <v>51</v>
      </c>
      <c r="Y202" t="s">
        <v>50</v>
      </c>
      <c r="Z202" t="s">
        <v>52</v>
      </c>
      <c r="AA202" t="s">
        <v>50</v>
      </c>
      <c r="AB202" t="s">
        <v>51</v>
      </c>
      <c r="AC202">
        <v>71</v>
      </c>
      <c r="AD202">
        <v>70</v>
      </c>
      <c r="AE202">
        <v>14.6</v>
      </c>
      <c r="AF202">
        <v>4.3</v>
      </c>
      <c r="AI202" t="s">
        <v>52</v>
      </c>
      <c r="AJ202" t="s">
        <v>52</v>
      </c>
      <c r="AK202" t="s">
        <v>51</v>
      </c>
      <c r="AL202" t="s">
        <v>50</v>
      </c>
      <c r="AM202" t="s">
        <v>52</v>
      </c>
      <c r="AO202" t="s">
        <v>51</v>
      </c>
      <c r="AP202" t="s">
        <v>51</v>
      </c>
      <c r="AQ202" t="s">
        <v>50</v>
      </c>
      <c r="AR202" t="s">
        <v>50</v>
      </c>
      <c r="AS202" t="s">
        <v>50</v>
      </c>
      <c r="AT202" t="s">
        <v>50</v>
      </c>
      <c r="AU202" t="s">
        <v>52</v>
      </c>
      <c r="AV202" t="s">
        <v>52</v>
      </c>
      <c r="AW202" t="s">
        <v>52</v>
      </c>
      <c r="AX202" t="s">
        <v>52</v>
      </c>
      <c r="AY202" t="s">
        <v>51</v>
      </c>
    </row>
    <row r="203" spans="1:51" hidden="1" x14ac:dyDescent="0.25">
      <c r="A203">
        <v>164830</v>
      </c>
      <c r="B203">
        <v>65</v>
      </c>
      <c r="D203">
        <v>65</v>
      </c>
      <c r="E203">
        <v>2</v>
      </c>
      <c r="F203" t="s">
        <v>739</v>
      </c>
      <c r="G203" s="22">
        <v>12844</v>
      </c>
      <c r="H203">
        <v>83</v>
      </c>
      <c r="I203" t="s">
        <v>46</v>
      </c>
      <c r="J203" t="s">
        <v>47</v>
      </c>
      <c r="K203" t="s">
        <v>58</v>
      </c>
      <c r="L203">
        <v>40.65</v>
      </c>
      <c r="M203">
        <v>160</v>
      </c>
      <c r="N203">
        <v>80</v>
      </c>
      <c r="O203">
        <v>80</v>
      </c>
      <c r="P203">
        <v>120</v>
      </c>
      <c r="Q203">
        <v>85</v>
      </c>
      <c r="R203" t="s">
        <v>59</v>
      </c>
      <c r="S203" t="s">
        <v>50</v>
      </c>
      <c r="T203" t="s">
        <v>50</v>
      </c>
      <c r="U203" t="s">
        <v>50</v>
      </c>
      <c r="V203" t="s">
        <v>51</v>
      </c>
      <c r="W203" t="s">
        <v>51</v>
      </c>
      <c r="X203" t="s">
        <v>51</v>
      </c>
      <c r="Y203" t="s">
        <v>50</v>
      </c>
      <c r="Z203" t="s">
        <v>52</v>
      </c>
      <c r="AA203" t="s">
        <v>50</v>
      </c>
      <c r="AB203" t="s">
        <v>51</v>
      </c>
      <c r="AC203">
        <v>64</v>
      </c>
      <c r="AD203">
        <v>79</v>
      </c>
      <c r="AE203">
        <v>14.2</v>
      </c>
      <c r="AF203">
        <v>4.5999999999999996</v>
      </c>
      <c r="AI203" t="s">
        <v>52</v>
      </c>
      <c r="AJ203" t="s">
        <v>52</v>
      </c>
      <c r="AK203" t="s">
        <v>51</v>
      </c>
      <c r="AL203" t="s">
        <v>50</v>
      </c>
      <c r="AM203" t="s">
        <v>52</v>
      </c>
      <c r="AN203" t="s">
        <v>51</v>
      </c>
      <c r="AO203" t="s">
        <v>51</v>
      </c>
      <c r="AP203" t="s">
        <v>51</v>
      </c>
      <c r="AQ203" t="s">
        <v>50</v>
      </c>
      <c r="AR203" t="s">
        <v>50</v>
      </c>
      <c r="AS203" t="s">
        <v>50</v>
      </c>
      <c r="AT203" t="s">
        <v>50</v>
      </c>
      <c r="AU203" t="s">
        <v>52</v>
      </c>
      <c r="AV203" t="s">
        <v>52</v>
      </c>
      <c r="AW203" t="s">
        <v>52</v>
      </c>
      <c r="AX203" t="s">
        <v>52</v>
      </c>
      <c r="AY203" t="s">
        <v>51</v>
      </c>
    </row>
    <row r="204" spans="1:51" hidden="1" x14ac:dyDescent="0.25">
      <c r="A204">
        <v>164830</v>
      </c>
      <c r="B204">
        <v>65</v>
      </c>
      <c r="D204">
        <v>65</v>
      </c>
      <c r="E204">
        <v>3</v>
      </c>
      <c r="F204" t="s">
        <v>740</v>
      </c>
      <c r="G204" s="22">
        <v>12844</v>
      </c>
      <c r="H204">
        <v>83</v>
      </c>
      <c r="I204" t="s">
        <v>46</v>
      </c>
      <c r="J204" t="s">
        <v>47</v>
      </c>
      <c r="K204" t="s">
        <v>58</v>
      </c>
      <c r="L204">
        <v>39.67</v>
      </c>
      <c r="M204">
        <v>140</v>
      </c>
      <c r="N204">
        <v>70</v>
      </c>
      <c r="O204">
        <v>70</v>
      </c>
      <c r="P204">
        <v>105</v>
      </c>
      <c r="Q204">
        <v>81</v>
      </c>
      <c r="R204" t="s">
        <v>59</v>
      </c>
      <c r="S204" t="s">
        <v>50</v>
      </c>
      <c r="T204" t="s">
        <v>50</v>
      </c>
      <c r="U204" t="s">
        <v>50</v>
      </c>
      <c r="V204" t="s">
        <v>51</v>
      </c>
      <c r="W204" t="s">
        <v>51</v>
      </c>
      <c r="X204" t="s">
        <v>51</v>
      </c>
      <c r="Y204" t="s">
        <v>50</v>
      </c>
      <c r="Z204" t="s">
        <v>52</v>
      </c>
      <c r="AA204" t="s">
        <v>50</v>
      </c>
      <c r="AB204" t="s">
        <v>51</v>
      </c>
      <c r="AC204">
        <v>70</v>
      </c>
      <c r="AD204">
        <v>71</v>
      </c>
      <c r="AE204">
        <v>125</v>
      </c>
      <c r="AF204">
        <v>4.5999999999999996</v>
      </c>
      <c r="AI204" t="s">
        <v>52</v>
      </c>
      <c r="AJ204" t="s">
        <v>52</v>
      </c>
      <c r="AK204" t="s">
        <v>51</v>
      </c>
      <c r="AL204" t="s">
        <v>50</v>
      </c>
      <c r="AM204" t="s">
        <v>52</v>
      </c>
      <c r="AN204" t="s">
        <v>51</v>
      </c>
      <c r="AO204" t="s">
        <v>51</v>
      </c>
      <c r="AP204" t="s">
        <v>51</v>
      </c>
      <c r="AQ204" t="s">
        <v>50</v>
      </c>
      <c r="AR204" t="s">
        <v>50</v>
      </c>
      <c r="AS204" t="s">
        <v>50</v>
      </c>
      <c r="AT204" t="s">
        <v>50</v>
      </c>
      <c r="AU204" t="s">
        <v>52</v>
      </c>
      <c r="AV204" t="s">
        <v>52</v>
      </c>
      <c r="AW204" t="s">
        <v>52</v>
      </c>
      <c r="AX204" t="s">
        <v>52</v>
      </c>
      <c r="AY204" t="s">
        <v>51</v>
      </c>
    </row>
    <row r="205" spans="1:51" hidden="1" x14ac:dyDescent="0.25">
      <c r="A205">
        <v>164830</v>
      </c>
      <c r="B205">
        <v>62</v>
      </c>
      <c r="C205">
        <v>62</v>
      </c>
      <c r="D205">
        <v>62</v>
      </c>
      <c r="E205">
        <v>4</v>
      </c>
      <c r="F205" t="s">
        <v>741</v>
      </c>
      <c r="G205" s="22">
        <v>12844</v>
      </c>
      <c r="H205">
        <v>83</v>
      </c>
      <c r="I205" t="s">
        <v>46</v>
      </c>
      <c r="J205" t="s">
        <v>47</v>
      </c>
      <c r="K205" t="s">
        <v>58</v>
      </c>
      <c r="L205">
        <v>38.4</v>
      </c>
      <c r="M205">
        <v>125</v>
      </c>
      <c r="N205">
        <v>70</v>
      </c>
      <c r="O205">
        <v>55</v>
      </c>
      <c r="P205">
        <v>97.5</v>
      </c>
      <c r="Q205">
        <v>79</v>
      </c>
      <c r="R205" t="s">
        <v>59</v>
      </c>
      <c r="S205" t="s">
        <v>50</v>
      </c>
      <c r="T205" t="s">
        <v>50</v>
      </c>
      <c r="U205" t="s">
        <v>51</v>
      </c>
      <c r="V205" t="s">
        <v>51</v>
      </c>
      <c r="W205" t="s">
        <v>51</v>
      </c>
      <c r="X205" t="s">
        <v>51</v>
      </c>
      <c r="Y205" t="s">
        <v>50</v>
      </c>
      <c r="Z205" t="s">
        <v>52</v>
      </c>
      <c r="AA205" t="s">
        <v>50</v>
      </c>
      <c r="AB205" t="s">
        <v>51</v>
      </c>
      <c r="AC205">
        <v>68</v>
      </c>
      <c r="AD205">
        <v>73</v>
      </c>
      <c r="AE205">
        <v>129</v>
      </c>
      <c r="AF205">
        <v>4.0999999999999996</v>
      </c>
      <c r="AI205">
        <v>4.7</v>
      </c>
      <c r="AJ205">
        <v>2.6</v>
      </c>
      <c r="AK205" t="s">
        <v>51</v>
      </c>
      <c r="AL205" t="s">
        <v>50</v>
      </c>
      <c r="AN205" t="s">
        <v>51</v>
      </c>
      <c r="AO205" t="s">
        <v>51</v>
      </c>
      <c r="AP205" t="s">
        <v>51</v>
      </c>
      <c r="AQ205" t="s">
        <v>50</v>
      </c>
      <c r="AR205" t="s">
        <v>50</v>
      </c>
      <c r="AS205" t="s">
        <v>50</v>
      </c>
      <c r="AT205" t="s">
        <v>50</v>
      </c>
      <c r="AU205" t="s">
        <v>52</v>
      </c>
      <c r="AV205" t="s">
        <v>52</v>
      </c>
      <c r="AW205" t="s">
        <v>52</v>
      </c>
      <c r="AX205" t="s">
        <v>52</v>
      </c>
      <c r="AY205" t="s">
        <v>51</v>
      </c>
    </row>
    <row r="206" spans="1:51" hidden="1" x14ac:dyDescent="0.25">
      <c r="A206">
        <v>164830</v>
      </c>
      <c r="B206">
        <v>62</v>
      </c>
      <c r="C206">
        <v>62</v>
      </c>
      <c r="D206">
        <v>62</v>
      </c>
      <c r="E206">
        <v>5</v>
      </c>
      <c r="F206" t="s">
        <v>742</v>
      </c>
      <c r="G206" s="22">
        <v>12844</v>
      </c>
      <c r="H206">
        <v>83</v>
      </c>
      <c r="I206" t="s">
        <v>46</v>
      </c>
      <c r="J206" t="s">
        <v>47</v>
      </c>
      <c r="K206" t="s">
        <v>58</v>
      </c>
      <c r="L206">
        <v>38.799999999999997</v>
      </c>
      <c r="M206">
        <v>125</v>
      </c>
      <c r="N206">
        <v>75</v>
      </c>
      <c r="O206">
        <v>50</v>
      </c>
      <c r="P206">
        <v>100</v>
      </c>
      <c r="Q206">
        <v>89</v>
      </c>
      <c r="R206" t="s">
        <v>54</v>
      </c>
      <c r="S206" t="s">
        <v>50</v>
      </c>
      <c r="T206" t="s">
        <v>50</v>
      </c>
      <c r="U206" t="s">
        <v>50</v>
      </c>
      <c r="V206" t="s">
        <v>51</v>
      </c>
      <c r="W206" t="s">
        <v>51</v>
      </c>
      <c r="X206" t="s">
        <v>51</v>
      </c>
      <c r="Y206" t="s">
        <v>50</v>
      </c>
      <c r="Z206" t="s">
        <v>52</v>
      </c>
      <c r="AA206" t="s">
        <v>50</v>
      </c>
      <c r="AB206" t="s">
        <v>51</v>
      </c>
      <c r="AC206">
        <v>80</v>
      </c>
      <c r="AD206">
        <v>60</v>
      </c>
      <c r="AE206">
        <v>124</v>
      </c>
      <c r="AF206">
        <v>4.2</v>
      </c>
      <c r="AK206" t="s">
        <v>51</v>
      </c>
      <c r="AL206" t="s">
        <v>50</v>
      </c>
      <c r="AN206" t="s">
        <v>51</v>
      </c>
      <c r="AO206" t="s">
        <v>51</v>
      </c>
      <c r="AP206" t="s">
        <v>51</v>
      </c>
      <c r="AQ206" t="s">
        <v>50</v>
      </c>
      <c r="AR206" t="s">
        <v>50</v>
      </c>
      <c r="AS206" t="s">
        <v>50</v>
      </c>
      <c r="AT206" t="s">
        <v>50</v>
      </c>
      <c r="AU206" t="s">
        <v>52</v>
      </c>
      <c r="AV206" t="s">
        <v>52</v>
      </c>
      <c r="AW206" t="s">
        <v>52</v>
      </c>
      <c r="AX206" t="s">
        <v>52</v>
      </c>
      <c r="AY206" t="s">
        <v>51</v>
      </c>
    </row>
    <row r="207" spans="1:51" hidden="1" x14ac:dyDescent="0.25">
      <c r="A207">
        <v>164830</v>
      </c>
      <c r="B207">
        <v>62</v>
      </c>
      <c r="C207">
        <v>62</v>
      </c>
      <c r="D207">
        <v>62</v>
      </c>
      <c r="E207">
        <v>6</v>
      </c>
      <c r="F207" t="s">
        <v>743</v>
      </c>
      <c r="G207" s="22">
        <v>12844</v>
      </c>
      <c r="H207">
        <v>83</v>
      </c>
      <c r="I207" t="s">
        <v>46</v>
      </c>
      <c r="J207" t="s">
        <v>47</v>
      </c>
      <c r="K207" t="s">
        <v>58</v>
      </c>
      <c r="L207">
        <v>38.799999999999997</v>
      </c>
      <c r="M207">
        <v>120</v>
      </c>
      <c r="N207">
        <v>75</v>
      </c>
      <c r="O207">
        <v>45</v>
      </c>
      <c r="P207">
        <v>97.5</v>
      </c>
      <c r="Q207">
        <v>85</v>
      </c>
      <c r="R207" t="s">
        <v>54</v>
      </c>
      <c r="S207" t="s">
        <v>50</v>
      </c>
      <c r="T207" t="s">
        <v>50</v>
      </c>
      <c r="U207" t="s">
        <v>50</v>
      </c>
      <c r="V207" t="s">
        <v>51</v>
      </c>
      <c r="W207" t="s">
        <v>51</v>
      </c>
      <c r="X207" t="s">
        <v>51</v>
      </c>
      <c r="Y207" t="s">
        <v>50</v>
      </c>
      <c r="Z207" t="s">
        <v>52</v>
      </c>
      <c r="AA207" t="s">
        <v>50</v>
      </c>
      <c r="AB207" t="s">
        <v>51</v>
      </c>
      <c r="AC207">
        <v>73</v>
      </c>
      <c r="AD207">
        <v>67</v>
      </c>
      <c r="AE207">
        <v>143</v>
      </c>
      <c r="AF207">
        <v>3.9</v>
      </c>
      <c r="AK207" t="s">
        <v>50</v>
      </c>
      <c r="AL207" t="s">
        <v>50</v>
      </c>
      <c r="AM207" t="s">
        <v>50</v>
      </c>
      <c r="AN207" t="s">
        <v>51</v>
      </c>
      <c r="AO207" t="s">
        <v>51</v>
      </c>
      <c r="AP207" t="s">
        <v>51</v>
      </c>
      <c r="AQ207" t="s">
        <v>50</v>
      </c>
      <c r="AR207" t="s">
        <v>50</v>
      </c>
      <c r="AS207" t="s">
        <v>50</v>
      </c>
      <c r="AT207" t="s">
        <v>50</v>
      </c>
      <c r="AU207" t="s">
        <v>52</v>
      </c>
      <c r="AV207" t="s">
        <v>52</v>
      </c>
      <c r="AW207" t="s">
        <v>52</v>
      </c>
      <c r="AX207" t="s">
        <v>52</v>
      </c>
      <c r="AY207" t="s">
        <v>51</v>
      </c>
    </row>
    <row r="208" spans="1:51" hidden="1" x14ac:dyDescent="0.25">
      <c r="A208">
        <v>164830</v>
      </c>
      <c r="B208">
        <v>62</v>
      </c>
      <c r="C208">
        <v>62</v>
      </c>
      <c r="D208">
        <v>62</v>
      </c>
      <c r="E208">
        <v>7</v>
      </c>
      <c r="F208" t="s">
        <v>744</v>
      </c>
      <c r="G208" s="22">
        <v>12844</v>
      </c>
      <c r="H208">
        <v>83</v>
      </c>
      <c r="I208" t="s">
        <v>46</v>
      </c>
      <c r="J208" t="s">
        <v>47</v>
      </c>
      <c r="K208" t="s">
        <v>58</v>
      </c>
      <c r="L208">
        <v>38.799999999999997</v>
      </c>
      <c r="M208">
        <v>125</v>
      </c>
      <c r="N208">
        <v>70</v>
      </c>
      <c r="O208">
        <v>55</v>
      </c>
      <c r="P208">
        <v>97.5</v>
      </c>
      <c r="Q208">
        <v>84</v>
      </c>
      <c r="R208" t="s">
        <v>59</v>
      </c>
      <c r="S208" t="s">
        <v>50</v>
      </c>
      <c r="T208" t="s">
        <v>50</v>
      </c>
      <c r="U208" t="s">
        <v>51</v>
      </c>
      <c r="V208" t="s">
        <v>51</v>
      </c>
      <c r="W208" t="s">
        <v>51</v>
      </c>
      <c r="X208" t="s">
        <v>51</v>
      </c>
      <c r="Y208" t="s">
        <v>50</v>
      </c>
      <c r="Z208" t="s">
        <v>52</v>
      </c>
      <c r="AA208" t="s">
        <v>50</v>
      </c>
      <c r="AB208" t="s">
        <v>51</v>
      </c>
      <c r="AC208">
        <v>78</v>
      </c>
      <c r="AD208">
        <v>61</v>
      </c>
      <c r="AE208">
        <v>135</v>
      </c>
      <c r="AF208">
        <v>4.4000000000000004</v>
      </c>
      <c r="AI208">
        <v>5</v>
      </c>
      <c r="AJ208">
        <v>2.7</v>
      </c>
      <c r="AK208" t="s">
        <v>50</v>
      </c>
      <c r="AL208" t="s">
        <v>50</v>
      </c>
      <c r="AM208" t="s">
        <v>50</v>
      </c>
      <c r="AN208" t="s">
        <v>51</v>
      </c>
      <c r="AO208" t="s">
        <v>51</v>
      </c>
      <c r="AP208" t="s">
        <v>51</v>
      </c>
      <c r="AQ208" t="s">
        <v>50</v>
      </c>
      <c r="AR208" t="s">
        <v>50</v>
      </c>
      <c r="AS208" t="s">
        <v>50</v>
      </c>
      <c r="AT208" t="s">
        <v>50</v>
      </c>
      <c r="AU208" t="s">
        <v>52</v>
      </c>
      <c r="AV208" t="s">
        <v>52</v>
      </c>
      <c r="AW208" t="s">
        <v>52</v>
      </c>
      <c r="AX208" t="s">
        <v>52</v>
      </c>
      <c r="AY208" t="s">
        <v>51</v>
      </c>
    </row>
    <row r="209" spans="1:51" hidden="1" x14ac:dyDescent="0.25">
      <c r="A209">
        <v>164830</v>
      </c>
      <c r="B209">
        <v>62</v>
      </c>
      <c r="C209">
        <v>62</v>
      </c>
      <c r="D209">
        <v>62</v>
      </c>
      <c r="E209">
        <v>8</v>
      </c>
      <c r="F209" t="s">
        <v>745</v>
      </c>
      <c r="G209" s="22">
        <v>12844</v>
      </c>
      <c r="H209">
        <v>83</v>
      </c>
      <c r="I209" t="s">
        <v>46</v>
      </c>
      <c r="J209" t="s">
        <v>47</v>
      </c>
      <c r="K209" t="s">
        <v>58</v>
      </c>
      <c r="L209">
        <v>38.799999999999997</v>
      </c>
      <c r="M209">
        <v>115</v>
      </c>
      <c r="N209">
        <v>75</v>
      </c>
      <c r="O209">
        <v>40</v>
      </c>
      <c r="P209">
        <v>95</v>
      </c>
      <c r="Q209">
        <v>84</v>
      </c>
      <c r="R209" t="s">
        <v>59</v>
      </c>
      <c r="S209" t="s">
        <v>50</v>
      </c>
      <c r="T209" t="s">
        <v>50</v>
      </c>
      <c r="U209" t="s">
        <v>50</v>
      </c>
      <c r="V209" t="s">
        <v>51</v>
      </c>
      <c r="W209" t="s">
        <v>51</v>
      </c>
      <c r="X209" t="s">
        <v>51</v>
      </c>
      <c r="Y209" t="s">
        <v>50</v>
      </c>
      <c r="Z209" t="s">
        <v>52</v>
      </c>
      <c r="AA209" t="s">
        <v>50</v>
      </c>
      <c r="AB209" t="s">
        <v>51</v>
      </c>
      <c r="AC209">
        <v>75</v>
      </c>
      <c r="AD209">
        <v>64</v>
      </c>
      <c r="AE209">
        <v>141</v>
      </c>
      <c r="AF209">
        <v>4.0999999999999996</v>
      </c>
      <c r="AK209" t="s">
        <v>50</v>
      </c>
      <c r="AL209" t="s">
        <v>50</v>
      </c>
      <c r="AM209" t="s">
        <v>50</v>
      </c>
      <c r="AN209" t="s">
        <v>51</v>
      </c>
      <c r="AO209" t="s">
        <v>51</v>
      </c>
      <c r="AP209" t="s">
        <v>51</v>
      </c>
      <c r="AQ209" t="s">
        <v>50</v>
      </c>
      <c r="AR209" t="s">
        <v>50</v>
      </c>
      <c r="AS209" t="s">
        <v>50</v>
      </c>
      <c r="AT209" t="s">
        <v>50</v>
      </c>
      <c r="AU209" t="s">
        <v>52</v>
      </c>
      <c r="AV209" t="s">
        <v>52</v>
      </c>
      <c r="AW209" t="s">
        <v>52</v>
      </c>
      <c r="AX209" t="s">
        <v>52</v>
      </c>
      <c r="AY209" t="s">
        <v>51</v>
      </c>
    </row>
    <row r="210" spans="1:51" hidden="1" x14ac:dyDescent="0.25">
      <c r="A210">
        <v>164830</v>
      </c>
      <c r="B210">
        <v>62</v>
      </c>
      <c r="C210">
        <v>62</v>
      </c>
      <c r="D210">
        <v>62</v>
      </c>
      <c r="E210">
        <v>9</v>
      </c>
      <c r="F210" t="s">
        <v>746</v>
      </c>
      <c r="G210" s="22">
        <v>12844</v>
      </c>
      <c r="H210">
        <v>83</v>
      </c>
      <c r="I210" t="s">
        <v>46</v>
      </c>
      <c r="J210" t="s">
        <v>47</v>
      </c>
      <c r="K210" t="s">
        <v>58</v>
      </c>
      <c r="L210">
        <v>38.799999999999997</v>
      </c>
      <c r="M210">
        <v>140</v>
      </c>
      <c r="N210">
        <v>85</v>
      </c>
      <c r="O210">
        <v>55</v>
      </c>
      <c r="P210">
        <v>112.5</v>
      </c>
      <c r="Q210">
        <v>75</v>
      </c>
      <c r="R210" t="s">
        <v>59</v>
      </c>
      <c r="S210" t="s">
        <v>50</v>
      </c>
      <c r="T210" t="s">
        <v>50</v>
      </c>
      <c r="U210" t="s">
        <v>50</v>
      </c>
      <c r="V210" t="s">
        <v>51</v>
      </c>
      <c r="W210" t="s">
        <v>51</v>
      </c>
      <c r="X210" t="s">
        <v>51</v>
      </c>
      <c r="Y210" t="s">
        <v>50</v>
      </c>
      <c r="Z210" t="s">
        <v>52</v>
      </c>
      <c r="AA210" t="s">
        <v>50</v>
      </c>
      <c r="AB210" t="s">
        <v>51</v>
      </c>
      <c r="AC210">
        <v>83</v>
      </c>
      <c r="AD210">
        <v>57</v>
      </c>
      <c r="AE210">
        <v>145</v>
      </c>
      <c r="AF210">
        <v>3.8</v>
      </c>
      <c r="AK210" t="s">
        <v>50</v>
      </c>
      <c r="AL210" t="s">
        <v>50</v>
      </c>
      <c r="AM210" t="s">
        <v>50</v>
      </c>
      <c r="AN210" t="s">
        <v>51</v>
      </c>
      <c r="AO210" t="s">
        <v>51</v>
      </c>
      <c r="AP210" t="s">
        <v>51</v>
      </c>
      <c r="AQ210" t="s">
        <v>50</v>
      </c>
      <c r="AR210" t="s">
        <v>50</v>
      </c>
      <c r="AS210" t="s">
        <v>50</v>
      </c>
      <c r="AT210" t="s">
        <v>50</v>
      </c>
      <c r="AU210" t="s">
        <v>52</v>
      </c>
      <c r="AV210" t="s">
        <v>52</v>
      </c>
      <c r="AW210" t="s">
        <v>52</v>
      </c>
      <c r="AX210" t="s">
        <v>52</v>
      </c>
      <c r="AY210" t="s">
        <v>51</v>
      </c>
    </row>
    <row r="211" spans="1:51" hidden="1" x14ac:dyDescent="0.25">
      <c r="A211">
        <v>164830</v>
      </c>
      <c r="B211">
        <v>62</v>
      </c>
      <c r="C211">
        <v>62</v>
      </c>
      <c r="D211">
        <v>62</v>
      </c>
      <c r="E211">
        <v>10</v>
      </c>
      <c r="F211" t="s">
        <v>747</v>
      </c>
      <c r="G211" s="22">
        <v>12844</v>
      </c>
      <c r="H211">
        <v>83</v>
      </c>
      <c r="I211" t="s">
        <v>46</v>
      </c>
      <c r="J211" t="s">
        <v>47</v>
      </c>
      <c r="K211" t="s">
        <v>58</v>
      </c>
      <c r="L211">
        <v>38.4</v>
      </c>
      <c r="M211">
        <v>141</v>
      </c>
      <c r="N211">
        <v>91</v>
      </c>
      <c r="O211">
        <v>50</v>
      </c>
      <c r="P211">
        <v>116</v>
      </c>
      <c r="Q211">
        <v>75</v>
      </c>
      <c r="R211" t="s">
        <v>59</v>
      </c>
      <c r="S211" t="s">
        <v>50</v>
      </c>
      <c r="T211" t="s">
        <v>50</v>
      </c>
      <c r="U211" t="s">
        <v>51</v>
      </c>
      <c r="V211" t="s">
        <v>51</v>
      </c>
      <c r="W211" t="s">
        <v>51</v>
      </c>
      <c r="X211" t="s">
        <v>51</v>
      </c>
      <c r="Y211" t="s">
        <v>50</v>
      </c>
      <c r="Z211" t="s">
        <v>52</v>
      </c>
      <c r="AA211" t="s">
        <v>50</v>
      </c>
      <c r="AB211" t="s">
        <v>51</v>
      </c>
      <c r="AC211">
        <v>73</v>
      </c>
      <c r="AD211">
        <v>66</v>
      </c>
      <c r="AE211">
        <v>142</v>
      </c>
      <c r="AK211" t="s">
        <v>50</v>
      </c>
      <c r="AL211" t="s">
        <v>50</v>
      </c>
      <c r="AM211" t="s">
        <v>50</v>
      </c>
      <c r="AN211" t="s">
        <v>51</v>
      </c>
      <c r="AO211" t="s">
        <v>51</v>
      </c>
      <c r="AP211" t="s">
        <v>50</v>
      </c>
      <c r="AQ211" t="s">
        <v>50</v>
      </c>
      <c r="AR211" t="s">
        <v>50</v>
      </c>
      <c r="AS211" t="s">
        <v>50</v>
      </c>
      <c r="AT211" t="s">
        <v>50</v>
      </c>
      <c r="AU211" t="s">
        <v>52</v>
      </c>
      <c r="AV211" t="s">
        <v>52</v>
      </c>
      <c r="AW211" t="s">
        <v>52</v>
      </c>
      <c r="AX211" t="s">
        <v>52</v>
      </c>
      <c r="AY211" t="s">
        <v>51</v>
      </c>
    </row>
    <row r="212" spans="1:51" x14ac:dyDescent="0.25">
      <c r="A212">
        <v>164972</v>
      </c>
      <c r="B212">
        <v>63</v>
      </c>
      <c r="D212">
        <v>63</v>
      </c>
      <c r="E212">
        <v>1</v>
      </c>
      <c r="F212" t="s">
        <v>109</v>
      </c>
      <c r="G212" s="22">
        <v>7391</v>
      </c>
      <c r="H212">
        <v>98</v>
      </c>
      <c r="I212" t="s">
        <v>56</v>
      </c>
      <c r="J212" t="s">
        <v>47</v>
      </c>
      <c r="K212" t="s">
        <v>58</v>
      </c>
      <c r="L212">
        <v>18.399999999999999</v>
      </c>
      <c r="M212">
        <v>110</v>
      </c>
      <c r="N212">
        <v>70</v>
      </c>
      <c r="O212">
        <v>40</v>
      </c>
      <c r="P212">
        <v>90</v>
      </c>
      <c r="Q212">
        <v>94</v>
      </c>
      <c r="R212" t="s">
        <v>105</v>
      </c>
      <c r="S212" t="s">
        <v>51</v>
      </c>
      <c r="T212" t="s">
        <v>50</v>
      </c>
      <c r="U212" t="s">
        <v>50</v>
      </c>
      <c r="V212" t="s">
        <v>51</v>
      </c>
      <c r="W212" t="s">
        <v>50</v>
      </c>
      <c r="X212" t="s">
        <v>51</v>
      </c>
      <c r="Y212" t="s">
        <v>50</v>
      </c>
      <c r="Z212" t="s">
        <v>52</v>
      </c>
      <c r="AA212" t="s">
        <v>51</v>
      </c>
      <c r="AB212" t="s">
        <v>50</v>
      </c>
      <c r="AC212">
        <v>145</v>
      </c>
      <c r="AD212">
        <v>35</v>
      </c>
      <c r="AE212">
        <v>136</v>
      </c>
      <c r="AF212">
        <v>4.8</v>
      </c>
      <c r="AI212">
        <v>4.2</v>
      </c>
      <c r="AJ212">
        <v>1.9</v>
      </c>
      <c r="AK212" t="s">
        <v>50</v>
      </c>
      <c r="AL212" t="s">
        <v>50</v>
      </c>
      <c r="AN212" t="s">
        <v>50</v>
      </c>
      <c r="AO212" t="s">
        <v>51</v>
      </c>
      <c r="AP212" t="s">
        <v>50</v>
      </c>
      <c r="AQ212" t="s">
        <v>50</v>
      </c>
      <c r="AR212" t="s">
        <v>50</v>
      </c>
      <c r="AS212" t="s">
        <v>50</v>
      </c>
      <c r="AT212" t="s">
        <v>50</v>
      </c>
      <c r="AU212" t="s">
        <v>52</v>
      </c>
      <c r="AV212" t="s">
        <v>52</v>
      </c>
      <c r="AW212" t="s">
        <v>52</v>
      </c>
      <c r="AX212" t="s">
        <v>52</v>
      </c>
      <c r="AY212" t="s">
        <v>51</v>
      </c>
    </row>
    <row r="213" spans="1:51" hidden="1" x14ac:dyDescent="0.25">
      <c r="A213">
        <v>164972</v>
      </c>
      <c r="B213">
        <v>63</v>
      </c>
      <c r="D213">
        <v>63</v>
      </c>
      <c r="E213">
        <v>2</v>
      </c>
      <c r="F213" t="s">
        <v>748</v>
      </c>
      <c r="G213" s="22">
        <v>7391</v>
      </c>
      <c r="H213">
        <v>98</v>
      </c>
      <c r="I213" t="s">
        <v>56</v>
      </c>
      <c r="J213" t="s">
        <v>47</v>
      </c>
      <c r="K213" t="s">
        <v>58</v>
      </c>
      <c r="L213">
        <v>18.600000000000001</v>
      </c>
      <c r="M213">
        <v>110</v>
      </c>
      <c r="N213">
        <v>65</v>
      </c>
      <c r="O213">
        <v>45</v>
      </c>
      <c r="P213">
        <v>87.5</v>
      </c>
      <c r="Q213">
        <v>96</v>
      </c>
      <c r="R213" t="s">
        <v>59</v>
      </c>
      <c r="S213" t="s">
        <v>50</v>
      </c>
      <c r="T213" t="s">
        <v>50</v>
      </c>
      <c r="U213" t="s">
        <v>50</v>
      </c>
      <c r="V213" t="s">
        <v>51</v>
      </c>
      <c r="W213" t="s">
        <v>50</v>
      </c>
      <c r="X213" t="s">
        <v>51</v>
      </c>
      <c r="Y213" t="s">
        <v>50</v>
      </c>
      <c r="Z213" t="s">
        <v>52</v>
      </c>
      <c r="AA213" t="s">
        <v>51</v>
      </c>
      <c r="AB213" t="s">
        <v>50</v>
      </c>
      <c r="AC213">
        <v>147</v>
      </c>
      <c r="AD213">
        <v>34</v>
      </c>
      <c r="AF213">
        <v>4.4000000000000004</v>
      </c>
      <c r="AK213" t="s">
        <v>50</v>
      </c>
      <c r="AL213" t="s">
        <v>50</v>
      </c>
      <c r="AM213" t="s">
        <v>50</v>
      </c>
      <c r="AN213" t="s">
        <v>50</v>
      </c>
      <c r="AO213" t="s">
        <v>51</v>
      </c>
      <c r="AP213" t="s">
        <v>50</v>
      </c>
      <c r="AQ213" t="s">
        <v>50</v>
      </c>
      <c r="AR213" t="s">
        <v>50</v>
      </c>
      <c r="AS213" t="s">
        <v>50</v>
      </c>
      <c r="AT213" t="s">
        <v>50</v>
      </c>
      <c r="AU213" t="s">
        <v>52</v>
      </c>
      <c r="AV213" t="s">
        <v>52</v>
      </c>
      <c r="AW213" t="s">
        <v>52</v>
      </c>
      <c r="AX213" t="s">
        <v>52</v>
      </c>
      <c r="AY213" t="s">
        <v>51</v>
      </c>
    </row>
    <row r="214" spans="1:51" hidden="1" x14ac:dyDescent="0.25">
      <c r="A214">
        <v>164972</v>
      </c>
      <c r="B214">
        <v>63</v>
      </c>
      <c r="D214">
        <v>63</v>
      </c>
      <c r="E214">
        <v>3</v>
      </c>
      <c r="F214" t="s">
        <v>749</v>
      </c>
      <c r="G214" s="22">
        <v>7391</v>
      </c>
      <c r="H214">
        <v>98</v>
      </c>
      <c r="I214" t="s">
        <v>56</v>
      </c>
      <c r="J214" t="s">
        <v>47</v>
      </c>
      <c r="K214" t="s">
        <v>58</v>
      </c>
      <c r="L214">
        <v>17.899999999999999</v>
      </c>
      <c r="M214">
        <v>120</v>
      </c>
      <c r="N214">
        <v>80</v>
      </c>
      <c r="O214">
        <v>40</v>
      </c>
      <c r="P214">
        <v>100</v>
      </c>
      <c r="Q214">
        <v>102</v>
      </c>
      <c r="R214" t="s">
        <v>59</v>
      </c>
      <c r="S214" t="s">
        <v>50</v>
      </c>
      <c r="T214" t="s">
        <v>50</v>
      </c>
      <c r="U214" t="s">
        <v>51</v>
      </c>
      <c r="V214" t="s">
        <v>51</v>
      </c>
      <c r="W214" t="s">
        <v>50</v>
      </c>
      <c r="X214" t="s">
        <v>51</v>
      </c>
      <c r="Y214" t="s">
        <v>50</v>
      </c>
      <c r="Z214" t="s">
        <v>52</v>
      </c>
      <c r="AA214" t="s">
        <v>51</v>
      </c>
      <c r="AB214" t="s">
        <v>50</v>
      </c>
      <c r="AC214">
        <v>173</v>
      </c>
      <c r="AD214">
        <v>28</v>
      </c>
      <c r="AF214">
        <v>5.2</v>
      </c>
      <c r="AK214" t="s">
        <v>50</v>
      </c>
      <c r="AL214" t="s">
        <v>50</v>
      </c>
      <c r="AM214" t="s">
        <v>50</v>
      </c>
      <c r="AN214" t="s">
        <v>50</v>
      </c>
      <c r="AO214" t="s">
        <v>51</v>
      </c>
      <c r="AP214" t="s">
        <v>50</v>
      </c>
      <c r="AQ214" t="s">
        <v>50</v>
      </c>
      <c r="AR214" t="s">
        <v>50</v>
      </c>
      <c r="AS214" t="s">
        <v>50</v>
      </c>
      <c r="AT214" t="s">
        <v>50</v>
      </c>
      <c r="AU214" t="s">
        <v>52</v>
      </c>
      <c r="AV214" t="s">
        <v>52</v>
      </c>
      <c r="AW214" t="s">
        <v>52</v>
      </c>
      <c r="AX214" t="s">
        <v>52</v>
      </c>
      <c r="AY214" t="s">
        <v>51</v>
      </c>
    </row>
    <row r="215" spans="1:51" hidden="1" x14ac:dyDescent="0.25">
      <c r="A215">
        <v>164972</v>
      </c>
      <c r="B215">
        <v>63</v>
      </c>
      <c r="D215">
        <v>63</v>
      </c>
      <c r="E215">
        <v>4</v>
      </c>
      <c r="F215" t="s">
        <v>750</v>
      </c>
      <c r="G215" s="22">
        <v>7391</v>
      </c>
      <c r="H215">
        <v>98</v>
      </c>
      <c r="I215" t="s">
        <v>56</v>
      </c>
      <c r="J215" t="s">
        <v>47</v>
      </c>
      <c r="K215" t="s">
        <v>58</v>
      </c>
      <c r="L215">
        <v>17.899999999999999</v>
      </c>
      <c r="O215">
        <v>0</v>
      </c>
      <c r="P215">
        <v>0</v>
      </c>
      <c r="S215" t="s">
        <v>50</v>
      </c>
      <c r="T215" t="s">
        <v>50</v>
      </c>
      <c r="V215" t="s">
        <v>51</v>
      </c>
      <c r="W215" t="s">
        <v>50</v>
      </c>
      <c r="X215" t="s">
        <v>51</v>
      </c>
      <c r="Y215" t="s">
        <v>50</v>
      </c>
      <c r="Z215" t="s">
        <v>52</v>
      </c>
      <c r="AA215" t="s">
        <v>51</v>
      </c>
      <c r="AB215" t="s">
        <v>50</v>
      </c>
      <c r="AK215" t="s">
        <v>50</v>
      </c>
      <c r="AL215" t="s">
        <v>50</v>
      </c>
      <c r="AM215" t="s">
        <v>50</v>
      </c>
      <c r="AN215" t="s">
        <v>50</v>
      </c>
      <c r="AO215" t="s">
        <v>51</v>
      </c>
      <c r="AP215" t="s">
        <v>50</v>
      </c>
      <c r="AQ215" t="s">
        <v>50</v>
      </c>
      <c r="AR215" t="s">
        <v>50</v>
      </c>
      <c r="AS215" t="s">
        <v>50</v>
      </c>
      <c r="AT215" t="s">
        <v>50</v>
      </c>
      <c r="AU215" t="s">
        <v>52</v>
      </c>
      <c r="AV215" t="s">
        <v>52</v>
      </c>
      <c r="AW215" t="s">
        <v>52</v>
      </c>
      <c r="AX215" t="s">
        <v>52</v>
      </c>
      <c r="AY215" t="s">
        <v>51</v>
      </c>
    </row>
    <row r="216" spans="1:51" x14ac:dyDescent="0.25">
      <c r="A216">
        <v>164996</v>
      </c>
      <c r="B216">
        <v>80</v>
      </c>
      <c r="C216">
        <v>80</v>
      </c>
      <c r="D216">
        <v>74</v>
      </c>
      <c r="E216">
        <v>1</v>
      </c>
      <c r="F216" t="s">
        <v>110</v>
      </c>
      <c r="G216" s="22">
        <v>13356</v>
      </c>
      <c r="H216">
        <v>82</v>
      </c>
      <c r="I216" t="s">
        <v>46</v>
      </c>
      <c r="J216" t="s">
        <v>47</v>
      </c>
      <c r="K216" t="s">
        <v>58</v>
      </c>
      <c r="L216">
        <v>27.7</v>
      </c>
      <c r="O216">
        <v>0</v>
      </c>
      <c r="P216">
        <v>0</v>
      </c>
      <c r="S216" t="s">
        <v>50</v>
      </c>
      <c r="T216" t="s">
        <v>50</v>
      </c>
      <c r="V216" t="s">
        <v>51</v>
      </c>
      <c r="W216" t="s">
        <v>51</v>
      </c>
      <c r="X216" t="s">
        <v>51</v>
      </c>
      <c r="Y216" t="s">
        <v>50</v>
      </c>
      <c r="Z216" t="s">
        <v>52</v>
      </c>
      <c r="AA216" t="s">
        <v>50</v>
      </c>
      <c r="AB216" t="s">
        <v>51</v>
      </c>
      <c r="AK216" t="s">
        <v>50</v>
      </c>
      <c r="AL216" t="s">
        <v>50</v>
      </c>
      <c r="AN216" t="s">
        <v>51</v>
      </c>
      <c r="AO216" t="s">
        <v>51</v>
      </c>
      <c r="AP216" t="s">
        <v>51</v>
      </c>
      <c r="AQ216" t="s">
        <v>50</v>
      </c>
      <c r="AR216" t="s">
        <v>50</v>
      </c>
      <c r="AS216" t="s">
        <v>50</v>
      </c>
      <c r="AT216" t="s">
        <v>50</v>
      </c>
      <c r="AU216" t="s">
        <v>52</v>
      </c>
      <c r="AV216" t="s">
        <v>52</v>
      </c>
      <c r="AW216" t="s">
        <v>52</v>
      </c>
      <c r="AX216" t="s">
        <v>52</v>
      </c>
      <c r="AY216" t="s">
        <v>51</v>
      </c>
    </row>
    <row r="217" spans="1:51" x14ac:dyDescent="0.25">
      <c r="A217">
        <v>165028</v>
      </c>
      <c r="B217">
        <v>57</v>
      </c>
      <c r="D217">
        <v>57</v>
      </c>
      <c r="E217">
        <v>1</v>
      </c>
      <c r="F217" t="s">
        <v>111</v>
      </c>
      <c r="G217" s="22">
        <v>13181</v>
      </c>
      <c r="H217">
        <v>82</v>
      </c>
      <c r="I217" t="s">
        <v>56</v>
      </c>
      <c r="J217" t="s">
        <v>47</v>
      </c>
      <c r="K217" t="s">
        <v>58</v>
      </c>
      <c r="L217">
        <v>23.83</v>
      </c>
      <c r="M217">
        <v>130</v>
      </c>
      <c r="N217">
        <v>65</v>
      </c>
      <c r="O217">
        <v>65</v>
      </c>
      <c r="P217">
        <v>97.5</v>
      </c>
      <c r="Q217">
        <v>82</v>
      </c>
      <c r="R217" t="s">
        <v>54</v>
      </c>
      <c r="S217" t="s">
        <v>50</v>
      </c>
      <c r="T217" t="s">
        <v>50</v>
      </c>
      <c r="U217" t="s">
        <v>50</v>
      </c>
      <c r="V217" t="s">
        <v>51</v>
      </c>
      <c r="W217" t="s">
        <v>50</v>
      </c>
      <c r="X217" t="s">
        <v>51</v>
      </c>
      <c r="Z217" t="s">
        <v>52</v>
      </c>
      <c r="AA217" t="s">
        <v>50</v>
      </c>
      <c r="AB217" t="s">
        <v>51</v>
      </c>
      <c r="AC217">
        <v>79</v>
      </c>
      <c r="AD217">
        <v>81</v>
      </c>
      <c r="AE217">
        <v>93</v>
      </c>
      <c r="AF217">
        <v>4.3</v>
      </c>
      <c r="AI217" t="s">
        <v>52</v>
      </c>
      <c r="AJ217" t="s">
        <v>52</v>
      </c>
      <c r="AK217" t="s">
        <v>50</v>
      </c>
      <c r="AL217" t="s">
        <v>50</v>
      </c>
      <c r="AM217" t="s">
        <v>52</v>
      </c>
      <c r="AN217" t="s">
        <v>50</v>
      </c>
      <c r="AO217" t="s">
        <v>51</v>
      </c>
      <c r="AP217" t="s">
        <v>51</v>
      </c>
      <c r="AQ217" t="s">
        <v>50</v>
      </c>
      <c r="AR217" t="s">
        <v>50</v>
      </c>
      <c r="AS217" t="s">
        <v>50</v>
      </c>
      <c r="AT217" t="s">
        <v>50</v>
      </c>
      <c r="AU217" t="s">
        <v>52</v>
      </c>
      <c r="AV217" t="s">
        <v>52</v>
      </c>
      <c r="AW217" t="s">
        <v>52</v>
      </c>
      <c r="AX217" t="s">
        <v>52</v>
      </c>
      <c r="AY217" t="s">
        <v>51</v>
      </c>
    </row>
    <row r="218" spans="1:51" hidden="1" x14ac:dyDescent="0.25">
      <c r="A218">
        <v>165028</v>
      </c>
      <c r="B218">
        <v>57</v>
      </c>
      <c r="D218">
        <v>57</v>
      </c>
      <c r="E218">
        <v>2</v>
      </c>
      <c r="F218" t="s">
        <v>751</v>
      </c>
      <c r="G218" s="22">
        <v>13181</v>
      </c>
      <c r="H218">
        <v>82</v>
      </c>
      <c r="I218" t="s">
        <v>56</v>
      </c>
      <c r="J218" t="s">
        <v>47</v>
      </c>
      <c r="K218" t="s">
        <v>58</v>
      </c>
      <c r="L218">
        <v>23.2</v>
      </c>
      <c r="M218">
        <v>128</v>
      </c>
      <c r="N218">
        <v>78</v>
      </c>
      <c r="O218">
        <v>50</v>
      </c>
      <c r="P218">
        <v>103</v>
      </c>
      <c r="Q218">
        <v>84</v>
      </c>
      <c r="R218" t="s">
        <v>54</v>
      </c>
      <c r="S218" t="s">
        <v>50</v>
      </c>
      <c r="T218" t="s">
        <v>50</v>
      </c>
      <c r="U218" t="s">
        <v>50</v>
      </c>
      <c r="V218" t="s">
        <v>51</v>
      </c>
      <c r="W218" t="s">
        <v>50</v>
      </c>
      <c r="X218" t="s">
        <v>51</v>
      </c>
      <c r="Z218" t="s">
        <v>52</v>
      </c>
      <c r="AA218" t="s">
        <v>50</v>
      </c>
      <c r="AB218" t="s">
        <v>51</v>
      </c>
      <c r="AC218">
        <v>91</v>
      </c>
      <c r="AD218">
        <v>69</v>
      </c>
      <c r="AF218">
        <v>4.2</v>
      </c>
      <c r="AI218" t="s">
        <v>52</v>
      </c>
      <c r="AJ218" t="s">
        <v>52</v>
      </c>
      <c r="AK218" t="s">
        <v>51</v>
      </c>
      <c r="AL218" t="s">
        <v>50</v>
      </c>
      <c r="AM218" t="s">
        <v>52</v>
      </c>
      <c r="AN218" t="s">
        <v>50</v>
      </c>
      <c r="AO218" t="s">
        <v>51</v>
      </c>
      <c r="AP218" t="s">
        <v>51</v>
      </c>
      <c r="AQ218" t="s">
        <v>50</v>
      </c>
      <c r="AR218" t="s">
        <v>50</v>
      </c>
      <c r="AS218" t="s">
        <v>50</v>
      </c>
      <c r="AT218" t="s">
        <v>50</v>
      </c>
      <c r="AU218" t="s">
        <v>52</v>
      </c>
      <c r="AV218" t="s">
        <v>52</v>
      </c>
      <c r="AW218" t="s">
        <v>52</v>
      </c>
      <c r="AX218" t="s">
        <v>52</v>
      </c>
      <c r="AY218" t="s">
        <v>51</v>
      </c>
    </row>
    <row r="219" spans="1:51" hidden="1" x14ac:dyDescent="0.25">
      <c r="A219">
        <v>165028</v>
      </c>
      <c r="B219">
        <v>57</v>
      </c>
      <c r="D219">
        <v>57</v>
      </c>
      <c r="E219">
        <v>3</v>
      </c>
      <c r="F219" t="s">
        <v>752</v>
      </c>
      <c r="G219" s="22">
        <v>13181</v>
      </c>
      <c r="H219">
        <v>82</v>
      </c>
      <c r="I219" t="s">
        <v>56</v>
      </c>
      <c r="J219" t="s">
        <v>47</v>
      </c>
      <c r="K219" t="s">
        <v>58</v>
      </c>
      <c r="L219">
        <v>23.01</v>
      </c>
      <c r="M219">
        <v>140</v>
      </c>
      <c r="N219">
        <v>60</v>
      </c>
      <c r="O219">
        <v>80</v>
      </c>
      <c r="P219">
        <v>100</v>
      </c>
      <c r="Q219">
        <v>72</v>
      </c>
      <c r="R219" t="s">
        <v>54</v>
      </c>
      <c r="S219" t="s">
        <v>50</v>
      </c>
      <c r="T219" t="s">
        <v>50</v>
      </c>
      <c r="U219" t="s">
        <v>50</v>
      </c>
      <c r="V219" t="s">
        <v>51</v>
      </c>
      <c r="W219" t="s">
        <v>50</v>
      </c>
      <c r="X219" t="s">
        <v>51</v>
      </c>
      <c r="Z219" t="s">
        <v>52</v>
      </c>
      <c r="AA219" t="s">
        <v>50</v>
      </c>
      <c r="AB219" t="s">
        <v>51</v>
      </c>
      <c r="AC219">
        <v>91</v>
      </c>
      <c r="AD219">
        <v>69</v>
      </c>
      <c r="AF219">
        <v>4.2</v>
      </c>
      <c r="AI219" t="s">
        <v>52</v>
      </c>
      <c r="AJ219" t="s">
        <v>52</v>
      </c>
      <c r="AK219" t="s">
        <v>51</v>
      </c>
      <c r="AL219" t="s">
        <v>50</v>
      </c>
      <c r="AM219" t="s">
        <v>52</v>
      </c>
      <c r="AN219" t="s">
        <v>50</v>
      </c>
      <c r="AO219" t="s">
        <v>51</v>
      </c>
      <c r="AP219" t="s">
        <v>51</v>
      </c>
      <c r="AQ219" t="s">
        <v>50</v>
      </c>
      <c r="AR219" t="s">
        <v>50</v>
      </c>
      <c r="AS219" t="s">
        <v>50</v>
      </c>
      <c r="AT219" t="s">
        <v>50</v>
      </c>
      <c r="AU219" t="s">
        <v>52</v>
      </c>
      <c r="AV219" t="s">
        <v>52</v>
      </c>
      <c r="AW219" t="s">
        <v>52</v>
      </c>
      <c r="AX219" t="s">
        <v>52</v>
      </c>
      <c r="AY219" t="s">
        <v>51</v>
      </c>
    </row>
    <row r="220" spans="1:51" hidden="1" x14ac:dyDescent="0.25">
      <c r="A220">
        <v>165028</v>
      </c>
      <c r="B220">
        <v>57</v>
      </c>
      <c r="D220">
        <v>57</v>
      </c>
      <c r="E220">
        <v>4</v>
      </c>
      <c r="F220" t="s">
        <v>753</v>
      </c>
      <c r="G220" s="22">
        <v>13181</v>
      </c>
      <c r="H220">
        <v>82</v>
      </c>
      <c r="I220" t="s">
        <v>56</v>
      </c>
      <c r="J220" t="s">
        <v>47</v>
      </c>
      <c r="K220" t="s">
        <v>58</v>
      </c>
      <c r="L220">
        <v>23.67</v>
      </c>
      <c r="M220">
        <v>120</v>
      </c>
      <c r="N220">
        <v>70</v>
      </c>
      <c r="O220">
        <v>50</v>
      </c>
      <c r="P220">
        <v>95</v>
      </c>
      <c r="Q220">
        <v>70</v>
      </c>
      <c r="R220" t="s">
        <v>54</v>
      </c>
      <c r="S220" t="s">
        <v>50</v>
      </c>
      <c r="T220" t="s">
        <v>50</v>
      </c>
      <c r="U220" t="s">
        <v>50</v>
      </c>
      <c r="V220" t="s">
        <v>51</v>
      </c>
      <c r="W220" t="s">
        <v>50</v>
      </c>
      <c r="X220" t="s">
        <v>51</v>
      </c>
      <c r="Y220" t="s">
        <v>50</v>
      </c>
      <c r="Z220" t="s">
        <v>52</v>
      </c>
      <c r="AA220" t="s">
        <v>50</v>
      </c>
      <c r="AB220" t="s">
        <v>51</v>
      </c>
      <c r="AC220">
        <v>95</v>
      </c>
      <c r="AD220">
        <v>65</v>
      </c>
      <c r="AE220">
        <v>92</v>
      </c>
      <c r="AF220">
        <v>4.7</v>
      </c>
      <c r="AI220" t="s">
        <v>52</v>
      </c>
      <c r="AJ220" t="s">
        <v>52</v>
      </c>
      <c r="AK220" t="s">
        <v>51</v>
      </c>
      <c r="AL220" t="s">
        <v>50</v>
      </c>
      <c r="AM220" t="s">
        <v>52</v>
      </c>
      <c r="AN220" t="s">
        <v>50</v>
      </c>
      <c r="AO220" t="s">
        <v>50</v>
      </c>
      <c r="AQ220" t="s">
        <v>50</v>
      </c>
      <c r="AR220" t="s">
        <v>50</v>
      </c>
      <c r="AS220" t="s">
        <v>50</v>
      </c>
      <c r="AT220" t="s">
        <v>50</v>
      </c>
      <c r="AU220" t="s">
        <v>52</v>
      </c>
      <c r="AV220" t="s">
        <v>52</v>
      </c>
      <c r="AW220" t="s">
        <v>52</v>
      </c>
      <c r="AX220" t="s">
        <v>52</v>
      </c>
      <c r="AY220" t="s">
        <v>51</v>
      </c>
    </row>
    <row r="221" spans="1:51" hidden="1" x14ac:dyDescent="0.25">
      <c r="A221">
        <v>165028</v>
      </c>
      <c r="B221">
        <v>57</v>
      </c>
      <c r="D221">
        <v>57</v>
      </c>
      <c r="E221">
        <v>5</v>
      </c>
      <c r="F221" t="s">
        <v>754</v>
      </c>
      <c r="G221" s="22">
        <v>13181</v>
      </c>
      <c r="H221">
        <v>82</v>
      </c>
      <c r="I221" t="s">
        <v>56</v>
      </c>
      <c r="J221" t="s">
        <v>47</v>
      </c>
      <c r="K221" t="s">
        <v>58</v>
      </c>
      <c r="L221">
        <v>23.36</v>
      </c>
      <c r="M221">
        <v>110</v>
      </c>
      <c r="N221">
        <v>60</v>
      </c>
      <c r="O221">
        <v>50</v>
      </c>
      <c r="P221">
        <v>85</v>
      </c>
      <c r="Q221">
        <v>71</v>
      </c>
      <c r="R221" t="s">
        <v>54</v>
      </c>
      <c r="S221" t="s">
        <v>50</v>
      </c>
      <c r="T221" t="s">
        <v>50</v>
      </c>
      <c r="U221" t="s">
        <v>50</v>
      </c>
      <c r="V221" t="s">
        <v>51</v>
      </c>
      <c r="W221" t="s">
        <v>50</v>
      </c>
      <c r="X221" t="s">
        <v>51</v>
      </c>
      <c r="Y221" t="s">
        <v>50</v>
      </c>
      <c r="Z221" t="s">
        <v>52</v>
      </c>
      <c r="AA221" t="s">
        <v>50</v>
      </c>
      <c r="AB221" t="s">
        <v>51</v>
      </c>
      <c r="AC221">
        <v>88</v>
      </c>
      <c r="AD221">
        <v>71</v>
      </c>
      <c r="AE221">
        <v>97</v>
      </c>
      <c r="AF221">
        <v>3.6</v>
      </c>
      <c r="AI221" t="s">
        <v>52</v>
      </c>
      <c r="AJ221" t="s">
        <v>52</v>
      </c>
      <c r="AK221" t="s">
        <v>51</v>
      </c>
      <c r="AL221" t="s">
        <v>50</v>
      </c>
      <c r="AM221" t="s">
        <v>52</v>
      </c>
      <c r="AN221" t="s">
        <v>50</v>
      </c>
      <c r="AO221" t="s">
        <v>51</v>
      </c>
      <c r="AP221" t="s">
        <v>51</v>
      </c>
      <c r="AQ221" t="s">
        <v>50</v>
      </c>
      <c r="AR221" t="s">
        <v>50</v>
      </c>
      <c r="AS221" t="s">
        <v>50</v>
      </c>
      <c r="AT221" t="s">
        <v>50</v>
      </c>
      <c r="AU221" t="s">
        <v>52</v>
      </c>
      <c r="AV221" t="s">
        <v>52</v>
      </c>
      <c r="AW221" t="s">
        <v>52</v>
      </c>
      <c r="AX221" t="s">
        <v>52</v>
      </c>
      <c r="AY221" t="s">
        <v>51</v>
      </c>
    </row>
    <row r="222" spans="1:51" hidden="1" x14ac:dyDescent="0.25">
      <c r="A222">
        <v>165028</v>
      </c>
      <c r="B222">
        <v>57</v>
      </c>
      <c r="D222">
        <v>57</v>
      </c>
      <c r="E222">
        <v>6</v>
      </c>
      <c r="F222" t="s">
        <v>755</v>
      </c>
      <c r="G222" s="22">
        <v>13181</v>
      </c>
      <c r="H222">
        <v>82</v>
      </c>
      <c r="I222" t="s">
        <v>56</v>
      </c>
      <c r="J222" t="s">
        <v>47</v>
      </c>
      <c r="K222" t="s">
        <v>58</v>
      </c>
      <c r="L222">
        <v>23.36</v>
      </c>
      <c r="O222">
        <v>0</v>
      </c>
      <c r="P222">
        <v>0</v>
      </c>
      <c r="S222" t="s">
        <v>50</v>
      </c>
      <c r="T222" t="s">
        <v>50</v>
      </c>
      <c r="V222" t="s">
        <v>51</v>
      </c>
      <c r="W222" t="s">
        <v>50</v>
      </c>
      <c r="X222" t="s">
        <v>51</v>
      </c>
      <c r="Y222" t="s">
        <v>50</v>
      </c>
      <c r="Z222" t="s">
        <v>52</v>
      </c>
      <c r="AA222" t="s">
        <v>50</v>
      </c>
      <c r="AB222" t="s">
        <v>51</v>
      </c>
      <c r="AK222" t="s">
        <v>51</v>
      </c>
      <c r="AL222" t="s">
        <v>50</v>
      </c>
      <c r="AN222" t="s">
        <v>50</v>
      </c>
      <c r="AO222" t="s">
        <v>51</v>
      </c>
      <c r="AP222" t="s">
        <v>51</v>
      </c>
      <c r="AQ222" t="s">
        <v>50</v>
      </c>
      <c r="AR222" t="s">
        <v>50</v>
      </c>
      <c r="AS222" t="s">
        <v>50</v>
      </c>
      <c r="AT222" t="s">
        <v>50</v>
      </c>
      <c r="AU222" t="s">
        <v>52</v>
      </c>
      <c r="AV222" t="s">
        <v>52</v>
      </c>
      <c r="AW222" t="s">
        <v>52</v>
      </c>
      <c r="AX222" t="s">
        <v>52</v>
      </c>
      <c r="AY222" t="s">
        <v>51</v>
      </c>
    </row>
    <row r="223" spans="1:51" x14ac:dyDescent="0.25">
      <c r="A223">
        <v>165170</v>
      </c>
      <c r="B223">
        <v>50</v>
      </c>
      <c r="D223">
        <v>50</v>
      </c>
      <c r="E223">
        <v>1</v>
      </c>
      <c r="F223" t="s">
        <v>112</v>
      </c>
      <c r="G223" s="22">
        <v>16552</v>
      </c>
      <c r="H223">
        <v>73</v>
      </c>
      <c r="I223" t="s">
        <v>56</v>
      </c>
      <c r="J223" t="s">
        <v>57</v>
      </c>
      <c r="K223" t="s">
        <v>58</v>
      </c>
      <c r="L223">
        <v>31.41</v>
      </c>
      <c r="M223">
        <v>135</v>
      </c>
      <c r="N223">
        <v>80</v>
      </c>
      <c r="O223">
        <v>55</v>
      </c>
      <c r="P223">
        <v>107.5</v>
      </c>
      <c r="Q223">
        <v>70</v>
      </c>
      <c r="R223" t="s">
        <v>54</v>
      </c>
      <c r="S223" t="s">
        <v>50</v>
      </c>
      <c r="T223" t="s">
        <v>51</v>
      </c>
      <c r="U223" t="s">
        <v>50</v>
      </c>
      <c r="V223" t="s">
        <v>50</v>
      </c>
      <c r="W223" t="s">
        <v>50</v>
      </c>
      <c r="X223" t="s">
        <v>51</v>
      </c>
      <c r="Y223" t="s">
        <v>51</v>
      </c>
      <c r="Z223" t="s">
        <v>52</v>
      </c>
      <c r="AA223" t="s">
        <v>50</v>
      </c>
      <c r="AB223" t="s">
        <v>50</v>
      </c>
      <c r="AC223">
        <v>63</v>
      </c>
      <c r="AD223">
        <v>90</v>
      </c>
      <c r="AE223">
        <v>15.2</v>
      </c>
      <c r="AF223">
        <v>4.4000000000000004</v>
      </c>
      <c r="AI223" t="s">
        <v>52</v>
      </c>
      <c r="AJ223" t="s">
        <v>52</v>
      </c>
      <c r="AK223" t="s">
        <v>50</v>
      </c>
      <c r="AL223" t="s">
        <v>50</v>
      </c>
      <c r="AM223" t="s">
        <v>52</v>
      </c>
      <c r="AN223" t="s">
        <v>50</v>
      </c>
      <c r="AO223" t="s">
        <v>50</v>
      </c>
      <c r="AQ223" t="s">
        <v>50</v>
      </c>
      <c r="AR223" t="s">
        <v>50</v>
      </c>
      <c r="AS223" t="s">
        <v>50</v>
      </c>
      <c r="AT223" t="s">
        <v>50</v>
      </c>
      <c r="AU223" t="s">
        <v>52</v>
      </c>
      <c r="AV223" t="s">
        <v>52</v>
      </c>
      <c r="AW223" t="s">
        <v>52</v>
      </c>
      <c r="AX223" t="s">
        <v>52</v>
      </c>
      <c r="AY223" t="s">
        <v>51</v>
      </c>
    </row>
    <row r="224" spans="1:51" hidden="1" x14ac:dyDescent="0.25">
      <c r="A224">
        <v>165170</v>
      </c>
      <c r="B224">
        <v>50</v>
      </c>
      <c r="D224">
        <v>50</v>
      </c>
      <c r="E224">
        <v>2</v>
      </c>
      <c r="F224" t="s">
        <v>756</v>
      </c>
      <c r="G224" s="22">
        <v>16552</v>
      </c>
      <c r="H224">
        <v>73</v>
      </c>
      <c r="I224" t="s">
        <v>56</v>
      </c>
      <c r="J224" t="s">
        <v>57</v>
      </c>
      <c r="K224" t="s">
        <v>58</v>
      </c>
      <c r="L224">
        <v>30.91</v>
      </c>
      <c r="M224">
        <v>140</v>
      </c>
      <c r="N224">
        <v>80</v>
      </c>
      <c r="O224">
        <v>60</v>
      </c>
      <c r="P224">
        <v>110</v>
      </c>
      <c r="Q224">
        <v>74</v>
      </c>
      <c r="R224" t="s">
        <v>54</v>
      </c>
      <c r="S224" t="s">
        <v>50</v>
      </c>
      <c r="T224" t="s">
        <v>51</v>
      </c>
      <c r="U224" t="s">
        <v>50</v>
      </c>
      <c r="V224" t="s">
        <v>51</v>
      </c>
      <c r="W224" t="s">
        <v>50</v>
      </c>
      <c r="X224" t="s">
        <v>51</v>
      </c>
      <c r="Y224" t="s">
        <v>51</v>
      </c>
      <c r="Z224" t="s">
        <v>52</v>
      </c>
      <c r="AA224" t="s">
        <v>50</v>
      </c>
      <c r="AB224" t="s">
        <v>50</v>
      </c>
      <c r="AC224">
        <v>70</v>
      </c>
      <c r="AD224">
        <v>90</v>
      </c>
      <c r="AF224">
        <v>4.2</v>
      </c>
      <c r="AG224">
        <v>605</v>
      </c>
      <c r="AI224" t="s">
        <v>52</v>
      </c>
      <c r="AJ224" t="s">
        <v>52</v>
      </c>
      <c r="AK224" t="s">
        <v>50</v>
      </c>
      <c r="AL224" t="s">
        <v>50</v>
      </c>
      <c r="AM224" t="s">
        <v>52</v>
      </c>
      <c r="AN224" t="s">
        <v>50</v>
      </c>
      <c r="AO224" t="s">
        <v>51</v>
      </c>
      <c r="AP224" t="s">
        <v>50</v>
      </c>
      <c r="AQ224" t="s">
        <v>50</v>
      </c>
      <c r="AR224" t="s">
        <v>50</v>
      </c>
      <c r="AS224" t="s">
        <v>50</v>
      </c>
      <c r="AT224" t="s">
        <v>50</v>
      </c>
      <c r="AU224" t="s">
        <v>52</v>
      </c>
      <c r="AV224" t="s">
        <v>52</v>
      </c>
      <c r="AW224" t="s">
        <v>52</v>
      </c>
      <c r="AX224" t="s">
        <v>52</v>
      </c>
      <c r="AY224" t="s">
        <v>51</v>
      </c>
    </row>
    <row r="225" spans="1:51" hidden="1" x14ac:dyDescent="0.25">
      <c r="A225">
        <v>165170</v>
      </c>
      <c r="B225">
        <v>50</v>
      </c>
      <c r="D225">
        <v>50</v>
      </c>
      <c r="E225">
        <v>3</v>
      </c>
      <c r="F225" t="s">
        <v>757</v>
      </c>
      <c r="G225" s="22">
        <v>16552</v>
      </c>
      <c r="H225">
        <v>73</v>
      </c>
      <c r="I225" t="s">
        <v>56</v>
      </c>
      <c r="J225" t="s">
        <v>57</v>
      </c>
      <c r="K225" t="s">
        <v>58</v>
      </c>
      <c r="L225">
        <v>30.74</v>
      </c>
      <c r="M225">
        <v>130</v>
      </c>
      <c r="N225">
        <v>80</v>
      </c>
      <c r="O225">
        <v>50</v>
      </c>
      <c r="P225">
        <v>105</v>
      </c>
      <c r="Q225">
        <v>76</v>
      </c>
      <c r="R225" t="s">
        <v>54</v>
      </c>
      <c r="S225" t="s">
        <v>50</v>
      </c>
      <c r="T225" t="s">
        <v>51</v>
      </c>
      <c r="U225" t="s">
        <v>50</v>
      </c>
      <c r="V225" t="s">
        <v>51</v>
      </c>
      <c r="W225" t="s">
        <v>50</v>
      </c>
      <c r="X225" t="s">
        <v>51</v>
      </c>
      <c r="Y225" t="s">
        <v>51</v>
      </c>
      <c r="Z225" t="s">
        <v>52</v>
      </c>
      <c r="AA225" t="s">
        <v>50</v>
      </c>
      <c r="AB225" t="s">
        <v>50</v>
      </c>
      <c r="AI225" t="s">
        <v>52</v>
      </c>
      <c r="AJ225" t="s">
        <v>52</v>
      </c>
      <c r="AK225" t="s">
        <v>50</v>
      </c>
      <c r="AL225" t="s">
        <v>50</v>
      </c>
      <c r="AM225" t="s">
        <v>52</v>
      </c>
      <c r="AN225" t="s">
        <v>50</v>
      </c>
      <c r="AO225" t="s">
        <v>51</v>
      </c>
      <c r="AP225" t="s">
        <v>50</v>
      </c>
      <c r="AQ225" t="s">
        <v>50</v>
      </c>
      <c r="AR225" t="s">
        <v>50</v>
      </c>
      <c r="AS225" t="s">
        <v>50</v>
      </c>
      <c r="AT225" t="s">
        <v>50</v>
      </c>
      <c r="AU225" t="s">
        <v>52</v>
      </c>
      <c r="AV225" t="s">
        <v>52</v>
      </c>
      <c r="AW225" t="s">
        <v>52</v>
      </c>
      <c r="AX225" t="s">
        <v>52</v>
      </c>
      <c r="AY225" t="s">
        <v>51</v>
      </c>
    </row>
    <row r="226" spans="1:51" hidden="1" x14ac:dyDescent="0.25">
      <c r="A226">
        <v>165170</v>
      </c>
      <c r="B226">
        <v>53</v>
      </c>
      <c r="C226">
        <v>53</v>
      </c>
      <c r="D226">
        <v>50</v>
      </c>
      <c r="E226">
        <v>4</v>
      </c>
      <c r="F226" t="s">
        <v>758</v>
      </c>
      <c r="G226" s="22">
        <v>16552</v>
      </c>
      <c r="H226">
        <v>73</v>
      </c>
      <c r="I226" t="s">
        <v>56</v>
      </c>
      <c r="J226" t="s">
        <v>57</v>
      </c>
      <c r="K226" t="s">
        <v>58</v>
      </c>
      <c r="L226">
        <v>32.200000000000003</v>
      </c>
      <c r="M226">
        <v>125</v>
      </c>
      <c r="N226">
        <v>70</v>
      </c>
      <c r="O226">
        <v>55</v>
      </c>
      <c r="P226">
        <v>97.5</v>
      </c>
      <c r="Q226">
        <v>67</v>
      </c>
      <c r="R226" t="s">
        <v>54</v>
      </c>
      <c r="S226" t="s">
        <v>50</v>
      </c>
      <c r="T226" t="s">
        <v>51</v>
      </c>
      <c r="U226" t="s">
        <v>50</v>
      </c>
      <c r="V226" t="s">
        <v>51</v>
      </c>
      <c r="W226" t="s">
        <v>50</v>
      </c>
      <c r="X226" t="s">
        <v>51</v>
      </c>
      <c r="Y226" t="s">
        <v>51</v>
      </c>
      <c r="Z226" t="s">
        <v>52</v>
      </c>
      <c r="AA226" t="s">
        <v>50</v>
      </c>
      <c r="AB226" t="s">
        <v>50</v>
      </c>
      <c r="AC226">
        <v>59</v>
      </c>
      <c r="AD226">
        <v>95</v>
      </c>
      <c r="AE226">
        <v>153</v>
      </c>
      <c r="AF226">
        <v>4</v>
      </c>
      <c r="AK226" t="s">
        <v>50</v>
      </c>
      <c r="AL226" t="s">
        <v>50</v>
      </c>
      <c r="AN226" t="s">
        <v>50</v>
      </c>
      <c r="AO226" t="s">
        <v>51</v>
      </c>
      <c r="AP226" t="s">
        <v>51</v>
      </c>
      <c r="AQ226" t="s">
        <v>50</v>
      </c>
      <c r="AR226" t="s">
        <v>50</v>
      </c>
      <c r="AS226" t="s">
        <v>50</v>
      </c>
      <c r="AT226" t="s">
        <v>50</v>
      </c>
      <c r="AU226" t="s">
        <v>52</v>
      </c>
      <c r="AV226" t="s">
        <v>52</v>
      </c>
      <c r="AW226" t="s">
        <v>52</v>
      </c>
      <c r="AX226" t="s">
        <v>52</v>
      </c>
      <c r="AY226" t="s">
        <v>51</v>
      </c>
    </row>
    <row r="227" spans="1:51" hidden="1" x14ac:dyDescent="0.25">
      <c r="A227">
        <v>165170</v>
      </c>
      <c r="B227">
        <v>55</v>
      </c>
      <c r="C227">
        <v>55</v>
      </c>
      <c r="D227">
        <v>50</v>
      </c>
      <c r="E227">
        <v>5</v>
      </c>
      <c r="F227" t="s">
        <v>759</v>
      </c>
      <c r="G227" s="22">
        <v>16552</v>
      </c>
      <c r="H227">
        <v>73</v>
      </c>
      <c r="I227" t="s">
        <v>56</v>
      </c>
      <c r="J227" t="s">
        <v>57</v>
      </c>
      <c r="K227" t="s">
        <v>58</v>
      </c>
      <c r="L227">
        <v>33.5</v>
      </c>
      <c r="M227">
        <v>125</v>
      </c>
      <c r="N227">
        <v>70</v>
      </c>
      <c r="O227">
        <v>55</v>
      </c>
      <c r="P227">
        <v>97.5</v>
      </c>
      <c r="Q227">
        <v>80</v>
      </c>
      <c r="R227" t="s">
        <v>54</v>
      </c>
      <c r="S227" t="s">
        <v>50</v>
      </c>
      <c r="T227" t="s">
        <v>51</v>
      </c>
      <c r="U227" t="s">
        <v>51</v>
      </c>
      <c r="V227" t="s">
        <v>51</v>
      </c>
      <c r="W227" t="s">
        <v>50</v>
      </c>
      <c r="X227" t="s">
        <v>51</v>
      </c>
      <c r="Y227" t="s">
        <v>51</v>
      </c>
      <c r="Z227" t="s">
        <v>52</v>
      </c>
      <c r="AA227" t="s">
        <v>50</v>
      </c>
      <c r="AB227" t="s">
        <v>50</v>
      </c>
      <c r="AK227" t="s">
        <v>50</v>
      </c>
      <c r="AL227" t="s">
        <v>50</v>
      </c>
      <c r="AM227" t="s">
        <v>50</v>
      </c>
      <c r="AN227" t="s">
        <v>50</v>
      </c>
      <c r="AO227" t="s">
        <v>51</v>
      </c>
      <c r="AP227" t="s">
        <v>51</v>
      </c>
      <c r="AQ227" t="s">
        <v>50</v>
      </c>
      <c r="AR227" t="s">
        <v>50</v>
      </c>
      <c r="AS227" t="s">
        <v>50</v>
      </c>
      <c r="AT227" t="s">
        <v>50</v>
      </c>
      <c r="AU227" t="s">
        <v>52</v>
      </c>
      <c r="AV227" t="s">
        <v>52</v>
      </c>
      <c r="AW227" t="s">
        <v>52</v>
      </c>
      <c r="AX227" t="s">
        <v>52</v>
      </c>
      <c r="AY227" t="s">
        <v>51</v>
      </c>
    </row>
    <row r="228" spans="1:51" hidden="1" x14ac:dyDescent="0.25">
      <c r="A228">
        <v>165170</v>
      </c>
      <c r="B228">
        <v>65</v>
      </c>
      <c r="C228">
        <v>65</v>
      </c>
      <c r="D228">
        <v>50</v>
      </c>
      <c r="E228">
        <v>6</v>
      </c>
      <c r="F228" t="s">
        <v>760</v>
      </c>
      <c r="G228" s="22">
        <v>16552</v>
      </c>
      <c r="H228">
        <v>73</v>
      </c>
      <c r="I228" t="s">
        <v>56</v>
      </c>
      <c r="J228" t="s">
        <v>57</v>
      </c>
      <c r="K228" t="s">
        <v>58</v>
      </c>
      <c r="L228">
        <v>30.7</v>
      </c>
      <c r="M228">
        <v>130</v>
      </c>
      <c r="N228">
        <v>75</v>
      </c>
      <c r="O228">
        <v>55</v>
      </c>
      <c r="P228">
        <v>102.5</v>
      </c>
      <c r="Q228">
        <v>77</v>
      </c>
      <c r="R228" t="s">
        <v>54</v>
      </c>
      <c r="S228" t="s">
        <v>50</v>
      </c>
      <c r="T228" t="s">
        <v>51</v>
      </c>
      <c r="U228" t="s">
        <v>50</v>
      </c>
      <c r="V228" t="s">
        <v>51</v>
      </c>
      <c r="W228" t="s">
        <v>50</v>
      </c>
      <c r="X228" t="s">
        <v>51</v>
      </c>
      <c r="Y228" t="s">
        <v>51</v>
      </c>
      <c r="Z228" t="s">
        <v>52</v>
      </c>
      <c r="AA228" t="s">
        <v>50</v>
      </c>
      <c r="AB228" t="s">
        <v>50</v>
      </c>
      <c r="AK228" t="s">
        <v>50</v>
      </c>
      <c r="AL228" t="s">
        <v>50</v>
      </c>
      <c r="AM228" t="s">
        <v>50</v>
      </c>
      <c r="AN228" t="s">
        <v>50</v>
      </c>
      <c r="AO228" t="s">
        <v>51</v>
      </c>
      <c r="AP228" t="s">
        <v>50</v>
      </c>
      <c r="AQ228" t="s">
        <v>50</v>
      </c>
      <c r="AR228" t="s">
        <v>50</v>
      </c>
      <c r="AS228" t="s">
        <v>50</v>
      </c>
      <c r="AT228" t="s">
        <v>50</v>
      </c>
      <c r="AU228" t="s">
        <v>52</v>
      </c>
      <c r="AV228" t="s">
        <v>52</v>
      </c>
      <c r="AW228" t="s">
        <v>52</v>
      </c>
      <c r="AX228" t="s">
        <v>52</v>
      </c>
      <c r="AY228" t="s">
        <v>51</v>
      </c>
    </row>
    <row r="229" spans="1:51" x14ac:dyDescent="0.25">
      <c r="A229">
        <v>165289</v>
      </c>
      <c r="B229">
        <v>55</v>
      </c>
      <c r="C229">
        <v>55</v>
      </c>
      <c r="D229">
        <v>55</v>
      </c>
      <c r="E229">
        <v>1</v>
      </c>
      <c r="F229" t="s">
        <v>113</v>
      </c>
      <c r="G229" s="22">
        <v>15012</v>
      </c>
      <c r="H229">
        <v>77</v>
      </c>
      <c r="I229" t="s">
        <v>46</v>
      </c>
      <c r="J229" t="s">
        <v>47</v>
      </c>
      <c r="K229" t="s">
        <v>58</v>
      </c>
      <c r="L229">
        <v>39.200000000000003</v>
      </c>
      <c r="M229">
        <v>140</v>
      </c>
      <c r="N229">
        <v>80</v>
      </c>
      <c r="O229">
        <v>60</v>
      </c>
      <c r="P229">
        <v>110</v>
      </c>
      <c r="Q229">
        <v>63</v>
      </c>
      <c r="R229" t="s">
        <v>54</v>
      </c>
      <c r="S229" t="s">
        <v>51</v>
      </c>
      <c r="T229" t="s">
        <v>50</v>
      </c>
      <c r="U229" t="s">
        <v>51</v>
      </c>
      <c r="V229" t="s">
        <v>51</v>
      </c>
      <c r="W229" t="s">
        <v>50</v>
      </c>
      <c r="X229" t="s">
        <v>51</v>
      </c>
      <c r="Y229" t="s">
        <v>50</v>
      </c>
      <c r="Z229" t="s">
        <v>52</v>
      </c>
      <c r="AA229" t="s">
        <v>50</v>
      </c>
      <c r="AB229" t="s">
        <v>50</v>
      </c>
      <c r="AC229">
        <v>38</v>
      </c>
      <c r="AD229">
        <v>90</v>
      </c>
      <c r="AE229">
        <v>145</v>
      </c>
      <c r="AF229">
        <v>4.0999999999999996</v>
      </c>
      <c r="AI229">
        <v>5.8</v>
      </c>
      <c r="AJ229">
        <v>3.7</v>
      </c>
      <c r="AK229" t="s">
        <v>51</v>
      </c>
      <c r="AL229" t="s">
        <v>50</v>
      </c>
      <c r="AM229" t="s">
        <v>50</v>
      </c>
      <c r="AN229" t="s">
        <v>51</v>
      </c>
      <c r="AO229" t="s">
        <v>50</v>
      </c>
      <c r="AP229" t="s">
        <v>50</v>
      </c>
      <c r="AQ229" t="s">
        <v>50</v>
      </c>
      <c r="AR229" t="s">
        <v>50</v>
      </c>
      <c r="AS229" t="s">
        <v>50</v>
      </c>
      <c r="AT229" t="s">
        <v>50</v>
      </c>
      <c r="AU229" t="s">
        <v>52</v>
      </c>
      <c r="AV229" t="s">
        <v>52</v>
      </c>
      <c r="AW229" t="s">
        <v>52</v>
      </c>
      <c r="AX229" t="s">
        <v>52</v>
      </c>
      <c r="AY229" t="s">
        <v>51</v>
      </c>
    </row>
    <row r="230" spans="1:51" hidden="1" x14ac:dyDescent="0.25">
      <c r="A230">
        <v>165289</v>
      </c>
      <c r="B230">
        <v>55</v>
      </c>
      <c r="C230">
        <v>55</v>
      </c>
      <c r="D230">
        <v>55</v>
      </c>
      <c r="E230">
        <v>2</v>
      </c>
      <c r="F230" t="s">
        <v>761</v>
      </c>
      <c r="G230" s="22">
        <v>15012</v>
      </c>
      <c r="H230">
        <v>77</v>
      </c>
      <c r="I230" t="s">
        <v>46</v>
      </c>
      <c r="J230" t="s">
        <v>47</v>
      </c>
      <c r="K230" t="s">
        <v>58</v>
      </c>
      <c r="L230">
        <v>37.5</v>
      </c>
      <c r="M230">
        <v>130</v>
      </c>
      <c r="N230">
        <v>70</v>
      </c>
      <c r="O230">
        <v>60</v>
      </c>
      <c r="P230">
        <v>100</v>
      </c>
      <c r="Q230">
        <v>62</v>
      </c>
      <c r="R230" t="s">
        <v>54</v>
      </c>
      <c r="S230" t="s">
        <v>51</v>
      </c>
      <c r="T230" t="s">
        <v>50</v>
      </c>
      <c r="U230" t="s">
        <v>50</v>
      </c>
      <c r="V230" t="s">
        <v>51</v>
      </c>
      <c r="W230" t="s">
        <v>50</v>
      </c>
      <c r="X230" t="s">
        <v>51</v>
      </c>
      <c r="Y230" t="s">
        <v>50</v>
      </c>
      <c r="Z230" t="s">
        <v>52</v>
      </c>
      <c r="AA230" t="s">
        <v>50</v>
      </c>
      <c r="AB230" t="s">
        <v>50</v>
      </c>
      <c r="AC230">
        <v>52</v>
      </c>
      <c r="AD230">
        <v>90</v>
      </c>
      <c r="AE230">
        <v>143</v>
      </c>
      <c r="AF230">
        <v>4.2</v>
      </c>
      <c r="AH230">
        <v>15.1</v>
      </c>
      <c r="AI230">
        <v>6</v>
      </c>
      <c r="AJ230">
        <v>3.7</v>
      </c>
      <c r="AK230" t="s">
        <v>51</v>
      </c>
      <c r="AL230" t="s">
        <v>50</v>
      </c>
      <c r="AM230" t="s">
        <v>50</v>
      </c>
      <c r="AN230" t="s">
        <v>51</v>
      </c>
      <c r="AO230" t="s">
        <v>50</v>
      </c>
      <c r="AP230" t="s">
        <v>50</v>
      </c>
      <c r="AQ230" t="s">
        <v>50</v>
      </c>
      <c r="AR230" t="s">
        <v>50</v>
      </c>
      <c r="AS230" t="s">
        <v>50</v>
      </c>
      <c r="AT230" t="s">
        <v>50</v>
      </c>
      <c r="AU230" t="s">
        <v>52</v>
      </c>
      <c r="AV230" t="s">
        <v>52</v>
      </c>
      <c r="AW230" t="s">
        <v>52</v>
      </c>
      <c r="AX230" t="s">
        <v>52</v>
      </c>
      <c r="AY230" t="s">
        <v>51</v>
      </c>
    </row>
    <row r="231" spans="1:51" hidden="1" x14ac:dyDescent="0.25">
      <c r="A231">
        <v>165289</v>
      </c>
      <c r="B231">
        <v>55</v>
      </c>
      <c r="C231">
        <v>55</v>
      </c>
      <c r="D231">
        <v>55</v>
      </c>
      <c r="E231">
        <v>3</v>
      </c>
      <c r="F231" t="s">
        <v>762</v>
      </c>
      <c r="G231" s="22">
        <v>15012</v>
      </c>
      <c r="H231">
        <v>77</v>
      </c>
      <c r="I231" t="s">
        <v>46</v>
      </c>
      <c r="J231" t="s">
        <v>47</v>
      </c>
      <c r="K231" t="s">
        <v>58</v>
      </c>
      <c r="L231">
        <v>38</v>
      </c>
      <c r="M231">
        <v>150</v>
      </c>
      <c r="N231">
        <v>75</v>
      </c>
      <c r="O231">
        <v>75</v>
      </c>
      <c r="P231">
        <v>112.5</v>
      </c>
      <c r="Q231">
        <v>69</v>
      </c>
      <c r="R231" t="s">
        <v>54</v>
      </c>
      <c r="S231" t="s">
        <v>51</v>
      </c>
      <c r="T231" t="s">
        <v>50</v>
      </c>
      <c r="U231" t="s">
        <v>50</v>
      </c>
      <c r="V231" t="s">
        <v>51</v>
      </c>
      <c r="W231" t="s">
        <v>50</v>
      </c>
      <c r="X231" t="s">
        <v>51</v>
      </c>
      <c r="Y231" t="s">
        <v>50</v>
      </c>
      <c r="Z231" t="s">
        <v>52</v>
      </c>
      <c r="AA231" t="s">
        <v>50</v>
      </c>
      <c r="AB231" t="s">
        <v>50</v>
      </c>
      <c r="AC231">
        <v>43</v>
      </c>
      <c r="AD231" t="s">
        <v>92</v>
      </c>
      <c r="AE231">
        <v>148</v>
      </c>
      <c r="AF231">
        <v>4.5</v>
      </c>
      <c r="AI231">
        <v>7.3</v>
      </c>
      <c r="AJ231">
        <v>4.9000000000000004</v>
      </c>
      <c r="AK231" t="s">
        <v>51</v>
      </c>
      <c r="AL231" t="s">
        <v>50</v>
      </c>
      <c r="AM231" t="s">
        <v>50</v>
      </c>
      <c r="AN231" t="s">
        <v>51</v>
      </c>
      <c r="AO231" t="s">
        <v>50</v>
      </c>
      <c r="AP231" t="s">
        <v>50</v>
      </c>
      <c r="AQ231" t="s">
        <v>50</v>
      </c>
      <c r="AR231" t="s">
        <v>50</v>
      </c>
      <c r="AS231" t="s">
        <v>50</v>
      </c>
      <c r="AT231" t="s">
        <v>50</v>
      </c>
      <c r="AU231" t="s">
        <v>52</v>
      </c>
      <c r="AV231" t="s">
        <v>52</v>
      </c>
      <c r="AW231" t="s">
        <v>52</v>
      </c>
      <c r="AX231" t="s">
        <v>52</v>
      </c>
      <c r="AY231" t="s">
        <v>51</v>
      </c>
    </row>
    <row r="232" spans="1:51" x14ac:dyDescent="0.25">
      <c r="A232">
        <v>165346</v>
      </c>
      <c r="B232">
        <v>64</v>
      </c>
      <c r="C232">
        <v>64</v>
      </c>
      <c r="E232">
        <v>1</v>
      </c>
      <c r="F232" t="s">
        <v>114</v>
      </c>
      <c r="G232" s="22">
        <v>10236</v>
      </c>
      <c r="H232">
        <v>90</v>
      </c>
      <c r="I232" t="s">
        <v>56</v>
      </c>
      <c r="J232" t="s">
        <v>57</v>
      </c>
      <c r="K232" t="s">
        <v>58</v>
      </c>
      <c r="L232">
        <v>20.03</v>
      </c>
      <c r="M232">
        <v>130</v>
      </c>
      <c r="N232">
        <v>70</v>
      </c>
      <c r="O232">
        <v>60</v>
      </c>
      <c r="P232">
        <v>100</v>
      </c>
      <c r="Q232">
        <v>64</v>
      </c>
      <c r="R232" t="s">
        <v>54</v>
      </c>
      <c r="S232" t="s">
        <v>50</v>
      </c>
      <c r="T232" t="s">
        <v>51</v>
      </c>
      <c r="U232" t="s">
        <v>50</v>
      </c>
      <c r="V232" t="s">
        <v>51</v>
      </c>
      <c r="W232" t="s">
        <v>50</v>
      </c>
      <c r="X232" t="s">
        <v>51</v>
      </c>
      <c r="Y232" t="s">
        <v>50</v>
      </c>
      <c r="Z232" t="b">
        <v>1</v>
      </c>
      <c r="AA232" t="s">
        <v>50</v>
      </c>
      <c r="AB232" t="s">
        <v>50</v>
      </c>
      <c r="AC232">
        <v>56</v>
      </c>
      <c r="AD232">
        <v>89</v>
      </c>
      <c r="AE232">
        <v>129</v>
      </c>
      <c r="AF232">
        <v>4.8</v>
      </c>
      <c r="AH232">
        <v>55</v>
      </c>
      <c r="AI232" t="s">
        <v>52</v>
      </c>
      <c r="AJ232" t="s">
        <v>52</v>
      </c>
      <c r="AK232" t="s">
        <v>50</v>
      </c>
      <c r="AL232" t="s">
        <v>50</v>
      </c>
      <c r="AM232" t="s">
        <v>52</v>
      </c>
      <c r="AN232" t="s">
        <v>51</v>
      </c>
      <c r="AO232" t="s">
        <v>51</v>
      </c>
      <c r="AP232" t="s">
        <v>50</v>
      </c>
      <c r="AQ232" t="s">
        <v>50</v>
      </c>
      <c r="AR232" t="s">
        <v>50</v>
      </c>
      <c r="AS232" t="s">
        <v>51</v>
      </c>
      <c r="AT232" t="s">
        <v>50</v>
      </c>
      <c r="AU232" t="s">
        <v>52</v>
      </c>
      <c r="AV232" t="s">
        <v>52</v>
      </c>
      <c r="AW232" t="s">
        <v>52</v>
      </c>
      <c r="AX232" t="s">
        <v>52</v>
      </c>
      <c r="AY232" t="s">
        <v>51</v>
      </c>
    </row>
    <row r="233" spans="1:51" hidden="1" x14ac:dyDescent="0.25">
      <c r="A233">
        <v>165346</v>
      </c>
      <c r="B233">
        <v>64</v>
      </c>
      <c r="C233">
        <v>64</v>
      </c>
      <c r="E233">
        <v>2</v>
      </c>
      <c r="F233" t="s">
        <v>763</v>
      </c>
      <c r="G233" s="22">
        <v>10236</v>
      </c>
      <c r="H233">
        <v>90</v>
      </c>
      <c r="I233" t="s">
        <v>56</v>
      </c>
      <c r="J233" t="s">
        <v>57</v>
      </c>
      <c r="K233" t="s">
        <v>58</v>
      </c>
      <c r="L233">
        <v>20.52</v>
      </c>
      <c r="M233">
        <v>120</v>
      </c>
      <c r="N233">
        <v>65</v>
      </c>
      <c r="O233">
        <v>55</v>
      </c>
      <c r="P233">
        <v>92.5</v>
      </c>
      <c r="Q233">
        <v>64</v>
      </c>
      <c r="R233" t="s">
        <v>54</v>
      </c>
      <c r="S233" t="s">
        <v>50</v>
      </c>
      <c r="T233" t="s">
        <v>51</v>
      </c>
      <c r="U233" t="s">
        <v>50</v>
      </c>
      <c r="V233" t="s">
        <v>51</v>
      </c>
      <c r="W233" t="s">
        <v>50</v>
      </c>
      <c r="X233" t="s">
        <v>51</v>
      </c>
      <c r="Y233" t="s">
        <v>50</v>
      </c>
      <c r="Z233" t="b">
        <v>1</v>
      </c>
      <c r="AA233" t="s">
        <v>50</v>
      </c>
      <c r="AB233" t="s">
        <v>50</v>
      </c>
      <c r="AI233" t="s">
        <v>52</v>
      </c>
      <c r="AJ233" t="s">
        <v>52</v>
      </c>
      <c r="AK233" t="s">
        <v>50</v>
      </c>
      <c r="AL233" t="s">
        <v>50</v>
      </c>
      <c r="AM233" t="s">
        <v>52</v>
      </c>
      <c r="AN233" t="s">
        <v>51</v>
      </c>
      <c r="AO233" t="s">
        <v>51</v>
      </c>
      <c r="AP233" t="s">
        <v>50</v>
      </c>
      <c r="AQ233" t="s">
        <v>50</v>
      </c>
      <c r="AR233" t="s">
        <v>50</v>
      </c>
      <c r="AS233" t="s">
        <v>51</v>
      </c>
      <c r="AT233" t="s">
        <v>50</v>
      </c>
      <c r="AU233" t="s">
        <v>52</v>
      </c>
      <c r="AV233" t="s">
        <v>52</v>
      </c>
      <c r="AW233" t="s">
        <v>52</v>
      </c>
      <c r="AX233" t="s">
        <v>52</v>
      </c>
      <c r="AY233" t="s">
        <v>51</v>
      </c>
    </row>
    <row r="234" spans="1:51" hidden="1" x14ac:dyDescent="0.25">
      <c r="A234">
        <v>165346</v>
      </c>
      <c r="B234">
        <v>64</v>
      </c>
      <c r="C234">
        <v>64</v>
      </c>
      <c r="D234">
        <v>55</v>
      </c>
      <c r="E234">
        <v>3</v>
      </c>
      <c r="F234" t="s">
        <v>764</v>
      </c>
      <c r="G234" s="22">
        <v>10236</v>
      </c>
      <c r="H234">
        <v>90</v>
      </c>
      <c r="I234" t="s">
        <v>56</v>
      </c>
      <c r="J234" t="s">
        <v>57</v>
      </c>
      <c r="K234" t="s">
        <v>58</v>
      </c>
      <c r="L234">
        <v>21.68</v>
      </c>
      <c r="M234">
        <v>140</v>
      </c>
      <c r="N234">
        <v>78</v>
      </c>
      <c r="O234">
        <v>62</v>
      </c>
      <c r="P234">
        <v>109</v>
      </c>
      <c r="Q234">
        <v>76</v>
      </c>
      <c r="R234" t="s">
        <v>59</v>
      </c>
      <c r="S234" t="s">
        <v>50</v>
      </c>
      <c r="T234" t="s">
        <v>51</v>
      </c>
      <c r="U234" t="s">
        <v>51</v>
      </c>
      <c r="V234" t="s">
        <v>51</v>
      </c>
      <c r="W234" t="s">
        <v>50</v>
      </c>
      <c r="X234" t="s">
        <v>51</v>
      </c>
      <c r="Y234" t="s">
        <v>50</v>
      </c>
      <c r="Z234" t="b">
        <v>1</v>
      </c>
      <c r="AA234" t="s">
        <v>50</v>
      </c>
      <c r="AB234" t="s">
        <v>50</v>
      </c>
      <c r="AC234">
        <v>53</v>
      </c>
      <c r="AD234">
        <v>90</v>
      </c>
      <c r="AE234">
        <v>84</v>
      </c>
      <c r="AF234">
        <v>4.7</v>
      </c>
      <c r="AI234" t="s">
        <v>52</v>
      </c>
      <c r="AJ234" t="s">
        <v>52</v>
      </c>
      <c r="AK234" t="s">
        <v>50</v>
      </c>
      <c r="AL234" t="s">
        <v>50</v>
      </c>
      <c r="AM234" t="s">
        <v>52</v>
      </c>
      <c r="AN234" t="s">
        <v>51</v>
      </c>
      <c r="AO234" t="s">
        <v>51</v>
      </c>
      <c r="AP234" t="s">
        <v>50</v>
      </c>
      <c r="AQ234" t="s">
        <v>50</v>
      </c>
      <c r="AR234" t="s">
        <v>50</v>
      </c>
      <c r="AS234" t="s">
        <v>51</v>
      </c>
      <c r="AT234" t="s">
        <v>50</v>
      </c>
      <c r="AU234" t="s">
        <v>52</v>
      </c>
      <c r="AV234" t="s">
        <v>52</v>
      </c>
      <c r="AW234" t="s">
        <v>52</v>
      </c>
      <c r="AX234" t="s">
        <v>52</v>
      </c>
      <c r="AY234" t="s">
        <v>51</v>
      </c>
    </row>
    <row r="235" spans="1:51" hidden="1" x14ac:dyDescent="0.25">
      <c r="A235">
        <v>165346</v>
      </c>
      <c r="B235">
        <v>55</v>
      </c>
      <c r="D235">
        <v>55</v>
      </c>
      <c r="E235">
        <v>4</v>
      </c>
      <c r="F235" t="s">
        <v>765</v>
      </c>
      <c r="G235" s="22">
        <v>10236</v>
      </c>
      <c r="H235">
        <v>90</v>
      </c>
      <c r="I235" t="s">
        <v>56</v>
      </c>
      <c r="J235" t="s">
        <v>57</v>
      </c>
      <c r="K235" t="s">
        <v>58</v>
      </c>
      <c r="L235">
        <v>21.59</v>
      </c>
      <c r="M235">
        <v>120</v>
      </c>
      <c r="N235">
        <v>70</v>
      </c>
      <c r="O235">
        <v>50</v>
      </c>
      <c r="P235">
        <v>95</v>
      </c>
      <c r="Q235">
        <v>64</v>
      </c>
      <c r="R235" t="s">
        <v>54</v>
      </c>
      <c r="S235" t="s">
        <v>50</v>
      </c>
      <c r="T235" t="s">
        <v>51</v>
      </c>
      <c r="U235" t="s">
        <v>50</v>
      </c>
      <c r="V235" t="s">
        <v>51</v>
      </c>
      <c r="W235" t="s">
        <v>50</v>
      </c>
      <c r="X235" t="s">
        <v>51</v>
      </c>
      <c r="Y235" t="s">
        <v>50</v>
      </c>
      <c r="Z235" t="b">
        <v>1</v>
      </c>
      <c r="AA235" t="s">
        <v>50</v>
      </c>
      <c r="AB235" t="s">
        <v>50</v>
      </c>
      <c r="AC235">
        <v>55</v>
      </c>
      <c r="AD235">
        <v>89</v>
      </c>
      <c r="AE235">
        <v>95</v>
      </c>
      <c r="AF235">
        <v>4.5</v>
      </c>
      <c r="AI235" t="s">
        <v>52</v>
      </c>
      <c r="AJ235" t="s">
        <v>52</v>
      </c>
      <c r="AK235" t="s">
        <v>50</v>
      </c>
      <c r="AL235" t="s">
        <v>50</v>
      </c>
      <c r="AM235" t="s">
        <v>52</v>
      </c>
      <c r="AN235" t="s">
        <v>51</v>
      </c>
      <c r="AO235" t="s">
        <v>51</v>
      </c>
      <c r="AP235" t="s">
        <v>50</v>
      </c>
      <c r="AQ235" t="s">
        <v>50</v>
      </c>
      <c r="AR235" t="s">
        <v>50</v>
      </c>
      <c r="AS235" t="s">
        <v>51</v>
      </c>
      <c r="AT235" t="s">
        <v>50</v>
      </c>
      <c r="AU235" t="s">
        <v>52</v>
      </c>
      <c r="AV235" t="s">
        <v>52</v>
      </c>
      <c r="AW235" t="s">
        <v>52</v>
      </c>
      <c r="AX235" t="s">
        <v>52</v>
      </c>
      <c r="AY235" t="s">
        <v>51</v>
      </c>
    </row>
    <row r="236" spans="1:51" hidden="1" x14ac:dyDescent="0.25">
      <c r="A236">
        <v>165346</v>
      </c>
      <c r="B236">
        <v>55</v>
      </c>
      <c r="D236">
        <v>55</v>
      </c>
      <c r="E236">
        <v>5</v>
      </c>
      <c r="F236" t="s">
        <v>766</v>
      </c>
      <c r="G236" s="22">
        <v>10236</v>
      </c>
      <c r="H236">
        <v>90</v>
      </c>
      <c r="I236" t="s">
        <v>56</v>
      </c>
      <c r="J236" t="s">
        <v>57</v>
      </c>
      <c r="K236" t="s">
        <v>58</v>
      </c>
      <c r="L236">
        <v>22.26</v>
      </c>
      <c r="M236">
        <v>125</v>
      </c>
      <c r="N236">
        <v>60</v>
      </c>
      <c r="O236">
        <v>65</v>
      </c>
      <c r="P236">
        <v>92.5</v>
      </c>
      <c r="Q236">
        <v>62</v>
      </c>
      <c r="R236" t="s">
        <v>54</v>
      </c>
      <c r="S236" t="s">
        <v>50</v>
      </c>
      <c r="T236" t="s">
        <v>51</v>
      </c>
      <c r="U236" t="s">
        <v>50</v>
      </c>
      <c r="V236" t="s">
        <v>51</v>
      </c>
      <c r="W236" t="s">
        <v>50</v>
      </c>
      <c r="X236" t="s">
        <v>51</v>
      </c>
      <c r="Y236" t="s">
        <v>50</v>
      </c>
      <c r="Z236" t="b">
        <v>1</v>
      </c>
      <c r="AA236" t="s">
        <v>50</v>
      </c>
      <c r="AB236" t="s">
        <v>50</v>
      </c>
      <c r="AC236">
        <v>56</v>
      </c>
      <c r="AD236">
        <v>88</v>
      </c>
      <c r="AE236">
        <v>122</v>
      </c>
      <c r="AF236">
        <v>4.4000000000000004</v>
      </c>
      <c r="AI236" t="s">
        <v>52</v>
      </c>
      <c r="AJ236" t="s">
        <v>52</v>
      </c>
      <c r="AK236" t="s">
        <v>50</v>
      </c>
      <c r="AL236" t="s">
        <v>50</v>
      </c>
      <c r="AM236" t="s">
        <v>52</v>
      </c>
      <c r="AN236" t="s">
        <v>51</v>
      </c>
      <c r="AO236" t="s">
        <v>51</v>
      </c>
      <c r="AP236" t="s">
        <v>50</v>
      </c>
      <c r="AQ236" t="s">
        <v>50</v>
      </c>
      <c r="AR236" t="s">
        <v>50</v>
      </c>
      <c r="AS236" t="s">
        <v>51</v>
      </c>
      <c r="AT236" t="s">
        <v>50</v>
      </c>
      <c r="AU236" t="s">
        <v>52</v>
      </c>
      <c r="AV236" t="s">
        <v>52</v>
      </c>
      <c r="AW236" t="s">
        <v>52</v>
      </c>
      <c r="AX236" t="s">
        <v>52</v>
      </c>
      <c r="AY236" t="s">
        <v>51</v>
      </c>
    </row>
    <row r="237" spans="1:51" hidden="1" x14ac:dyDescent="0.25">
      <c r="A237">
        <v>165346</v>
      </c>
      <c r="B237">
        <v>55</v>
      </c>
      <c r="D237">
        <v>55</v>
      </c>
      <c r="E237">
        <v>6</v>
      </c>
      <c r="F237" t="s">
        <v>767</v>
      </c>
      <c r="G237" s="22">
        <v>10236</v>
      </c>
      <c r="H237">
        <v>90</v>
      </c>
      <c r="I237" t="s">
        <v>56</v>
      </c>
      <c r="J237" t="s">
        <v>57</v>
      </c>
      <c r="K237" t="s">
        <v>58</v>
      </c>
      <c r="L237">
        <v>21.38</v>
      </c>
      <c r="M237">
        <v>130</v>
      </c>
      <c r="N237">
        <v>70</v>
      </c>
      <c r="O237">
        <v>60</v>
      </c>
      <c r="P237">
        <v>100</v>
      </c>
      <c r="Q237">
        <v>72</v>
      </c>
      <c r="R237" t="s">
        <v>54</v>
      </c>
      <c r="S237" t="s">
        <v>50</v>
      </c>
      <c r="T237" t="s">
        <v>51</v>
      </c>
      <c r="U237" t="s">
        <v>51</v>
      </c>
      <c r="V237" t="s">
        <v>51</v>
      </c>
      <c r="W237" t="s">
        <v>50</v>
      </c>
      <c r="X237" t="s">
        <v>51</v>
      </c>
      <c r="Y237" t="s">
        <v>50</v>
      </c>
      <c r="Z237" t="b">
        <v>1</v>
      </c>
      <c r="AA237" t="s">
        <v>50</v>
      </c>
      <c r="AB237" t="s">
        <v>50</v>
      </c>
      <c r="AC237">
        <v>70</v>
      </c>
      <c r="AD237">
        <v>81</v>
      </c>
      <c r="AE237">
        <v>127</v>
      </c>
      <c r="AF237">
        <v>4.2</v>
      </c>
      <c r="AI237" t="s">
        <v>52</v>
      </c>
      <c r="AJ237" t="s">
        <v>52</v>
      </c>
      <c r="AK237" t="s">
        <v>50</v>
      </c>
      <c r="AL237" t="s">
        <v>50</v>
      </c>
      <c r="AM237" t="s">
        <v>52</v>
      </c>
      <c r="AN237" t="s">
        <v>51</v>
      </c>
      <c r="AO237" t="s">
        <v>51</v>
      </c>
      <c r="AP237" t="s">
        <v>50</v>
      </c>
      <c r="AQ237" t="s">
        <v>50</v>
      </c>
      <c r="AR237" t="s">
        <v>50</v>
      </c>
      <c r="AS237" t="s">
        <v>51</v>
      </c>
      <c r="AT237" t="s">
        <v>50</v>
      </c>
      <c r="AU237" t="s">
        <v>52</v>
      </c>
      <c r="AV237" t="s">
        <v>52</v>
      </c>
      <c r="AW237" t="s">
        <v>52</v>
      </c>
      <c r="AX237" t="s">
        <v>52</v>
      </c>
      <c r="AY237" t="s">
        <v>51</v>
      </c>
    </row>
    <row r="238" spans="1:51" hidden="1" x14ac:dyDescent="0.25">
      <c r="A238">
        <v>165346</v>
      </c>
      <c r="B238">
        <v>55</v>
      </c>
      <c r="D238">
        <v>55</v>
      </c>
      <c r="E238">
        <v>7</v>
      </c>
      <c r="F238" t="s">
        <v>768</v>
      </c>
      <c r="G238" s="22">
        <v>10236</v>
      </c>
      <c r="H238">
        <v>90</v>
      </c>
      <c r="I238" t="s">
        <v>56</v>
      </c>
      <c r="J238" t="s">
        <v>57</v>
      </c>
      <c r="K238" t="s">
        <v>58</v>
      </c>
      <c r="L238">
        <v>24.57</v>
      </c>
      <c r="M238">
        <v>120</v>
      </c>
      <c r="N238">
        <v>60</v>
      </c>
      <c r="O238">
        <v>60</v>
      </c>
      <c r="P238">
        <v>90</v>
      </c>
      <c r="Q238">
        <v>74</v>
      </c>
      <c r="R238" t="s">
        <v>54</v>
      </c>
      <c r="S238" t="s">
        <v>50</v>
      </c>
      <c r="T238" t="s">
        <v>51</v>
      </c>
      <c r="U238" t="s">
        <v>51</v>
      </c>
      <c r="V238" t="s">
        <v>51</v>
      </c>
      <c r="W238" t="s">
        <v>50</v>
      </c>
      <c r="X238" t="s">
        <v>51</v>
      </c>
      <c r="Y238" t="s">
        <v>50</v>
      </c>
      <c r="Z238" t="b">
        <v>1</v>
      </c>
      <c r="AA238" t="s">
        <v>50</v>
      </c>
      <c r="AB238" t="s">
        <v>50</v>
      </c>
      <c r="AC238">
        <v>71</v>
      </c>
      <c r="AD238">
        <v>80</v>
      </c>
      <c r="AF238">
        <v>4.3</v>
      </c>
      <c r="AI238" t="s">
        <v>52</v>
      </c>
      <c r="AJ238" t="s">
        <v>52</v>
      </c>
      <c r="AK238" t="s">
        <v>50</v>
      </c>
      <c r="AL238" t="s">
        <v>50</v>
      </c>
      <c r="AM238" t="s">
        <v>52</v>
      </c>
      <c r="AN238" t="s">
        <v>51</v>
      </c>
      <c r="AO238" t="s">
        <v>51</v>
      </c>
      <c r="AP238" t="s">
        <v>50</v>
      </c>
      <c r="AQ238" t="s">
        <v>50</v>
      </c>
      <c r="AR238" t="s">
        <v>50</v>
      </c>
      <c r="AS238" t="s">
        <v>51</v>
      </c>
      <c r="AT238" t="s">
        <v>50</v>
      </c>
      <c r="AU238" t="s">
        <v>52</v>
      </c>
      <c r="AV238" t="s">
        <v>52</v>
      </c>
      <c r="AW238" t="s">
        <v>52</v>
      </c>
      <c r="AX238" t="s">
        <v>52</v>
      </c>
      <c r="AY238" t="s">
        <v>51</v>
      </c>
    </row>
    <row r="239" spans="1:51" hidden="1" x14ac:dyDescent="0.25">
      <c r="A239">
        <v>165346</v>
      </c>
      <c r="B239">
        <v>55</v>
      </c>
      <c r="D239">
        <v>55</v>
      </c>
      <c r="E239">
        <v>8</v>
      </c>
      <c r="F239" t="s">
        <v>769</v>
      </c>
      <c r="G239" s="22">
        <v>10236</v>
      </c>
      <c r="H239">
        <v>90</v>
      </c>
      <c r="I239" t="s">
        <v>56</v>
      </c>
      <c r="J239" t="s">
        <v>57</v>
      </c>
      <c r="K239" t="s">
        <v>58</v>
      </c>
      <c r="L239">
        <v>24.02</v>
      </c>
      <c r="M239">
        <v>140</v>
      </c>
      <c r="N239">
        <v>80</v>
      </c>
      <c r="O239">
        <v>60</v>
      </c>
      <c r="P239">
        <v>110</v>
      </c>
      <c r="Q239">
        <v>80</v>
      </c>
      <c r="R239" t="s">
        <v>59</v>
      </c>
      <c r="S239" t="s">
        <v>50</v>
      </c>
      <c r="T239" t="s">
        <v>51</v>
      </c>
      <c r="U239" t="s">
        <v>51</v>
      </c>
      <c r="V239" t="s">
        <v>51</v>
      </c>
      <c r="W239" t="s">
        <v>50</v>
      </c>
      <c r="X239" t="s">
        <v>51</v>
      </c>
      <c r="Y239" t="s">
        <v>50</v>
      </c>
      <c r="Z239" t="b">
        <v>1</v>
      </c>
      <c r="AA239" t="s">
        <v>50</v>
      </c>
      <c r="AB239" t="s">
        <v>50</v>
      </c>
      <c r="AC239">
        <v>73</v>
      </c>
      <c r="AD239">
        <v>79</v>
      </c>
      <c r="AF239">
        <v>4.3</v>
      </c>
      <c r="AI239" t="s">
        <v>52</v>
      </c>
      <c r="AJ239" t="s">
        <v>52</v>
      </c>
      <c r="AK239" t="s">
        <v>50</v>
      </c>
      <c r="AL239" t="s">
        <v>50</v>
      </c>
      <c r="AM239" t="s">
        <v>52</v>
      </c>
      <c r="AN239" t="s">
        <v>51</v>
      </c>
      <c r="AO239" t="s">
        <v>51</v>
      </c>
      <c r="AP239" t="s">
        <v>50</v>
      </c>
      <c r="AQ239" t="s">
        <v>50</v>
      </c>
      <c r="AR239" t="s">
        <v>50</v>
      </c>
      <c r="AS239" t="s">
        <v>51</v>
      </c>
      <c r="AT239" t="s">
        <v>50</v>
      </c>
      <c r="AU239" t="s">
        <v>52</v>
      </c>
      <c r="AV239" t="s">
        <v>52</v>
      </c>
      <c r="AW239" t="s">
        <v>52</v>
      </c>
      <c r="AX239" t="s">
        <v>52</v>
      </c>
      <c r="AY239" t="s">
        <v>51</v>
      </c>
    </row>
    <row r="240" spans="1:51" hidden="1" x14ac:dyDescent="0.25">
      <c r="A240">
        <v>165346</v>
      </c>
      <c r="B240">
        <v>55</v>
      </c>
      <c r="C240">
        <v>55</v>
      </c>
      <c r="D240">
        <v>55</v>
      </c>
      <c r="E240">
        <v>9</v>
      </c>
      <c r="F240" t="s">
        <v>770</v>
      </c>
      <c r="G240" s="22">
        <v>10236</v>
      </c>
      <c r="H240">
        <v>90</v>
      </c>
      <c r="I240" t="s">
        <v>56</v>
      </c>
      <c r="J240" t="s">
        <v>57</v>
      </c>
      <c r="K240" t="s">
        <v>58</v>
      </c>
      <c r="L240">
        <v>22.7</v>
      </c>
      <c r="M240">
        <v>135</v>
      </c>
      <c r="N240">
        <v>70</v>
      </c>
      <c r="O240">
        <v>65</v>
      </c>
      <c r="P240">
        <v>102.5</v>
      </c>
      <c r="Q240">
        <v>67</v>
      </c>
      <c r="R240" t="s">
        <v>59</v>
      </c>
      <c r="S240" t="s">
        <v>50</v>
      </c>
      <c r="T240" t="s">
        <v>51</v>
      </c>
      <c r="U240" t="s">
        <v>51</v>
      </c>
      <c r="V240" t="s">
        <v>51</v>
      </c>
      <c r="W240" t="s">
        <v>50</v>
      </c>
      <c r="X240" t="s">
        <v>51</v>
      </c>
      <c r="Y240" t="s">
        <v>50</v>
      </c>
      <c r="Z240" t="b">
        <v>1</v>
      </c>
      <c r="AA240" t="s">
        <v>50</v>
      </c>
      <c r="AB240" t="s">
        <v>50</v>
      </c>
      <c r="AC240">
        <v>71</v>
      </c>
      <c r="AD240">
        <v>80</v>
      </c>
      <c r="AE240">
        <v>127</v>
      </c>
      <c r="AF240">
        <v>4.4000000000000004</v>
      </c>
      <c r="AI240">
        <v>2.8</v>
      </c>
      <c r="AJ240">
        <v>1.1000000000000001</v>
      </c>
      <c r="AK240" t="s">
        <v>50</v>
      </c>
      <c r="AL240" t="s">
        <v>50</v>
      </c>
      <c r="AN240" t="s">
        <v>51</v>
      </c>
      <c r="AO240" t="s">
        <v>51</v>
      </c>
      <c r="AP240" t="s">
        <v>50</v>
      </c>
      <c r="AQ240" t="s">
        <v>50</v>
      </c>
      <c r="AR240" t="s">
        <v>50</v>
      </c>
      <c r="AS240" t="s">
        <v>51</v>
      </c>
      <c r="AT240" t="s">
        <v>50</v>
      </c>
      <c r="AU240" t="s">
        <v>52</v>
      </c>
      <c r="AV240" t="s">
        <v>52</v>
      </c>
      <c r="AW240" t="s">
        <v>52</v>
      </c>
      <c r="AX240" t="s">
        <v>52</v>
      </c>
      <c r="AY240" t="s">
        <v>51</v>
      </c>
    </row>
    <row r="241" spans="1:51" hidden="1" x14ac:dyDescent="0.25">
      <c r="A241">
        <v>165346</v>
      </c>
      <c r="B241">
        <v>60</v>
      </c>
      <c r="C241">
        <v>60</v>
      </c>
      <c r="D241">
        <v>55</v>
      </c>
      <c r="E241">
        <v>10</v>
      </c>
      <c r="F241" t="s">
        <v>771</v>
      </c>
      <c r="G241" s="22">
        <v>10236</v>
      </c>
      <c r="H241">
        <v>90</v>
      </c>
      <c r="I241" t="s">
        <v>56</v>
      </c>
      <c r="J241" t="s">
        <v>57</v>
      </c>
      <c r="K241" t="s">
        <v>58</v>
      </c>
      <c r="L241">
        <v>22.7</v>
      </c>
      <c r="M241">
        <v>145</v>
      </c>
      <c r="N241">
        <v>70</v>
      </c>
      <c r="O241">
        <v>75</v>
      </c>
      <c r="P241">
        <v>107.5</v>
      </c>
      <c r="Q241">
        <v>72</v>
      </c>
      <c r="R241" t="s">
        <v>59</v>
      </c>
      <c r="S241" t="s">
        <v>51</v>
      </c>
      <c r="T241" t="s">
        <v>51</v>
      </c>
      <c r="U241" t="s">
        <v>50</v>
      </c>
      <c r="V241" t="s">
        <v>51</v>
      </c>
      <c r="W241" t="s">
        <v>50</v>
      </c>
      <c r="X241" t="s">
        <v>51</v>
      </c>
      <c r="Y241" t="s">
        <v>50</v>
      </c>
      <c r="Z241" t="b">
        <v>1</v>
      </c>
      <c r="AA241" t="s">
        <v>50</v>
      </c>
      <c r="AB241" t="s">
        <v>50</v>
      </c>
      <c r="AC241">
        <v>68</v>
      </c>
      <c r="AD241">
        <v>81</v>
      </c>
      <c r="AF241">
        <v>3.9</v>
      </c>
      <c r="AG241">
        <v>56</v>
      </c>
      <c r="AK241" t="s">
        <v>50</v>
      </c>
      <c r="AL241" t="s">
        <v>50</v>
      </c>
      <c r="AM241" t="s">
        <v>50</v>
      </c>
      <c r="AN241" t="s">
        <v>51</v>
      </c>
      <c r="AO241" t="s">
        <v>51</v>
      </c>
      <c r="AP241" t="s">
        <v>50</v>
      </c>
      <c r="AQ241" t="s">
        <v>50</v>
      </c>
      <c r="AR241" t="s">
        <v>50</v>
      </c>
      <c r="AS241" t="s">
        <v>51</v>
      </c>
      <c r="AT241" t="s">
        <v>50</v>
      </c>
      <c r="AU241" t="s">
        <v>52</v>
      </c>
      <c r="AV241" t="s">
        <v>52</v>
      </c>
      <c r="AW241" t="s">
        <v>52</v>
      </c>
      <c r="AX241" t="s">
        <v>52</v>
      </c>
      <c r="AY241" t="s">
        <v>51</v>
      </c>
    </row>
    <row r="242" spans="1:51" hidden="1" x14ac:dyDescent="0.25">
      <c r="A242">
        <v>165346</v>
      </c>
      <c r="B242">
        <v>60</v>
      </c>
      <c r="C242">
        <v>60</v>
      </c>
      <c r="D242">
        <v>55</v>
      </c>
      <c r="E242">
        <v>11</v>
      </c>
      <c r="F242" t="s">
        <v>772</v>
      </c>
      <c r="G242" s="22">
        <v>10236</v>
      </c>
      <c r="H242">
        <v>90</v>
      </c>
      <c r="I242" t="s">
        <v>56</v>
      </c>
      <c r="J242" t="s">
        <v>57</v>
      </c>
      <c r="K242" t="s">
        <v>58</v>
      </c>
      <c r="L242">
        <v>22.7</v>
      </c>
      <c r="O242">
        <v>0</v>
      </c>
      <c r="P242">
        <v>0</v>
      </c>
      <c r="S242" t="s">
        <v>50</v>
      </c>
      <c r="T242" t="s">
        <v>51</v>
      </c>
      <c r="V242" t="s">
        <v>51</v>
      </c>
      <c r="W242" t="s">
        <v>50</v>
      </c>
      <c r="X242" t="s">
        <v>51</v>
      </c>
      <c r="Y242" t="s">
        <v>50</v>
      </c>
      <c r="Z242" t="b">
        <v>1</v>
      </c>
      <c r="AA242" t="s">
        <v>50</v>
      </c>
      <c r="AB242" t="s">
        <v>50</v>
      </c>
      <c r="AK242" t="s">
        <v>50</v>
      </c>
      <c r="AL242" t="s">
        <v>50</v>
      </c>
      <c r="AM242" t="s">
        <v>50</v>
      </c>
      <c r="AN242" t="s">
        <v>51</v>
      </c>
      <c r="AO242" t="s">
        <v>51</v>
      </c>
      <c r="AP242" t="s">
        <v>50</v>
      </c>
      <c r="AQ242" t="s">
        <v>50</v>
      </c>
      <c r="AR242" t="s">
        <v>50</v>
      </c>
      <c r="AS242" t="s">
        <v>51</v>
      </c>
      <c r="AT242" t="s">
        <v>50</v>
      </c>
      <c r="AU242" t="s">
        <v>52</v>
      </c>
      <c r="AV242" t="s">
        <v>52</v>
      </c>
      <c r="AW242" t="s">
        <v>52</v>
      </c>
      <c r="AX242" t="s">
        <v>52</v>
      </c>
      <c r="AY242" t="s">
        <v>51</v>
      </c>
    </row>
    <row r="243" spans="1:51" x14ac:dyDescent="0.25">
      <c r="A243">
        <v>165730</v>
      </c>
      <c r="B243">
        <v>65</v>
      </c>
      <c r="C243">
        <v>65</v>
      </c>
      <c r="D243">
        <v>43</v>
      </c>
      <c r="E243">
        <v>1</v>
      </c>
      <c r="F243" t="s">
        <v>115</v>
      </c>
      <c r="G243" s="22">
        <v>10844</v>
      </c>
      <c r="H243">
        <v>89</v>
      </c>
      <c r="I243" t="s">
        <v>46</v>
      </c>
      <c r="J243" t="s">
        <v>47</v>
      </c>
      <c r="K243" t="s">
        <v>58</v>
      </c>
      <c r="L243">
        <v>41.9</v>
      </c>
      <c r="M243">
        <v>120</v>
      </c>
      <c r="N243">
        <v>60</v>
      </c>
      <c r="O243">
        <v>60</v>
      </c>
      <c r="P243">
        <v>90</v>
      </c>
      <c r="Q243">
        <v>60</v>
      </c>
      <c r="R243" t="s">
        <v>59</v>
      </c>
      <c r="S243" t="s">
        <v>50</v>
      </c>
      <c r="T243" t="s">
        <v>50</v>
      </c>
      <c r="U243" t="s">
        <v>50</v>
      </c>
      <c r="V243" t="s">
        <v>51</v>
      </c>
      <c r="W243" t="s">
        <v>51</v>
      </c>
      <c r="X243" t="s">
        <v>50</v>
      </c>
      <c r="Y243" t="s">
        <v>50</v>
      </c>
      <c r="Z243" t="b">
        <v>1</v>
      </c>
      <c r="AA243" t="s">
        <v>50</v>
      </c>
      <c r="AB243" t="s">
        <v>50</v>
      </c>
      <c r="AC243">
        <v>165</v>
      </c>
      <c r="AD243">
        <v>24</v>
      </c>
      <c r="AF243">
        <v>4</v>
      </c>
      <c r="AK243" t="s">
        <v>50</v>
      </c>
      <c r="AL243" t="s">
        <v>50</v>
      </c>
      <c r="AM243" t="s">
        <v>50</v>
      </c>
      <c r="AN243" t="s">
        <v>51</v>
      </c>
      <c r="AO243" t="s">
        <v>51</v>
      </c>
      <c r="AP243" t="s">
        <v>51</v>
      </c>
      <c r="AQ243" t="s">
        <v>50</v>
      </c>
      <c r="AR243" t="s">
        <v>50</v>
      </c>
      <c r="AS243" t="s">
        <v>51</v>
      </c>
      <c r="AT243" t="s">
        <v>50</v>
      </c>
      <c r="AU243" t="s">
        <v>52</v>
      </c>
      <c r="AV243" t="s">
        <v>52</v>
      </c>
      <c r="AW243" t="s">
        <v>52</v>
      </c>
      <c r="AX243" t="s">
        <v>52</v>
      </c>
      <c r="AY243" t="s">
        <v>51</v>
      </c>
    </row>
    <row r="244" spans="1:51" hidden="1" x14ac:dyDescent="0.25">
      <c r="A244">
        <v>165730</v>
      </c>
      <c r="B244">
        <v>65</v>
      </c>
      <c r="C244">
        <v>65</v>
      </c>
      <c r="D244">
        <v>43</v>
      </c>
      <c r="E244">
        <v>2</v>
      </c>
      <c r="F244" t="s">
        <v>773</v>
      </c>
      <c r="G244" s="22">
        <v>10844</v>
      </c>
      <c r="H244">
        <v>89</v>
      </c>
      <c r="I244" t="s">
        <v>46</v>
      </c>
      <c r="J244" t="s">
        <v>47</v>
      </c>
      <c r="K244" t="s">
        <v>58</v>
      </c>
      <c r="L244">
        <v>42.3</v>
      </c>
      <c r="M244">
        <v>120</v>
      </c>
      <c r="N244">
        <v>80</v>
      </c>
      <c r="O244">
        <v>40</v>
      </c>
      <c r="P244">
        <v>100</v>
      </c>
      <c r="Q244">
        <v>70</v>
      </c>
      <c r="R244" t="s">
        <v>59</v>
      </c>
      <c r="S244" t="s">
        <v>50</v>
      </c>
      <c r="T244" t="s">
        <v>50</v>
      </c>
      <c r="U244" t="s">
        <v>51</v>
      </c>
      <c r="V244" t="s">
        <v>51</v>
      </c>
      <c r="W244" t="s">
        <v>51</v>
      </c>
      <c r="X244" t="s">
        <v>50</v>
      </c>
      <c r="Y244" t="s">
        <v>50</v>
      </c>
      <c r="Z244" t="b">
        <v>1</v>
      </c>
      <c r="AA244" t="s">
        <v>50</v>
      </c>
      <c r="AB244" t="s">
        <v>50</v>
      </c>
      <c r="AK244" t="s">
        <v>50</v>
      </c>
      <c r="AL244" t="s">
        <v>50</v>
      </c>
      <c r="AM244" t="s">
        <v>50</v>
      </c>
      <c r="AN244" t="s">
        <v>51</v>
      </c>
      <c r="AO244" t="s">
        <v>51</v>
      </c>
      <c r="AP244" t="s">
        <v>51</v>
      </c>
      <c r="AQ244" t="s">
        <v>50</v>
      </c>
      <c r="AR244" t="s">
        <v>50</v>
      </c>
      <c r="AS244" t="s">
        <v>51</v>
      </c>
      <c r="AT244" t="s">
        <v>50</v>
      </c>
      <c r="AU244" t="s">
        <v>52</v>
      </c>
      <c r="AV244" t="s">
        <v>52</v>
      </c>
      <c r="AW244" t="s">
        <v>52</v>
      </c>
      <c r="AX244" t="s">
        <v>52</v>
      </c>
      <c r="AY244" t="s">
        <v>51</v>
      </c>
    </row>
    <row r="245" spans="1:51" hidden="1" x14ac:dyDescent="0.25">
      <c r="A245">
        <v>165730</v>
      </c>
      <c r="B245">
        <v>65</v>
      </c>
      <c r="C245">
        <v>65</v>
      </c>
      <c r="D245">
        <v>43</v>
      </c>
      <c r="E245">
        <v>3</v>
      </c>
      <c r="F245" t="s">
        <v>774</v>
      </c>
      <c r="G245" s="22">
        <v>10844</v>
      </c>
      <c r="H245">
        <v>89</v>
      </c>
      <c r="I245" t="s">
        <v>46</v>
      </c>
      <c r="J245" t="s">
        <v>47</v>
      </c>
      <c r="K245" t="s">
        <v>58</v>
      </c>
      <c r="L245">
        <v>42.1</v>
      </c>
      <c r="M245">
        <v>115</v>
      </c>
      <c r="N245">
        <v>75</v>
      </c>
      <c r="O245">
        <v>40</v>
      </c>
      <c r="P245">
        <v>95</v>
      </c>
      <c r="Q245">
        <v>65</v>
      </c>
      <c r="R245" t="s">
        <v>59</v>
      </c>
      <c r="S245" t="s">
        <v>50</v>
      </c>
      <c r="T245" t="s">
        <v>50</v>
      </c>
      <c r="U245" t="s">
        <v>51</v>
      </c>
      <c r="V245" t="s">
        <v>51</v>
      </c>
      <c r="W245" t="s">
        <v>51</v>
      </c>
      <c r="X245" t="s">
        <v>50</v>
      </c>
      <c r="Y245" t="s">
        <v>50</v>
      </c>
      <c r="Z245" t="b">
        <v>1</v>
      </c>
      <c r="AA245" t="s">
        <v>50</v>
      </c>
      <c r="AB245" t="s">
        <v>50</v>
      </c>
      <c r="AC245">
        <v>164</v>
      </c>
      <c r="AD245">
        <v>24</v>
      </c>
      <c r="AF245">
        <v>5.3</v>
      </c>
      <c r="AK245" t="s">
        <v>50</v>
      </c>
      <c r="AL245" t="s">
        <v>50</v>
      </c>
      <c r="AM245" t="s">
        <v>50</v>
      </c>
      <c r="AN245" t="s">
        <v>51</v>
      </c>
      <c r="AO245" t="s">
        <v>51</v>
      </c>
      <c r="AP245" t="s">
        <v>51</v>
      </c>
      <c r="AQ245" t="s">
        <v>50</v>
      </c>
      <c r="AR245" t="s">
        <v>50</v>
      </c>
      <c r="AS245" t="s">
        <v>51</v>
      </c>
      <c r="AT245" t="s">
        <v>50</v>
      </c>
      <c r="AU245" t="s">
        <v>52</v>
      </c>
      <c r="AV245" t="s">
        <v>52</v>
      </c>
      <c r="AW245" t="s">
        <v>52</v>
      </c>
      <c r="AX245" t="s">
        <v>52</v>
      </c>
      <c r="AY245" t="s">
        <v>51</v>
      </c>
    </row>
    <row r="246" spans="1:51" hidden="1" x14ac:dyDescent="0.25">
      <c r="A246">
        <v>165730</v>
      </c>
      <c r="B246">
        <v>65</v>
      </c>
      <c r="C246">
        <v>65</v>
      </c>
      <c r="D246">
        <v>43</v>
      </c>
      <c r="E246">
        <v>4</v>
      </c>
      <c r="F246" t="s">
        <v>775</v>
      </c>
      <c r="G246" s="22">
        <v>10844</v>
      </c>
      <c r="H246">
        <v>89</v>
      </c>
      <c r="I246" t="s">
        <v>46</v>
      </c>
      <c r="J246" t="s">
        <v>47</v>
      </c>
      <c r="K246" t="s">
        <v>58</v>
      </c>
      <c r="L246">
        <v>44.4</v>
      </c>
      <c r="M246">
        <v>132</v>
      </c>
      <c r="N246">
        <v>60</v>
      </c>
      <c r="O246">
        <v>72</v>
      </c>
      <c r="P246">
        <v>96</v>
      </c>
      <c r="Q246">
        <v>81</v>
      </c>
      <c r="R246" t="s">
        <v>59</v>
      </c>
      <c r="S246" t="s">
        <v>50</v>
      </c>
      <c r="T246" t="s">
        <v>50</v>
      </c>
      <c r="U246" t="s">
        <v>51</v>
      </c>
      <c r="V246" t="s">
        <v>51</v>
      </c>
      <c r="W246" t="s">
        <v>51</v>
      </c>
      <c r="X246" t="s">
        <v>50</v>
      </c>
      <c r="Y246" t="s">
        <v>50</v>
      </c>
      <c r="Z246" t="b">
        <v>1</v>
      </c>
      <c r="AA246" t="s">
        <v>50</v>
      </c>
      <c r="AB246" t="s">
        <v>50</v>
      </c>
      <c r="AC246">
        <v>160</v>
      </c>
      <c r="AD246">
        <v>25</v>
      </c>
      <c r="AF246">
        <v>4.0999999999999996</v>
      </c>
      <c r="AK246" t="s">
        <v>50</v>
      </c>
      <c r="AL246" t="s">
        <v>50</v>
      </c>
      <c r="AM246" t="s">
        <v>50</v>
      </c>
      <c r="AN246" t="s">
        <v>51</v>
      </c>
      <c r="AO246" t="s">
        <v>51</v>
      </c>
      <c r="AP246" t="s">
        <v>51</v>
      </c>
      <c r="AQ246" t="s">
        <v>50</v>
      </c>
      <c r="AR246" t="s">
        <v>50</v>
      </c>
      <c r="AS246" t="s">
        <v>51</v>
      </c>
      <c r="AT246" t="s">
        <v>50</v>
      </c>
      <c r="AU246" t="s">
        <v>52</v>
      </c>
      <c r="AV246" t="s">
        <v>52</v>
      </c>
      <c r="AW246" t="s">
        <v>52</v>
      </c>
      <c r="AX246" t="s">
        <v>52</v>
      </c>
      <c r="AY246" t="s">
        <v>51</v>
      </c>
    </row>
    <row r="247" spans="1:51" hidden="1" x14ac:dyDescent="0.25">
      <c r="A247">
        <v>165730</v>
      </c>
      <c r="B247">
        <v>65</v>
      </c>
      <c r="C247">
        <v>65</v>
      </c>
      <c r="D247">
        <v>43</v>
      </c>
      <c r="E247">
        <v>5</v>
      </c>
      <c r="F247" t="s">
        <v>776</v>
      </c>
      <c r="G247" s="22">
        <v>10844</v>
      </c>
      <c r="H247">
        <v>89</v>
      </c>
      <c r="I247" t="s">
        <v>46</v>
      </c>
      <c r="J247" t="s">
        <v>47</v>
      </c>
      <c r="K247" t="s">
        <v>58</v>
      </c>
      <c r="L247">
        <v>43.1</v>
      </c>
      <c r="M247">
        <v>125</v>
      </c>
      <c r="N247">
        <v>75</v>
      </c>
      <c r="O247">
        <v>50</v>
      </c>
      <c r="P247">
        <v>100</v>
      </c>
      <c r="Q247">
        <v>66</v>
      </c>
      <c r="R247" t="s">
        <v>59</v>
      </c>
      <c r="S247" t="s">
        <v>50</v>
      </c>
      <c r="T247" t="s">
        <v>50</v>
      </c>
      <c r="U247" t="s">
        <v>50</v>
      </c>
      <c r="V247" t="s">
        <v>51</v>
      </c>
      <c r="W247" t="s">
        <v>51</v>
      </c>
      <c r="X247" t="s">
        <v>50</v>
      </c>
      <c r="Y247" t="s">
        <v>50</v>
      </c>
      <c r="Z247" t="b">
        <v>1</v>
      </c>
      <c r="AA247" t="s">
        <v>50</v>
      </c>
      <c r="AB247" t="s">
        <v>50</v>
      </c>
      <c r="AC247">
        <v>196</v>
      </c>
      <c r="AD247">
        <v>19</v>
      </c>
      <c r="AF247">
        <v>4.2</v>
      </c>
      <c r="AK247" t="s">
        <v>50</v>
      </c>
      <c r="AL247" t="s">
        <v>50</v>
      </c>
      <c r="AM247" t="s">
        <v>50</v>
      </c>
      <c r="AN247" t="s">
        <v>51</v>
      </c>
      <c r="AO247" t="s">
        <v>51</v>
      </c>
      <c r="AP247" t="s">
        <v>51</v>
      </c>
      <c r="AQ247" t="s">
        <v>50</v>
      </c>
      <c r="AR247" t="s">
        <v>50</v>
      </c>
      <c r="AS247" t="s">
        <v>51</v>
      </c>
      <c r="AT247" t="s">
        <v>50</v>
      </c>
      <c r="AU247" t="s">
        <v>52</v>
      </c>
      <c r="AV247" t="s">
        <v>52</v>
      </c>
      <c r="AW247" t="s">
        <v>52</v>
      </c>
      <c r="AX247" t="s">
        <v>52</v>
      </c>
      <c r="AY247" t="s">
        <v>51</v>
      </c>
    </row>
    <row r="248" spans="1:51" x14ac:dyDescent="0.25">
      <c r="A248">
        <v>165791</v>
      </c>
      <c r="B248">
        <v>66</v>
      </c>
      <c r="C248">
        <v>66</v>
      </c>
      <c r="D248">
        <v>63</v>
      </c>
      <c r="E248">
        <v>1</v>
      </c>
      <c r="F248" t="s">
        <v>116</v>
      </c>
      <c r="G248" s="22">
        <v>16647</v>
      </c>
      <c r="H248">
        <v>73</v>
      </c>
      <c r="I248" t="s">
        <v>56</v>
      </c>
      <c r="J248" t="s">
        <v>47</v>
      </c>
      <c r="K248" t="s">
        <v>58</v>
      </c>
      <c r="L248">
        <v>35.299999999999997</v>
      </c>
      <c r="M248">
        <v>140</v>
      </c>
      <c r="N248">
        <v>80</v>
      </c>
      <c r="O248">
        <v>60</v>
      </c>
      <c r="P248">
        <v>110</v>
      </c>
      <c r="Q248">
        <v>75</v>
      </c>
      <c r="R248" t="s">
        <v>54</v>
      </c>
      <c r="S248" t="s">
        <v>50</v>
      </c>
      <c r="T248" t="s">
        <v>51</v>
      </c>
      <c r="U248" t="s">
        <v>50</v>
      </c>
      <c r="V248" t="s">
        <v>51</v>
      </c>
      <c r="W248" t="s">
        <v>51</v>
      </c>
      <c r="X248" t="s">
        <v>51</v>
      </c>
      <c r="Y248" t="s">
        <v>50</v>
      </c>
      <c r="Z248" t="s">
        <v>52</v>
      </c>
      <c r="AA248" t="s">
        <v>50</v>
      </c>
      <c r="AB248" t="s">
        <v>50</v>
      </c>
      <c r="AC248">
        <v>78</v>
      </c>
      <c r="AD248">
        <v>86</v>
      </c>
      <c r="AE248">
        <v>158</v>
      </c>
      <c r="AF248">
        <v>3.9</v>
      </c>
      <c r="AH248">
        <v>27.7</v>
      </c>
      <c r="AI248">
        <v>2</v>
      </c>
      <c r="AJ248">
        <v>0.5</v>
      </c>
      <c r="AK248" t="s">
        <v>50</v>
      </c>
      <c r="AL248" t="s">
        <v>51</v>
      </c>
      <c r="AN248" t="s">
        <v>51</v>
      </c>
      <c r="AO248" t="s">
        <v>51</v>
      </c>
      <c r="AP248" t="s">
        <v>50</v>
      </c>
      <c r="AQ248" t="s">
        <v>50</v>
      </c>
      <c r="AR248" t="s">
        <v>50</v>
      </c>
      <c r="AS248" t="s">
        <v>51</v>
      </c>
      <c r="AT248" t="s">
        <v>50</v>
      </c>
      <c r="AU248" t="s">
        <v>52</v>
      </c>
      <c r="AV248" t="s">
        <v>52</v>
      </c>
      <c r="AW248" t="s">
        <v>52</v>
      </c>
      <c r="AX248" t="s">
        <v>52</v>
      </c>
      <c r="AY248" t="s">
        <v>51</v>
      </c>
    </row>
    <row r="249" spans="1:51" hidden="1" x14ac:dyDescent="0.25">
      <c r="A249">
        <v>165791</v>
      </c>
      <c r="B249">
        <v>66</v>
      </c>
      <c r="C249">
        <v>66</v>
      </c>
      <c r="D249">
        <v>63</v>
      </c>
      <c r="E249">
        <v>2</v>
      </c>
      <c r="F249" t="s">
        <v>777</v>
      </c>
      <c r="G249" s="22">
        <v>16647</v>
      </c>
      <c r="H249">
        <v>73</v>
      </c>
      <c r="I249" t="s">
        <v>56</v>
      </c>
      <c r="J249" t="s">
        <v>47</v>
      </c>
      <c r="K249" t="s">
        <v>58</v>
      </c>
      <c r="L249">
        <v>34.9</v>
      </c>
      <c r="M249">
        <v>140</v>
      </c>
      <c r="N249">
        <v>80</v>
      </c>
      <c r="O249">
        <v>60</v>
      </c>
      <c r="P249">
        <v>110</v>
      </c>
      <c r="Q249">
        <v>66</v>
      </c>
      <c r="R249" t="s">
        <v>54</v>
      </c>
      <c r="S249" t="s">
        <v>50</v>
      </c>
      <c r="T249" t="s">
        <v>51</v>
      </c>
      <c r="U249" t="s">
        <v>50</v>
      </c>
      <c r="V249" t="s">
        <v>51</v>
      </c>
      <c r="W249" t="s">
        <v>51</v>
      </c>
      <c r="X249" t="s">
        <v>51</v>
      </c>
      <c r="Y249" t="s">
        <v>50</v>
      </c>
      <c r="Z249" t="s">
        <v>52</v>
      </c>
      <c r="AA249" t="s">
        <v>50</v>
      </c>
      <c r="AB249" t="s">
        <v>50</v>
      </c>
      <c r="AC249">
        <v>85</v>
      </c>
      <c r="AD249">
        <v>79</v>
      </c>
      <c r="AF249">
        <v>4.2</v>
      </c>
      <c r="AK249" t="s">
        <v>50</v>
      </c>
      <c r="AL249" t="s">
        <v>51</v>
      </c>
      <c r="AN249" t="s">
        <v>51</v>
      </c>
      <c r="AO249" t="s">
        <v>51</v>
      </c>
      <c r="AP249" t="s">
        <v>51</v>
      </c>
      <c r="AQ249" t="s">
        <v>50</v>
      </c>
      <c r="AR249" t="s">
        <v>50</v>
      </c>
      <c r="AS249" t="s">
        <v>51</v>
      </c>
      <c r="AT249" t="s">
        <v>50</v>
      </c>
      <c r="AU249" t="s">
        <v>52</v>
      </c>
      <c r="AV249" t="s">
        <v>52</v>
      </c>
      <c r="AW249" t="s">
        <v>52</v>
      </c>
      <c r="AX249" t="s">
        <v>52</v>
      </c>
      <c r="AY249" t="s">
        <v>51</v>
      </c>
    </row>
    <row r="250" spans="1:51" hidden="1" x14ac:dyDescent="0.25">
      <c r="A250">
        <v>165791</v>
      </c>
      <c r="B250">
        <v>66</v>
      </c>
      <c r="C250">
        <v>66</v>
      </c>
      <c r="D250">
        <v>63</v>
      </c>
      <c r="E250">
        <v>3</v>
      </c>
      <c r="F250" t="s">
        <v>778</v>
      </c>
      <c r="G250" s="22">
        <v>16647</v>
      </c>
      <c r="H250">
        <v>73</v>
      </c>
      <c r="I250" t="s">
        <v>56</v>
      </c>
      <c r="J250" t="s">
        <v>47</v>
      </c>
      <c r="K250" t="s">
        <v>58</v>
      </c>
      <c r="L250">
        <v>35.5</v>
      </c>
      <c r="M250">
        <v>127</v>
      </c>
      <c r="N250">
        <v>70</v>
      </c>
      <c r="O250">
        <v>57</v>
      </c>
      <c r="P250">
        <v>98.5</v>
      </c>
      <c r="Q250">
        <v>67</v>
      </c>
      <c r="R250" t="s">
        <v>54</v>
      </c>
      <c r="S250" t="s">
        <v>50</v>
      </c>
      <c r="T250" t="s">
        <v>51</v>
      </c>
      <c r="U250" t="s">
        <v>50</v>
      </c>
      <c r="V250" t="s">
        <v>51</v>
      </c>
      <c r="W250" t="s">
        <v>51</v>
      </c>
      <c r="X250" t="s">
        <v>51</v>
      </c>
      <c r="Y250" t="s">
        <v>50</v>
      </c>
      <c r="Z250" t="s">
        <v>52</v>
      </c>
      <c r="AA250" t="s">
        <v>50</v>
      </c>
      <c r="AB250" t="s">
        <v>50</v>
      </c>
      <c r="AC250">
        <v>107</v>
      </c>
      <c r="AD250">
        <v>60</v>
      </c>
      <c r="AE250">
        <v>151</v>
      </c>
      <c r="AF250">
        <v>4.0999999999999996</v>
      </c>
      <c r="AI250">
        <v>2.4</v>
      </c>
      <c r="AJ250">
        <v>0.4</v>
      </c>
      <c r="AK250" t="s">
        <v>50</v>
      </c>
      <c r="AL250" t="s">
        <v>51</v>
      </c>
      <c r="AM250" t="s">
        <v>50</v>
      </c>
      <c r="AN250" t="s">
        <v>51</v>
      </c>
      <c r="AO250" t="s">
        <v>51</v>
      </c>
      <c r="AP250" t="s">
        <v>51</v>
      </c>
      <c r="AQ250" t="s">
        <v>50</v>
      </c>
      <c r="AR250" t="s">
        <v>50</v>
      </c>
      <c r="AS250" t="s">
        <v>51</v>
      </c>
      <c r="AT250" t="s">
        <v>50</v>
      </c>
      <c r="AU250" t="s">
        <v>52</v>
      </c>
      <c r="AV250" t="s">
        <v>52</v>
      </c>
      <c r="AW250" t="s">
        <v>52</v>
      </c>
      <c r="AX250" t="s">
        <v>52</v>
      </c>
      <c r="AY250" t="s">
        <v>51</v>
      </c>
    </row>
    <row r="251" spans="1:51" hidden="1" x14ac:dyDescent="0.25">
      <c r="A251">
        <v>165791</v>
      </c>
      <c r="B251">
        <v>60</v>
      </c>
      <c r="C251">
        <v>60</v>
      </c>
      <c r="D251">
        <v>60</v>
      </c>
      <c r="E251">
        <v>4</v>
      </c>
      <c r="F251" t="s">
        <v>779</v>
      </c>
      <c r="G251" s="22">
        <v>16647</v>
      </c>
      <c r="H251">
        <v>73</v>
      </c>
      <c r="I251" t="s">
        <v>56</v>
      </c>
      <c r="J251" t="s">
        <v>47</v>
      </c>
      <c r="K251" t="s">
        <v>58</v>
      </c>
      <c r="L251">
        <v>35.700000000000003</v>
      </c>
      <c r="M251">
        <v>135</v>
      </c>
      <c r="N251">
        <v>70</v>
      </c>
      <c r="O251">
        <v>65</v>
      </c>
      <c r="P251">
        <v>102.5</v>
      </c>
      <c r="Q251">
        <v>67</v>
      </c>
      <c r="R251" t="s">
        <v>54</v>
      </c>
      <c r="S251" t="s">
        <v>50</v>
      </c>
      <c r="T251" t="s">
        <v>51</v>
      </c>
      <c r="U251" t="s">
        <v>50</v>
      </c>
      <c r="V251" t="s">
        <v>51</v>
      </c>
      <c r="W251" t="s">
        <v>51</v>
      </c>
      <c r="X251" t="s">
        <v>51</v>
      </c>
      <c r="Y251" t="s">
        <v>50</v>
      </c>
      <c r="Z251" t="s">
        <v>52</v>
      </c>
      <c r="AA251" t="s">
        <v>50</v>
      </c>
      <c r="AB251" t="s">
        <v>50</v>
      </c>
      <c r="AC251">
        <v>115</v>
      </c>
      <c r="AD251">
        <v>54</v>
      </c>
      <c r="AE251">
        <v>159</v>
      </c>
      <c r="AF251">
        <v>4.3</v>
      </c>
      <c r="AI251">
        <v>2.4</v>
      </c>
      <c r="AJ251">
        <v>0.6</v>
      </c>
      <c r="AK251" t="s">
        <v>50</v>
      </c>
      <c r="AL251" t="s">
        <v>51</v>
      </c>
      <c r="AM251" t="s">
        <v>50</v>
      </c>
      <c r="AN251" t="s">
        <v>51</v>
      </c>
      <c r="AO251" t="s">
        <v>51</v>
      </c>
      <c r="AP251" t="s">
        <v>51</v>
      </c>
      <c r="AQ251" t="s">
        <v>50</v>
      </c>
      <c r="AR251" t="s">
        <v>50</v>
      </c>
      <c r="AS251" t="s">
        <v>51</v>
      </c>
      <c r="AT251" t="s">
        <v>50</v>
      </c>
      <c r="AU251" t="s">
        <v>52</v>
      </c>
      <c r="AV251" t="s">
        <v>52</v>
      </c>
      <c r="AW251" t="s">
        <v>52</v>
      </c>
      <c r="AX251" t="s">
        <v>52</v>
      </c>
      <c r="AY251" t="s">
        <v>51</v>
      </c>
    </row>
    <row r="252" spans="1:51" hidden="1" x14ac:dyDescent="0.25">
      <c r="A252">
        <v>165791</v>
      </c>
      <c r="B252">
        <v>60</v>
      </c>
      <c r="C252">
        <v>60</v>
      </c>
      <c r="D252">
        <v>60</v>
      </c>
      <c r="E252">
        <v>5</v>
      </c>
      <c r="F252" t="s">
        <v>780</v>
      </c>
      <c r="G252" s="22">
        <v>16647</v>
      </c>
      <c r="H252">
        <v>73</v>
      </c>
      <c r="I252" t="s">
        <v>56</v>
      </c>
      <c r="J252" t="s">
        <v>47</v>
      </c>
      <c r="K252" t="s">
        <v>58</v>
      </c>
      <c r="L252">
        <v>35</v>
      </c>
      <c r="M252">
        <v>125</v>
      </c>
      <c r="N252">
        <v>60</v>
      </c>
      <c r="O252">
        <v>65</v>
      </c>
      <c r="P252">
        <v>92.5</v>
      </c>
      <c r="Q252">
        <v>56</v>
      </c>
      <c r="R252" t="s">
        <v>54</v>
      </c>
      <c r="S252" t="s">
        <v>50</v>
      </c>
      <c r="T252" t="s">
        <v>51</v>
      </c>
      <c r="U252" t="s">
        <v>50</v>
      </c>
      <c r="V252" t="s">
        <v>51</v>
      </c>
      <c r="W252" t="s">
        <v>51</v>
      </c>
      <c r="X252" t="s">
        <v>51</v>
      </c>
      <c r="Y252" t="s">
        <v>50</v>
      </c>
      <c r="Z252" t="s">
        <v>52</v>
      </c>
      <c r="AA252" t="s">
        <v>50</v>
      </c>
      <c r="AB252" t="s">
        <v>50</v>
      </c>
      <c r="AC252">
        <v>106</v>
      </c>
      <c r="AD252">
        <v>60</v>
      </c>
      <c r="AE252">
        <v>171</v>
      </c>
      <c r="AF252">
        <v>4.5999999999999996</v>
      </c>
      <c r="AI252">
        <v>3</v>
      </c>
      <c r="AJ252">
        <v>0.8</v>
      </c>
      <c r="AK252" t="s">
        <v>50</v>
      </c>
      <c r="AL252" t="s">
        <v>51</v>
      </c>
      <c r="AM252" t="s">
        <v>50</v>
      </c>
      <c r="AN252" t="s">
        <v>51</v>
      </c>
      <c r="AO252" t="s">
        <v>51</v>
      </c>
      <c r="AP252" t="s">
        <v>51</v>
      </c>
      <c r="AQ252" t="s">
        <v>50</v>
      </c>
      <c r="AR252" t="s">
        <v>50</v>
      </c>
      <c r="AS252" t="s">
        <v>51</v>
      </c>
      <c r="AT252" t="s">
        <v>50</v>
      </c>
      <c r="AU252" t="s">
        <v>52</v>
      </c>
      <c r="AV252" t="s">
        <v>52</v>
      </c>
      <c r="AW252" t="s">
        <v>52</v>
      </c>
      <c r="AX252" t="s">
        <v>52</v>
      </c>
      <c r="AY252" t="s">
        <v>51</v>
      </c>
    </row>
    <row r="253" spans="1:51" x14ac:dyDescent="0.25">
      <c r="A253">
        <v>165856</v>
      </c>
      <c r="B253">
        <v>63</v>
      </c>
      <c r="D253">
        <v>63</v>
      </c>
      <c r="E253">
        <v>1</v>
      </c>
      <c r="F253" t="s">
        <v>117</v>
      </c>
      <c r="G253" s="22">
        <v>9574</v>
      </c>
      <c r="H253">
        <v>92</v>
      </c>
      <c r="I253" t="s">
        <v>46</v>
      </c>
      <c r="J253" t="s">
        <v>47</v>
      </c>
      <c r="K253" t="s">
        <v>58</v>
      </c>
      <c r="L253">
        <v>31.69</v>
      </c>
      <c r="M253">
        <v>140</v>
      </c>
      <c r="N253">
        <v>80</v>
      </c>
      <c r="O253">
        <v>60</v>
      </c>
      <c r="P253">
        <v>110</v>
      </c>
      <c r="Q253">
        <v>74</v>
      </c>
      <c r="R253" t="s">
        <v>59</v>
      </c>
      <c r="S253" t="s">
        <v>50</v>
      </c>
      <c r="T253" t="s">
        <v>50</v>
      </c>
      <c r="U253" t="s">
        <v>51</v>
      </c>
      <c r="V253" t="s">
        <v>51</v>
      </c>
      <c r="W253" t="s">
        <v>50</v>
      </c>
      <c r="X253" t="s">
        <v>51</v>
      </c>
      <c r="Y253" t="s">
        <v>50</v>
      </c>
      <c r="Z253" t="b">
        <v>1</v>
      </c>
      <c r="AA253" t="s">
        <v>50</v>
      </c>
      <c r="AB253" t="s">
        <v>50</v>
      </c>
      <c r="AC253">
        <v>103</v>
      </c>
      <c r="AD253">
        <v>41</v>
      </c>
      <c r="AF253">
        <v>3.7</v>
      </c>
      <c r="AI253" t="s">
        <v>52</v>
      </c>
      <c r="AJ253" t="s">
        <v>52</v>
      </c>
      <c r="AK253" t="s">
        <v>50</v>
      </c>
      <c r="AL253" t="s">
        <v>50</v>
      </c>
      <c r="AM253" t="s">
        <v>52</v>
      </c>
      <c r="AN253" t="s">
        <v>50</v>
      </c>
      <c r="AO253" t="s">
        <v>51</v>
      </c>
      <c r="AP253" t="s">
        <v>50</v>
      </c>
      <c r="AQ253" t="s">
        <v>50</v>
      </c>
      <c r="AR253" t="s">
        <v>50</v>
      </c>
      <c r="AS253" t="s">
        <v>50</v>
      </c>
      <c r="AT253" t="s">
        <v>50</v>
      </c>
      <c r="AU253" t="s">
        <v>52</v>
      </c>
      <c r="AV253" t="s">
        <v>52</v>
      </c>
      <c r="AW253" t="s">
        <v>52</v>
      </c>
      <c r="AX253" t="s">
        <v>52</v>
      </c>
      <c r="AY253" t="s">
        <v>51</v>
      </c>
    </row>
    <row r="254" spans="1:51" hidden="1" x14ac:dyDescent="0.25">
      <c r="A254">
        <v>165856</v>
      </c>
      <c r="B254">
        <v>63</v>
      </c>
      <c r="D254">
        <v>63</v>
      </c>
      <c r="E254">
        <v>2</v>
      </c>
      <c r="F254" t="s">
        <v>781</v>
      </c>
      <c r="G254" s="22">
        <v>9574</v>
      </c>
      <c r="H254">
        <v>92</v>
      </c>
      <c r="I254" t="s">
        <v>46</v>
      </c>
      <c r="J254" t="s">
        <v>47</v>
      </c>
      <c r="K254" t="s">
        <v>58</v>
      </c>
      <c r="L254">
        <v>32.729999999999997</v>
      </c>
      <c r="M254">
        <v>130</v>
      </c>
      <c r="N254">
        <v>70</v>
      </c>
      <c r="O254">
        <v>60</v>
      </c>
      <c r="P254">
        <v>100</v>
      </c>
      <c r="Q254">
        <v>72</v>
      </c>
      <c r="R254" t="s">
        <v>59</v>
      </c>
      <c r="S254" t="s">
        <v>50</v>
      </c>
      <c r="T254" t="s">
        <v>50</v>
      </c>
      <c r="U254" t="s">
        <v>51</v>
      </c>
      <c r="V254" t="s">
        <v>51</v>
      </c>
      <c r="W254" t="s">
        <v>50</v>
      </c>
      <c r="X254" t="s">
        <v>51</v>
      </c>
      <c r="Y254" t="s">
        <v>50</v>
      </c>
      <c r="Z254" t="b">
        <v>1</v>
      </c>
      <c r="AA254" t="s">
        <v>50</v>
      </c>
      <c r="AB254" t="s">
        <v>50</v>
      </c>
      <c r="AC254">
        <v>81</v>
      </c>
      <c r="AD254">
        <v>55</v>
      </c>
      <c r="AF254">
        <v>3.4</v>
      </c>
      <c r="AI254" t="s">
        <v>52</v>
      </c>
      <c r="AJ254" t="s">
        <v>52</v>
      </c>
      <c r="AK254" t="s">
        <v>50</v>
      </c>
      <c r="AL254" t="s">
        <v>50</v>
      </c>
      <c r="AM254" t="s">
        <v>52</v>
      </c>
      <c r="AN254" t="s">
        <v>50</v>
      </c>
      <c r="AO254" t="s">
        <v>51</v>
      </c>
      <c r="AP254" t="s">
        <v>50</v>
      </c>
      <c r="AQ254" t="s">
        <v>50</v>
      </c>
      <c r="AR254" t="s">
        <v>50</v>
      </c>
      <c r="AS254" t="s">
        <v>50</v>
      </c>
      <c r="AT254" t="s">
        <v>50</v>
      </c>
      <c r="AU254" t="s">
        <v>52</v>
      </c>
      <c r="AV254" t="s">
        <v>52</v>
      </c>
      <c r="AW254" t="s">
        <v>52</v>
      </c>
      <c r="AX254" t="s">
        <v>52</v>
      </c>
      <c r="AY254" t="s">
        <v>51</v>
      </c>
    </row>
    <row r="255" spans="1:51" hidden="1" x14ac:dyDescent="0.25">
      <c r="A255">
        <v>165856</v>
      </c>
      <c r="B255">
        <v>63</v>
      </c>
      <c r="D255">
        <v>63</v>
      </c>
      <c r="E255">
        <v>3</v>
      </c>
      <c r="F255" t="s">
        <v>782</v>
      </c>
      <c r="G255" s="22">
        <v>9574</v>
      </c>
      <c r="H255">
        <v>92</v>
      </c>
      <c r="I255" t="s">
        <v>46</v>
      </c>
      <c r="J255" t="s">
        <v>47</v>
      </c>
      <c r="K255" t="s">
        <v>58</v>
      </c>
      <c r="L255">
        <v>31.4</v>
      </c>
      <c r="M255">
        <v>125</v>
      </c>
      <c r="N255">
        <v>75</v>
      </c>
      <c r="O255">
        <v>50</v>
      </c>
      <c r="P255">
        <v>100</v>
      </c>
      <c r="Q255">
        <v>81</v>
      </c>
      <c r="R255" t="s">
        <v>59</v>
      </c>
      <c r="S255" t="s">
        <v>50</v>
      </c>
      <c r="T255" t="s">
        <v>50</v>
      </c>
      <c r="U255" t="s">
        <v>51</v>
      </c>
      <c r="V255" t="s">
        <v>51</v>
      </c>
      <c r="W255" t="s">
        <v>50</v>
      </c>
      <c r="X255" t="s">
        <v>51</v>
      </c>
      <c r="Z255" t="b">
        <v>1</v>
      </c>
      <c r="AA255" t="s">
        <v>50</v>
      </c>
      <c r="AB255" t="s">
        <v>50</v>
      </c>
      <c r="AC255">
        <v>101</v>
      </c>
      <c r="AD255">
        <v>42</v>
      </c>
      <c r="AF255">
        <v>3.8</v>
      </c>
      <c r="AK255" t="s">
        <v>50</v>
      </c>
      <c r="AL255" t="s">
        <v>50</v>
      </c>
      <c r="AN255" t="s">
        <v>50</v>
      </c>
      <c r="AO255" t="s">
        <v>51</v>
      </c>
      <c r="AP255" t="s">
        <v>51</v>
      </c>
      <c r="AQ255" t="s">
        <v>50</v>
      </c>
      <c r="AR255" t="s">
        <v>50</v>
      </c>
      <c r="AS255" t="s">
        <v>50</v>
      </c>
      <c r="AT255" t="s">
        <v>50</v>
      </c>
      <c r="AU255" t="s">
        <v>52</v>
      </c>
      <c r="AV255" t="s">
        <v>52</v>
      </c>
      <c r="AW255" t="s">
        <v>52</v>
      </c>
      <c r="AX255" t="s">
        <v>52</v>
      </c>
      <c r="AY255" t="s">
        <v>51</v>
      </c>
    </row>
    <row r="256" spans="1:51" hidden="1" x14ac:dyDescent="0.25">
      <c r="A256">
        <v>165856</v>
      </c>
      <c r="B256">
        <v>63</v>
      </c>
      <c r="D256">
        <v>63</v>
      </c>
      <c r="E256">
        <v>4</v>
      </c>
      <c r="F256" t="s">
        <v>783</v>
      </c>
      <c r="G256" s="22">
        <v>9574</v>
      </c>
      <c r="H256">
        <v>92</v>
      </c>
      <c r="I256" t="s">
        <v>46</v>
      </c>
      <c r="J256" t="s">
        <v>47</v>
      </c>
      <c r="K256" t="s">
        <v>58</v>
      </c>
      <c r="L256">
        <v>31.4</v>
      </c>
      <c r="O256">
        <v>0</v>
      </c>
      <c r="P256">
        <v>0</v>
      </c>
      <c r="S256" t="s">
        <v>50</v>
      </c>
      <c r="T256" t="s">
        <v>50</v>
      </c>
      <c r="V256" t="s">
        <v>51</v>
      </c>
      <c r="W256" t="s">
        <v>50</v>
      </c>
      <c r="X256" t="s">
        <v>51</v>
      </c>
      <c r="Y256" t="s">
        <v>50</v>
      </c>
      <c r="Z256" t="b">
        <v>1</v>
      </c>
      <c r="AA256" t="s">
        <v>50</v>
      </c>
      <c r="AB256" t="s">
        <v>50</v>
      </c>
      <c r="AK256" t="s">
        <v>50</v>
      </c>
      <c r="AL256" t="s">
        <v>50</v>
      </c>
      <c r="AN256" t="s">
        <v>50</v>
      </c>
      <c r="AO256" t="s">
        <v>51</v>
      </c>
      <c r="AP256" t="s">
        <v>51</v>
      </c>
      <c r="AQ256" t="s">
        <v>50</v>
      </c>
      <c r="AR256" t="s">
        <v>50</v>
      </c>
      <c r="AS256" t="s">
        <v>50</v>
      </c>
      <c r="AT256" t="s">
        <v>50</v>
      </c>
      <c r="AU256" t="s">
        <v>52</v>
      </c>
      <c r="AV256" t="s">
        <v>52</v>
      </c>
      <c r="AW256" t="s">
        <v>52</v>
      </c>
      <c r="AX256" t="s">
        <v>52</v>
      </c>
      <c r="AY256" t="s">
        <v>51</v>
      </c>
    </row>
    <row r="257" spans="1:51" hidden="1" x14ac:dyDescent="0.25">
      <c r="A257">
        <v>165856</v>
      </c>
      <c r="B257">
        <v>64</v>
      </c>
      <c r="C257">
        <v>64</v>
      </c>
      <c r="D257">
        <v>63</v>
      </c>
      <c r="E257">
        <v>5</v>
      </c>
      <c r="F257" t="s">
        <v>784</v>
      </c>
      <c r="G257" s="22">
        <v>9574</v>
      </c>
      <c r="H257">
        <v>92</v>
      </c>
      <c r="I257" t="s">
        <v>46</v>
      </c>
      <c r="J257" t="s">
        <v>47</v>
      </c>
      <c r="K257" t="s">
        <v>58</v>
      </c>
      <c r="L257">
        <v>28.6</v>
      </c>
      <c r="M257">
        <v>120</v>
      </c>
      <c r="N257">
        <v>60</v>
      </c>
      <c r="O257">
        <v>60</v>
      </c>
      <c r="P257">
        <v>90</v>
      </c>
      <c r="Q257">
        <v>78</v>
      </c>
      <c r="R257" t="s">
        <v>105</v>
      </c>
      <c r="S257" t="s">
        <v>50</v>
      </c>
      <c r="T257" t="s">
        <v>51</v>
      </c>
      <c r="U257" t="s">
        <v>51</v>
      </c>
      <c r="V257" t="s">
        <v>51</v>
      </c>
      <c r="W257" t="s">
        <v>50</v>
      </c>
      <c r="X257" t="s">
        <v>51</v>
      </c>
      <c r="Y257" t="s">
        <v>50</v>
      </c>
      <c r="Z257" t="b">
        <v>1</v>
      </c>
      <c r="AA257" t="s">
        <v>50</v>
      </c>
      <c r="AB257" t="s">
        <v>50</v>
      </c>
      <c r="AK257" t="s">
        <v>50</v>
      </c>
      <c r="AL257" t="s">
        <v>50</v>
      </c>
      <c r="AM257" t="s">
        <v>50</v>
      </c>
      <c r="AN257" t="s">
        <v>51</v>
      </c>
      <c r="AO257" t="s">
        <v>51</v>
      </c>
      <c r="AP257" t="s">
        <v>51</v>
      </c>
      <c r="AQ257" t="s">
        <v>50</v>
      </c>
      <c r="AR257" t="s">
        <v>50</v>
      </c>
      <c r="AS257" t="s">
        <v>50</v>
      </c>
      <c r="AT257" t="s">
        <v>50</v>
      </c>
      <c r="AU257" t="s">
        <v>52</v>
      </c>
      <c r="AV257" t="s">
        <v>52</v>
      </c>
      <c r="AW257" t="s">
        <v>52</v>
      </c>
      <c r="AX257" t="s">
        <v>52</v>
      </c>
      <c r="AY257" t="s">
        <v>51</v>
      </c>
    </row>
    <row r="258" spans="1:51" hidden="1" x14ac:dyDescent="0.25">
      <c r="A258">
        <v>165856</v>
      </c>
      <c r="B258">
        <v>64</v>
      </c>
      <c r="C258">
        <v>64</v>
      </c>
      <c r="D258">
        <v>63</v>
      </c>
      <c r="E258">
        <v>6</v>
      </c>
      <c r="F258" t="s">
        <v>785</v>
      </c>
      <c r="G258" s="22">
        <v>9574</v>
      </c>
      <c r="H258">
        <v>92</v>
      </c>
      <c r="I258" t="s">
        <v>46</v>
      </c>
      <c r="J258" t="s">
        <v>47</v>
      </c>
      <c r="K258" t="s">
        <v>58</v>
      </c>
      <c r="L258">
        <v>28</v>
      </c>
      <c r="M258">
        <v>120</v>
      </c>
      <c r="N258">
        <v>65</v>
      </c>
      <c r="O258">
        <v>55</v>
      </c>
      <c r="P258">
        <v>92.5</v>
      </c>
      <c r="Q258">
        <v>77</v>
      </c>
      <c r="R258" t="s">
        <v>54</v>
      </c>
      <c r="S258" t="s">
        <v>50</v>
      </c>
      <c r="T258" t="s">
        <v>51</v>
      </c>
      <c r="U258" t="s">
        <v>50</v>
      </c>
      <c r="V258" t="s">
        <v>51</v>
      </c>
      <c r="W258" t="s">
        <v>50</v>
      </c>
      <c r="X258" t="s">
        <v>51</v>
      </c>
      <c r="Y258" t="s">
        <v>50</v>
      </c>
      <c r="Z258" t="b">
        <v>1</v>
      </c>
      <c r="AA258" t="s">
        <v>50</v>
      </c>
      <c r="AB258" t="s">
        <v>50</v>
      </c>
      <c r="AC258">
        <v>139</v>
      </c>
      <c r="AD258">
        <v>29</v>
      </c>
      <c r="AE258">
        <v>113</v>
      </c>
      <c r="AF258">
        <v>4.3</v>
      </c>
      <c r="AK258" t="s">
        <v>50</v>
      </c>
      <c r="AL258" t="s">
        <v>50</v>
      </c>
      <c r="AM258" t="s">
        <v>50</v>
      </c>
      <c r="AN258" t="s">
        <v>51</v>
      </c>
      <c r="AO258" t="s">
        <v>51</v>
      </c>
      <c r="AP258" t="s">
        <v>51</v>
      </c>
      <c r="AQ258" t="s">
        <v>50</v>
      </c>
      <c r="AR258" t="s">
        <v>50</v>
      </c>
      <c r="AS258" t="s">
        <v>50</v>
      </c>
      <c r="AT258" t="s">
        <v>50</v>
      </c>
      <c r="AU258" t="s">
        <v>52</v>
      </c>
      <c r="AV258" t="s">
        <v>52</v>
      </c>
      <c r="AW258" t="s">
        <v>52</v>
      </c>
      <c r="AX258" t="s">
        <v>52</v>
      </c>
      <c r="AY258" t="s">
        <v>51</v>
      </c>
    </row>
    <row r="259" spans="1:51" x14ac:dyDescent="0.25">
      <c r="A259">
        <v>166080</v>
      </c>
      <c r="B259">
        <v>56</v>
      </c>
      <c r="D259">
        <v>56</v>
      </c>
      <c r="E259">
        <v>1</v>
      </c>
      <c r="F259" t="s">
        <v>118</v>
      </c>
      <c r="G259" s="22">
        <v>11073</v>
      </c>
      <c r="H259">
        <v>88</v>
      </c>
      <c r="I259" t="s">
        <v>46</v>
      </c>
      <c r="J259" t="s">
        <v>57</v>
      </c>
      <c r="K259" t="s">
        <v>58</v>
      </c>
      <c r="L259">
        <v>41.52</v>
      </c>
      <c r="M259">
        <v>112</v>
      </c>
      <c r="N259">
        <v>70</v>
      </c>
      <c r="O259">
        <v>42</v>
      </c>
      <c r="P259">
        <v>91</v>
      </c>
      <c r="Q259">
        <v>82</v>
      </c>
      <c r="R259" t="s">
        <v>59</v>
      </c>
      <c r="S259" t="s">
        <v>50</v>
      </c>
      <c r="T259" t="s">
        <v>51</v>
      </c>
      <c r="U259" t="s">
        <v>51</v>
      </c>
      <c r="V259" t="s">
        <v>51</v>
      </c>
      <c r="W259" t="s">
        <v>51</v>
      </c>
      <c r="X259" t="s">
        <v>51</v>
      </c>
      <c r="Y259" t="s">
        <v>51</v>
      </c>
      <c r="Z259" t="s">
        <v>52</v>
      </c>
      <c r="AA259" t="s">
        <v>50</v>
      </c>
      <c r="AB259" t="s">
        <v>51</v>
      </c>
      <c r="AI259" t="s">
        <v>52</v>
      </c>
      <c r="AJ259" t="s">
        <v>52</v>
      </c>
      <c r="AK259" t="s">
        <v>50</v>
      </c>
      <c r="AL259" t="s">
        <v>50</v>
      </c>
      <c r="AM259" t="s">
        <v>52</v>
      </c>
      <c r="AN259" t="s">
        <v>51</v>
      </c>
      <c r="AO259" t="s">
        <v>51</v>
      </c>
      <c r="AP259" t="s">
        <v>50</v>
      </c>
      <c r="AQ259" t="s">
        <v>50</v>
      </c>
      <c r="AR259" t="s">
        <v>50</v>
      </c>
      <c r="AS259" t="s">
        <v>51</v>
      </c>
      <c r="AT259" t="s">
        <v>51</v>
      </c>
      <c r="AU259" t="s">
        <v>52</v>
      </c>
      <c r="AV259" t="s">
        <v>52</v>
      </c>
      <c r="AW259" t="s">
        <v>52</v>
      </c>
      <c r="AX259" t="s">
        <v>52</v>
      </c>
      <c r="AY259" t="s">
        <v>51</v>
      </c>
    </row>
    <row r="260" spans="1:51" hidden="1" x14ac:dyDescent="0.25">
      <c r="A260">
        <v>166080</v>
      </c>
      <c r="B260">
        <v>56</v>
      </c>
      <c r="D260">
        <v>56</v>
      </c>
      <c r="E260">
        <v>2</v>
      </c>
      <c r="F260" t="s">
        <v>786</v>
      </c>
      <c r="G260" s="22">
        <v>11073</v>
      </c>
      <c r="H260">
        <v>88</v>
      </c>
      <c r="I260" t="s">
        <v>46</v>
      </c>
      <c r="J260" t="s">
        <v>57</v>
      </c>
      <c r="K260" t="s">
        <v>58</v>
      </c>
      <c r="L260">
        <v>39.909999999999997</v>
      </c>
      <c r="M260">
        <v>110</v>
      </c>
      <c r="N260">
        <v>70</v>
      </c>
      <c r="O260">
        <v>40</v>
      </c>
      <c r="P260">
        <v>90</v>
      </c>
      <c r="Q260">
        <v>81</v>
      </c>
      <c r="R260" t="s">
        <v>59</v>
      </c>
      <c r="S260" t="s">
        <v>50</v>
      </c>
      <c r="T260" t="s">
        <v>51</v>
      </c>
      <c r="U260" t="s">
        <v>50</v>
      </c>
      <c r="V260" t="s">
        <v>51</v>
      </c>
      <c r="W260" t="s">
        <v>51</v>
      </c>
      <c r="X260" t="s">
        <v>51</v>
      </c>
      <c r="Y260" t="s">
        <v>51</v>
      </c>
      <c r="Z260" t="s">
        <v>52</v>
      </c>
      <c r="AA260" t="s">
        <v>50</v>
      </c>
      <c r="AB260" t="s">
        <v>51</v>
      </c>
      <c r="AC260">
        <v>152</v>
      </c>
      <c r="AD260">
        <v>27</v>
      </c>
      <c r="AE260">
        <v>141</v>
      </c>
      <c r="AF260">
        <v>4.9000000000000004</v>
      </c>
      <c r="AI260" t="s">
        <v>52</v>
      </c>
      <c r="AJ260" t="s">
        <v>52</v>
      </c>
      <c r="AK260" t="s">
        <v>50</v>
      </c>
      <c r="AL260" t="s">
        <v>50</v>
      </c>
      <c r="AM260" t="s">
        <v>52</v>
      </c>
      <c r="AN260" t="s">
        <v>51</v>
      </c>
      <c r="AO260" t="s">
        <v>51</v>
      </c>
      <c r="AP260" t="s">
        <v>50</v>
      </c>
      <c r="AQ260" t="s">
        <v>50</v>
      </c>
      <c r="AR260" t="s">
        <v>50</v>
      </c>
      <c r="AS260" t="s">
        <v>51</v>
      </c>
      <c r="AT260" t="s">
        <v>51</v>
      </c>
      <c r="AU260" t="s">
        <v>52</v>
      </c>
      <c r="AV260" t="s">
        <v>52</v>
      </c>
      <c r="AW260" t="s">
        <v>52</v>
      </c>
      <c r="AX260" t="s">
        <v>52</v>
      </c>
      <c r="AY260" t="s">
        <v>51</v>
      </c>
    </row>
    <row r="261" spans="1:51" hidden="1" x14ac:dyDescent="0.25">
      <c r="A261">
        <v>166080</v>
      </c>
      <c r="B261">
        <v>56</v>
      </c>
      <c r="D261">
        <v>56</v>
      </c>
      <c r="E261">
        <v>3</v>
      </c>
      <c r="F261" t="s">
        <v>787</v>
      </c>
      <c r="G261" s="22">
        <v>11073</v>
      </c>
      <c r="H261">
        <v>88</v>
      </c>
      <c r="I261" t="s">
        <v>46</v>
      </c>
      <c r="J261" t="s">
        <v>57</v>
      </c>
      <c r="K261" t="s">
        <v>58</v>
      </c>
      <c r="L261">
        <v>41.52</v>
      </c>
      <c r="M261">
        <v>115</v>
      </c>
      <c r="N261">
        <v>70</v>
      </c>
      <c r="O261">
        <v>45</v>
      </c>
      <c r="P261">
        <v>92.5</v>
      </c>
      <c r="Q261">
        <v>78</v>
      </c>
      <c r="R261" t="s">
        <v>59</v>
      </c>
      <c r="S261" t="s">
        <v>51</v>
      </c>
      <c r="T261" t="s">
        <v>51</v>
      </c>
      <c r="U261" t="s">
        <v>51</v>
      </c>
      <c r="V261" t="s">
        <v>51</v>
      </c>
      <c r="W261" t="s">
        <v>51</v>
      </c>
      <c r="X261" t="s">
        <v>51</v>
      </c>
      <c r="Y261" t="s">
        <v>51</v>
      </c>
      <c r="Z261" t="s">
        <v>52</v>
      </c>
      <c r="AA261" t="s">
        <v>50</v>
      </c>
      <c r="AB261" t="s">
        <v>51</v>
      </c>
      <c r="AI261" t="s">
        <v>52</v>
      </c>
      <c r="AJ261" t="s">
        <v>52</v>
      </c>
      <c r="AK261" t="s">
        <v>50</v>
      </c>
      <c r="AL261" t="s">
        <v>50</v>
      </c>
      <c r="AM261" t="s">
        <v>52</v>
      </c>
      <c r="AN261" t="s">
        <v>51</v>
      </c>
      <c r="AO261" t="s">
        <v>51</v>
      </c>
      <c r="AP261" t="s">
        <v>50</v>
      </c>
      <c r="AQ261" t="s">
        <v>50</v>
      </c>
      <c r="AR261" t="s">
        <v>50</v>
      </c>
      <c r="AS261" t="s">
        <v>51</v>
      </c>
      <c r="AT261" t="s">
        <v>51</v>
      </c>
      <c r="AU261" t="s">
        <v>52</v>
      </c>
      <c r="AV261" t="s">
        <v>52</v>
      </c>
      <c r="AW261" t="s">
        <v>52</v>
      </c>
      <c r="AX261" t="s">
        <v>52</v>
      </c>
      <c r="AY261" t="s">
        <v>51</v>
      </c>
    </row>
    <row r="262" spans="1:51" hidden="1" x14ac:dyDescent="0.25">
      <c r="A262">
        <v>166080</v>
      </c>
      <c r="B262">
        <v>56</v>
      </c>
      <c r="D262">
        <v>56</v>
      </c>
      <c r="E262">
        <v>4</v>
      </c>
      <c r="F262" t="s">
        <v>788</v>
      </c>
      <c r="G262" s="22">
        <v>11073</v>
      </c>
      <c r="H262">
        <v>88</v>
      </c>
      <c r="I262" t="s">
        <v>46</v>
      </c>
      <c r="J262" t="s">
        <v>57</v>
      </c>
      <c r="K262" t="s">
        <v>58</v>
      </c>
      <c r="L262">
        <v>41</v>
      </c>
      <c r="M262">
        <v>116</v>
      </c>
      <c r="N262">
        <v>64</v>
      </c>
      <c r="O262">
        <v>52</v>
      </c>
      <c r="P262">
        <v>90</v>
      </c>
      <c r="Q262">
        <v>86</v>
      </c>
      <c r="R262" t="s">
        <v>59</v>
      </c>
      <c r="S262" t="s">
        <v>50</v>
      </c>
      <c r="T262" t="s">
        <v>51</v>
      </c>
      <c r="U262" t="s">
        <v>51</v>
      </c>
      <c r="V262" t="s">
        <v>51</v>
      </c>
      <c r="W262" t="s">
        <v>51</v>
      </c>
      <c r="X262" t="s">
        <v>51</v>
      </c>
      <c r="Y262" t="s">
        <v>51</v>
      </c>
      <c r="Z262" t="s">
        <v>52</v>
      </c>
      <c r="AA262" t="s">
        <v>50</v>
      </c>
      <c r="AB262" t="s">
        <v>51</v>
      </c>
      <c r="AC262">
        <v>141</v>
      </c>
      <c r="AD262">
        <v>29</v>
      </c>
      <c r="AE262">
        <v>130</v>
      </c>
      <c r="AF262">
        <v>4.8</v>
      </c>
      <c r="AG262">
        <v>1661</v>
      </c>
      <c r="AK262" t="s">
        <v>50</v>
      </c>
      <c r="AL262" t="s">
        <v>50</v>
      </c>
      <c r="AN262" t="s">
        <v>51</v>
      </c>
      <c r="AO262" t="s">
        <v>51</v>
      </c>
      <c r="AP262" t="s">
        <v>50</v>
      </c>
      <c r="AQ262" t="s">
        <v>50</v>
      </c>
      <c r="AR262" t="s">
        <v>50</v>
      </c>
      <c r="AS262" t="s">
        <v>51</v>
      </c>
      <c r="AT262" t="s">
        <v>51</v>
      </c>
      <c r="AU262" t="s">
        <v>52</v>
      </c>
      <c r="AV262" t="s">
        <v>52</v>
      </c>
      <c r="AW262" t="s">
        <v>52</v>
      </c>
      <c r="AX262" t="s">
        <v>52</v>
      </c>
      <c r="AY262" t="s">
        <v>51</v>
      </c>
    </row>
    <row r="263" spans="1:51" hidden="1" x14ac:dyDescent="0.25">
      <c r="A263">
        <v>166080</v>
      </c>
      <c r="B263">
        <v>56</v>
      </c>
      <c r="D263">
        <v>56</v>
      </c>
      <c r="E263">
        <v>5</v>
      </c>
      <c r="F263" t="s">
        <v>789</v>
      </c>
      <c r="G263" s="22">
        <v>11073</v>
      </c>
      <c r="H263">
        <v>88</v>
      </c>
      <c r="I263" t="s">
        <v>46</v>
      </c>
      <c r="J263" t="s">
        <v>57</v>
      </c>
      <c r="K263" t="s">
        <v>58</v>
      </c>
      <c r="L263">
        <v>39.299999999999997</v>
      </c>
      <c r="M263">
        <v>105</v>
      </c>
      <c r="N263">
        <v>65</v>
      </c>
      <c r="O263">
        <v>40</v>
      </c>
      <c r="P263">
        <v>85</v>
      </c>
      <c r="Q263">
        <v>80</v>
      </c>
      <c r="R263" t="s">
        <v>59</v>
      </c>
      <c r="S263" t="s">
        <v>50</v>
      </c>
      <c r="T263" t="s">
        <v>50</v>
      </c>
      <c r="U263" t="s">
        <v>51</v>
      </c>
      <c r="V263" t="s">
        <v>51</v>
      </c>
      <c r="W263" t="s">
        <v>51</v>
      </c>
      <c r="X263" t="s">
        <v>51</v>
      </c>
      <c r="Y263" t="s">
        <v>51</v>
      </c>
      <c r="Z263" t="s">
        <v>52</v>
      </c>
      <c r="AA263" t="s">
        <v>50</v>
      </c>
      <c r="AB263" t="s">
        <v>51</v>
      </c>
      <c r="AC263">
        <v>122</v>
      </c>
      <c r="AD263">
        <v>35</v>
      </c>
      <c r="AE263">
        <v>132</v>
      </c>
      <c r="AF263">
        <v>4.3</v>
      </c>
      <c r="AK263" t="s">
        <v>50</v>
      </c>
      <c r="AL263" t="s">
        <v>50</v>
      </c>
      <c r="AN263" t="s">
        <v>51</v>
      </c>
      <c r="AO263" t="s">
        <v>51</v>
      </c>
      <c r="AP263" t="s">
        <v>50</v>
      </c>
      <c r="AQ263" t="s">
        <v>50</v>
      </c>
      <c r="AR263" t="s">
        <v>50</v>
      </c>
      <c r="AS263" t="s">
        <v>51</v>
      </c>
      <c r="AT263" t="s">
        <v>51</v>
      </c>
      <c r="AU263" t="s">
        <v>52</v>
      </c>
      <c r="AV263" t="s">
        <v>52</v>
      </c>
      <c r="AW263" t="s">
        <v>52</v>
      </c>
      <c r="AX263" t="s">
        <v>52</v>
      </c>
      <c r="AY263" t="s">
        <v>51</v>
      </c>
    </row>
    <row r="264" spans="1:51" hidden="1" x14ac:dyDescent="0.25">
      <c r="A264">
        <v>166080</v>
      </c>
      <c r="B264">
        <v>56</v>
      </c>
      <c r="D264">
        <v>56</v>
      </c>
      <c r="E264">
        <v>6</v>
      </c>
      <c r="F264" t="s">
        <v>790</v>
      </c>
      <c r="G264" s="22">
        <v>11073</v>
      </c>
      <c r="H264">
        <v>88</v>
      </c>
      <c r="I264" t="s">
        <v>46</v>
      </c>
      <c r="J264" t="s">
        <v>57</v>
      </c>
      <c r="K264" t="s">
        <v>58</v>
      </c>
      <c r="L264">
        <v>39.299999999999997</v>
      </c>
      <c r="M264">
        <v>105</v>
      </c>
      <c r="N264">
        <v>60</v>
      </c>
      <c r="O264">
        <v>45</v>
      </c>
      <c r="P264">
        <v>82.5</v>
      </c>
      <c r="Q264">
        <v>78</v>
      </c>
      <c r="R264" t="s">
        <v>59</v>
      </c>
      <c r="S264" t="s">
        <v>50</v>
      </c>
      <c r="T264" t="s">
        <v>50</v>
      </c>
      <c r="U264" t="s">
        <v>51</v>
      </c>
      <c r="V264" t="s">
        <v>51</v>
      </c>
      <c r="W264" t="s">
        <v>51</v>
      </c>
      <c r="X264" t="s">
        <v>51</v>
      </c>
      <c r="Y264" t="s">
        <v>51</v>
      </c>
      <c r="Z264" t="s">
        <v>52</v>
      </c>
      <c r="AA264" t="s">
        <v>50</v>
      </c>
      <c r="AB264" t="s">
        <v>51</v>
      </c>
      <c r="AC264">
        <v>115</v>
      </c>
      <c r="AD264">
        <v>37</v>
      </c>
      <c r="AE264">
        <v>124</v>
      </c>
      <c r="AF264">
        <v>4.4000000000000004</v>
      </c>
      <c r="AI264">
        <v>4.8</v>
      </c>
      <c r="AJ264">
        <v>2.6</v>
      </c>
      <c r="AK264" t="s">
        <v>50</v>
      </c>
      <c r="AL264" t="s">
        <v>50</v>
      </c>
      <c r="AM264" t="s">
        <v>50</v>
      </c>
      <c r="AN264" t="s">
        <v>51</v>
      </c>
      <c r="AO264" t="s">
        <v>51</v>
      </c>
      <c r="AP264" t="s">
        <v>50</v>
      </c>
      <c r="AQ264" t="s">
        <v>50</v>
      </c>
      <c r="AR264" t="s">
        <v>50</v>
      </c>
      <c r="AS264" t="s">
        <v>51</v>
      </c>
      <c r="AT264" t="s">
        <v>51</v>
      </c>
      <c r="AU264" t="s">
        <v>52</v>
      </c>
      <c r="AV264" t="s">
        <v>52</v>
      </c>
      <c r="AW264" t="s">
        <v>52</v>
      </c>
      <c r="AX264" t="s">
        <v>52</v>
      </c>
      <c r="AY264" t="s">
        <v>51</v>
      </c>
    </row>
    <row r="265" spans="1:51" hidden="1" x14ac:dyDescent="0.25">
      <c r="A265">
        <v>166080</v>
      </c>
      <c r="B265">
        <v>56</v>
      </c>
      <c r="D265">
        <v>56</v>
      </c>
      <c r="E265">
        <v>7</v>
      </c>
      <c r="F265" t="s">
        <v>791</v>
      </c>
      <c r="G265" s="22">
        <v>11073</v>
      </c>
      <c r="H265">
        <v>88</v>
      </c>
      <c r="I265" t="s">
        <v>46</v>
      </c>
      <c r="J265" t="s">
        <v>57</v>
      </c>
      <c r="K265" t="s">
        <v>58</v>
      </c>
      <c r="L265">
        <v>38.1</v>
      </c>
      <c r="M265">
        <v>100</v>
      </c>
      <c r="N265">
        <v>50</v>
      </c>
      <c r="O265">
        <v>50</v>
      </c>
      <c r="P265">
        <v>75</v>
      </c>
      <c r="Q265">
        <v>88</v>
      </c>
      <c r="R265" t="s">
        <v>59</v>
      </c>
      <c r="S265" t="s">
        <v>50</v>
      </c>
      <c r="T265" t="s">
        <v>50</v>
      </c>
      <c r="U265" t="s">
        <v>51</v>
      </c>
      <c r="V265" t="s">
        <v>51</v>
      </c>
      <c r="W265" t="s">
        <v>51</v>
      </c>
      <c r="X265" t="s">
        <v>51</v>
      </c>
      <c r="Y265" t="s">
        <v>51</v>
      </c>
      <c r="Z265" t="s">
        <v>52</v>
      </c>
      <c r="AA265" t="s">
        <v>50</v>
      </c>
      <c r="AB265" t="s">
        <v>51</v>
      </c>
      <c r="AC265">
        <v>144</v>
      </c>
      <c r="AD265">
        <v>28</v>
      </c>
      <c r="AE265">
        <v>123</v>
      </c>
      <c r="AF265">
        <v>4.0999999999999996</v>
      </c>
      <c r="AK265" t="s">
        <v>50</v>
      </c>
      <c r="AL265" t="s">
        <v>50</v>
      </c>
      <c r="AM265" t="s">
        <v>50</v>
      </c>
      <c r="AN265" t="s">
        <v>51</v>
      </c>
      <c r="AO265" t="s">
        <v>51</v>
      </c>
      <c r="AP265" t="s">
        <v>50</v>
      </c>
      <c r="AQ265" t="s">
        <v>50</v>
      </c>
      <c r="AR265" t="s">
        <v>50</v>
      </c>
      <c r="AS265" t="s">
        <v>51</v>
      </c>
      <c r="AT265" t="s">
        <v>51</v>
      </c>
      <c r="AU265" t="s">
        <v>52</v>
      </c>
      <c r="AV265" t="s">
        <v>52</v>
      </c>
      <c r="AW265" t="s">
        <v>52</v>
      </c>
      <c r="AX265" t="s">
        <v>52</v>
      </c>
      <c r="AY265" t="s">
        <v>51</v>
      </c>
    </row>
    <row r="266" spans="1:51" hidden="1" x14ac:dyDescent="0.25">
      <c r="A266">
        <v>166080</v>
      </c>
      <c r="B266">
        <v>56</v>
      </c>
      <c r="D266">
        <v>56</v>
      </c>
      <c r="E266">
        <v>8</v>
      </c>
      <c r="F266" t="s">
        <v>792</v>
      </c>
      <c r="G266" s="22">
        <v>11073</v>
      </c>
      <c r="H266">
        <v>88</v>
      </c>
      <c r="I266" t="s">
        <v>46</v>
      </c>
      <c r="J266" t="s">
        <v>57</v>
      </c>
      <c r="K266" t="s">
        <v>58</v>
      </c>
      <c r="L266">
        <v>36.200000000000003</v>
      </c>
      <c r="M266">
        <v>110</v>
      </c>
      <c r="N266">
        <v>50</v>
      </c>
      <c r="O266">
        <v>60</v>
      </c>
      <c r="P266">
        <v>80</v>
      </c>
      <c r="Q266">
        <v>89</v>
      </c>
      <c r="R266" t="s">
        <v>59</v>
      </c>
      <c r="S266" t="s">
        <v>51</v>
      </c>
      <c r="T266" t="s">
        <v>50</v>
      </c>
      <c r="U266" t="s">
        <v>51</v>
      </c>
      <c r="V266" t="s">
        <v>51</v>
      </c>
      <c r="W266" t="s">
        <v>51</v>
      </c>
      <c r="X266" t="s">
        <v>51</v>
      </c>
      <c r="Y266" t="s">
        <v>51</v>
      </c>
      <c r="Z266" t="s">
        <v>52</v>
      </c>
      <c r="AA266" t="s">
        <v>50</v>
      </c>
      <c r="AB266" t="s">
        <v>51</v>
      </c>
      <c r="AC266">
        <v>134</v>
      </c>
      <c r="AD266">
        <v>31</v>
      </c>
      <c r="AE266">
        <v>120</v>
      </c>
      <c r="AF266">
        <v>4.4000000000000004</v>
      </c>
      <c r="AG266">
        <v>3768</v>
      </c>
      <c r="AK266" t="s">
        <v>50</v>
      </c>
      <c r="AL266" t="s">
        <v>50</v>
      </c>
      <c r="AM266" t="s">
        <v>50</v>
      </c>
      <c r="AN266" t="s">
        <v>51</v>
      </c>
      <c r="AO266" t="s">
        <v>51</v>
      </c>
      <c r="AP266" t="s">
        <v>50</v>
      </c>
      <c r="AQ266" t="s">
        <v>50</v>
      </c>
      <c r="AR266" t="s">
        <v>50</v>
      </c>
      <c r="AS266" t="s">
        <v>51</v>
      </c>
      <c r="AT266" t="s">
        <v>51</v>
      </c>
      <c r="AU266" s="23">
        <v>43054</v>
      </c>
      <c r="AV266">
        <v>0</v>
      </c>
      <c r="AW266" s="23">
        <v>43057</v>
      </c>
      <c r="AX266" t="s">
        <v>52</v>
      </c>
      <c r="AY266" t="s">
        <v>51</v>
      </c>
    </row>
    <row r="267" spans="1:51" x14ac:dyDescent="0.25">
      <c r="A267">
        <v>166278</v>
      </c>
      <c r="B267">
        <v>54</v>
      </c>
      <c r="D267">
        <v>54</v>
      </c>
      <c r="E267">
        <v>1</v>
      </c>
      <c r="F267" t="s">
        <v>119</v>
      </c>
      <c r="G267" s="22">
        <v>11606</v>
      </c>
      <c r="H267">
        <v>87</v>
      </c>
      <c r="I267" t="s">
        <v>56</v>
      </c>
      <c r="J267" t="s">
        <v>57</v>
      </c>
      <c r="K267" t="s">
        <v>58</v>
      </c>
      <c r="L267">
        <v>24.22</v>
      </c>
      <c r="M267">
        <v>105</v>
      </c>
      <c r="N267">
        <v>60</v>
      </c>
      <c r="O267">
        <v>45</v>
      </c>
      <c r="P267">
        <v>82.5</v>
      </c>
      <c r="Q267">
        <v>78</v>
      </c>
      <c r="R267" t="s">
        <v>59</v>
      </c>
      <c r="S267" t="s">
        <v>50</v>
      </c>
      <c r="T267" t="s">
        <v>50</v>
      </c>
      <c r="U267" t="s">
        <v>50</v>
      </c>
      <c r="V267" t="s">
        <v>51</v>
      </c>
      <c r="W267" t="s">
        <v>50</v>
      </c>
      <c r="X267" t="s">
        <v>51</v>
      </c>
      <c r="Y267" t="s">
        <v>51</v>
      </c>
      <c r="Z267" t="s">
        <v>52</v>
      </c>
      <c r="AA267" t="s">
        <v>50</v>
      </c>
      <c r="AB267" t="s">
        <v>50</v>
      </c>
      <c r="AC267">
        <v>76</v>
      </c>
      <c r="AD267">
        <v>80</v>
      </c>
      <c r="AE267">
        <v>13.2</v>
      </c>
      <c r="AF267">
        <v>5</v>
      </c>
      <c r="AI267" t="s">
        <v>52</v>
      </c>
      <c r="AJ267" t="s">
        <v>52</v>
      </c>
      <c r="AK267" t="s">
        <v>51</v>
      </c>
      <c r="AL267" t="s">
        <v>50</v>
      </c>
      <c r="AM267" t="s">
        <v>52</v>
      </c>
      <c r="AN267" t="s">
        <v>51</v>
      </c>
      <c r="AO267" t="s">
        <v>51</v>
      </c>
      <c r="AP267" t="s">
        <v>51</v>
      </c>
      <c r="AQ267" t="s">
        <v>50</v>
      </c>
      <c r="AR267" t="s">
        <v>50</v>
      </c>
      <c r="AS267" t="s">
        <v>51</v>
      </c>
      <c r="AT267" t="s">
        <v>50</v>
      </c>
      <c r="AU267" t="s">
        <v>52</v>
      </c>
      <c r="AV267" t="s">
        <v>52</v>
      </c>
      <c r="AW267" t="s">
        <v>52</v>
      </c>
      <c r="AX267" t="s">
        <v>52</v>
      </c>
      <c r="AY267" t="s">
        <v>51</v>
      </c>
    </row>
    <row r="268" spans="1:51" hidden="1" x14ac:dyDescent="0.25">
      <c r="A268">
        <v>166278</v>
      </c>
      <c r="B268">
        <v>54</v>
      </c>
      <c r="C268">
        <v>54</v>
      </c>
      <c r="D268">
        <v>54</v>
      </c>
      <c r="E268">
        <v>2</v>
      </c>
      <c r="F268" t="s">
        <v>793</v>
      </c>
      <c r="G268" s="22">
        <v>11606</v>
      </c>
      <c r="H268">
        <v>87</v>
      </c>
      <c r="I268" t="s">
        <v>56</v>
      </c>
      <c r="J268" t="s">
        <v>57</v>
      </c>
      <c r="K268" t="s">
        <v>58</v>
      </c>
      <c r="L268">
        <v>24.22</v>
      </c>
      <c r="O268">
        <v>0</v>
      </c>
      <c r="P268">
        <v>0</v>
      </c>
      <c r="S268" t="s">
        <v>50</v>
      </c>
      <c r="T268" t="s">
        <v>50</v>
      </c>
      <c r="V268" t="s">
        <v>51</v>
      </c>
      <c r="W268" t="s">
        <v>50</v>
      </c>
      <c r="X268" t="s">
        <v>51</v>
      </c>
      <c r="Y268" t="s">
        <v>51</v>
      </c>
      <c r="Z268" t="s">
        <v>52</v>
      </c>
      <c r="AA268" t="s">
        <v>50</v>
      </c>
      <c r="AB268" t="s">
        <v>50</v>
      </c>
      <c r="AK268" t="s">
        <v>51</v>
      </c>
      <c r="AL268" t="s">
        <v>50</v>
      </c>
      <c r="AN268" t="s">
        <v>51</v>
      </c>
      <c r="AO268" t="s">
        <v>51</v>
      </c>
      <c r="AP268" t="s">
        <v>50</v>
      </c>
      <c r="AQ268" t="s">
        <v>50</v>
      </c>
      <c r="AR268" t="s">
        <v>50</v>
      </c>
      <c r="AS268" t="s">
        <v>51</v>
      </c>
      <c r="AT268" t="s">
        <v>50</v>
      </c>
      <c r="AU268" t="s">
        <v>52</v>
      </c>
      <c r="AV268" t="s">
        <v>52</v>
      </c>
      <c r="AW268" t="s">
        <v>52</v>
      </c>
      <c r="AX268" t="s">
        <v>52</v>
      </c>
      <c r="AY268" t="s">
        <v>51</v>
      </c>
    </row>
    <row r="269" spans="1:51" x14ac:dyDescent="0.25">
      <c r="A269">
        <v>166517</v>
      </c>
      <c r="B269">
        <v>54</v>
      </c>
      <c r="C269">
        <v>54</v>
      </c>
      <c r="D269">
        <v>54</v>
      </c>
      <c r="E269">
        <v>1</v>
      </c>
      <c r="F269" t="s">
        <v>120</v>
      </c>
      <c r="G269" s="22">
        <v>23065</v>
      </c>
      <c r="H269">
        <v>55</v>
      </c>
      <c r="I269" t="s">
        <v>56</v>
      </c>
      <c r="J269" t="s">
        <v>47</v>
      </c>
      <c r="K269" t="s">
        <v>58</v>
      </c>
      <c r="L269">
        <v>24.4</v>
      </c>
      <c r="M269">
        <v>120</v>
      </c>
      <c r="N269">
        <v>70</v>
      </c>
      <c r="O269">
        <v>50</v>
      </c>
      <c r="P269">
        <v>95</v>
      </c>
      <c r="Q269">
        <v>68</v>
      </c>
      <c r="R269" t="s">
        <v>54</v>
      </c>
      <c r="S269" t="s">
        <v>50</v>
      </c>
      <c r="T269" t="s">
        <v>50</v>
      </c>
      <c r="U269" t="s">
        <v>50</v>
      </c>
      <c r="V269" t="s">
        <v>50</v>
      </c>
      <c r="W269" t="s">
        <v>51</v>
      </c>
      <c r="X269" t="s">
        <v>50</v>
      </c>
      <c r="Y269" t="s">
        <v>50</v>
      </c>
      <c r="Z269" t="s">
        <v>52</v>
      </c>
      <c r="AA269" t="s">
        <v>50</v>
      </c>
      <c r="AB269" t="s">
        <v>50</v>
      </c>
      <c r="AC269">
        <v>79</v>
      </c>
      <c r="AD269" t="s">
        <v>92</v>
      </c>
      <c r="AE269">
        <v>107</v>
      </c>
      <c r="AF269">
        <v>4</v>
      </c>
      <c r="AK269" t="s">
        <v>50</v>
      </c>
      <c r="AL269" t="s">
        <v>50</v>
      </c>
      <c r="AM269" t="s">
        <v>50</v>
      </c>
      <c r="AN269" t="s">
        <v>50</v>
      </c>
      <c r="AO269" t="s">
        <v>50</v>
      </c>
      <c r="AP269" t="s">
        <v>50</v>
      </c>
      <c r="AQ269" t="s">
        <v>50</v>
      </c>
      <c r="AR269" t="s">
        <v>50</v>
      </c>
      <c r="AS269" t="s">
        <v>51</v>
      </c>
      <c r="AT269" t="s">
        <v>50</v>
      </c>
      <c r="AU269" t="s">
        <v>52</v>
      </c>
      <c r="AV269" t="s">
        <v>52</v>
      </c>
      <c r="AW269" t="s">
        <v>52</v>
      </c>
      <c r="AX269" t="s">
        <v>52</v>
      </c>
      <c r="AY269" t="s">
        <v>50</v>
      </c>
    </row>
    <row r="270" spans="1:51" x14ac:dyDescent="0.25">
      <c r="A270">
        <v>166634</v>
      </c>
      <c r="B270">
        <v>70</v>
      </c>
      <c r="D270">
        <v>70</v>
      </c>
      <c r="E270">
        <v>1</v>
      </c>
      <c r="F270" t="s">
        <v>121</v>
      </c>
      <c r="G270" s="22">
        <v>12414</v>
      </c>
      <c r="H270">
        <v>85</v>
      </c>
      <c r="I270" t="s">
        <v>46</v>
      </c>
      <c r="J270" t="s">
        <v>47</v>
      </c>
      <c r="K270" t="s">
        <v>58</v>
      </c>
      <c r="L270">
        <v>21.23</v>
      </c>
      <c r="M270">
        <v>110</v>
      </c>
      <c r="N270">
        <v>70</v>
      </c>
      <c r="O270">
        <v>40</v>
      </c>
      <c r="P270">
        <v>90</v>
      </c>
      <c r="Q270">
        <v>60</v>
      </c>
      <c r="R270" t="s">
        <v>54</v>
      </c>
      <c r="S270" t="s">
        <v>50</v>
      </c>
      <c r="T270" t="s">
        <v>50</v>
      </c>
      <c r="U270" t="s">
        <v>50</v>
      </c>
      <c r="V270" t="s">
        <v>51</v>
      </c>
      <c r="W270" t="s">
        <v>51</v>
      </c>
      <c r="X270" t="s">
        <v>50</v>
      </c>
      <c r="Y270" t="s">
        <v>50</v>
      </c>
      <c r="Z270" t="s">
        <v>52</v>
      </c>
      <c r="AA270" t="s">
        <v>50</v>
      </c>
      <c r="AB270" t="s">
        <v>51</v>
      </c>
      <c r="AC270">
        <v>81</v>
      </c>
      <c r="AD270">
        <v>59</v>
      </c>
      <c r="AF270">
        <v>4.0999999999999996</v>
      </c>
      <c r="AG270">
        <v>28</v>
      </c>
      <c r="AI270" t="s">
        <v>52</v>
      </c>
      <c r="AJ270" t="s">
        <v>52</v>
      </c>
      <c r="AK270" t="s">
        <v>51</v>
      </c>
      <c r="AL270" t="s">
        <v>50</v>
      </c>
      <c r="AM270" t="s">
        <v>52</v>
      </c>
      <c r="AN270" t="s">
        <v>51</v>
      </c>
      <c r="AO270" t="s">
        <v>51</v>
      </c>
      <c r="AP270" t="s">
        <v>50</v>
      </c>
      <c r="AQ270" t="s">
        <v>50</v>
      </c>
      <c r="AR270" t="s">
        <v>50</v>
      </c>
      <c r="AS270" t="s">
        <v>50</v>
      </c>
      <c r="AT270" t="s">
        <v>50</v>
      </c>
      <c r="AU270" t="s">
        <v>52</v>
      </c>
      <c r="AV270" t="s">
        <v>52</v>
      </c>
      <c r="AW270" t="s">
        <v>52</v>
      </c>
      <c r="AX270" t="s">
        <v>52</v>
      </c>
      <c r="AY270" t="s">
        <v>51</v>
      </c>
    </row>
    <row r="271" spans="1:51" x14ac:dyDescent="0.25">
      <c r="A271">
        <v>167297</v>
      </c>
      <c r="B271">
        <v>60</v>
      </c>
      <c r="C271">
        <v>60</v>
      </c>
      <c r="E271">
        <v>1</v>
      </c>
      <c r="F271" t="s">
        <v>122</v>
      </c>
      <c r="G271" s="22">
        <v>16135</v>
      </c>
      <c r="H271">
        <v>74</v>
      </c>
      <c r="I271" t="s">
        <v>56</v>
      </c>
      <c r="J271" t="s">
        <v>57</v>
      </c>
      <c r="K271" t="s">
        <v>58</v>
      </c>
      <c r="L271">
        <v>29.8</v>
      </c>
      <c r="M271">
        <v>126</v>
      </c>
      <c r="N271">
        <v>68</v>
      </c>
      <c r="O271">
        <v>58</v>
      </c>
      <c r="P271">
        <v>97</v>
      </c>
      <c r="Q271">
        <v>69</v>
      </c>
      <c r="R271" t="s">
        <v>59</v>
      </c>
      <c r="S271" t="s">
        <v>50</v>
      </c>
      <c r="T271" t="s">
        <v>50</v>
      </c>
      <c r="U271" t="s">
        <v>50</v>
      </c>
      <c r="V271" t="s">
        <v>51</v>
      </c>
      <c r="W271" t="s">
        <v>51</v>
      </c>
      <c r="X271" t="s">
        <v>51</v>
      </c>
      <c r="Z271" t="s">
        <v>52</v>
      </c>
      <c r="AA271" t="s">
        <v>50</v>
      </c>
      <c r="AB271" t="s">
        <v>50</v>
      </c>
      <c r="AC271">
        <v>93</v>
      </c>
      <c r="AD271">
        <v>70</v>
      </c>
      <c r="AE271">
        <v>153</v>
      </c>
      <c r="AF271">
        <v>4.8</v>
      </c>
      <c r="AK271" t="s">
        <v>50</v>
      </c>
      <c r="AL271" t="s">
        <v>50</v>
      </c>
      <c r="AN271" t="s">
        <v>51</v>
      </c>
      <c r="AO271" t="s">
        <v>51</v>
      </c>
      <c r="AP271" t="s">
        <v>51</v>
      </c>
      <c r="AQ271" t="s">
        <v>50</v>
      </c>
      <c r="AR271" t="s">
        <v>50</v>
      </c>
      <c r="AS271" t="s">
        <v>50</v>
      </c>
      <c r="AT271" t="s">
        <v>50</v>
      </c>
      <c r="AU271" t="s">
        <v>52</v>
      </c>
      <c r="AV271" t="s">
        <v>52</v>
      </c>
      <c r="AW271" t="s">
        <v>52</v>
      </c>
      <c r="AX271" t="s">
        <v>52</v>
      </c>
      <c r="AY271" t="s">
        <v>51</v>
      </c>
    </row>
    <row r="272" spans="1:51" hidden="1" x14ac:dyDescent="0.25">
      <c r="A272">
        <v>167297</v>
      </c>
      <c r="B272">
        <v>60</v>
      </c>
      <c r="C272">
        <v>60</v>
      </c>
      <c r="E272">
        <v>2</v>
      </c>
      <c r="F272" t="s">
        <v>794</v>
      </c>
      <c r="G272" s="22">
        <v>16135</v>
      </c>
      <c r="H272">
        <v>74</v>
      </c>
      <c r="I272" t="s">
        <v>56</v>
      </c>
      <c r="J272" t="s">
        <v>57</v>
      </c>
      <c r="K272" t="s">
        <v>58</v>
      </c>
      <c r="L272">
        <v>28.4</v>
      </c>
      <c r="M272">
        <v>130</v>
      </c>
      <c r="N272">
        <v>70</v>
      </c>
      <c r="O272">
        <v>60</v>
      </c>
      <c r="P272">
        <v>100</v>
      </c>
      <c r="Q272">
        <v>72</v>
      </c>
      <c r="R272" t="s">
        <v>59</v>
      </c>
      <c r="S272" t="s">
        <v>50</v>
      </c>
      <c r="T272" t="s">
        <v>50</v>
      </c>
      <c r="U272" t="s">
        <v>51</v>
      </c>
      <c r="V272" t="s">
        <v>51</v>
      </c>
      <c r="W272" t="s">
        <v>51</v>
      </c>
      <c r="X272" t="s">
        <v>51</v>
      </c>
      <c r="Y272" t="s">
        <v>51</v>
      </c>
      <c r="Z272" t="s">
        <v>52</v>
      </c>
      <c r="AA272" t="s">
        <v>50</v>
      </c>
      <c r="AB272" t="s">
        <v>50</v>
      </c>
      <c r="AK272" t="s">
        <v>50</v>
      </c>
      <c r="AL272" t="s">
        <v>50</v>
      </c>
      <c r="AM272" t="s">
        <v>50</v>
      </c>
      <c r="AN272" t="s">
        <v>51</v>
      </c>
      <c r="AO272" t="s">
        <v>51</v>
      </c>
      <c r="AP272" t="s">
        <v>51</v>
      </c>
      <c r="AQ272" t="s">
        <v>50</v>
      </c>
      <c r="AR272" t="s">
        <v>50</v>
      </c>
      <c r="AS272" t="s">
        <v>50</v>
      </c>
      <c r="AT272" t="s">
        <v>50</v>
      </c>
      <c r="AU272" t="s">
        <v>52</v>
      </c>
      <c r="AV272" t="s">
        <v>52</v>
      </c>
      <c r="AW272" t="s">
        <v>52</v>
      </c>
      <c r="AX272" t="s">
        <v>52</v>
      </c>
      <c r="AY272" t="s">
        <v>51</v>
      </c>
    </row>
    <row r="273" spans="1:51" hidden="1" x14ac:dyDescent="0.25">
      <c r="A273">
        <v>167297</v>
      </c>
      <c r="B273">
        <v>60</v>
      </c>
      <c r="C273">
        <v>60</v>
      </c>
      <c r="E273">
        <v>3</v>
      </c>
      <c r="F273" t="s">
        <v>795</v>
      </c>
      <c r="G273" s="22">
        <v>16135</v>
      </c>
      <c r="H273">
        <v>74</v>
      </c>
      <c r="I273" t="s">
        <v>56</v>
      </c>
      <c r="J273" t="s">
        <v>57</v>
      </c>
      <c r="K273" t="s">
        <v>58</v>
      </c>
      <c r="L273">
        <v>27.7</v>
      </c>
      <c r="M273">
        <v>125</v>
      </c>
      <c r="N273">
        <v>80</v>
      </c>
      <c r="O273">
        <v>45</v>
      </c>
      <c r="P273">
        <v>102.5</v>
      </c>
      <c r="Q273">
        <v>75</v>
      </c>
      <c r="R273" t="s">
        <v>59</v>
      </c>
      <c r="S273" t="s">
        <v>50</v>
      </c>
      <c r="T273" t="s">
        <v>50</v>
      </c>
      <c r="U273" t="s">
        <v>51</v>
      </c>
      <c r="V273" t="s">
        <v>51</v>
      </c>
      <c r="W273" t="s">
        <v>51</v>
      </c>
      <c r="X273" t="s">
        <v>51</v>
      </c>
      <c r="Y273" t="s">
        <v>51</v>
      </c>
      <c r="Z273" t="s">
        <v>52</v>
      </c>
      <c r="AA273" t="s">
        <v>50</v>
      </c>
      <c r="AB273" t="s">
        <v>50</v>
      </c>
      <c r="AK273" t="s">
        <v>50</v>
      </c>
      <c r="AL273" t="s">
        <v>50</v>
      </c>
      <c r="AM273" t="s">
        <v>50</v>
      </c>
      <c r="AN273" t="s">
        <v>51</v>
      </c>
      <c r="AO273" t="s">
        <v>51</v>
      </c>
      <c r="AP273" t="s">
        <v>51</v>
      </c>
      <c r="AQ273" t="s">
        <v>50</v>
      </c>
      <c r="AR273" t="s">
        <v>50</v>
      </c>
      <c r="AS273" t="s">
        <v>50</v>
      </c>
      <c r="AT273" t="s">
        <v>50</v>
      </c>
      <c r="AU273" t="s">
        <v>52</v>
      </c>
      <c r="AV273" t="s">
        <v>52</v>
      </c>
      <c r="AW273" t="s">
        <v>52</v>
      </c>
      <c r="AX273" t="s">
        <v>52</v>
      </c>
      <c r="AY273" t="s">
        <v>51</v>
      </c>
    </row>
    <row r="274" spans="1:51" hidden="1" x14ac:dyDescent="0.25">
      <c r="A274">
        <v>167297</v>
      </c>
      <c r="B274">
        <v>56</v>
      </c>
      <c r="C274">
        <v>56</v>
      </c>
      <c r="D274">
        <v>56</v>
      </c>
      <c r="E274">
        <v>4</v>
      </c>
      <c r="F274" t="s">
        <v>796</v>
      </c>
      <c r="G274" s="22">
        <v>16135</v>
      </c>
      <c r="H274">
        <v>74</v>
      </c>
      <c r="I274" t="s">
        <v>56</v>
      </c>
      <c r="J274" t="s">
        <v>57</v>
      </c>
      <c r="K274" t="s">
        <v>58</v>
      </c>
      <c r="L274">
        <v>27.8</v>
      </c>
      <c r="M274">
        <v>125</v>
      </c>
      <c r="N274">
        <v>65</v>
      </c>
      <c r="O274">
        <v>60</v>
      </c>
      <c r="P274">
        <v>95</v>
      </c>
      <c r="Q274">
        <v>72</v>
      </c>
      <c r="R274" t="s">
        <v>59</v>
      </c>
      <c r="S274" t="s">
        <v>50</v>
      </c>
      <c r="T274" t="s">
        <v>50</v>
      </c>
      <c r="U274" t="s">
        <v>50</v>
      </c>
      <c r="V274" t="s">
        <v>51</v>
      </c>
      <c r="W274" t="s">
        <v>51</v>
      </c>
      <c r="X274" t="s">
        <v>51</v>
      </c>
      <c r="Y274" t="s">
        <v>51</v>
      </c>
      <c r="Z274" t="s">
        <v>52</v>
      </c>
      <c r="AA274" t="s">
        <v>50</v>
      </c>
      <c r="AB274" t="s">
        <v>50</v>
      </c>
      <c r="AC274">
        <v>112</v>
      </c>
      <c r="AD274">
        <v>56</v>
      </c>
      <c r="AE274">
        <v>165</v>
      </c>
      <c r="AF274">
        <v>5.4</v>
      </c>
      <c r="AI274">
        <v>3.1</v>
      </c>
      <c r="AJ274">
        <v>1.7</v>
      </c>
      <c r="AK274" t="s">
        <v>50</v>
      </c>
      <c r="AL274" t="s">
        <v>50</v>
      </c>
      <c r="AM274" t="s">
        <v>50</v>
      </c>
      <c r="AN274" t="s">
        <v>51</v>
      </c>
      <c r="AO274" t="s">
        <v>51</v>
      </c>
      <c r="AP274" t="s">
        <v>51</v>
      </c>
      <c r="AQ274" t="s">
        <v>50</v>
      </c>
      <c r="AR274" t="s">
        <v>50</v>
      </c>
      <c r="AS274" t="s">
        <v>50</v>
      </c>
      <c r="AT274" t="s">
        <v>50</v>
      </c>
      <c r="AU274" t="s">
        <v>52</v>
      </c>
      <c r="AV274" t="s">
        <v>52</v>
      </c>
      <c r="AW274" t="s">
        <v>52</v>
      </c>
      <c r="AX274" t="s">
        <v>52</v>
      </c>
      <c r="AY274" t="s">
        <v>51</v>
      </c>
    </row>
    <row r="275" spans="1:51" x14ac:dyDescent="0.25">
      <c r="A275">
        <v>167520</v>
      </c>
      <c r="B275">
        <v>61</v>
      </c>
      <c r="D275">
        <v>61</v>
      </c>
      <c r="E275">
        <v>1</v>
      </c>
      <c r="F275" t="s">
        <v>123</v>
      </c>
      <c r="G275" s="22">
        <v>12164</v>
      </c>
      <c r="H275">
        <v>85</v>
      </c>
      <c r="I275" t="s">
        <v>46</v>
      </c>
      <c r="J275" t="s">
        <v>57</v>
      </c>
      <c r="K275" t="s">
        <v>58</v>
      </c>
      <c r="L275">
        <v>27.38</v>
      </c>
      <c r="M275">
        <v>135</v>
      </c>
      <c r="N275">
        <v>65</v>
      </c>
      <c r="O275">
        <v>70</v>
      </c>
      <c r="P275">
        <v>100</v>
      </c>
      <c r="Q275">
        <v>73</v>
      </c>
      <c r="R275" t="s">
        <v>54</v>
      </c>
      <c r="S275" t="s">
        <v>50</v>
      </c>
      <c r="T275" t="s">
        <v>50</v>
      </c>
      <c r="U275" t="s">
        <v>50</v>
      </c>
      <c r="V275" t="s">
        <v>51</v>
      </c>
      <c r="W275" t="s">
        <v>51</v>
      </c>
      <c r="X275" t="s">
        <v>50</v>
      </c>
      <c r="Y275" t="s">
        <v>50</v>
      </c>
      <c r="Z275" t="s">
        <v>52</v>
      </c>
      <c r="AA275" t="s">
        <v>50</v>
      </c>
      <c r="AB275" t="s">
        <v>50</v>
      </c>
      <c r="AC275">
        <v>56</v>
      </c>
      <c r="AD275">
        <v>83</v>
      </c>
      <c r="AE275">
        <v>136</v>
      </c>
      <c r="AF275">
        <v>4.4000000000000004</v>
      </c>
      <c r="AI275" t="s">
        <v>52</v>
      </c>
      <c r="AJ275" t="s">
        <v>52</v>
      </c>
      <c r="AK275" t="s">
        <v>51</v>
      </c>
      <c r="AL275" t="s">
        <v>50</v>
      </c>
      <c r="AM275" t="s">
        <v>52</v>
      </c>
      <c r="AN275" t="s">
        <v>51</v>
      </c>
      <c r="AO275" t="s">
        <v>51</v>
      </c>
      <c r="AP275" t="s">
        <v>50</v>
      </c>
      <c r="AQ275" t="s">
        <v>50</v>
      </c>
      <c r="AR275" t="s">
        <v>50</v>
      </c>
      <c r="AS275" t="s">
        <v>50</v>
      </c>
      <c r="AT275" t="s">
        <v>50</v>
      </c>
      <c r="AU275" t="s">
        <v>52</v>
      </c>
      <c r="AV275" t="s">
        <v>52</v>
      </c>
      <c r="AW275" t="s">
        <v>52</v>
      </c>
      <c r="AX275" t="s">
        <v>52</v>
      </c>
      <c r="AY275" t="s">
        <v>51</v>
      </c>
    </row>
    <row r="276" spans="1:51" hidden="1" x14ac:dyDescent="0.25">
      <c r="A276">
        <v>167520</v>
      </c>
      <c r="B276">
        <v>61</v>
      </c>
      <c r="D276">
        <v>61</v>
      </c>
      <c r="E276">
        <v>2</v>
      </c>
      <c r="F276" t="s">
        <v>797</v>
      </c>
      <c r="G276" s="22">
        <v>12164</v>
      </c>
      <c r="H276">
        <v>85</v>
      </c>
      <c r="I276" t="s">
        <v>46</v>
      </c>
      <c r="J276" t="s">
        <v>57</v>
      </c>
      <c r="K276" t="s">
        <v>58</v>
      </c>
      <c r="L276">
        <v>29.48</v>
      </c>
      <c r="M276">
        <v>140</v>
      </c>
      <c r="N276">
        <v>70</v>
      </c>
      <c r="O276">
        <v>70</v>
      </c>
      <c r="P276">
        <v>105</v>
      </c>
      <c r="Q276">
        <v>69</v>
      </c>
      <c r="R276" t="s">
        <v>54</v>
      </c>
      <c r="S276" t="s">
        <v>50</v>
      </c>
      <c r="T276" t="s">
        <v>50</v>
      </c>
      <c r="U276" t="s">
        <v>50</v>
      </c>
      <c r="V276" t="s">
        <v>51</v>
      </c>
      <c r="W276" t="s">
        <v>51</v>
      </c>
      <c r="X276" t="s">
        <v>50</v>
      </c>
      <c r="Y276" t="s">
        <v>50</v>
      </c>
      <c r="Z276" t="s">
        <v>52</v>
      </c>
      <c r="AA276" t="s">
        <v>50</v>
      </c>
      <c r="AB276" t="s">
        <v>50</v>
      </c>
      <c r="AI276" t="s">
        <v>52</v>
      </c>
      <c r="AJ276" t="s">
        <v>52</v>
      </c>
      <c r="AK276" t="s">
        <v>50</v>
      </c>
      <c r="AL276" t="s">
        <v>50</v>
      </c>
      <c r="AM276" t="s">
        <v>52</v>
      </c>
      <c r="AN276" t="s">
        <v>51</v>
      </c>
      <c r="AO276" t="s">
        <v>51</v>
      </c>
      <c r="AP276" t="s">
        <v>50</v>
      </c>
      <c r="AQ276" t="s">
        <v>50</v>
      </c>
      <c r="AR276" t="s">
        <v>50</v>
      </c>
      <c r="AS276" t="s">
        <v>51</v>
      </c>
      <c r="AT276" t="s">
        <v>50</v>
      </c>
      <c r="AU276" t="s">
        <v>52</v>
      </c>
      <c r="AV276" t="s">
        <v>52</v>
      </c>
      <c r="AW276" t="s">
        <v>52</v>
      </c>
      <c r="AX276" t="s">
        <v>52</v>
      </c>
      <c r="AY276" t="s">
        <v>51</v>
      </c>
    </row>
    <row r="277" spans="1:51" hidden="1" x14ac:dyDescent="0.25">
      <c r="A277">
        <v>167520</v>
      </c>
      <c r="B277">
        <v>70</v>
      </c>
      <c r="C277">
        <v>70</v>
      </c>
      <c r="D277">
        <v>61</v>
      </c>
      <c r="E277">
        <v>3</v>
      </c>
      <c r="F277" t="s">
        <v>798</v>
      </c>
      <c r="G277" s="22">
        <v>12164</v>
      </c>
      <c r="H277">
        <v>85</v>
      </c>
      <c r="I277" t="s">
        <v>46</v>
      </c>
      <c r="J277" t="s">
        <v>57</v>
      </c>
      <c r="K277" t="s">
        <v>58</v>
      </c>
      <c r="L277">
        <v>29</v>
      </c>
      <c r="M277">
        <v>140</v>
      </c>
      <c r="N277">
        <v>70</v>
      </c>
      <c r="O277">
        <v>70</v>
      </c>
      <c r="P277">
        <v>105</v>
      </c>
      <c r="Q277">
        <v>70</v>
      </c>
      <c r="R277" t="s">
        <v>59</v>
      </c>
      <c r="S277" t="s">
        <v>50</v>
      </c>
      <c r="T277" t="s">
        <v>50</v>
      </c>
      <c r="U277" t="s">
        <v>51</v>
      </c>
      <c r="V277" t="s">
        <v>51</v>
      </c>
      <c r="W277" t="s">
        <v>51</v>
      </c>
      <c r="X277" t="s">
        <v>51</v>
      </c>
      <c r="Y277" t="s">
        <v>50</v>
      </c>
      <c r="Z277" t="s">
        <v>52</v>
      </c>
      <c r="AA277" t="s">
        <v>50</v>
      </c>
      <c r="AB277" t="s">
        <v>50</v>
      </c>
      <c r="AC277">
        <v>60</v>
      </c>
      <c r="AD277">
        <v>81</v>
      </c>
      <c r="AF277">
        <v>4.8</v>
      </c>
      <c r="AI277">
        <v>5.4</v>
      </c>
      <c r="AJ277">
        <v>3</v>
      </c>
      <c r="AK277" t="s">
        <v>51</v>
      </c>
      <c r="AL277" t="s">
        <v>50</v>
      </c>
      <c r="AN277" t="s">
        <v>51</v>
      </c>
      <c r="AO277" t="s">
        <v>51</v>
      </c>
      <c r="AP277" t="s">
        <v>50</v>
      </c>
      <c r="AQ277" t="s">
        <v>50</v>
      </c>
      <c r="AR277" t="s">
        <v>50</v>
      </c>
      <c r="AS277" t="s">
        <v>50</v>
      </c>
      <c r="AT277" t="s">
        <v>50</v>
      </c>
      <c r="AU277" t="s">
        <v>52</v>
      </c>
      <c r="AV277" t="s">
        <v>52</v>
      </c>
      <c r="AW277" t="s">
        <v>52</v>
      </c>
      <c r="AX277" t="s">
        <v>52</v>
      </c>
      <c r="AY277" t="s">
        <v>51</v>
      </c>
    </row>
    <row r="278" spans="1:51" hidden="1" x14ac:dyDescent="0.25">
      <c r="A278">
        <v>167520</v>
      </c>
      <c r="B278">
        <v>70</v>
      </c>
      <c r="C278">
        <v>70</v>
      </c>
      <c r="D278">
        <v>61</v>
      </c>
      <c r="E278">
        <v>4</v>
      </c>
      <c r="F278" t="s">
        <v>799</v>
      </c>
      <c r="G278" s="22">
        <v>12164</v>
      </c>
      <c r="H278">
        <v>85</v>
      </c>
      <c r="I278" t="s">
        <v>46</v>
      </c>
      <c r="J278" t="s">
        <v>57</v>
      </c>
      <c r="K278" t="s">
        <v>58</v>
      </c>
      <c r="L278">
        <v>29</v>
      </c>
      <c r="M278">
        <v>120</v>
      </c>
      <c r="N278">
        <v>70</v>
      </c>
      <c r="O278">
        <v>50</v>
      </c>
      <c r="P278">
        <v>95</v>
      </c>
      <c r="Q278">
        <v>66</v>
      </c>
      <c r="R278" t="s">
        <v>54</v>
      </c>
      <c r="S278" t="s">
        <v>50</v>
      </c>
      <c r="T278" t="s">
        <v>50</v>
      </c>
      <c r="U278" t="s">
        <v>51</v>
      </c>
      <c r="V278" t="s">
        <v>51</v>
      </c>
      <c r="W278" t="s">
        <v>51</v>
      </c>
      <c r="X278" t="s">
        <v>51</v>
      </c>
      <c r="Y278" t="s">
        <v>50</v>
      </c>
      <c r="Z278" t="s">
        <v>52</v>
      </c>
      <c r="AA278" t="s">
        <v>50</v>
      </c>
      <c r="AB278" t="s">
        <v>50</v>
      </c>
      <c r="AC278">
        <v>75</v>
      </c>
      <c r="AD278">
        <v>64</v>
      </c>
      <c r="AF278">
        <v>5</v>
      </c>
      <c r="AG278">
        <v>923</v>
      </c>
      <c r="AK278" t="s">
        <v>51</v>
      </c>
      <c r="AL278" t="s">
        <v>50</v>
      </c>
      <c r="AN278" t="s">
        <v>51</v>
      </c>
      <c r="AO278" t="s">
        <v>51</v>
      </c>
      <c r="AP278" t="s">
        <v>50</v>
      </c>
      <c r="AQ278" t="s">
        <v>50</v>
      </c>
      <c r="AR278" t="s">
        <v>50</v>
      </c>
      <c r="AS278" t="s">
        <v>50</v>
      </c>
      <c r="AT278" t="s">
        <v>50</v>
      </c>
      <c r="AU278" t="s">
        <v>52</v>
      </c>
      <c r="AV278" t="s">
        <v>52</v>
      </c>
      <c r="AW278" t="s">
        <v>52</v>
      </c>
      <c r="AX278" t="s">
        <v>52</v>
      </c>
      <c r="AY278" t="s">
        <v>51</v>
      </c>
    </row>
    <row r="279" spans="1:51" hidden="1" x14ac:dyDescent="0.25">
      <c r="A279">
        <v>167520</v>
      </c>
      <c r="B279">
        <v>70</v>
      </c>
      <c r="C279">
        <v>70</v>
      </c>
      <c r="D279">
        <v>61</v>
      </c>
      <c r="E279">
        <v>5</v>
      </c>
      <c r="F279" t="s">
        <v>800</v>
      </c>
      <c r="G279" s="22">
        <v>12164</v>
      </c>
      <c r="H279">
        <v>85</v>
      </c>
      <c r="I279" t="s">
        <v>46</v>
      </c>
      <c r="J279" t="s">
        <v>57</v>
      </c>
      <c r="K279" t="s">
        <v>58</v>
      </c>
      <c r="L279">
        <v>30.2</v>
      </c>
      <c r="M279">
        <v>120</v>
      </c>
      <c r="N279">
        <v>60</v>
      </c>
      <c r="O279">
        <v>60</v>
      </c>
      <c r="P279">
        <v>90</v>
      </c>
      <c r="Q279">
        <v>77</v>
      </c>
      <c r="R279" t="s">
        <v>59</v>
      </c>
      <c r="S279" t="s">
        <v>50</v>
      </c>
      <c r="T279" t="s">
        <v>50</v>
      </c>
      <c r="U279" t="s">
        <v>51</v>
      </c>
      <c r="V279" t="s">
        <v>51</v>
      </c>
      <c r="W279" t="s">
        <v>51</v>
      </c>
      <c r="X279" t="s">
        <v>51</v>
      </c>
      <c r="Y279" t="s">
        <v>50</v>
      </c>
      <c r="Z279" t="s">
        <v>52</v>
      </c>
      <c r="AA279" t="s">
        <v>50</v>
      </c>
      <c r="AB279" t="s">
        <v>50</v>
      </c>
      <c r="AC279">
        <v>77</v>
      </c>
      <c r="AD279">
        <v>62</v>
      </c>
      <c r="AF279">
        <v>4.5999999999999996</v>
      </c>
      <c r="AK279" t="s">
        <v>51</v>
      </c>
      <c r="AL279" t="s">
        <v>50</v>
      </c>
      <c r="AM279" t="s">
        <v>50</v>
      </c>
      <c r="AN279" t="s">
        <v>51</v>
      </c>
      <c r="AO279" t="s">
        <v>51</v>
      </c>
      <c r="AP279" t="s">
        <v>50</v>
      </c>
      <c r="AQ279" t="s">
        <v>50</v>
      </c>
      <c r="AR279" t="s">
        <v>50</v>
      </c>
      <c r="AS279" t="s">
        <v>50</v>
      </c>
      <c r="AT279" t="s">
        <v>50</v>
      </c>
      <c r="AU279" t="s">
        <v>52</v>
      </c>
      <c r="AV279" t="s">
        <v>52</v>
      </c>
      <c r="AW279" t="s">
        <v>52</v>
      </c>
      <c r="AX279" t="s">
        <v>52</v>
      </c>
      <c r="AY279" t="s">
        <v>51</v>
      </c>
    </row>
    <row r="280" spans="1:51" hidden="1" x14ac:dyDescent="0.25">
      <c r="A280">
        <v>167520</v>
      </c>
      <c r="B280">
        <v>70</v>
      </c>
      <c r="C280">
        <v>70</v>
      </c>
      <c r="D280">
        <v>61</v>
      </c>
      <c r="E280">
        <v>6</v>
      </c>
      <c r="F280" t="s">
        <v>801</v>
      </c>
      <c r="G280" s="22">
        <v>12164</v>
      </c>
      <c r="H280">
        <v>85</v>
      </c>
      <c r="I280" t="s">
        <v>46</v>
      </c>
      <c r="J280" t="s">
        <v>57</v>
      </c>
      <c r="K280" t="s">
        <v>58</v>
      </c>
      <c r="L280">
        <v>30.5</v>
      </c>
      <c r="M280">
        <v>130</v>
      </c>
      <c r="N280">
        <v>65</v>
      </c>
      <c r="O280">
        <v>65</v>
      </c>
      <c r="P280">
        <v>97.5</v>
      </c>
      <c r="Q280">
        <v>72</v>
      </c>
      <c r="R280" t="s">
        <v>59</v>
      </c>
      <c r="S280" t="s">
        <v>50</v>
      </c>
      <c r="T280" t="s">
        <v>50</v>
      </c>
      <c r="U280" t="s">
        <v>50</v>
      </c>
      <c r="V280" t="s">
        <v>51</v>
      </c>
      <c r="W280" t="s">
        <v>51</v>
      </c>
      <c r="X280" t="s">
        <v>51</v>
      </c>
      <c r="Y280" t="s">
        <v>50</v>
      </c>
      <c r="Z280" t="s">
        <v>52</v>
      </c>
      <c r="AA280" t="s">
        <v>50</v>
      </c>
      <c r="AB280" t="s">
        <v>50</v>
      </c>
      <c r="AC280">
        <v>75</v>
      </c>
      <c r="AD280">
        <v>64</v>
      </c>
      <c r="AF280">
        <v>5</v>
      </c>
      <c r="AK280" t="s">
        <v>51</v>
      </c>
      <c r="AL280" t="s">
        <v>50</v>
      </c>
      <c r="AM280" t="s">
        <v>50</v>
      </c>
      <c r="AN280" t="s">
        <v>51</v>
      </c>
      <c r="AO280" t="s">
        <v>51</v>
      </c>
      <c r="AP280" t="s">
        <v>50</v>
      </c>
      <c r="AQ280" t="s">
        <v>50</v>
      </c>
      <c r="AR280" t="s">
        <v>50</v>
      </c>
      <c r="AS280" t="s">
        <v>50</v>
      </c>
      <c r="AT280" t="s">
        <v>50</v>
      </c>
      <c r="AU280" t="s">
        <v>52</v>
      </c>
      <c r="AV280" t="s">
        <v>52</v>
      </c>
      <c r="AW280" t="s">
        <v>52</v>
      </c>
      <c r="AX280" t="s">
        <v>52</v>
      </c>
      <c r="AY280" t="s">
        <v>51</v>
      </c>
    </row>
    <row r="281" spans="1:51" hidden="1" x14ac:dyDescent="0.25">
      <c r="A281">
        <v>167520</v>
      </c>
      <c r="B281">
        <v>70</v>
      </c>
      <c r="C281">
        <v>70</v>
      </c>
      <c r="D281">
        <v>61</v>
      </c>
      <c r="E281">
        <v>7</v>
      </c>
      <c r="F281" t="s">
        <v>802</v>
      </c>
      <c r="G281" s="22">
        <v>12164</v>
      </c>
      <c r="H281">
        <v>85</v>
      </c>
      <c r="I281" t="s">
        <v>46</v>
      </c>
      <c r="J281" t="s">
        <v>57</v>
      </c>
      <c r="K281" t="s">
        <v>58</v>
      </c>
      <c r="L281">
        <v>30.3</v>
      </c>
      <c r="M281">
        <v>130</v>
      </c>
      <c r="N281">
        <v>70</v>
      </c>
      <c r="O281">
        <v>60</v>
      </c>
      <c r="P281">
        <v>100</v>
      </c>
      <c r="Q281">
        <v>75</v>
      </c>
      <c r="R281" t="s">
        <v>59</v>
      </c>
      <c r="S281" t="s">
        <v>50</v>
      </c>
      <c r="T281" t="s">
        <v>50</v>
      </c>
      <c r="U281" t="s">
        <v>51</v>
      </c>
      <c r="V281" t="s">
        <v>51</v>
      </c>
      <c r="W281" t="s">
        <v>51</v>
      </c>
      <c r="X281" t="s">
        <v>51</v>
      </c>
      <c r="Y281" t="s">
        <v>50</v>
      </c>
      <c r="Z281" t="s">
        <v>52</v>
      </c>
      <c r="AA281" t="s">
        <v>50</v>
      </c>
      <c r="AB281" t="s">
        <v>50</v>
      </c>
      <c r="AC281">
        <v>62</v>
      </c>
      <c r="AD281">
        <v>80</v>
      </c>
      <c r="AE281">
        <v>124</v>
      </c>
      <c r="AF281">
        <v>5.0999999999999996</v>
      </c>
      <c r="AK281" t="s">
        <v>51</v>
      </c>
      <c r="AL281" t="s">
        <v>50</v>
      </c>
      <c r="AM281" t="s">
        <v>50</v>
      </c>
      <c r="AN281" t="s">
        <v>51</v>
      </c>
      <c r="AO281" t="s">
        <v>51</v>
      </c>
      <c r="AP281" t="s">
        <v>50</v>
      </c>
      <c r="AQ281" t="s">
        <v>50</v>
      </c>
      <c r="AR281" t="s">
        <v>50</v>
      </c>
      <c r="AS281" t="s">
        <v>50</v>
      </c>
      <c r="AT281" t="s">
        <v>50</v>
      </c>
      <c r="AU281" t="s">
        <v>52</v>
      </c>
      <c r="AV281" t="s">
        <v>52</v>
      </c>
      <c r="AW281" t="s">
        <v>52</v>
      </c>
      <c r="AX281" t="s">
        <v>52</v>
      </c>
      <c r="AY281" t="s">
        <v>51</v>
      </c>
    </row>
    <row r="282" spans="1:51" hidden="1" x14ac:dyDescent="0.25">
      <c r="A282">
        <v>167520</v>
      </c>
      <c r="B282">
        <v>70</v>
      </c>
      <c r="C282">
        <v>70</v>
      </c>
      <c r="D282">
        <v>61</v>
      </c>
      <c r="E282">
        <v>8</v>
      </c>
      <c r="F282" t="s">
        <v>803</v>
      </c>
      <c r="G282" s="22">
        <v>12164</v>
      </c>
      <c r="H282">
        <v>85</v>
      </c>
      <c r="I282" t="s">
        <v>46</v>
      </c>
      <c r="J282" t="s">
        <v>57</v>
      </c>
      <c r="K282" t="s">
        <v>58</v>
      </c>
      <c r="L282">
        <v>31.1</v>
      </c>
      <c r="M282">
        <v>130</v>
      </c>
      <c r="N282">
        <v>70</v>
      </c>
      <c r="O282">
        <v>60</v>
      </c>
      <c r="P282">
        <v>100</v>
      </c>
      <c r="Q282">
        <v>71</v>
      </c>
      <c r="R282" t="s">
        <v>59</v>
      </c>
      <c r="S282" t="s">
        <v>51</v>
      </c>
      <c r="T282" t="s">
        <v>50</v>
      </c>
      <c r="U282" t="s">
        <v>50</v>
      </c>
      <c r="V282" t="s">
        <v>51</v>
      </c>
      <c r="W282" t="s">
        <v>51</v>
      </c>
      <c r="X282" t="s">
        <v>51</v>
      </c>
      <c r="Y282" t="s">
        <v>50</v>
      </c>
      <c r="Z282" t="s">
        <v>52</v>
      </c>
      <c r="AA282" t="s">
        <v>50</v>
      </c>
      <c r="AB282" t="s">
        <v>50</v>
      </c>
      <c r="AK282" t="s">
        <v>51</v>
      </c>
      <c r="AL282" t="s">
        <v>50</v>
      </c>
      <c r="AM282" t="s">
        <v>50</v>
      </c>
      <c r="AN282" t="s">
        <v>51</v>
      </c>
      <c r="AO282" t="s">
        <v>51</v>
      </c>
      <c r="AP282" t="s">
        <v>50</v>
      </c>
      <c r="AQ282" t="s">
        <v>50</v>
      </c>
      <c r="AR282" t="s">
        <v>50</v>
      </c>
      <c r="AS282" t="s">
        <v>50</v>
      </c>
      <c r="AT282" t="s">
        <v>50</v>
      </c>
      <c r="AU282" t="s">
        <v>52</v>
      </c>
      <c r="AV282" t="s">
        <v>52</v>
      </c>
      <c r="AW282" t="s">
        <v>52</v>
      </c>
      <c r="AX282" t="s">
        <v>52</v>
      </c>
      <c r="AY282" t="s">
        <v>51</v>
      </c>
    </row>
    <row r="283" spans="1:51" hidden="1" x14ac:dyDescent="0.25">
      <c r="A283">
        <v>167520</v>
      </c>
      <c r="B283">
        <v>70</v>
      </c>
      <c r="C283">
        <v>70</v>
      </c>
      <c r="D283">
        <v>61</v>
      </c>
      <c r="E283">
        <v>9</v>
      </c>
      <c r="F283" t="s">
        <v>804</v>
      </c>
      <c r="G283" s="22">
        <v>12164</v>
      </c>
      <c r="H283">
        <v>85</v>
      </c>
      <c r="I283" t="s">
        <v>46</v>
      </c>
      <c r="J283" t="s">
        <v>57</v>
      </c>
      <c r="K283" t="s">
        <v>58</v>
      </c>
      <c r="L283">
        <v>31.2</v>
      </c>
      <c r="M283">
        <v>125</v>
      </c>
      <c r="N283">
        <v>70</v>
      </c>
      <c r="O283">
        <v>55</v>
      </c>
      <c r="P283">
        <v>97.5</v>
      </c>
      <c r="Q283">
        <v>70</v>
      </c>
      <c r="R283" t="s">
        <v>59</v>
      </c>
      <c r="S283" t="s">
        <v>50</v>
      </c>
      <c r="T283" t="s">
        <v>50</v>
      </c>
      <c r="U283" t="s">
        <v>51</v>
      </c>
      <c r="V283" t="s">
        <v>51</v>
      </c>
      <c r="W283" t="s">
        <v>51</v>
      </c>
      <c r="X283" t="s">
        <v>51</v>
      </c>
      <c r="Y283" t="s">
        <v>50</v>
      </c>
      <c r="Z283" t="s">
        <v>52</v>
      </c>
      <c r="AA283" t="s">
        <v>50</v>
      </c>
      <c r="AB283" t="s">
        <v>50</v>
      </c>
      <c r="AC283">
        <v>81</v>
      </c>
      <c r="AD283">
        <v>57</v>
      </c>
      <c r="AE283">
        <v>118</v>
      </c>
      <c r="AF283">
        <v>4.8</v>
      </c>
      <c r="AI283">
        <v>5.7</v>
      </c>
      <c r="AJ283">
        <v>3.5</v>
      </c>
      <c r="AK283" t="s">
        <v>51</v>
      </c>
      <c r="AL283" t="s">
        <v>50</v>
      </c>
      <c r="AM283" t="s">
        <v>50</v>
      </c>
      <c r="AN283" t="s">
        <v>51</v>
      </c>
      <c r="AO283" t="s">
        <v>51</v>
      </c>
      <c r="AP283" t="s">
        <v>50</v>
      </c>
      <c r="AQ283" t="s">
        <v>50</v>
      </c>
      <c r="AR283" t="s">
        <v>50</v>
      </c>
      <c r="AS283" t="s">
        <v>50</v>
      </c>
      <c r="AT283" t="s">
        <v>50</v>
      </c>
      <c r="AU283" t="s">
        <v>52</v>
      </c>
      <c r="AV283" t="s">
        <v>52</v>
      </c>
      <c r="AW283" t="s">
        <v>52</v>
      </c>
      <c r="AX283" t="s">
        <v>52</v>
      </c>
      <c r="AY283" t="s">
        <v>51</v>
      </c>
    </row>
    <row r="284" spans="1:51" hidden="1" x14ac:dyDescent="0.25">
      <c r="A284">
        <v>167520</v>
      </c>
      <c r="B284">
        <v>70</v>
      </c>
      <c r="C284">
        <v>70</v>
      </c>
      <c r="D284">
        <v>61</v>
      </c>
      <c r="E284">
        <v>10</v>
      </c>
      <c r="F284" t="s">
        <v>805</v>
      </c>
      <c r="G284" s="22">
        <v>12164</v>
      </c>
      <c r="H284">
        <v>85</v>
      </c>
      <c r="I284" t="s">
        <v>46</v>
      </c>
      <c r="J284" t="s">
        <v>57</v>
      </c>
      <c r="K284" t="s">
        <v>58</v>
      </c>
      <c r="L284">
        <v>31.2</v>
      </c>
      <c r="O284">
        <v>0</v>
      </c>
      <c r="P284">
        <v>0</v>
      </c>
      <c r="S284" t="s">
        <v>50</v>
      </c>
      <c r="T284" t="s">
        <v>50</v>
      </c>
      <c r="V284" t="s">
        <v>51</v>
      </c>
      <c r="W284" t="s">
        <v>51</v>
      </c>
      <c r="X284" t="s">
        <v>51</v>
      </c>
      <c r="Y284" t="s">
        <v>50</v>
      </c>
      <c r="Z284" t="s">
        <v>52</v>
      </c>
      <c r="AA284" t="s">
        <v>50</v>
      </c>
      <c r="AB284" t="s">
        <v>50</v>
      </c>
      <c r="AK284" t="s">
        <v>50</v>
      </c>
      <c r="AL284" t="s">
        <v>51</v>
      </c>
      <c r="AM284" t="s">
        <v>50</v>
      </c>
      <c r="AN284" t="s">
        <v>51</v>
      </c>
      <c r="AO284" t="s">
        <v>51</v>
      </c>
      <c r="AP284" t="s">
        <v>50</v>
      </c>
      <c r="AQ284" t="s">
        <v>50</v>
      </c>
      <c r="AR284" t="s">
        <v>50</v>
      </c>
      <c r="AS284" t="s">
        <v>50</v>
      </c>
      <c r="AT284" t="s">
        <v>50</v>
      </c>
      <c r="AU284" t="s">
        <v>52</v>
      </c>
      <c r="AV284" t="s">
        <v>52</v>
      </c>
      <c r="AW284" t="s">
        <v>52</v>
      </c>
      <c r="AX284" t="s">
        <v>52</v>
      </c>
      <c r="AY284" t="s">
        <v>51</v>
      </c>
    </row>
    <row r="285" spans="1:51" x14ac:dyDescent="0.25">
      <c r="A285">
        <v>167553</v>
      </c>
      <c r="B285">
        <v>55</v>
      </c>
      <c r="C285">
        <v>55</v>
      </c>
      <c r="D285">
        <v>43</v>
      </c>
      <c r="E285">
        <v>1</v>
      </c>
      <c r="F285" t="s">
        <v>124</v>
      </c>
      <c r="G285" s="22">
        <v>18329</v>
      </c>
      <c r="H285">
        <v>68</v>
      </c>
      <c r="I285" t="s">
        <v>56</v>
      </c>
      <c r="J285" t="s">
        <v>57</v>
      </c>
      <c r="K285" t="s">
        <v>58</v>
      </c>
      <c r="L285">
        <v>43.6</v>
      </c>
      <c r="M285">
        <v>135</v>
      </c>
      <c r="N285">
        <v>80</v>
      </c>
      <c r="O285">
        <v>55</v>
      </c>
      <c r="P285">
        <v>107.5</v>
      </c>
      <c r="Q285">
        <v>61</v>
      </c>
      <c r="R285" t="s">
        <v>54</v>
      </c>
      <c r="S285" t="s">
        <v>50</v>
      </c>
      <c r="T285" t="s">
        <v>51</v>
      </c>
      <c r="U285" t="s">
        <v>50</v>
      </c>
      <c r="V285" t="s">
        <v>51</v>
      </c>
      <c r="W285" t="s">
        <v>51</v>
      </c>
      <c r="X285" t="s">
        <v>50</v>
      </c>
      <c r="Y285" t="s">
        <v>50</v>
      </c>
      <c r="Z285" t="s">
        <v>52</v>
      </c>
      <c r="AA285" t="s">
        <v>50</v>
      </c>
      <c r="AB285" t="s">
        <v>50</v>
      </c>
      <c r="AC285">
        <v>93</v>
      </c>
      <c r="AD285">
        <v>73</v>
      </c>
      <c r="AF285">
        <v>4.7</v>
      </c>
      <c r="AK285" t="s">
        <v>51</v>
      </c>
      <c r="AL285" t="s">
        <v>50</v>
      </c>
      <c r="AM285" t="s">
        <v>50</v>
      </c>
      <c r="AN285" t="s">
        <v>51</v>
      </c>
      <c r="AO285" t="s">
        <v>51</v>
      </c>
      <c r="AP285" t="s">
        <v>51</v>
      </c>
      <c r="AQ285" t="s">
        <v>50</v>
      </c>
      <c r="AR285" t="s">
        <v>50</v>
      </c>
      <c r="AS285" t="s">
        <v>51</v>
      </c>
      <c r="AT285" t="s">
        <v>50</v>
      </c>
      <c r="AU285" t="s">
        <v>52</v>
      </c>
      <c r="AV285" t="s">
        <v>52</v>
      </c>
      <c r="AW285" t="s">
        <v>52</v>
      </c>
      <c r="AX285" t="s">
        <v>52</v>
      </c>
      <c r="AY285" t="s">
        <v>51</v>
      </c>
    </row>
    <row r="286" spans="1:51" hidden="1" x14ac:dyDescent="0.25">
      <c r="A286">
        <v>167553</v>
      </c>
      <c r="B286">
        <v>55</v>
      </c>
      <c r="C286">
        <v>55</v>
      </c>
      <c r="D286">
        <v>43</v>
      </c>
      <c r="E286">
        <v>2</v>
      </c>
      <c r="F286" t="s">
        <v>806</v>
      </c>
      <c r="G286" s="22">
        <v>18329</v>
      </c>
      <c r="H286">
        <v>68</v>
      </c>
      <c r="I286" t="s">
        <v>56</v>
      </c>
      <c r="J286" t="s">
        <v>57</v>
      </c>
      <c r="K286" t="s">
        <v>58</v>
      </c>
      <c r="L286">
        <v>44.4</v>
      </c>
      <c r="M286">
        <v>120</v>
      </c>
      <c r="N286">
        <v>60</v>
      </c>
      <c r="O286">
        <v>60</v>
      </c>
      <c r="P286">
        <v>90</v>
      </c>
      <c r="Q286">
        <v>60</v>
      </c>
      <c r="R286" t="s">
        <v>54</v>
      </c>
      <c r="S286" t="s">
        <v>50</v>
      </c>
      <c r="T286" t="s">
        <v>51</v>
      </c>
      <c r="U286" t="s">
        <v>50</v>
      </c>
      <c r="V286" t="s">
        <v>51</v>
      </c>
      <c r="W286" t="s">
        <v>51</v>
      </c>
      <c r="X286" t="s">
        <v>50</v>
      </c>
      <c r="Y286" t="s">
        <v>50</v>
      </c>
      <c r="Z286" t="s">
        <v>52</v>
      </c>
      <c r="AA286" t="s">
        <v>50</v>
      </c>
      <c r="AB286" t="s">
        <v>50</v>
      </c>
      <c r="AC286">
        <v>102</v>
      </c>
      <c r="AD286">
        <v>65</v>
      </c>
      <c r="AF286">
        <v>4.9000000000000004</v>
      </c>
      <c r="AK286" t="s">
        <v>51</v>
      </c>
      <c r="AL286" t="s">
        <v>50</v>
      </c>
      <c r="AM286" t="s">
        <v>50</v>
      </c>
      <c r="AN286" t="s">
        <v>51</v>
      </c>
      <c r="AO286" t="s">
        <v>51</v>
      </c>
      <c r="AP286" t="s">
        <v>51</v>
      </c>
      <c r="AQ286" t="s">
        <v>50</v>
      </c>
      <c r="AR286" t="s">
        <v>50</v>
      </c>
      <c r="AS286" t="s">
        <v>51</v>
      </c>
      <c r="AT286" t="s">
        <v>50</v>
      </c>
      <c r="AU286" t="s">
        <v>52</v>
      </c>
      <c r="AV286" t="s">
        <v>52</v>
      </c>
      <c r="AW286" t="s">
        <v>52</v>
      </c>
      <c r="AX286" t="s">
        <v>52</v>
      </c>
      <c r="AY286" t="s">
        <v>51</v>
      </c>
    </row>
    <row r="287" spans="1:51" x14ac:dyDescent="0.25">
      <c r="A287">
        <v>168221</v>
      </c>
      <c r="B287">
        <v>60</v>
      </c>
      <c r="D287">
        <v>60</v>
      </c>
      <c r="E287">
        <v>1</v>
      </c>
      <c r="F287" t="s">
        <v>125</v>
      </c>
      <c r="G287" s="22">
        <v>11516</v>
      </c>
      <c r="H287">
        <v>87</v>
      </c>
      <c r="I287" t="s">
        <v>46</v>
      </c>
      <c r="J287" t="s">
        <v>47</v>
      </c>
      <c r="K287" t="s">
        <v>58</v>
      </c>
      <c r="L287">
        <v>24.97</v>
      </c>
      <c r="M287">
        <v>160</v>
      </c>
      <c r="N287">
        <v>80</v>
      </c>
      <c r="O287">
        <v>80</v>
      </c>
      <c r="P287">
        <v>120</v>
      </c>
      <c r="Q287">
        <v>82</v>
      </c>
      <c r="R287" t="s">
        <v>54</v>
      </c>
      <c r="S287" t="s">
        <v>50</v>
      </c>
      <c r="T287" t="s">
        <v>51</v>
      </c>
      <c r="U287" t="s">
        <v>50</v>
      </c>
      <c r="V287" t="s">
        <v>51</v>
      </c>
      <c r="W287" t="s">
        <v>50</v>
      </c>
      <c r="X287" t="s">
        <v>51</v>
      </c>
      <c r="Y287" t="s">
        <v>50</v>
      </c>
      <c r="Z287" t="s">
        <v>52</v>
      </c>
      <c r="AA287" t="s">
        <v>50</v>
      </c>
      <c r="AB287" t="s">
        <v>51</v>
      </c>
      <c r="AI287" t="s">
        <v>52</v>
      </c>
      <c r="AJ287" t="s">
        <v>52</v>
      </c>
      <c r="AK287" t="s">
        <v>50</v>
      </c>
      <c r="AL287" t="s">
        <v>50</v>
      </c>
      <c r="AM287" t="s">
        <v>52</v>
      </c>
      <c r="AN287" t="s">
        <v>51</v>
      </c>
      <c r="AO287" t="s">
        <v>51</v>
      </c>
      <c r="AP287" t="s">
        <v>50</v>
      </c>
      <c r="AQ287" t="s">
        <v>50</v>
      </c>
      <c r="AR287" t="s">
        <v>50</v>
      </c>
      <c r="AS287" t="s">
        <v>50</v>
      </c>
      <c r="AT287" t="s">
        <v>51</v>
      </c>
      <c r="AU287" t="s">
        <v>52</v>
      </c>
      <c r="AV287" t="s">
        <v>52</v>
      </c>
      <c r="AW287" t="s">
        <v>52</v>
      </c>
      <c r="AX287" t="s">
        <v>52</v>
      </c>
      <c r="AY287" t="s">
        <v>51</v>
      </c>
    </row>
    <row r="288" spans="1:51" hidden="1" x14ac:dyDescent="0.25">
      <c r="A288">
        <v>168221</v>
      </c>
      <c r="B288">
        <v>60</v>
      </c>
      <c r="D288">
        <v>60</v>
      </c>
      <c r="E288">
        <v>2</v>
      </c>
      <c r="F288" t="s">
        <v>807</v>
      </c>
      <c r="G288" s="22">
        <v>11516</v>
      </c>
      <c r="H288">
        <v>87</v>
      </c>
      <c r="I288" t="s">
        <v>46</v>
      </c>
      <c r="J288" t="s">
        <v>47</v>
      </c>
      <c r="K288" t="s">
        <v>58</v>
      </c>
      <c r="L288">
        <v>21.48</v>
      </c>
      <c r="M288">
        <v>145</v>
      </c>
      <c r="N288">
        <v>75</v>
      </c>
      <c r="O288">
        <v>70</v>
      </c>
      <c r="P288">
        <v>110</v>
      </c>
      <c r="Q288">
        <v>80</v>
      </c>
      <c r="R288" t="s">
        <v>59</v>
      </c>
      <c r="S288" t="s">
        <v>50</v>
      </c>
      <c r="T288" t="s">
        <v>51</v>
      </c>
      <c r="U288" t="s">
        <v>50</v>
      </c>
      <c r="V288" t="s">
        <v>51</v>
      </c>
      <c r="W288" t="s">
        <v>50</v>
      </c>
      <c r="X288" t="s">
        <v>51</v>
      </c>
      <c r="Y288" t="s">
        <v>50</v>
      </c>
      <c r="Z288" t="s">
        <v>52</v>
      </c>
      <c r="AA288" t="s">
        <v>50</v>
      </c>
      <c r="AB288" t="s">
        <v>51</v>
      </c>
      <c r="AC288">
        <v>73</v>
      </c>
      <c r="AD288">
        <v>65</v>
      </c>
      <c r="AF288">
        <v>5.7</v>
      </c>
      <c r="AI288" t="s">
        <v>52</v>
      </c>
      <c r="AJ288" t="s">
        <v>52</v>
      </c>
      <c r="AK288" t="s">
        <v>50</v>
      </c>
      <c r="AL288" t="s">
        <v>50</v>
      </c>
      <c r="AM288" t="s">
        <v>52</v>
      </c>
      <c r="AN288" t="s">
        <v>51</v>
      </c>
      <c r="AO288" t="s">
        <v>51</v>
      </c>
      <c r="AP288" t="s">
        <v>50</v>
      </c>
      <c r="AQ288" t="s">
        <v>50</v>
      </c>
      <c r="AR288" t="s">
        <v>50</v>
      </c>
      <c r="AS288" t="s">
        <v>50</v>
      </c>
      <c r="AT288" t="s">
        <v>51</v>
      </c>
      <c r="AU288" t="s">
        <v>52</v>
      </c>
      <c r="AV288" t="s">
        <v>52</v>
      </c>
      <c r="AW288" t="s">
        <v>52</v>
      </c>
      <c r="AX288" t="s">
        <v>52</v>
      </c>
      <c r="AY288" t="s">
        <v>51</v>
      </c>
    </row>
    <row r="289" spans="1:51" hidden="1" x14ac:dyDescent="0.25">
      <c r="A289">
        <v>168221</v>
      </c>
      <c r="B289">
        <v>60</v>
      </c>
      <c r="D289">
        <v>60</v>
      </c>
      <c r="E289">
        <v>3</v>
      </c>
      <c r="F289" t="s">
        <v>808</v>
      </c>
      <c r="G289" s="22">
        <v>11516</v>
      </c>
      <c r="H289">
        <v>87</v>
      </c>
      <c r="I289" t="s">
        <v>46</v>
      </c>
      <c r="J289" t="s">
        <v>47</v>
      </c>
      <c r="K289" t="s">
        <v>58</v>
      </c>
      <c r="L289">
        <v>21.39</v>
      </c>
      <c r="M289">
        <v>140</v>
      </c>
      <c r="N289">
        <v>80</v>
      </c>
      <c r="O289">
        <v>60</v>
      </c>
      <c r="P289">
        <v>110</v>
      </c>
      <c r="Q289">
        <v>76</v>
      </c>
      <c r="R289" t="s">
        <v>59</v>
      </c>
      <c r="S289" t="s">
        <v>50</v>
      </c>
      <c r="T289" t="s">
        <v>51</v>
      </c>
      <c r="U289" t="s">
        <v>50</v>
      </c>
      <c r="V289" t="s">
        <v>51</v>
      </c>
      <c r="W289" t="s">
        <v>50</v>
      </c>
      <c r="X289" t="s">
        <v>51</v>
      </c>
      <c r="Y289" t="s">
        <v>50</v>
      </c>
      <c r="Z289" t="s">
        <v>52</v>
      </c>
      <c r="AA289" t="s">
        <v>50</v>
      </c>
      <c r="AB289" t="s">
        <v>51</v>
      </c>
      <c r="AC289">
        <v>90</v>
      </c>
      <c r="AD289">
        <v>52</v>
      </c>
      <c r="AE289">
        <v>120</v>
      </c>
      <c r="AF289">
        <v>4.3</v>
      </c>
      <c r="AI289" t="s">
        <v>52</v>
      </c>
      <c r="AJ289" t="s">
        <v>52</v>
      </c>
      <c r="AK289" t="s">
        <v>50</v>
      </c>
      <c r="AL289" t="s">
        <v>50</v>
      </c>
      <c r="AM289" t="s">
        <v>52</v>
      </c>
      <c r="AN289" t="s">
        <v>51</v>
      </c>
      <c r="AO289" t="s">
        <v>51</v>
      </c>
      <c r="AP289" t="s">
        <v>50</v>
      </c>
      <c r="AQ289" t="s">
        <v>50</v>
      </c>
      <c r="AR289" t="s">
        <v>50</v>
      </c>
      <c r="AS289" t="s">
        <v>50</v>
      </c>
      <c r="AT289" t="s">
        <v>51</v>
      </c>
      <c r="AU289" t="s">
        <v>52</v>
      </c>
      <c r="AV289" t="s">
        <v>52</v>
      </c>
      <c r="AW289" t="s">
        <v>52</v>
      </c>
      <c r="AX289" t="s">
        <v>52</v>
      </c>
      <c r="AY289" t="s">
        <v>51</v>
      </c>
    </row>
    <row r="290" spans="1:51" hidden="1" x14ac:dyDescent="0.25">
      <c r="A290">
        <v>168221</v>
      </c>
      <c r="B290">
        <v>60</v>
      </c>
      <c r="D290">
        <v>60</v>
      </c>
      <c r="E290">
        <v>4</v>
      </c>
      <c r="F290" t="s">
        <v>809</v>
      </c>
      <c r="G290" s="22">
        <v>11516</v>
      </c>
      <c r="H290">
        <v>87</v>
      </c>
      <c r="I290" t="s">
        <v>46</v>
      </c>
      <c r="J290" t="s">
        <v>47</v>
      </c>
      <c r="K290" t="s">
        <v>58</v>
      </c>
      <c r="L290">
        <v>23.52</v>
      </c>
      <c r="M290">
        <v>140</v>
      </c>
      <c r="N290">
        <v>80</v>
      </c>
      <c r="O290">
        <v>60</v>
      </c>
      <c r="P290">
        <v>110</v>
      </c>
      <c r="Q290">
        <v>88</v>
      </c>
      <c r="R290" t="s">
        <v>54</v>
      </c>
      <c r="S290" t="s">
        <v>51</v>
      </c>
      <c r="T290" t="s">
        <v>51</v>
      </c>
      <c r="U290" t="s">
        <v>50</v>
      </c>
      <c r="V290" t="s">
        <v>51</v>
      </c>
      <c r="W290" t="s">
        <v>50</v>
      </c>
      <c r="X290" t="s">
        <v>51</v>
      </c>
      <c r="Y290" t="s">
        <v>50</v>
      </c>
      <c r="Z290" t="s">
        <v>52</v>
      </c>
      <c r="AA290" t="s">
        <v>50</v>
      </c>
      <c r="AB290" t="s">
        <v>51</v>
      </c>
      <c r="AC290">
        <v>101</v>
      </c>
      <c r="AD290">
        <v>44</v>
      </c>
      <c r="AE290">
        <v>101</v>
      </c>
      <c r="AF290">
        <v>3.9</v>
      </c>
      <c r="AI290" t="s">
        <v>52</v>
      </c>
      <c r="AJ290" t="s">
        <v>52</v>
      </c>
      <c r="AK290" t="s">
        <v>50</v>
      </c>
      <c r="AL290" t="s">
        <v>50</v>
      </c>
      <c r="AM290" t="s">
        <v>52</v>
      </c>
      <c r="AN290" t="s">
        <v>51</v>
      </c>
      <c r="AO290" t="s">
        <v>51</v>
      </c>
      <c r="AP290" t="s">
        <v>50</v>
      </c>
      <c r="AQ290" t="s">
        <v>50</v>
      </c>
      <c r="AR290" t="s">
        <v>50</v>
      </c>
      <c r="AS290" t="s">
        <v>51</v>
      </c>
      <c r="AT290" t="s">
        <v>51</v>
      </c>
      <c r="AU290" t="s">
        <v>52</v>
      </c>
      <c r="AV290" t="s">
        <v>52</v>
      </c>
      <c r="AW290" t="s">
        <v>52</v>
      </c>
      <c r="AX290" t="s">
        <v>52</v>
      </c>
      <c r="AY290" t="s">
        <v>51</v>
      </c>
    </row>
    <row r="291" spans="1:51" hidden="1" x14ac:dyDescent="0.25">
      <c r="A291">
        <v>168221</v>
      </c>
      <c r="B291">
        <v>60</v>
      </c>
      <c r="D291">
        <v>60</v>
      </c>
      <c r="E291">
        <v>5</v>
      </c>
      <c r="F291" t="s">
        <v>810</v>
      </c>
      <c r="G291" s="22">
        <v>11516</v>
      </c>
      <c r="H291">
        <v>87</v>
      </c>
      <c r="I291" t="s">
        <v>46</v>
      </c>
      <c r="J291" t="s">
        <v>47</v>
      </c>
      <c r="K291" t="s">
        <v>58</v>
      </c>
      <c r="L291">
        <v>23.73</v>
      </c>
      <c r="M291">
        <v>130</v>
      </c>
      <c r="N291">
        <v>70</v>
      </c>
      <c r="O291">
        <v>60</v>
      </c>
      <c r="P291">
        <v>100</v>
      </c>
      <c r="Q291">
        <v>84</v>
      </c>
      <c r="R291" t="s">
        <v>54</v>
      </c>
      <c r="S291" t="s">
        <v>50</v>
      </c>
      <c r="T291" t="s">
        <v>51</v>
      </c>
      <c r="U291" t="s">
        <v>50</v>
      </c>
      <c r="V291" t="s">
        <v>51</v>
      </c>
      <c r="W291" t="s">
        <v>50</v>
      </c>
      <c r="X291" t="s">
        <v>51</v>
      </c>
      <c r="Y291" t="s">
        <v>50</v>
      </c>
      <c r="Z291" t="s">
        <v>52</v>
      </c>
      <c r="AA291" t="s">
        <v>50</v>
      </c>
      <c r="AB291" t="s">
        <v>51</v>
      </c>
      <c r="AC291">
        <v>94</v>
      </c>
      <c r="AD291">
        <v>48</v>
      </c>
      <c r="AE291">
        <v>115</v>
      </c>
      <c r="AF291">
        <v>4.7</v>
      </c>
      <c r="AI291" t="s">
        <v>52</v>
      </c>
      <c r="AJ291" t="s">
        <v>52</v>
      </c>
      <c r="AK291" t="s">
        <v>50</v>
      </c>
      <c r="AL291" t="s">
        <v>50</v>
      </c>
      <c r="AM291" t="s">
        <v>52</v>
      </c>
      <c r="AN291" t="s">
        <v>51</v>
      </c>
      <c r="AO291" t="s">
        <v>51</v>
      </c>
      <c r="AP291" t="s">
        <v>50</v>
      </c>
      <c r="AQ291" t="s">
        <v>50</v>
      </c>
      <c r="AR291" t="s">
        <v>50</v>
      </c>
      <c r="AS291" t="s">
        <v>51</v>
      </c>
      <c r="AT291" t="s">
        <v>51</v>
      </c>
      <c r="AU291" t="s">
        <v>52</v>
      </c>
      <c r="AV291" t="s">
        <v>52</v>
      </c>
      <c r="AW291" t="s">
        <v>52</v>
      </c>
      <c r="AX291" t="s">
        <v>52</v>
      </c>
      <c r="AY291" t="s">
        <v>51</v>
      </c>
    </row>
    <row r="292" spans="1:51" hidden="1" x14ac:dyDescent="0.25">
      <c r="A292">
        <v>168221</v>
      </c>
      <c r="B292">
        <v>60</v>
      </c>
      <c r="D292">
        <v>60</v>
      </c>
      <c r="E292">
        <v>6</v>
      </c>
      <c r="F292" t="s">
        <v>811</v>
      </c>
      <c r="G292" s="22">
        <v>11516</v>
      </c>
      <c r="H292">
        <v>87</v>
      </c>
      <c r="I292" t="s">
        <v>46</v>
      </c>
      <c r="J292" t="s">
        <v>47</v>
      </c>
      <c r="K292" t="s">
        <v>58</v>
      </c>
      <c r="L292">
        <v>20.81</v>
      </c>
      <c r="M292">
        <v>140</v>
      </c>
      <c r="N292">
        <v>80</v>
      </c>
      <c r="O292">
        <v>60</v>
      </c>
      <c r="P292">
        <v>110</v>
      </c>
      <c r="Q292">
        <v>83</v>
      </c>
      <c r="R292" t="s">
        <v>54</v>
      </c>
      <c r="S292" t="s">
        <v>50</v>
      </c>
      <c r="T292" t="s">
        <v>51</v>
      </c>
      <c r="U292" t="s">
        <v>50</v>
      </c>
      <c r="V292" t="s">
        <v>51</v>
      </c>
      <c r="W292" t="s">
        <v>50</v>
      </c>
      <c r="X292" t="s">
        <v>51</v>
      </c>
      <c r="Y292" t="s">
        <v>50</v>
      </c>
      <c r="Z292" t="s">
        <v>52</v>
      </c>
      <c r="AA292" t="s">
        <v>50</v>
      </c>
      <c r="AB292" t="s">
        <v>51</v>
      </c>
      <c r="AC292">
        <v>94</v>
      </c>
      <c r="AD292">
        <v>48</v>
      </c>
      <c r="AE292">
        <v>127</v>
      </c>
      <c r="AF292">
        <v>4.8</v>
      </c>
      <c r="AI292" t="s">
        <v>52</v>
      </c>
      <c r="AJ292" t="s">
        <v>52</v>
      </c>
      <c r="AK292" t="s">
        <v>50</v>
      </c>
      <c r="AL292" t="s">
        <v>50</v>
      </c>
      <c r="AM292" t="s">
        <v>52</v>
      </c>
      <c r="AN292" t="s">
        <v>51</v>
      </c>
      <c r="AO292" t="s">
        <v>51</v>
      </c>
      <c r="AP292" t="s">
        <v>50</v>
      </c>
      <c r="AQ292" t="s">
        <v>50</v>
      </c>
      <c r="AR292" t="s">
        <v>50</v>
      </c>
      <c r="AS292" t="s">
        <v>51</v>
      </c>
      <c r="AT292" t="s">
        <v>51</v>
      </c>
      <c r="AU292" t="s">
        <v>52</v>
      </c>
      <c r="AV292" t="s">
        <v>52</v>
      </c>
      <c r="AW292" t="s">
        <v>52</v>
      </c>
      <c r="AX292" t="s">
        <v>52</v>
      </c>
      <c r="AY292" t="s">
        <v>51</v>
      </c>
    </row>
    <row r="293" spans="1:51" hidden="1" x14ac:dyDescent="0.25">
      <c r="A293">
        <v>168221</v>
      </c>
      <c r="B293">
        <v>60</v>
      </c>
      <c r="D293">
        <v>60</v>
      </c>
      <c r="E293">
        <v>7</v>
      </c>
      <c r="F293" t="s">
        <v>812</v>
      </c>
      <c r="G293" s="22">
        <v>11516</v>
      </c>
      <c r="H293">
        <v>87</v>
      </c>
      <c r="I293" t="s">
        <v>46</v>
      </c>
      <c r="J293" t="s">
        <v>47</v>
      </c>
      <c r="K293" t="s">
        <v>58</v>
      </c>
      <c r="L293">
        <v>20.81</v>
      </c>
      <c r="M293">
        <v>170</v>
      </c>
      <c r="N293">
        <v>80</v>
      </c>
      <c r="O293">
        <v>90</v>
      </c>
      <c r="P293">
        <v>125</v>
      </c>
      <c r="Q293">
        <v>84</v>
      </c>
      <c r="R293" t="s">
        <v>59</v>
      </c>
      <c r="S293" t="s">
        <v>50</v>
      </c>
      <c r="T293" t="s">
        <v>51</v>
      </c>
      <c r="U293" t="s">
        <v>50</v>
      </c>
      <c r="V293" t="s">
        <v>51</v>
      </c>
      <c r="W293" t="s">
        <v>50</v>
      </c>
      <c r="X293" t="s">
        <v>51</v>
      </c>
      <c r="Y293" t="s">
        <v>50</v>
      </c>
      <c r="Z293" t="s">
        <v>52</v>
      </c>
      <c r="AA293" t="s">
        <v>50</v>
      </c>
      <c r="AB293" t="s">
        <v>51</v>
      </c>
      <c r="AC293">
        <v>107</v>
      </c>
      <c r="AD293">
        <v>41</v>
      </c>
      <c r="AE293">
        <v>130</v>
      </c>
      <c r="AI293" t="s">
        <v>52</v>
      </c>
      <c r="AJ293" t="s">
        <v>52</v>
      </c>
      <c r="AK293" t="s">
        <v>50</v>
      </c>
      <c r="AL293" t="s">
        <v>50</v>
      </c>
      <c r="AM293" t="s">
        <v>52</v>
      </c>
      <c r="AN293" t="s">
        <v>51</v>
      </c>
      <c r="AO293" t="s">
        <v>51</v>
      </c>
      <c r="AP293" t="s">
        <v>50</v>
      </c>
      <c r="AQ293" t="s">
        <v>50</v>
      </c>
      <c r="AR293" t="s">
        <v>50</v>
      </c>
      <c r="AS293" t="s">
        <v>51</v>
      </c>
      <c r="AT293" t="s">
        <v>51</v>
      </c>
      <c r="AU293" t="s">
        <v>52</v>
      </c>
      <c r="AV293" t="s">
        <v>52</v>
      </c>
      <c r="AW293" t="s">
        <v>52</v>
      </c>
      <c r="AX293" t="s">
        <v>52</v>
      </c>
      <c r="AY293" t="s">
        <v>51</v>
      </c>
    </row>
    <row r="294" spans="1:51" hidden="1" x14ac:dyDescent="0.25">
      <c r="A294">
        <v>168221</v>
      </c>
      <c r="B294">
        <v>60</v>
      </c>
      <c r="D294">
        <v>60</v>
      </c>
      <c r="E294">
        <v>8</v>
      </c>
      <c r="F294" t="s">
        <v>813</v>
      </c>
      <c r="G294" s="22">
        <v>11516</v>
      </c>
      <c r="H294">
        <v>87</v>
      </c>
      <c r="I294" t="s">
        <v>46</v>
      </c>
      <c r="J294" t="s">
        <v>47</v>
      </c>
      <c r="K294" t="s">
        <v>58</v>
      </c>
      <c r="L294">
        <v>20.81</v>
      </c>
      <c r="M294">
        <v>140</v>
      </c>
      <c r="N294">
        <v>80</v>
      </c>
      <c r="O294">
        <v>60</v>
      </c>
      <c r="P294">
        <v>110</v>
      </c>
      <c r="Q294">
        <v>86</v>
      </c>
      <c r="R294" t="s">
        <v>59</v>
      </c>
      <c r="S294" t="s">
        <v>50</v>
      </c>
      <c r="T294" t="s">
        <v>51</v>
      </c>
      <c r="U294" t="s">
        <v>50</v>
      </c>
      <c r="V294" t="s">
        <v>51</v>
      </c>
      <c r="W294" t="s">
        <v>50</v>
      </c>
      <c r="X294" t="s">
        <v>51</v>
      </c>
      <c r="Y294" t="s">
        <v>50</v>
      </c>
      <c r="Z294" t="s">
        <v>52</v>
      </c>
      <c r="AA294" t="s">
        <v>50</v>
      </c>
      <c r="AB294" t="s">
        <v>51</v>
      </c>
      <c r="AC294">
        <v>111</v>
      </c>
      <c r="AD294">
        <v>39</v>
      </c>
      <c r="AE294">
        <v>135</v>
      </c>
      <c r="AF294">
        <v>5</v>
      </c>
      <c r="AI294" t="s">
        <v>52</v>
      </c>
      <c r="AJ294" t="s">
        <v>52</v>
      </c>
      <c r="AK294" t="s">
        <v>50</v>
      </c>
      <c r="AL294" t="s">
        <v>50</v>
      </c>
      <c r="AM294" t="s">
        <v>52</v>
      </c>
      <c r="AN294" t="s">
        <v>51</v>
      </c>
      <c r="AO294" t="s">
        <v>51</v>
      </c>
      <c r="AP294" t="s">
        <v>50</v>
      </c>
      <c r="AQ294" t="s">
        <v>50</v>
      </c>
      <c r="AR294" t="s">
        <v>50</v>
      </c>
      <c r="AS294" t="s">
        <v>51</v>
      </c>
      <c r="AT294" t="s">
        <v>51</v>
      </c>
      <c r="AU294" t="s">
        <v>52</v>
      </c>
      <c r="AV294" t="s">
        <v>52</v>
      </c>
      <c r="AW294" t="s">
        <v>52</v>
      </c>
      <c r="AX294" t="s">
        <v>52</v>
      </c>
      <c r="AY294" t="s">
        <v>51</v>
      </c>
    </row>
    <row r="295" spans="1:51" hidden="1" x14ac:dyDescent="0.25">
      <c r="A295">
        <v>168221</v>
      </c>
      <c r="B295">
        <v>60</v>
      </c>
      <c r="D295">
        <v>60</v>
      </c>
      <c r="E295">
        <v>9</v>
      </c>
      <c r="F295" t="s">
        <v>814</v>
      </c>
      <c r="G295" s="22">
        <v>11516</v>
      </c>
      <c r="H295">
        <v>87</v>
      </c>
      <c r="I295" t="s">
        <v>46</v>
      </c>
      <c r="J295" t="s">
        <v>47</v>
      </c>
      <c r="K295" t="s">
        <v>58</v>
      </c>
      <c r="L295">
        <v>23.68</v>
      </c>
      <c r="M295">
        <v>110</v>
      </c>
      <c r="N295">
        <v>60</v>
      </c>
      <c r="O295">
        <v>50</v>
      </c>
      <c r="P295">
        <v>85</v>
      </c>
      <c r="Q295">
        <v>81</v>
      </c>
      <c r="R295" t="s">
        <v>54</v>
      </c>
      <c r="S295" t="s">
        <v>50</v>
      </c>
      <c r="T295" t="s">
        <v>51</v>
      </c>
      <c r="U295" t="s">
        <v>50</v>
      </c>
      <c r="V295" t="s">
        <v>51</v>
      </c>
      <c r="W295" t="s">
        <v>50</v>
      </c>
      <c r="X295" t="s">
        <v>51</v>
      </c>
      <c r="Y295" t="s">
        <v>50</v>
      </c>
      <c r="Z295" t="s">
        <v>52</v>
      </c>
      <c r="AA295" t="s">
        <v>50</v>
      </c>
      <c r="AB295" t="s">
        <v>51</v>
      </c>
      <c r="AC295">
        <v>99</v>
      </c>
      <c r="AD295">
        <v>47</v>
      </c>
      <c r="AF295">
        <v>5.7</v>
      </c>
      <c r="AI295" t="s">
        <v>52</v>
      </c>
      <c r="AJ295" t="s">
        <v>52</v>
      </c>
      <c r="AK295" t="s">
        <v>50</v>
      </c>
      <c r="AL295" t="s">
        <v>50</v>
      </c>
      <c r="AM295" t="s">
        <v>52</v>
      </c>
      <c r="AN295" t="s">
        <v>51</v>
      </c>
      <c r="AO295" t="s">
        <v>51</v>
      </c>
      <c r="AP295" t="s">
        <v>50</v>
      </c>
      <c r="AQ295" t="s">
        <v>50</v>
      </c>
      <c r="AR295" t="s">
        <v>50</v>
      </c>
      <c r="AS295" t="s">
        <v>51</v>
      </c>
      <c r="AT295" t="s">
        <v>51</v>
      </c>
      <c r="AU295" t="s">
        <v>52</v>
      </c>
      <c r="AV295" t="s">
        <v>52</v>
      </c>
      <c r="AW295" t="s">
        <v>52</v>
      </c>
      <c r="AX295" t="s">
        <v>52</v>
      </c>
      <c r="AY295" t="s">
        <v>51</v>
      </c>
    </row>
    <row r="296" spans="1:51" hidden="1" x14ac:dyDescent="0.25">
      <c r="A296">
        <v>168221</v>
      </c>
      <c r="B296">
        <v>60</v>
      </c>
      <c r="D296">
        <v>60</v>
      </c>
      <c r="E296">
        <v>10</v>
      </c>
      <c r="F296" t="s">
        <v>815</v>
      </c>
      <c r="G296" s="22">
        <v>11516</v>
      </c>
      <c r="H296">
        <v>87</v>
      </c>
      <c r="I296" t="s">
        <v>46</v>
      </c>
      <c r="J296" t="s">
        <v>47</v>
      </c>
      <c r="K296" t="s">
        <v>58</v>
      </c>
      <c r="L296">
        <v>23.73</v>
      </c>
      <c r="M296">
        <v>160</v>
      </c>
      <c r="N296">
        <v>75</v>
      </c>
      <c r="O296">
        <v>85</v>
      </c>
      <c r="P296">
        <v>117.5</v>
      </c>
      <c r="Q296">
        <v>87</v>
      </c>
      <c r="R296" t="s">
        <v>54</v>
      </c>
      <c r="S296" t="s">
        <v>50</v>
      </c>
      <c r="T296" t="s">
        <v>51</v>
      </c>
      <c r="U296" t="s">
        <v>50</v>
      </c>
      <c r="V296" t="s">
        <v>51</v>
      </c>
      <c r="W296" t="s">
        <v>50</v>
      </c>
      <c r="X296" t="s">
        <v>51</v>
      </c>
      <c r="Y296" t="s">
        <v>50</v>
      </c>
      <c r="Z296" t="s">
        <v>52</v>
      </c>
      <c r="AA296" t="s">
        <v>50</v>
      </c>
      <c r="AB296" t="s">
        <v>51</v>
      </c>
      <c r="AI296" t="s">
        <v>52</v>
      </c>
      <c r="AJ296" t="s">
        <v>52</v>
      </c>
      <c r="AK296" t="s">
        <v>50</v>
      </c>
      <c r="AL296" t="s">
        <v>50</v>
      </c>
      <c r="AM296" t="s">
        <v>52</v>
      </c>
      <c r="AN296" t="s">
        <v>51</v>
      </c>
      <c r="AO296" t="s">
        <v>51</v>
      </c>
      <c r="AP296" t="s">
        <v>50</v>
      </c>
      <c r="AQ296" t="s">
        <v>50</v>
      </c>
      <c r="AR296" t="s">
        <v>50</v>
      </c>
      <c r="AS296" t="s">
        <v>51</v>
      </c>
      <c r="AT296" t="s">
        <v>51</v>
      </c>
      <c r="AU296" t="s">
        <v>52</v>
      </c>
      <c r="AV296" t="s">
        <v>52</v>
      </c>
      <c r="AW296" t="s">
        <v>52</v>
      </c>
      <c r="AX296" t="s">
        <v>52</v>
      </c>
      <c r="AY296" t="s">
        <v>51</v>
      </c>
    </row>
    <row r="297" spans="1:51" hidden="1" x14ac:dyDescent="0.25">
      <c r="A297">
        <v>168221</v>
      </c>
      <c r="B297">
        <v>60</v>
      </c>
      <c r="D297">
        <v>60</v>
      </c>
      <c r="E297">
        <v>11</v>
      </c>
      <c r="F297" t="s">
        <v>816</v>
      </c>
      <c r="G297" s="22">
        <v>11516</v>
      </c>
      <c r="H297">
        <v>87</v>
      </c>
      <c r="I297" t="s">
        <v>46</v>
      </c>
      <c r="J297" t="s">
        <v>47</v>
      </c>
      <c r="K297" t="s">
        <v>58</v>
      </c>
      <c r="L297">
        <v>23.98</v>
      </c>
      <c r="M297">
        <v>130</v>
      </c>
      <c r="N297">
        <v>80</v>
      </c>
      <c r="O297">
        <v>50</v>
      </c>
      <c r="P297">
        <v>105</v>
      </c>
      <c r="Q297">
        <v>76</v>
      </c>
      <c r="R297" t="s">
        <v>54</v>
      </c>
      <c r="S297" t="s">
        <v>50</v>
      </c>
      <c r="T297" t="s">
        <v>51</v>
      </c>
      <c r="U297" t="s">
        <v>50</v>
      </c>
      <c r="V297" t="s">
        <v>51</v>
      </c>
      <c r="W297" t="s">
        <v>50</v>
      </c>
      <c r="X297" t="s">
        <v>51</v>
      </c>
      <c r="Y297" t="s">
        <v>50</v>
      </c>
      <c r="Z297" t="s">
        <v>52</v>
      </c>
      <c r="AA297" t="s">
        <v>50</v>
      </c>
      <c r="AB297" t="s">
        <v>51</v>
      </c>
      <c r="AI297" t="s">
        <v>52</v>
      </c>
      <c r="AJ297" t="s">
        <v>52</v>
      </c>
      <c r="AK297" t="s">
        <v>50</v>
      </c>
      <c r="AL297" t="s">
        <v>50</v>
      </c>
      <c r="AM297" t="s">
        <v>52</v>
      </c>
      <c r="AN297" t="s">
        <v>51</v>
      </c>
      <c r="AO297" t="s">
        <v>51</v>
      </c>
      <c r="AP297" t="s">
        <v>50</v>
      </c>
      <c r="AQ297" t="s">
        <v>50</v>
      </c>
      <c r="AR297" t="s">
        <v>50</v>
      </c>
      <c r="AS297" t="s">
        <v>51</v>
      </c>
      <c r="AT297" t="s">
        <v>51</v>
      </c>
      <c r="AU297" t="s">
        <v>52</v>
      </c>
      <c r="AV297" t="s">
        <v>52</v>
      </c>
      <c r="AW297" t="s">
        <v>52</v>
      </c>
      <c r="AX297" t="s">
        <v>52</v>
      </c>
      <c r="AY297" t="s">
        <v>51</v>
      </c>
    </row>
    <row r="298" spans="1:51" hidden="1" x14ac:dyDescent="0.25">
      <c r="A298">
        <v>168221</v>
      </c>
      <c r="B298">
        <v>59</v>
      </c>
      <c r="C298">
        <v>59</v>
      </c>
      <c r="D298">
        <v>60</v>
      </c>
      <c r="E298">
        <v>12</v>
      </c>
      <c r="F298" t="s">
        <v>817</v>
      </c>
      <c r="G298" s="22">
        <v>11516</v>
      </c>
      <c r="H298">
        <v>87</v>
      </c>
      <c r="I298" t="s">
        <v>46</v>
      </c>
      <c r="J298" t="s">
        <v>47</v>
      </c>
      <c r="K298" t="s">
        <v>58</v>
      </c>
      <c r="L298">
        <v>24.7</v>
      </c>
      <c r="M298">
        <v>125</v>
      </c>
      <c r="N298">
        <v>70</v>
      </c>
      <c r="O298">
        <v>55</v>
      </c>
      <c r="P298">
        <v>97.5</v>
      </c>
      <c r="Q298">
        <v>86</v>
      </c>
      <c r="R298" t="s">
        <v>54</v>
      </c>
      <c r="S298" t="s">
        <v>50</v>
      </c>
      <c r="T298" t="s">
        <v>51</v>
      </c>
      <c r="U298" t="s">
        <v>50</v>
      </c>
      <c r="V298" t="s">
        <v>51</v>
      </c>
      <c r="W298" t="s">
        <v>50</v>
      </c>
      <c r="X298" t="s">
        <v>51</v>
      </c>
      <c r="Y298" t="s">
        <v>50</v>
      </c>
      <c r="Z298" t="s">
        <v>52</v>
      </c>
      <c r="AA298" t="s">
        <v>50</v>
      </c>
      <c r="AB298" t="s">
        <v>51</v>
      </c>
      <c r="AC298">
        <v>110</v>
      </c>
      <c r="AD298">
        <v>40</v>
      </c>
      <c r="AE298">
        <v>130</v>
      </c>
      <c r="AF298">
        <v>5.2</v>
      </c>
      <c r="AK298" t="s">
        <v>50</v>
      </c>
      <c r="AL298" t="s">
        <v>50</v>
      </c>
      <c r="AN298" t="s">
        <v>51</v>
      </c>
      <c r="AO298" t="s">
        <v>51</v>
      </c>
      <c r="AP298" t="s">
        <v>50</v>
      </c>
      <c r="AQ298" t="s">
        <v>50</v>
      </c>
      <c r="AR298" t="s">
        <v>50</v>
      </c>
      <c r="AS298" t="s">
        <v>51</v>
      </c>
      <c r="AT298" t="s">
        <v>51</v>
      </c>
      <c r="AU298" t="s">
        <v>52</v>
      </c>
      <c r="AV298" t="s">
        <v>52</v>
      </c>
      <c r="AW298" t="s">
        <v>52</v>
      </c>
      <c r="AX298" t="s">
        <v>52</v>
      </c>
      <c r="AY298" t="s">
        <v>51</v>
      </c>
    </row>
    <row r="299" spans="1:51" hidden="1" x14ac:dyDescent="0.25">
      <c r="A299">
        <v>168221</v>
      </c>
      <c r="B299">
        <v>59</v>
      </c>
      <c r="C299">
        <v>59</v>
      </c>
      <c r="D299">
        <v>60</v>
      </c>
      <c r="E299">
        <v>13</v>
      </c>
      <c r="F299" t="s">
        <v>818</v>
      </c>
      <c r="G299" s="22">
        <v>11516</v>
      </c>
      <c r="H299">
        <v>87</v>
      </c>
      <c r="I299" t="s">
        <v>46</v>
      </c>
      <c r="J299" t="s">
        <v>47</v>
      </c>
      <c r="K299" t="s">
        <v>58</v>
      </c>
      <c r="L299">
        <v>24.3</v>
      </c>
      <c r="M299">
        <v>115</v>
      </c>
      <c r="N299">
        <v>65</v>
      </c>
      <c r="O299">
        <v>50</v>
      </c>
      <c r="P299">
        <v>90</v>
      </c>
      <c r="Q299">
        <v>80</v>
      </c>
      <c r="R299" t="s">
        <v>59</v>
      </c>
      <c r="S299" t="s">
        <v>50</v>
      </c>
      <c r="T299" t="s">
        <v>51</v>
      </c>
      <c r="U299" t="s">
        <v>50</v>
      </c>
      <c r="V299" t="s">
        <v>51</v>
      </c>
      <c r="W299" t="s">
        <v>50</v>
      </c>
      <c r="X299" t="s">
        <v>51</v>
      </c>
      <c r="Y299" t="s">
        <v>50</v>
      </c>
      <c r="Z299" t="s">
        <v>52</v>
      </c>
      <c r="AA299" t="s">
        <v>50</v>
      </c>
      <c r="AB299" t="s">
        <v>51</v>
      </c>
      <c r="AK299" t="s">
        <v>50</v>
      </c>
      <c r="AL299" t="s">
        <v>50</v>
      </c>
      <c r="AM299" t="s">
        <v>50</v>
      </c>
      <c r="AN299" t="s">
        <v>51</v>
      </c>
      <c r="AO299" t="s">
        <v>51</v>
      </c>
      <c r="AP299" t="s">
        <v>50</v>
      </c>
      <c r="AQ299" t="s">
        <v>50</v>
      </c>
      <c r="AR299" t="s">
        <v>50</v>
      </c>
      <c r="AS299" t="s">
        <v>51</v>
      </c>
      <c r="AT299" t="s">
        <v>51</v>
      </c>
      <c r="AU299" t="s">
        <v>52</v>
      </c>
      <c r="AV299" t="s">
        <v>52</v>
      </c>
      <c r="AW299" t="s">
        <v>52</v>
      </c>
      <c r="AX299" t="s">
        <v>52</v>
      </c>
      <c r="AY299" t="s">
        <v>51</v>
      </c>
    </row>
    <row r="300" spans="1:51" hidden="1" x14ac:dyDescent="0.25">
      <c r="A300">
        <v>168221</v>
      </c>
      <c r="B300">
        <v>59</v>
      </c>
      <c r="C300">
        <v>59</v>
      </c>
      <c r="D300">
        <v>60</v>
      </c>
      <c r="E300">
        <v>14</v>
      </c>
      <c r="F300" t="s">
        <v>819</v>
      </c>
      <c r="G300" s="22">
        <v>11516</v>
      </c>
      <c r="H300">
        <v>87</v>
      </c>
      <c r="I300" t="s">
        <v>46</v>
      </c>
      <c r="J300" t="s">
        <v>47</v>
      </c>
      <c r="K300" t="s">
        <v>58</v>
      </c>
      <c r="L300">
        <v>24.1</v>
      </c>
      <c r="M300">
        <v>120</v>
      </c>
      <c r="N300">
        <v>70</v>
      </c>
      <c r="O300">
        <v>50</v>
      </c>
      <c r="P300">
        <v>95</v>
      </c>
      <c r="Q300">
        <v>79</v>
      </c>
      <c r="R300" t="s">
        <v>59</v>
      </c>
      <c r="S300" t="s">
        <v>50</v>
      </c>
      <c r="T300" t="s">
        <v>51</v>
      </c>
      <c r="U300" t="s">
        <v>50</v>
      </c>
      <c r="V300" t="s">
        <v>51</v>
      </c>
      <c r="W300" t="s">
        <v>50</v>
      </c>
      <c r="X300" t="s">
        <v>51</v>
      </c>
      <c r="Y300" t="s">
        <v>50</v>
      </c>
      <c r="Z300" t="s">
        <v>52</v>
      </c>
      <c r="AA300" t="s">
        <v>50</v>
      </c>
      <c r="AB300" t="s">
        <v>51</v>
      </c>
      <c r="AC300">
        <v>114</v>
      </c>
      <c r="AD300">
        <v>38</v>
      </c>
      <c r="AE300">
        <v>113</v>
      </c>
      <c r="AF300">
        <v>4.4000000000000004</v>
      </c>
      <c r="AI300">
        <v>3.2</v>
      </c>
      <c r="AJ300">
        <v>1.6</v>
      </c>
      <c r="AK300" t="s">
        <v>50</v>
      </c>
      <c r="AL300" t="s">
        <v>50</v>
      </c>
      <c r="AM300" t="s">
        <v>50</v>
      </c>
      <c r="AN300" t="s">
        <v>51</v>
      </c>
      <c r="AO300" t="s">
        <v>51</v>
      </c>
      <c r="AP300" t="s">
        <v>50</v>
      </c>
      <c r="AQ300" t="s">
        <v>50</v>
      </c>
      <c r="AR300" t="s">
        <v>50</v>
      </c>
      <c r="AS300" t="s">
        <v>51</v>
      </c>
      <c r="AT300" t="s">
        <v>51</v>
      </c>
      <c r="AU300" t="s">
        <v>52</v>
      </c>
      <c r="AV300" t="s">
        <v>52</v>
      </c>
      <c r="AW300" t="s">
        <v>52</v>
      </c>
      <c r="AX300" t="s">
        <v>52</v>
      </c>
      <c r="AY300" t="s">
        <v>51</v>
      </c>
    </row>
    <row r="301" spans="1:51" hidden="1" x14ac:dyDescent="0.25">
      <c r="A301">
        <v>168221</v>
      </c>
      <c r="B301">
        <v>59</v>
      </c>
      <c r="C301">
        <v>59</v>
      </c>
      <c r="D301">
        <v>60</v>
      </c>
      <c r="E301">
        <v>15</v>
      </c>
      <c r="F301" t="s">
        <v>820</v>
      </c>
      <c r="G301" s="22">
        <v>11516</v>
      </c>
      <c r="H301">
        <v>87</v>
      </c>
      <c r="I301" t="s">
        <v>46</v>
      </c>
      <c r="J301" t="s">
        <v>47</v>
      </c>
      <c r="K301" t="s">
        <v>58</v>
      </c>
      <c r="L301">
        <v>23.9</v>
      </c>
      <c r="M301">
        <v>150</v>
      </c>
      <c r="N301">
        <v>60</v>
      </c>
      <c r="O301">
        <v>90</v>
      </c>
      <c r="P301">
        <v>105</v>
      </c>
      <c r="Q301">
        <v>96</v>
      </c>
      <c r="R301" t="s">
        <v>59</v>
      </c>
      <c r="S301" t="s">
        <v>50</v>
      </c>
      <c r="T301" t="s">
        <v>51</v>
      </c>
      <c r="U301" t="s">
        <v>50</v>
      </c>
      <c r="V301" t="s">
        <v>51</v>
      </c>
      <c r="W301" t="s">
        <v>50</v>
      </c>
      <c r="X301" t="s">
        <v>51</v>
      </c>
      <c r="Y301" t="s">
        <v>50</v>
      </c>
      <c r="Z301" t="s">
        <v>52</v>
      </c>
      <c r="AA301" t="s">
        <v>50</v>
      </c>
      <c r="AB301" t="s">
        <v>51</v>
      </c>
      <c r="AC301">
        <v>112</v>
      </c>
      <c r="AD301">
        <v>38</v>
      </c>
      <c r="AE301">
        <v>130</v>
      </c>
      <c r="AF301">
        <v>4.7</v>
      </c>
      <c r="AK301" t="s">
        <v>50</v>
      </c>
      <c r="AL301" t="s">
        <v>50</v>
      </c>
      <c r="AM301" t="s">
        <v>50</v>
      </c>
      <c r="AN301" t="s">
        <v>51</v>
      </c>
      <c r="AO301" t="s">
        <v>51</v>
      </c>
      <c r="AP301" t="s">
        <v>50</v>
      </c>
      <c r="AQ301" t="s">
        <v>50</v>
      </c>
      <c r="AR301" t="s">
        <v>50</v>
      </c>
      <c r="AS301" t="s">
        <v>51</v>
      </c>
      <c r="AT301" t="s">
        <v>51</v>
      </c>
      <c r="AU301" t="s">
        <v>52</v>
      </c>
      <c r="AV301" t="s">
        <v>52</v>
      </c>
      <c r="AW301" t="s">
        <v>52</v>
      </c>
      <c r="AX301" t="s">
        <v>52</v>
      </c>
      <c r="AY301" t="s">
        <v>51</v>
      </c>
    </row>
    <row r="302" spans="1:51" hidden="1" x14ac:dyDescent="0.25">
      <c r="A302">
        <v>168221</v>
      </c>
      <c r="B302">
        <v>65</v>
      </c>
      <c r="C302">
        <v>65</v>
      </c>
      <c r="D302">
        <v>60</v>
      </c>
      <c r="E302">
        <v>16</v>
      </c>
      <c r="F302" t="s">
        <v>821</v>
      </c>
      <c r="G302" s="22">
        <v>11516</v>
      </c>
      <c r="H302">
        <v>87</v>
      </c>
      <c r="I302" t="s">
        <v>46</v>
      </c>
      <c r="J302" t="s">
        <v>47</v>
      </c>
      <c r="K302" t="s">
        <v>58</v>
      </c>
      <c r="L302">
        <v>22.9</v>
      </c>
      <c r="M302">
        <v>140</v>
      </c>
      <c r="N302">
        <v>80</v>
      </c>
      <c r="O302">
        <v>60</v>
      </c>
      <c r="P302">
        <v>110</v>
      </c>
      <c r="Q302">
        <v>88</v>
      </c>
      <c r="R302" t="s">
        <v>59</v>
      </c>
      <c r="S302" t="s">
        <v>50</v>
      </c>
      <c r="T302" t="s">
        <v>51</v>
      </c>
      <c r="U302" t="s">
        <v>50</v>
      </c>
      <c r="V302" t="s">
        <v>51</v>
      </c>
      <c r="W302" t="s">
        <v>50</v>
      </c>
      <c r="X302" t="s">
        <v>51</v>
      </c>
      <c r="Y302" t="s">
        <v>50</v>
      </c>
      <c r="Z302" t="s">
        <v>52</v>
      </c>
      <c r="AA302" t="s">
        <v>50</v>
      </c>
      <c r="AB302" t="s">
        <v>51</v>
      </c>
      <c r="AC302">
        <v>114</v>
      </c>
      <c r="AD302">
        <v>37</v>
      </c>
      <c r="AE302">
        <v>118</v>
      </c>
      <c r="AF302">
        <v>5.2</v>
      </c>
      <c r="AK302" t="s">
        <v>50</v>
      </c>
      <c r="AL302" t="s">
        <v>50</v>
      </c>
      <c r="AM302" t="s">
        <v>50</v>
      </c>
      <c r="AN302" t="s">
        <v>51</v>
      </c>
      <c r="AO302" t="s">
        <v>51</v>
      </c>
      <c r="AP302" t="s">
        <v>50</v>
      </c>
      <c r="AQ302" t="s">
        <v>50</v>
      </c>
      <c r="AR302" t="s">
        <v>50</v>
      </c>
      <c r="AS302" t="s">
        <v>51</v>
      </c>
      <c r="AT302" t="s">
        <v>51</v>
      </c>
      <c r="AU302" t="s">
        <v>52</v>
      </c>
      <c r="AV302" t="s">
        <v>52</v>
      </c>
      <c r="AW302" t="s">
        <v>52</v>
      </c>
      <c r="AX302" t="s">
        <v>52</v>
      </c>
      <c r="AY302" t="s">
        <v>51</v>
      </c>
    </row>
    <row r="303" spans="1:51" hidden="1" x14ac:dyDescent="0.25">
      <c r="A303">
        <v>168221</v>
      </c>
      <c r="B303">
        <v>65</v>
      </c>
      <c r="C303">
        <v>65</v>
      </c>
      <c r="D303">
        <v>60</v>
      </c>
      <c r="E303">
        <v>17</v>
      </c>
      <c r="F303" t="s">
        <v>822</v>
      </c>
      <c r="G303" s="22">
        <v>11516</v>
      </c>
      <c r="H303">
        <v>87</v>
      </c>
      <c r="I303" t="s">
        <v>46</v>
      </c>
      <c r="J303" t="s">
        <v>47</v>
      </c>
      <c r="K303" t="s">
        <v>58</v>
      </c>
      <c r="L303">
        <v>22.9</v>
      </c>
      <c r="M303">
        <v>110</v>
      </c>
      <c r="N303">
        <v>65</v>
      </c>
      <c r="O303">
        <v>45</v>
      </c>
      <c r="P303">
        <v>87.5</v>
      </c>
      <c r="Q303">
        <v>87</v>
      </c>
      <c r="R303" t="s">
        <v>59</v>
      </c>
      <c r="S303" t="s">
        <v>50</v>
      </c>
      <c r="T303" t="s">
        <v>51</v>
      </c>
      <c r="U303" t="s">
        <v>50</v>
      </c>
      <c r="V303" t="s">
        <v>51</v>
      </c>
      <c r="W303" t="s">
        <v>50</v>
      </c>
      <c r="X303" t="s">
        <v>51</v>
      </c>
      <c r="Y303" t="s">
        <v>50</v>
      </c>
      <c r="Z303" t="s">
        <v>52</v>
      </c>
      <c r="AA303" t="s">
        <v>50</v>
      </c>
      <c r="AB303" t="s">
        <v>51</v>
      </c>
      <c r="AC303">
        <v>123</v>
      </c>
      <c r="AD303">
        <v>34</v>
      </c>
      <c r="AE303">
        <v>118</v>
      </c>
      <c r="AF303">
        <v>4.7</v>
      </c>
      <c r="AK303" t="s">
        <v>50</v>
      </c>
      <c r="AL303" t="s">
        <v>50</v>
      </c>
      <c r="AM303" t="s">
        <v>50</v>
      </c>
      <c r="AN303" t="s">
        <v>51</v>
      </c>
      <c r="AO303" t="s">
        <v>51</v>
      </c>
      <c r="AP303" t="s">
        <v>50</v>
      </c>
      <c r="AQ303" t="s">
        <v>50</v>
      </c>
      <c r="AR303" t="s">
        <v>50</v>
      </c>
      <c r="AS303" t="s">
        <v>51</v>
      </c>
      <c r="AT303" t="s">
        <v>51</v>
      </c>
      <c r="AU303" t="s">
        <v>52</v>
      </c>
      <c r="AV303" t="s">
        <v>52</v>
      </c>
      <c r="AW303" t="s">
        <v>52</v>
      </c>
      <c r="AX303" t="s">
        <v>52</v>
      </c>
      <c r="AY303" t="s">
        <v>51</v>
      </c>
    </row>
    <row r="304" spans="1:51" x14ac:dyDescent="0.25">
      <c r="A304">
        <v>168385</v>
      </c>
      <c r="B304">
        <v>52</v>
      </c>
      <c r="C304">
        <v>52</v>
      </c>
      <c r="D304">
        <v>52</v>
      </c>
      <c r="E304">
        <v>1</v>
      </c>
      <c r="F304" t="s">
        <v>126</v>
      </c>
      <c r="G304" s="22">
        <v>16860</v>
      </c>
      <c r="H304">
        <v>72</v>
      </c>
      <c r="I304" t="s">
        <v>46</v>
      </c>
      <c r="J304" t="s">
        <v>57</v>
      </c>
      <c r="K304" t="s">
        <v>58</v>
      </c>
      <c r="L304">
        <v>26.8</v>
      </c>
      <c r="M304">
        <v>110</v>
      </c>
      <c r="N304">
        <v>60</v>
      </c>
      <c r="O304">
        <v>50</v>
      </c>
      <c r="P304">
        <v>85</v>
      </c>
      <c r="Q304">
        <v>115</v>
      </c>
      <c r="R304" t="s">
        <v>54</v>
      </c>
      <c r="S304" t="s">
        <v>50</v>
      </c>
      <c r="T304" t="s">
        <v>50</v>
      </c>
      <c r="U304" t="s">
        <v>50</v>
      </c>
      <c r="V304" t="s">
        <v>51</v>
      </c>
      <c r="W304" t="s">
        <v>50</v>
      </c>
      <c r="X304" t="s">
        <v>51</v>
      </c>
      <c r="Y304" t="s">
        <v>50</v>
      </c>
      <c r="Z304" t="b">
        <v>1</v>
      </c>
      <c r="AA304" t="s">
        <v>50</v>
      </c>
      <c r="AB304" t="s">
        <v>50</v>
      </c>
      <c r="AC304">
        <v>92</v>
      </c>
      <c r="AD304">
        <v>54</v>
      </c>
      <c r="AF304">
        <v>4.2</v>
      </c>
      <c r="AK304" t="s">
        <v>50</v>
      </c>
      <c r="AL304" t="s">
        <v>50</v>
      </c>
      <c r="AN304" t="s">
        <v>51</v>
      </c>
      <c r="AO304" t="s">
        <v>51</v>
      </c>
      <c r="AP304" t="s">
        <v>50</v>
      </c>
      <c r="AQ304" t="s">
        <v>51</v>
      </c>
      <c r="AR304" t="s">
        <v>51</v>
      </c>
      <c r="AS304" t="s">
        <v>50</v>
      </c>
      <c r="AT304" t="s">
        <v>50</v>
      </c>
      <c r="AU304" t="s">
        <v>52</v>
      </c>
      <c r="AV304" t="s">
        <v>52</v>
      </c>
      <c r="AW304" t="s">
        <v>52</v>
      </c>
      <c r="AX304" t="s">
        <v>52</v>
      </c>
      <c r="AY304" t="s">
        <v>51</v>
      </c>
    </row>
    <row r="305" spans="1:51" hidden="1" x14ac:dyDescent="0.25">
      <c r="A305">
        <v>168385</v>
      </c>
      <c r="B305">
        <v>52</v>
      </c>
      <c r="C305">
        <v>52</v>
      </c>
      <c r="D305">
        <v>52</v>
      </c>
      <c r="E305">
        <v>2</v>
      </c>
      <c r="F305" t="s">
        <v>823</v>
      </c>
      <c r="G305" s="22">
        <v>16860</v>
      </c>
      <c r="H305">
        <v>72</v>
      </c>
      <c r="I305" t="s">
        <v>46</v>
      </c>
      <c r="J305" t="s">
        <v>57</v>
      </c>
      <c r="K305" t="s">
        <v>58</v>
      </c>
      <c r="L305">
        <v>25.3</v>
      </c>
      <c r="M305">
        <v>110</v>
      </c>
      <c r="N305">
        <v>70</v>
      </c>
      <c r="O305">
        <v>40</v>
      </c>
      <c r="P305">
        <v>90</v>
      </c>
      <c r="Q305">
        <v>85</v>
      </c>
      <c r="R305" t="s">
        <v>54</v>
      </c>
      <c r="S305" t="s">
        <v>50</v>
      </c>
      <c r="T305" t="s">
        <v>50</v>
      </c>
      <c r="U305" t="s">
        <v>50</v>
      </c>
      <c r="V305" t="s">
        <v>51</v>
      </c>
      <c r="W305" t="s">
        <v>50</v>
      </c>
      <c r="X305" t="s">
        <v>51</v>
      </c>
      <c r="Y305" t="s">
        <v>50</v>
      </c>
      <c r="Z305" t="b">
        <v>1</v>
      </c>
      <c r="AA305" t="s">
        <v>50</v>
      </c>
      <c r="AB305" t="s">
        <v>50</v>
      </c>
      <c r="AK305" t="s">
        <v>50</v>
      </c>
      <c r="AL305" t="s">
        <v>50</v>
      </c>
      <c r="AM305" t="s">
        <v>50</v>
      </c>
      <c r="AN305" t="s">
        <v>51</v>
      </c>
      <c r="AO305" t="s">
        <v>51</v>
      </c>
      <c r="AP305" t="s">
        <v>50</v>
      </c>
      <c r="AQ305" t="s">
        <v>51</v>
      </c>
      <c r="AR305" t="s">
        <v>51</v>
      </c>
      <c r="AS305" t="s">
        <v>50</v>
      </c>
      <c r="AT305" t="s">
        <v>50</v>
      </c>
      <c r="AU305" t="s">
        <v>52</v>
      </c>
      <c r="AV305" t="s">
        <v>52</v>
      </c>
      <c r="AW305" t="s">
        <v>52</v>
      </c>
      <c r="AX305" t="s">
        <v>52</v>
      </c>
      <c r="AY305" t="s">
        <v>51</v>
      </c>
    </row>
    <row r="306" spans="1:51" hidden="1" x14ac:dyDescent="0.25">
      <c r="A306">
        <v>168385</v>
      </c>
      <c r="B306">
        <v>52</v>
      </c>
      <c r="C306">
        <v>52</v>
      </c>
      <c r="D306">
        <v>52</v>
      </c>
      <c r="E306">
        <v>3</v>
      </c>
      <c r="F306" t="s">
        <v>824</v>
      </c>
      <c r="G306" s="22">
        <v>16860</v>
      </c>
      <c r="H306">
        <v>72</v>
      </c>
      <c r="I306" t="s">
        <v>46</v>
      </c>
      <c r="J306" t="s">
        <v>57</v>
      </c>
      <c r="K306" t="s">
        <v>58</v>
      </c>
      <c r="L306">
        <v>24.4</v>
      </c>
      <c r="M306">
        <v>115</v>
      </c>
      <c r="N306">
        <v>65</v>
      </c>
      <c r="O306">
        <v>50</v>
      </c>
      <c r="P306">
        <v>90</v>
      </c>
      <c r="Q306">
        <v>74</v>
      </c>
      <c r="R306" t="s">
        <v>54</v>
      </c>
      <c r="S306" t="s">
        <v>50</v>
      </c>
      <c r="T306" t="s">
        <v>50</v>
      </c>
      <c r="U306" t="s">
        <v>50</v>
      </c>
      <c r="V306" t="s">
        <v>51</v>
      </c>
      <c r="W306" t="s">
        <v>50</v>
      </c>
      <c r="X306" t="s">
        <v>51</v>
      </c>
      <c r="Y306" t="s">
        <v>50</v>
      </c>
      <c r="Z306" t="b">
        <v>1</v>
      </c>
      <c r="AA306" t="s">
        <v>50</v>
      </c>
      <c r="AB306" t="s">
        <v>50</v>
      </c>
      <c r="AC306">
        <v>85</v>
      </c>
      <c r="AD306">
        <v>60</v>
      </c>
      <c r="AE306">
        <v>135</v>
      </c>
      <c r="AF306">
        <v>3.6</v>
      </c>
      <c r="AK306" t="s">
        <v>50</v>
      </c>
      <c r="AL306" t="s">
        <v>50</v>
      </c>
      <c r="AM306" t="s">
        <v>50</v>
      </c>
      <c r="AN306" t="s">
        <v>50</v>
      </c>
      <c r="AO306" t="s">
        <v>51</v>
      </c>
      <c r="AP306" t="s">
        <v>50</v>
      </c>
      <c r="AQ306" t="s">
        <v>51</v>
      </c>
      <c r="AR306" t="s">
        <v>51</v>
      </c>
      <c r="AS306" t="s">
        <v>50</v>
      </c>
      <c r="AT306" t="s">
        <v>50</v>
      </c>
      <c r="AU306" t="s">
        <v>52</v>
      </c>
      <c r="AV306" t="s">
        <v>52</v>
      </c>
      <c r="AW306" t="s">
        <v>52</v>
      </c>
      <c r="AX306" t="s">
        <v>52</v>
      </c>
      <c r="AY306" t="s">
        <v>51</v>
      </c>
    </row>
    <row r="307" spans="1:51" hidden="1" x14ac:dyDescent="0.25">
      <c r="A307">
        <v>168385</v>
      </c>
      <c r="B307">
        <v>52</v>
      </c>
      <c r="C307">
        <v>52</v>
      </c>
      <c r="D307">
        <v>52</v>
      </c>
      <c r="E307">
        <v>4</v>
      </c>
      <c r="F307" t="s">
        <v>825</v>
      </c>
      <c r="G307" s="22">
        <v>16860</v>
      </c>
      <c r="H307">
        <v>72</v>
      </c>
      <c r="I307" t="s">
        <v>46</v>
      </c>
      <c r="J307" t="s">
        <v>57</v>
      </c>
      <c r="K307" t="s">
        <v>58</v>
      </c>
      <c r="L307">
        <v>23.9</v>
      </c>
      <c r="M307">
        <v>115</v>
      </c>
      <c r="N307">
        <v>70</v>
      </c>
      <c r="O307">
        <v>45</v>
      </c>
      <c r="P307">
        <v>92.5</v>
      </c>
      <c r="Q307">
        <v>69</v>
      </c>
      <c r="R307" t="s">
        <v>54</v>
      </c>
      <c r="S307" t="s">
        <v>50</v>
      </c>
      <c r="T307" t="s">
        <v>50</v>
      </c>
      <c r="U307" t="s">
        <v>50</v>
      </c>
      <c r="V307" t="s">
        <v>51</v>
      </c>
      <c r="W307" t="s">
        <v>50</v>
      </c>
      <c r="X307" t="s">
        <v>51</v>
      </c>
      <c r="Y307" t="s">
        <v>50</v>
      </c>
      <c r="Z307" t="b">
        <v>1</v>
      </c>
      <c r="AA307" t="s">
        <v>50</v>
      </c>
      <c r="AB307" t="s">
        <v>50</v>
      </c>
      <c r="AC307">
        <v>92</v>
      </c>
      <c r="AD307">
        <v>54</v>
      </c>
      <c r="AF307">
        <v>4</v>
      </c>
      <c r="AK307" t="s">
        <v>50</v>
      </c>
      <c r="AL307" t="s">
        <v>50</v>
      </c>
      <c r="AM307" t="s">
        <v>50</v>
      </c>
      <c r="AN307" t="s">
        <v>50</v>
      </c>
      <c r="AO307" t="s">
        <v>51</v>
      </c>
      <c r="AP307" t="s">
        <v>50</v>
      </c>
      <c r="AQ307" t="s">
        <v>50</v>
      </c>
      <c r="AR307" t="s">
        <v>50</v>
      </c>
      <c r="AS307" t="s">
        <v>50</v>
      </c>
      <c r="AT307" t="s">
        <v>50</v>
      </c>
      <c r="AU307" t="s">
        <v>52</v>
      </c>
      <c r="AV307" t="s">
        <v>52</v>
      </c>
      <c r="AW307" t="s">
        <v>52</v>
      </c>
      <c r="AX307" t="s">
        <v>52</v>
      </c>
      <c r="AY307" t="s">
        <v>51</v>
      </c>
    </row>
    <row r="308" spans="1:51" hidden="1" x14ac:dyDescent="0.25">
      <c r="A308">
        <v>168385</v>
      </c>
      <c r="B308">
        <v>62</v>
      </c>
      <c r="C308">
        <v>62</v>
      </c>
      <c r="D308">
        <v>52</v>
      </c>
      <c r="E308">
        <v>5</v>
      </c>
      <c r="F308" t="s">
        <v>826</v>
      </c>
      <c r="G308" s="22">
        <v>16860</v>
      </c>
      <c r="H308">
        <v>72</v>
      </c>
      <c r="I308" t="s">
        <v>46</v>
      </c>
      <c r="J308" t="s">
        <v>57</v>
      </c>
      <c r="K308" t="s">
        <v>58</v>
      </c>
      <c r="L308">
        <v>26</v>
      </c>
      <c r="M308">
        <v>140</v>
      </c>
      <c r="N308">
        <v>75</v>
      </c>
      <c r="O308">
        <v>65</v>
      </c>
      <c r="P308">
        <v>107.5</v>
      </c>
      <c r="Q308">
        <v>78</v>
      </c>
      <c r="R308" t="s">
        <v>54</v>
      </c>
      <c r="S308" t="s">
        <v>50</v>
      </c>
      <c r="T308" t="s">
        <v>50</v>
      </c>
      <c r="U308" t="s">
        <v>50</v>
      </c>
      <c r="V308" t="s">
        <v>51</v>
      </c>
      <c r="W308" t="s">
        <v>50</v>
      </c>
      <c r="X308" t="s">
        <v>51</v>
      </c>
      <c r="Y308" t="s">
        <v>50</v>
      </c>
      <c r="Z308" t="b">
        <v>1</v>
      </c>
      <c r="AA308" t="s">
        <v>50</v>
      </c>
      <c r="AB308" t="s">
        <v>50</v>
      </c>
      <c r="AC308">
        <v>78</v>
      </c>
      <c r="AD308">
        <v>66</v>
      </c>
      <c r="AF308">
        <v>4.5999999999999996</v>
      </c>
      <c r="AI308">
        <v>5</v>
      </c>
      <c r="AJ308">
        <v>2.8</v>
      </c>
      <c r="AK308" t="s">
        <v>50</v>
      </c>
      <c r="AL308" t="s">
        <v>50</v>
      </c>
      <c r="AM308" t="s">
        <v>50</v>
      </c>
      <c r="AN308" t="s">
        <v>50</v>
      </c>
      <c r="AO308" t="s">
        <v>50</v>
      </c>
      <c r="AP308" t="s">
        <v>50</v>
      </c>
      <c r="AQ308" t="s">
        <v>50</v>
      </c>
      <c r="AR308" t="s">
        <v>50</v>
      </c>
      <c r="AS308" t="s">
        <v>50</v>
      </c>
      <c r="AT308" t="s">
        <v>50</v>
      </c>
      <c r="AU308" t="s">
        <v>52</v>
      </c>
      <c r="AV308" t="s">
        <v>52</v>
      </c>
      <c r="AW308" t="s">
        <v>52</v>
      </c>
      <c r="AX308" t="s">
        <v>52</v>
      </c>
      <c r="AY308" t="s">
        <v>50</v>
      </c>
    </row>
    <row r="309" spans="1:51" hidden="1" x14ac:dyDescent="0.25">
      <c r="A309">
        <v>168385</v>
      </c>
      <c r="B309">
        <v>62</v>
      </c>
      <c r="C309">
        <v>62</v>
      </c>
      <c r="D309">
        <v>52</v>
      </c>
      <c r="E309">
        <v>6</v>
      </c>
      <c r="F309" t="s">
        <v>827</v>
      </c>
      <c r="G309" s="22">
        <v>16860</v>
      </c>
      <c r="H309">
        <v>72</v>
      </c>
      <c r="I309" t="s">
        <v>46</v>
      </c>
      <c r="J309" t="s">
        <v>57</v>
      </c>
      <c r="K309" t="s">
        <v>58</v>
      </c>
      <c r="L309">
        <v>25.6</v>
      </c>
      <c r="M309">
        <v>140</v>
      </c>
      <c r="N309">
        <v>80</v>
      </c>
      <c r="O309">
        <v>60</v>
      </c>
      <c r="P309">
        <v>110</v>
      </c>
      <c r="Q309">
        <v>83</v>
      </c>
      <c r="R309" t="s">
        <v>54</v>
      </c>
      <c r="S309" t="s">
        <v>50</v>
      </c>
      <c r="T309" t="s">
        <v>50</v>
      </c>
      <c r="U309" t="s">
        <v>50</v>
      </c>
      <c r="V309" t="s">
        <v>51</v>
      </c>
      <c r="W309" t="s">
        <v>50</v>
      </c>
      <c r="X309" t="s">
        <v>51</v>
      </c>
      <c r="Y309" t="s">
        <v>50</v>
      </c>
      <c r="Z309" t="b">
        <v>1</v>
      </c>
      <c r="AA309" t="s">
        <v>50</v>
      </c>
      <c r="AB309" t="s">
        <v>50</v>
      </c>
      <c r="AK309" t="s">
        <v>50</v>
      </c>
      <c r="AL309" t="s">
        <v>50</v>
      </c>
      <c r="AM309" t="s">
        <v>50</v>
      </c>
      <c r="AN309" t="s">
        <v>50</v>
      </c>
      <c r="AO309" t="s">
        <v>50</v>
      </c>
      <c r="AP309" t="s">
        <v>50</v>
      </c>
      <c r="AQ309" t="s">
        <v>50</v>
      </c>
      <c r="AR309" t="s">
        <v>50</v>
      </c>
      <c r="AS309" t="s">
        <v>51</v>
      </c>
      <c r="AT309" t="s">
        <v>50</v>
      </c>
      <c r="AU309" t="s">
        <v>52</v>
      </c>
      <c r="AV309" t="s">
        <v>52</v>
      </c>
      <c r="AW309" t="s">
        <v>52</v>
      </c>
      <c r="AX309" t="s">
        <v>52</v>
      </c>
      <c r="AY309" t="s">
        <v>50</v>
      </c>
    </row>
    <row r="310" spans="1:51" x14ac:dyDescent="0.25">
      <c r="A310">
        <v>169002</v>
      </c>
      <c r="B310">
        <v>60</v>
      </c>
      <c r="C310">
        <v>60</v>
      </c>
      <c r="D310">
        <v>60</v>
      </c>
      <c r="E310">
        <v>1</v>
      </c>
      <c r="F310" t="s">
        <v>127</v>
      </c>
      <c r="G310" s="22">
        <v>12491</v>
      </c>
      <c r="H310">
        <v>84</v>
      </c>
      <c r="I310" t="s">
        <v>46</v>
      </c>
      <c r="J310" t="s">
        <v>47</v>
      </c>
      <c r="K310" t="s">
        <v>58</v>
      </c>
      <c r="L310">
        <v>39.200000000000003</v>
      </c>
      <c r="M310">
        <v>110</v>
      </c>
      <c r="N310">
        <v>70</v>
      </c>
      <c r="O310">
        <v>40</v>
      </c>
      <c r="P310">
        <v>90</v>
      </c>
      <c r="Q310">
        <v>81</v>
      </c>
      <c r="R310" t="s">
        <v>54</v>
      </c>
      <c r="S310" t="s">
        <v>51</v>
      </c>
      <c r="T310" t="s">
        <v>51</v>
      </c>
      <c r="U310" t="s">
        <v>50</v>
      </c>
      <c r="V310" t="s">
        <v>50</v>
      </c>
      <c r="W310" t="s">
        <v>50</v>
      </c>
      <c r="X310" t="s">
        <v>51</v>
      </c>
      <c r="Y310" t="s">
        <v>50</v>
      </c>
      <c r="Z310" t="s">
        <v>52</v>
      </c>
      <c r="AA310" t="s">
        <v>50</v>
      </c>
      <c r="AB310" t="s">
        <v>51</v>
      </c>
      <c r="AC310">
        <v>107</v>
      </c>
      <c r="AD310">
        <v>42</v>
      </c>
      <c r="AF310">
        <v>4.4000000000000004</v>
      </c>
      <c r="AG310">
        <v>665</v>
      </c>
      <c r="AK310" t="s">
        <v>50</v>
      </c>
      <c r="AL310" t="s">
        <v>50</v>
      </c>
      <c r="AM310" t="s">
        <v>50</v>
      </c>
      <c r="AN310" t="s">
        <v>51</v>
      </c>
      <c r="AO310" t="s">
        <v>51</v>
      </c>
      <c r="AP310" t="s">
        <v>51</v>
      </c>
      <c r="AQ310" t="s">
        <v>50</v>
      </c>
      <c r="AR310" t="s">
        <v>50</v>
      </c>
      <c r="AS310" t="s">
        <v>51</v>
      </c>
      <c r="AT310" t="s">
        <v>50</v>
      </c>
      <c r="AU310" t="s">
        <v>52</v>
      </c>
      <c r="AV310" t="s">
        <v>52</v>
      </c>
      <c r="AW310" t="s">
        <v>52</v>
      </c>
      <c r="AX310" t="s">
        <v>52</v>
      </c>
      <c r="AY310" t="s">
        <v>51</v>
      </c>
    </row>
    <row r="311" spans="1:51" x14ac:dyDescent="0.25">
      <c r="A311">
        <v>170571</v>
      </c>
      <c r="B311">
        <v>50</v>
      </c>
      <c r="D311">
        <v>50</v>
      </c>
      <c r="E311">
        <v>1</v>
      </c>
      <c r="F311" t="s">
        <v>128</v>
      </c>
      <c r="G311" s="22">
        <v>13373</v>
      </c>
      <c r="H311">
        <v>82</v>
      </c>
      <c r="I311" t="s">
        <v>56</v>
      </c>
      <c r="J311" t="s">
        <v>57</v>
      </c>
      <c r="K311" t="s">
        <v>58</v>
      </c>
      <c r="L311">
        <v>26.85</v>
      </c>
      <c r="M311">
        <v>80</v>
      </c>
      <c r="N311">
        <v>60</v>
      </c>
      <c r="O311">
        <v>20</v>
      </c>
      <c r="P311">
        <v>70</v>
      </c>
      <c r="Q311">
        <v>57</v>
      </c>
      <c r="R311" t="s">
        <v>59</v>
      </c>
      <c r="S311" t="s">
        <v>51</v>
      </c>
      <c r="T311" t="s">
        <v>50</v>
      </c>
      <c r="U311" t="s">
        <v>50</v>
      </c>
      <c r="V311" t="s">
        <v>51</v>
      </c>
      <c r="W311" t="s">
        <v>51</v>
      </c>
      <c r="X311" t="s">
        <v>51</v>
      </c>
      <c r="Y311" t="s">
        <v>51</v>
      </c>
      <c r="Z311" t="b">
        <v>1</v>
      </c>
      <c r="AA311" t="s">
        <v>50</v>
      </c>
      <c r="AB311" t="s">
        <v>51</v>
      </c>
      <c r="AC311">
        <v>172</v>
      </c>
      <c r="AD311">
        <v>32</v>
      </c>
      <c r="AE311">
        <v>97</v>
      </c>
      <c r="AF311">
        <v>4.8</v>
      </c>
      <c r="AI311" t="s">
        <v>52</v>
      </c>
      <c r="AJ311" t="s">
        <v>52</v>
      </c>
      <c r="AK311" t="s">
        <v>50</v>
      </c>
      <c r="AL311" t="s">
        <v>50</v>
      </c>
      <c r="AM311" t="s">
        <v>52</v>
      </c>
      <c r="AN311" t="s">
        <v>50</v>
      </c>
      <c r="AO311" t="s">
        <v>51</v>
      </c>
      <c r="AP311" t="s">
        <v>51</v>
      </c>
      <c r="AQ311" t="s">
        <v>50</v>
      </c>
      <c r="AR311" t="s">
        <v>50</v>
      </c>
      <c r="AS311" t="s">
        <v>50</v>
      </c>
      <c r="AT311" t="s">
        <v>50</v>
      </c>
      <c r="AU311" t="s">
        <v>52</v>
      </c>
      <c r="AV311" t="s">
        <v>52</v>
      </c>
      <c r="AW311" t="s">
        <v>52</v>
      </c>
      <c r="AX311" t="s">
        <v>52</v>
      </c>
      <c r="AY311" t="s">
        <v>51</v>
      </c>
    </row>
    <row r="312" spans="1:51" hidden="1" x14ac:dyDescent="0.25">
      <c r="A312">
        <v>170571</v>
      </c>
      <c r="B312">
        <v>50</v>
      </c>
      <c r="D312">
        <v>50</v>
      </c>
      <c r="E312">
        <v>2</v>
      </c>
      <c r="F312" t="s">
        <v>828</v>
      </c>
      <c r="G312" s="22">
        <v>13373</v>
      </c>
      <c r="H312">
        <v>82</v>
      </c>
      <c r="I312" t="s">
        <v>56</v>
      </c>
      <c r="J312" t="s">
        <v>57</v>
      </c>
      <c r="K312" t="s">
        <v>58</v>
      </c>
      <c r="L312">
        <v>29.32</v>
      </c>
      <c r="M312">
        <v>100</v>
      </c>
      <c r="N312">
        <v>60</v>
      </c>
      <c r="O312">
        <v>40</v>
      </c>
      <c r="P312">
        <v>80</v>
      </c>
      <c r="Q312">
        <v>76</v>
      </c>
      <c r="R312" t="s">
        <v>59</v>
      </c>
      <c r="S312" t="s">
        <v>50</v>
      </c>
      <c r="T312" t="s">
        <v>50</v>
      </c>
      <c r="U312" t="s">
        <v>51</v>
      </c>
      <c r="V312" t="s">
        <v>51</v>
      </c>
      <c r="W312" t="s">
        <v>51</v>
      </c>
      <c r="X312" t="s">
        <v>51</v>
      </c>
      <c r="Y312" t="s">
        <v>51</v>
      </c>
      <c r="Z312" t="b">
        <v>1</v>
      </c>
      <c r="AA312" t="s">
        <v>50</v>
      </c>
      <c r="AB312" t="s">
        <v>51</v>
      </c>
      <c r="AC312">
        <v>182</v>
      </c>
      <c r="AD312">
        <v>30</v>
      </c>
      <c r="AE312">
        <v>94</v>
      </c>
      <c r="AF312">
        <v>5.2</v>
      </c>
      <c r="AI312" t="s">
        <v>52</v>
      </c>
      <c r="AJ312" t="s">
        <v>52</v>
      </c>
      <c r="AK312" t="s">
        <v>50</v>
      </c>
      <c r="AL312" t="s">
        <v>50</v>
      </c>
      <c r="AM312" t="s">
        <v>52</v>
      </c>
      <c r="AN312" t="s">
        <v>50</v>
      </c>
      <c r="AO312" t="s">
        <v>51</v>
      </c>
      <c r="AP312" t="s">
        <v>51</v>
      </c>
      <c r="AQ312" t="s">
        <v>50</v>
      </c>
      <c r="AR312" t="s">
        <v>50</v>
      </c>
      <c r="AS312" t="s">
        <v>50</v>
      </c>
      <c r="AT312" t="s">
        <v>50</v>
      </c>
      <c r="AU312" t="s">
        <v>52</v>
      </c>
      <c r="AV312" t="s">
        <v>52</v>
      </c>
      <c r="AW312" t="s">
        <v>52</v>
      </c>
      <c r="AX312" t="s">
        <v>52</v>
      </c>
      <c r="AY312" t="s">
        <v>51</v>
      </c>
    </row>
    <row r="313" spans="1:51" hidden="1" x14ac:dyDescent="0.25">
      <c r="A313">
        <v>170571</v>
      </c>
      <c r="B313">
        <v>50</v>
      </c>
      <c r="D313">
        <v>50</v>
      </c>
      <c r="E313">
        <v>3</v>
      </c>
      <c r="F313" t="s">
        <v>829</v>
      </c>
      <c r="G313" s="22">
        <v>13373</v>
      </c>
      <c r="H313">
        <v>82</v>
      </c>
      <c r="I313" t="s">
        <v>56</v>
      </c>
      <c r="J313" t="s">
        <v>57</v>
      </c>
      <c r="K313" t="s">
        <v>58</v>
      </c>
      <c r="L313">
        <v>27.01</v>
      </c>
      <c r="M313">
        <v>90</v>
      </c>
      <c r="N313">
        <v>60</v>
      </c>
      <c r="O313">
        <v>30</v>
      </c>
      <c r="P313">
        <v>75</v>
      </c>
      <c r="Q313">
        <v>73</v>
      </c>
      <c r="R313" t="s">
        <v>59</v>
      </c>
      <c r="S313" t="s">
        <v>50</v>
      </c>
      <c r="T313" t="s">
        <v>50</v>
      </c>
      <c r="U313" t="s">
        <v>51</v>
      </c>
      <c r="V313" t="s">
        <v>51</v>
      </c>
      <c r="W313" t="s">
        <v>51</v>
      </c>
      <c r="X313" t="s">
        <v>51</v>
      </c>
      <c r="Y313" t="s">
        <v>51</v>
      </c>
      <c r="Z313" t="b">
        <v>1</v>
      </c>
      <c r="AA313" t="s">
        <v>50</v>
      </c>
      <c r="AB313" t="s">
        <v>51</v>
      </c>
      <c r="AC313">
        <v>207</v>
      </c>
      <c r="AD313">
        <v>25</v>
      </c>
      <c r="AE313">
        <v>95</v>
      </c>
      <c r="AF313">
        <v>4.7</v>
      </c>
      <c r="AI313" t="s">
        <v>52</v>
      </c>
      <c r="AJ313" t="s">
        <v>52</v>
      </c>
      <c r="AK313" t="s">
        <v>50</v>
      </c>
      <c r="AL313" t="s">
        <v>50</v>
      </c>
      <c r="AM313" t="s">
        <v>52</v>
      </c>
      <c r="AN313" t="s">
        <v>51</v>
      </c>
      <c r="AO313" t="s">
        <v>51</v>
      </c>
      <c r="AP313" t="s">
        <v>51</v>
      </c>
      <c r="AQ313" t="s">
        <v>50</v>
      </c>
      <c r="AR313" t="s">
        <v>50</v>
      </c>
      <c r="AS313" t="s">
        <v>50</v>
      </c>
      <c r="AT313" t="s">
        <v>50</v>
      </c>
      <c r="AU313" t="s">
        <v>52</v>
      </c>
      <c r="AV313" t="s">
        <v>52</v>
      </c>
      <c r="AW313" t="s">
        <v>52</v>
      </c>
      <c r="AX313" t="s">
        <v>52</v>
      </c>
      <c r="AY313" t="s">
        <v>51</v>
      </c>
    </row>
    <row r="314" spans="1:51" hidden="1" x14ac:dyDescent="0.25">
      <c r="A314">
        <v>170571</v>
      </c>
      <c r="B314">
        <v>50</v>
      </c>
      <c r="D314">
        <v>50</v>
      </c>
      <c r="E314">
        <v>4</v>
      </c>
      <c r="F314" t="s">
        <v>830</v>
      </c>
      <c r="G314" s="22">
        <v>13373</v>
      </c>
      <c r="H314">
        <v>82</v>
      </c>
      <c r="I314" t="s">
        <v>56</v>
      </c>
      <c r="J314" t="s">
        <v>57</v>
      </c>
      <c r="K314" t="s">
        <v>58</v>
      </c>
      <c r="L314">
        <v>29.04</v>
      </c>
      <c r="M314">
        <v>90</v>
      </c>
      <c r="N314">
        <v>60</v>
      </c>
      <c r="O314">
        <v>30</v>
      </c>
      <c r="P314">
        <v>75</v>
      </c>
      <c r="Q314">
        <v>79</v>
      </c>
      <c r="R314" t="s">
        <v>59</v>
      </c>
      <c r="S314" t="s">
        <v>50</v>
      </c>
      <c r="T314" t="s">
        <v>50</v>
      </c>
      <c r="U314" t="s">
        <v>51</v>
      </c>
      <c r="V314" t="s">
        <v>51</v>
      </c>
      <c r="W314" t="s">
        <v>51</v>
      </c>
      <c r="X314" t="s">
        <v>51</v>
      </c>
      <c r="Y314" t="s">
        <v>51</v>
      </c>
      <c r="Z314" t="b">
        <v>1</v>
      </c>
      <c r="AA314" t="s">
        <v>50</v>
      </c>
      <c r="AB314" t="s">
        <v>51</v>
      </c>
      <c r="AI314" t="s">
        <v>52</v>
      </c>
      <c r="AJ314" t="s">
        <v>52</v>
      </c>
      <c r="AK314" t="s">
        <v>50</v>
      </c>
      <c r="AL314" t="s">
        <v>50</v>
      </c>
      <c r="AM314" t="s">
        <v>52</v>
      </c>
      <c r="AN314" t="s">
        <v>51</v>
      </c>
      <c r="AO314" t="s">
        <v>51</v>
      </c>
      <c r="AP314" t="s">
        <v>50</v>
      </c>
      <c r="AQ314" t="s">
        <v>50</v>
      </c>
      <c r="AR314" t="s">
        <v>50</v>
      </c>
      <c r="AS314" t="s">
        <v>50</v>
      </c>
      <c r="AT314" t="s">
        <v>50</v>
      </c>
      <c r="AU314" t="s">
        <v>52</v>
      </c>
      <c r="AV314" t="s">
        <v>52</v>
      </c>
      <c r="AW314" t="s">
        <v>52</v>
      </c>
      <c r="AX314" t="s">
        <v>52</v>
      </c>
      <c r="AY314" t="s">
        <v>51</v>
      </c>
    </row>
    <row r="315" spans="1:51" hidden="1" x14ac:dyDescent="0.25">
      <c r="A315">
        <v>170571</v>
      </c>
      <c r="B315">
        <v>50</v>
      </c>
      <c r="D315">
        <v>50</v>
      </c>
      <c r="E315">
        <v>5</v>
      </c>
      <c r="F315" t="s">
        <v>831</v>
      </c>
      <c r="G315" s="22">
        <v>13373</v>
      </c>
      <c r="H315">
        <v>82</v>
      </c>
      <c r="I315" t="s">
        <v>56</v>
      </c>
      <c r="J315" t="s">
        <v>57</v>
      </c>
      <c r="K315" t="s">
        <v>58</v>
      </c>
      <c r="L315">
        <v>27.53</v>
      </c>
      <c r="M315">
        <v>110</v>
      </c>
      <c r="N315">
        <v>70</v>
      </c>
      <c r="O315">
        <v>40</v>
      </c>
      <c r="P315">
        <v>90</v>
      </c>
      <c r="Q315">
        <v>80</v>
      </c>
      <c r="R315" t="s">
        <v>105</v>
      </c>
      <c r="S315" t="s">
        <v>50</v>
      </c>
      <c r="T315" t="s">
        <v>50</v>
      </c>
      <c r="U315" t="s">
        <v>51</v>
      </c>
      <c r="V315" t="s">
        <v>51</v>
      </c>
      <c r="W315" t="s">
        <v>51</v>
      </c>
      <c r="X315" t="s">
        <v>51</v>
      </c>
      <c r="Y315" t="s">
        <v>51</v>
      </c>
      <c r="Z315" t="b">
        <v>1</v>
      </c>
      <c r="AA315" t="s">
        <v>50</v>
      </c>
      <c r="AB315" t="s">
        <v>51</v>
      </c>
      <c r="AC315">
        <v>180</v>
      </c>
      <c r="AD315">
        <v>30</v>
      </c>
      <c r="AE315">
        <v>95</v>
      </c>
      <c r="AF315">
        <v>3.8</v>
      </c>
      <c r="AI315" t="s">
        <v>52</v>
      </c>
      <c r="AJ315" t="s">
        <v>52</v>
      </c>
      <c r="AK315" t="s">
        <v>50</v>
      </c>
      <c r="AL315" t="s">
        <v>50</v>
      </c>
      <c r="AM315" t="s">
        <v>52</v>
      </c>
      <c r="AN315" t="s">
        <v>51</v>
      </c>
      <c r="AO315" t="s">
        <v>51</v>
      </c>
      <c r="AP315" t="s">
        <v>51</v>
      </c>
      <c r="AQ315" t="s">
        <v>50</v>
      </c>
      <c r="AR315" t="s">
        <v>50</v>
      </c>
      <c r="AS315" t="s">
        <v>50</v>
      </c>
      <c r="AT315" t="s">
        <v>50</v>
      </c>
      <c r="AU315" t="s">
        <v>52</v>
      </c>
      <c r="AV315" t="s">
        <v>52</v>
      </c>
      <c r="AW315" t="s">
        <v>52</v>
      </c>
      <c r="AX315" t="s">
        <v>52</v>
      </c>
      <c r="AY315" t="s">
        <v>51</v>
      </c>
    </row>
    <row r="316" spans="1:51" x14ac:dyDescent="0.25">
      <c r="A316">
        <v>170686</v>
      </c>
      <c r="B316">
        <v>63</v>
      </c>
      <c r="D316">
        <v>63</v>
      </c>
      <c r="E316">
        <v>1</v>
      </c>
      <c r="F316" t="s">
        <v>129</v>
      </c>
      <c r="G316" s="22">
        <v>9341</v>
      </c>
      <c r="H316">
        <v>93</v>
      </c>
      <c r="I316" t="s">
        <v>56</v>
      </c>
      <c r="J316" t="s">
        <v>57</v>
      </c>
      <c r="K316" t="s">
        <v>58</v>
      </c>
      <c r="L316">
        <v>30.28</v>
      </c>
      <c r="M316">
        <v>158</v>
      </c>
      <c r="N316">
        <v>68</v>
      </c>
      <c r="O316">
        <v>90</v>
      </c>
      <c r="P316">
        <v>113</v>
      </c>
      <c r="Q316">
        <v>61</v>
      </c>
      <c r="R316" t="s">
        <v>54</v>
      </c>
      <c r="S316" t="s">
        <v>50</v>
      </c>
      <c r="T316" t="s">
        <v>50</v>
      </c>
      <c r="U316" t="s">
        <v>50</v>
      </c>
      <c r="V316" t="s">
        <v>50</v>
      </c>
      <c r="W316" t="s">
        <v>50</v>
      </c>
      <c r="X316" t="s">
        <v>51</v>
      </c>
      <c r="Y316" t="s">
        <v>50</v>
      </c>
      <c r="Z316" t="s">
        <v>52</v>
      </c>
      <c r="AA316" t="s">
        <v>50</v>
      </c>
      <c r="AB316" t="s">
        <v>50</v>
      </c>
      <c r="AC316">
        <v>158</v>
      </c>
      <c r="AD316">
        <v>33</v>
      </c>
      <c r="AF316">
        <v>4.7</v>
      </c>
      <c r="AI316" t="s">
        <v>52</v>
      </c>
      <c r="AJ316" t="s">
        <v>52</v>
      </c>
      <c r="AK316" t="s">
        <v>50</v>
      </c>
      <c r="AL316" t="s">
        <v>50</v>
      </c>
      <c r="AM316" t="s">
        <v>52</v>
      </c>
      <c r="AN316" t="s">
        <v>51</v>
      </c>
      <c r="AO316" t="s">
        <v>51</v>
      </c>
      <c r="AP316" t="s">
        <v>51</v>
      </c>
      <c r="AQ316" t="s">
        <v>50</v>
      </c>
      <c r="AR316" t="s">
        <v>50</v>
      </c>
      <c r="AS316" t="s">
        <v>51</v>
      </c>
      <c r="AT316" t="s">
        <v>50</v>
      </c>
      <c r="AU316" t="s">
        <v>52</v>
      </c>
      <c r="AV316" t="s">
        <v>52</v>
      </c>
      <c r="AW316" t="s">
        <v>52</v>
      </c>
      <c r="AX316" t="s">
        <v>52</v>
      </c>
      <c r="AY316" t="s">
        <v>51</v>
      </c>
    </row>
    <row r="317" spans="1:51" hidden="1" x14ac:dyDescent="0.25">
      <c r="A317">
        <v>170686</v>
      </c>
      <c r="B317">
        <v>63</v>
      </c>
      <c r="D317">
        <v>63</v>
      </c>
      <c r="E317">
        <v>2</v>
      </c>
      <c r="F317" t="s">
        <v>832</v>
      </c>
      <c r="G317" s="22">
        <v>9341</v>
      </c>
      <c r="H317">
        <v>93</v>
      </c>
      <c r="I317" t="s">
        <v>56</v>
      </c>
      <c r="J317" t="s">
        <v>57</v>
      </c>
      <c r="K317" t="s">
        <v>58</v>
      </c>
      <c r="L317">
        <v>30.8</v>
      </c>
      <c r="M317">
        <v>140</v>
      </c>
      <c r="N317">
        <v>75</v>
      </c>
      <c r="O317">
        <v>65</v>
      </c>
      <c r="P317">
        <v>107.5</v>
      </c>
      <c r="Q317">
        <v>60</v>
      </c>
      <c r="R317" t="s">
        <v>54</v>
      </c>
      <c r="S317" t="s">
        <v>50</v>
      </c>
      <c r="T317" t="s">
        <v>50</v>
      </c>
      <c r="U317" t="s">
        <v>50</v>
      </c>
      <c r="V317" t="s">
        <v>50</v>
      </c>
      <c r="W317" t="s">
        <v>50</v>
      </c>
      <c r="X317" t="s">
        <v>51</v>
      </c>
      <c r="Y317" t="s">
        <v>50</v>
      </c>
      <c r="Z317" t="s">
        <v>52</v>
      </c>
      <c r="AA317" t="s">
        <v>50</v>
      </c>
      <c r="AB317" t="s">
        <v>50</v>
      </c>
      <c r="AI317" t="s">
        <v>52</v>
      </c>
      <c r="AJ317" t="s">
        <v>52</v>
      </c>
      <c r="AK317" t="s">
        <v>50</v>
      </c>
      <c r="AL317" t="s">
        <v>50</v>
      </c>
      <c r="AM317" t="s">
        <v>52</v>
      </c>
      <c r="AN317" t="s">
        <v>51</v>
      </c>
      <c r="AO317" t="s">
        <v>51</v>
      </c>
      <c r="AP317" t="s">
        <v>51</v>
      </c>
      <c r="AQ317" t="s">
        <v>50</v>
      </c>
      <c r="AR317" t="s">
        <v>50</v>
      </c>
      <c r="AS317" t="s">
        <v>51</v>
      </c>
      <c r="AT317" t="s">
        <v>50</v>
      </c>
      <c r="AU317" t="s">
        <v>52</v>
      </c>
      <c r="AV317" t="s">
        <v>52</v>
      </c>
      <c r="AW317" t="s">
        <v>52</v>
      </c>
      <c r="AX317" t="s">
        <v>52</v>
      </c>
      <c r="AY317" t="s">
        <v>51</v>
      </c>
    </row>
    <row r="318" spans="1:51" hidden="1" x14ac:dyDescent="0.25">
      <c r="A318">
        <v>170686</v>
      </c>
      <c r="B318">
        <v>63</v>
      </c>
      <c r="D318">
        <v>63</v>
      </c>
      <c r="E318">
        <v>3</v>
      </c>
      <c r="F318" t="s">
        <v>833</v>
      </c>
      <c r="G318" s="22">
        <v>9341</v>
      </c>
      <c r="H318">
        <v>93</v>
      </c>
      <c r="I318" t="s">
        <v>56</v>
      </c>
      <c r="J318" t="s">
        <v>57</v>
      </c>
      <c r="K318" t="s">
        <v>58</v>
      </c>
      <c r="L318">
        <v>27.38</v>
      </c>
      <c r="M318">
        <v>160</v>
      </c>
      <c r="N318">
        <v>80</v>
      </c>
      <c r="O318">
        <v>80</v>
      </c>
      <c r="P318">
        <v>120</v>
      </c>
      <c r="Q318">
        <v>62</v>
      </c>
      <c r="R318" t="s">
        <v>54</v>
      </c>
      <c r="S318" t="s">
        <v>50</v>
      </c>
      <c r="T318" t="s">
        <v>50</v>
      </c>
      <c r="U318" t="s">
        <v>50</v>
      </c>
      <c r="V318" t="s">
        <v>50</v>
      </c>
      <c r="W318" t="s">
        <v>50</v>
      </c>
      <c r="X318" t="s">
        <v>51</v>
      </c>
      <c r="Y318" t="s">
        <v>50</v>
      </c>
      <c r="Z318" t="s">
        <v>52</v>
      </c>
      <c r="AA318" t="s">
        <v>50</v>
      </c>
      <c r="AB318" t="s">
        <v>50</v>
      </c>
      <c r="AI318" t="s">
        <v>52</v>
      </c>
      <c r="AJ318" t="s">
        <v>52</v>
      </c>
      <c r="AK318" t="s">
        <v>50</v>
      </c>
      <c r="AL318" t="s">
        <v>50</v>
      </c>
      <c r="AM318" t="s">
        <v>52</v>
      </c>
      <c r="AN318" t="s">
        <v>51</v>
      </c>
      <c r="AO318" t="s">
        <v>51</v>
      </c>
      <c r="AP318" t="s">
        <v>51</v>
      </c>
      <c r="AQ318" t="s">
        <v>50</v>
      </c>
      <c r="AR318" t="s">
        <v>50</v>
      </c>
      <c r="AS318" t="s">
        <v>51</v>
      </c>
      <c r="AT318" t="s">
        <v>50</v>
      </c>
      <c r="AU318" t="s">
        <v>52</v>
      </c>
      <c r="AV318" t="s">
        <v>52</v>
      </c>
      <c r="AW318" t="s">
        <v>52</v>
      </c>
      <c r="AX318" t="s">
        <v>52</v>
      </c>
      <c r="AY318" t="s">
        <v>51</v>
      </c>
    </row>
    <row r="319" spans="1:51" hidden="1" x14ac:dyDescent="0.25">
      <c r="A319">
        <v>170686</v>
      </c>
      <c r="B319">
        <v>63</v>
      </c>
      <c r="C319">
        <v>63</v>
      </c>
      <c r="D319">
        <v>63</v>
      </c>
      <c r="E319">
        <v>4</v>
      </c>
      <c r="F319" t="s">
        <v>834</v>
      </c>
      <c r="G319" s="22">
        <v>9341</v>
      </c>
      <c r="H319">
        <v>93</v>
      </c>
      <c r="I319" t="s">
        <v>56</v>
      </c>
      <c r="J319" t="s">
        <v>57</v>
      </c>
      <c r="K319" t="s">
        <v>58</v>
      </c>
      <c r="L319">
        <v>27</v>
      </c>
      <c r="M319">
        <v>135</v>
      </c>
      <c r="N319">
        <v>50</v>
      </c>
      <c r="O319">
        <v>85</v>
      </c>
      <c r="P319">
        <v>92.5</v>
      </c>
      <c r="Q319">
        <v>60</v>
      </c>
      <c r="R319" t="s">
        <v>54</v>
      </c>
      <c r="S319" t="s">
        <v>50</v>
      </c>
      <c r="T319" t="s">
        <v>50</v>
      </c>
      <c r="U319" t="s">
        <v>50</v>
      </c>
      <c r="V319" t="s">
        <v>50</v>
      </c>
      <c r="W319" t="s">
        <v>50</v>
      </c>
      <c r="X319" t="s">
        <v>51</v>
      </c>
      <c r="Y319" t="s">
        <v>50</v>
      </c>
      <c r="Z319" t="s">
        <v>52</v>
      </c>
      <c r="AA319" t="s">
        <v>50</v>
      </c>
      <c r="AB319" t="s">
        <v>50</v>
      </c>
      <c r="AC319">
        <v>170</v>
      </c>
      <c r="AD319">
        <v>30</v>
      </c>
      <c r="AE319">
        <v>106</v>
      </c>
      <c r="AF319">
        <v>4.3</v>
      </c>
      <c r="AK319" t="s">
        <v>50</v>
      </c>
      <c r="AL319" t="s">
        <v>50</v>
      </c>
      <c r="AM319" t="s">
        <v>50</v>
      </c>
      <c r="AN319" t="s">
        <v>51</v>
      </c>
      <c r="AO319" t="s">
        <v>51</v>
      </c>
      <c r="AP319" t="s">
        <v>51</v>
      </c>
      <c r="AQ319" t="s">
        <v>50</v>
      </c>
      <c r="AR319" t="s">
        <v>50</v>
      </c>
      <c r="AS319" t="s">
        <v>51</v>
      </c>
      <c r="AT319" t="s">
        <v>50</v>
      </c>
      <c r="AU319" t="s">
        <v>52</v>
      </c>
      <c r="AV319" t="s">
        <v>52</v>
      </c>
      <c r="AW319" t="s">
        <v>52</v>
      </c>
      <c r="AX319" t="s">
        <v>52</v>
      </c>
      <c r="AY319" t="s">
        <v>51</v>
      </c>
    </row>
    <row r="320" spans="1:51" hidden="1" x14ac:dyDescent="0.25">
      <c r="A320">
        <v>170686</v>
      </c>
      <c r="B320">
        <v>56</v>
      </c>
      <c r="C320">
        <v>56</v>
      </c>
      <c r="D320">
        <v>56</v>
      </c>
      <c r="E320">
        <v>5</v>
      </c>
      <c r="F320" t="s">
        <v>835</v>
      </c>
      <c r="G320" s="22">
        <v>9341</v>
      </c>
      <c r="H320">
        <v>93</v>
      </c>
      <c r="I320" t="s">
        <v>56</v>
      </c>
      <c r="J320" t="s">
        <v>57</v>
      </c>
      <c r="K320" t="s">
        <v>58</v>
      </c>
      <c r="L320">
        <v>26.7</v>
      </c>
      <c r="M320">
        <v>140</v>
      </c>
      <c r="N320">
        <v>60</v>
      </c>
      <c r="O320">
        <v>80</v>
      </c>
      <c r="P320">
        <v>100</v>
      </c>
      <c r="Q320">
        <v>60</v>
      </c>
      <c r="R320" t="s">
        <v>59</v>
      </c>
      <c r="S320" t="s">
        <v>50</v>
      </c>
      <c r="T320" t="s">
        <v>50</v>
      </c>
      <c r="U320" t="s">
        <v>50</v>
      </c>
      <c r="V320" t="s">
        <v>50</v>
      </c>
      <c r="W320" t="s">
        <v>50</v>
      </c>
      <c r="X320" t="s">
        <v>51</v>
      </c>
      <c r="Y320" t="s">
        <v>50</v>
      </c>
      <c r="Z320" t="s">
        <v>52</v>
      </c>
      <c r="AA320" t="s">
        <v>50</v>
      </c>
      <c r="AB320" t="s">
        <v>50</v>
      </c>
      <c r="AC320">
        <v>160</v>
      </c>
      <c r="AD320">
        <v>32</v>
      </c>
      <c r="AE320">
        <v>107</v>
      </c>
      <c r="AF320">
        <v>4.5</v>
      </c>
      <c r="AK320" t="s">
        <v>50</v>
      </c>
      <c r="AL320" t="s">
        <v>50</v>
      </c>
      <c r="AM320" t="s">
        <v>50</v>
      </c>
      <c r="AN320" t="s">
        <v>51</v>
      </c>
      <c r="AO320" t="s">
        <v>51</v>
      </c>
      <c r="AP320" t="s">
        <v>51</v>
      </c>
      <c r="AQ320" t="s">
        <v>50</v>
      </c>
      <c r="AR320" t="s">
        <v>50</v>
      </c>
      <c r="AS320" t="s">
        <v>51</v>
      </c>
      <c r="AT320" t="s">
        <v>50</v>
      </c>
      <c r="AU320" t="s">
        <v>52</v>
      </c>
      <c r="AV320" t="s">
        <v>52</v>
      </c>
      <c r="AW320" t="s">
        <v>52</v>
      </c>
      <c r="AX320" t="s">
        <v>52</v>
      </c>
      <c r="AY320" t="s">
        <v>51</v>
      </c>
    </row>
    <row r="321" spans="1:51" hidden="1" x14ac:dyDescent="0.25">
      <c r="A321">
        <v>170686</v>
      </c>
      <c r="B321">
        <v>56</v>
      </c>
      <c r="C321">
        <v>56</v>
      </c>
      <c r="D321">
        <v>56</v>
      </c>
      <c r="E321">
        <v>6</v>
      </c>
      <c r="F321" t="s">
        <v>836</v>
      </c>
      <c r="G321" s="22">
        <v>9341</v>
      </c>
      <c r="H321">
        <v>93</v>
      </c>
      <c r="I321" t="s">
        <v>56</v>
      </c>
      <c r="J321" t="s">
        <v>57</v>
      </c>
      <c r="K321" t="s">
        <v>58</v>
      </c>
      <c r="L321">
        <v>27.4</v>
      </c>
      <c r="M321">
        <v>140</v>
      </c>
      <c r="N321">
        <v>60</v>
      </c>
      <c r="O321">
        <v>80</v>
      </c>
      <c r="P321">
        <v>100</v>
      </c>
      <c r="Q321">
        <v>60</v>
      </c>
      <c r="R321" t="s">
        <v>59</v>
      </c>
      <c r="S321" t="s">
        <v>50</v>
      </c>
      <c r="T321" t="s">
        <v>50</v>
      </c>
      <c r="U321" t="s">
        <v>50</v>
      </c>
      <c r="V321" t="s">
        <v>50</v>
      </c>
      <c r="W321" t="s">
        <v>50</v>
      </c>
      <c r="X321" t="s">
        <v>51</v>
      </c>
      <c r="Y321" t="s">
        <v>50</v>
      </c>
      <c r="Z321" t="s">
        <v>52</v>
      </c>
      <c r="AA321" t="s">
        <v>50</v>
      </c>
      <c r="AB321" t="s">
        <v>50</v>
      </c>
      <c r="AC321">
        <v>142</v>
      </c>
      <c r="AD321">
        <v>37</v>
      </c>
      <c r="AE321">
        <v>111</v>
      </c>
      <c r="AF321">
        <v>4.2</v>
      </c>
      <c r="AK321" t="s">
        <v>50</v>
      </c>
      <c r="AL321" t="s">
        <v>50</v>
      </c>
      <c r="AM321" t="s">
        <v>50</v>
      </c>
      <c r="AN321" t="s">
        <v>50</v>
      </c>
      <c r="AO321" t="s">
        <v>51</v>
      </c>
      <c r="AP321" t="s">
        <v>51</v>
      </c>
      <c r="AQ321" t="s">
        <v>50</v>
      </c>
      <c r="AR321" t="s">
        <v>50</v>
      </c>
      <c r="AS321" t="s">
        <v>51</v>
      </c>
      <c r="AT321" t="s">
        <v>50</v>
      </c>
      <c r="AU321" t="s">
        <v>52</v>
      </c>
      <c r="AV321" t="s">
        <v>52</v>
      </c>
      <c r="AW321" t="s">
        <v>52</v>
      </c>
      <c r="AX321" t="s">
        <v>52</v>
      </c>
      <c r="AY321" t="s">
        <v>51</v>
      </c>
    </row>
    <row r="322" spans="1:51" hidden="1" x14ac:dyDescent="0.25">
      <c r="A322">
        <v>170686</v>
      </c>
      <c r="B322">
        <v>56</v>
      </c>
      <c r="C322">
        <v>56</v>
      </c>
      <c r="D322">
        <v>56</v>
      </c>
      <c r="E322">
        <v>7</v>
      </c>
      <c r="F322" t="s">
        <v>837</v>
      </c>
      <c r="G322" s="22">
        <v>9341</v>
      </c>
      <c r="H322">
        <v>93</v>
      </c>
      <c r="I322" t="s">
        <v>56</v>
      </c>
      <c r="J322" t="s">
        <v>57</v>
      </c>
      <c r="K322" t="s">
        <v>58</v>
      </c>
      <c r="L322">
        <v>27.4</v>
      </c>
      <c r="M322">
        <v>160</v>
      </c>
      <c r="N322">
        <v>70</v>
      </c>
      <c r="O322">
        <v>90</v>
      </c>
      <c r="P322">
        <v>115</v>
      </c>
      <c r="Q322">
        <v>81</v>
      </c>
      <c r="R322" t="s">
        <v>54</v>
      </c>
      <c r="S322" t="s">
        <v>51</v>
      </c>
      <c r="T322" t="s">
        <v>50</v>
      </c>
      <c r="U322" t="s">
        <v>50</v>
      </c>
      <c r="V322" t="s">
        <v>50</v>
      </c>
      <c r="W322" t="s">
        <v>50</v>
      </c>
      <c r="X322" t="s">
        <v>51</v>
      </c>
      <c r="Y322" t="s">
        <v>50</v>
      </c>
      <c r="Z322" t="s">
        <v>52</v>
      </c>
      <c r="AA322" t="s">
        <v>50</v>
      </c>
      <c r="AB322" t="s">
        <v>50</v>
      </c>
      <c r="AK322" t="s">
        <v>50</v>
      </c>
      <c r="AL322" t="s">
        <v>50</v>
      </c>
      <c r="AM322" t="s">
        <v>50</v>
      </c>
      <c r="AN322" t="s">
        <v>50</v>
      </c>
      <c r="AO322" t="s">
        <v>51</v>
      </c>
      <c r="AP322" t="s">
        <v>51</v>
      </c>
      <c r="AQ322" t="s">
        <v>50</v>
      </c>
      <c r="AR322" t="s">
        <v>50</v>
      </c>
      <c r="AS322" t="s">
        <v>51</v>
      </c>
      <c r="AT322" t="s">
        <v>50</v>
      </c>
      <c r="AU322" t="s">
        <v>52</v>
      </c>
      <c r="AV322" t="s">
        <v>52</v>
      </c>
      <c r="AW322" t="s">
        <v>52</v>
      </c>
      <c r="AX322" t="s">
        <v>52</v>
      </c>
      <c r="AY322" t="s">
        <v>51</v>
      </c>
    </row>
    <row r="323" spans="1:51" hidden="1" x14ac:dyDescent="0.25">
      <c r="A323">
        <v>170686</v>
      </c>
      <c r="B323">
        <v>56</v>
      </c>
      <c r="C323">
        <v>56</v>
      </c>
      <c r="D323">
        <v>56</v>
      </c>
      <c r="E323">
        <v>8</v>
      </c>
      <c r="F323" t="s">
        <v>838</v>
      </c>
      <c r="G323" s="22">
        <v>9341</v>
      </c>
      <c r="H323">
        <v>93</v>
      </c>
      <c r="I323" t="s">
        <v>56</v>
      </c>
      <c r="J323" t="s">
        <v>57</v>
      </c>
      <c r="K323" t="s">
        <v>58</v>
      </c>
      <c r="L323">
        <v>26.9</v>
      </c>
      <c r="M323">
        <v>140</v>
      </c>
      <c r="N323">
        <v>60</v>
      </c>
      <c r="O323">
        <v>80</v>
      </c>
      <c r="P323">
        <v>100</v>
      </c>
      <c r="Q323">
        <v>65</v>
      </c>
      <c r="R323" t="s">
        <v>54</v>
      </c>
      <c r="S323" t="s">
        <v>50</v>
      </c>
      <c r="T323" t="s">
        <v>50</v>
      </c>
      <c r="U323" t="s">
        <v>50</v>
      </c>
      <c r="V323" t="s">
        <v>50</v>
      </c>
      <c r="W323" t="s">
        <v>50</v>
      </c>
      <c r="X323" t="s">
        <v>51</v>
      </c>
      <c r="Y323" t="s">
        <v>50</v>
      </c>
      <c r="Z323" t="s">
        <v>52</v>
      </c>
      <c r="AA323" t="s">
        <v>50</v>
      </c>
      <c r="AB323" t="s">
        <v>50</v>
      </c>
      <c r="AC323">
        <v>177</v>
      </c>
      <c r="AD323">
        <v>28</v>
      </c>
      <c r="AE323">
        <v>139</v>
      </c>
      <c r="AF323">
        <v>4.5</v>
      </c>
      <c r="AK323" t="s">
        <v>50</v>
      </c>
      <c r="AL323" t="s">
        <v>50</v>
      </c>
      <c r="AM323" t="s">
        <v>50</v>
      </c>
      <c r="AN323" t="s">
        <v>50</v>
      </c>
      <c r="AO323" t="s">
        <v>51</v>
      </c>
      <c r="AP323" t="s">
        <v>51</v>
      </c>
      <c r="AQ323" t="s">
        <v>50</v>
      </c>
      <c r="AR323" t="s">
        <v>50</v>
      </c>
      <c r="AS323" t="s">
        <v>51</v>
      </c>
      <c r="AT323" t="s">
        <v>50</v>
      </c>
      <c r="AU323" t="s">
        <v>52</v>
      </c>
      <c r="AV323" t="s">
        <v>52</v>
      </c>
      <c r="AW323" t="s">
        <v>52</v>
      </c>
      <c r="AX323" t="s">
        <v>52</v>
      </c>
      <c r="AY323" t="s">
        <v>51</v>
      </c>
    </row>
    <row r="324" spans="1:51" hidden="1" x14ac:dyDescent="0.25">
      <c r="A324">
        <v>170686</v>
      </c>
      <c r="B324">
        <v>58</v>
      </c>
      <c r="C324">
        <v>58</v>
      </c>
      <c r="D324">
        <v>56</v>
      </c>
      <c r="E324">
        <v>9</v>
      </c>
      <c r="F324" t="s">
        <v>839</v>
      </c>
      <c r="G324" s="22">
        <v>9341</v>
      </c>
      <c r="H324">
        <v>93</v>
      </c>
      <c r="I324" t="s">
        <v>56</v>
      </c>
      <c r="J324" t="s">
        <v>57</v>
      </c>
      <c r="K324" t="s">
        <v>58</v>
      </c>
      <c r="L324">
        <v>26.2</v>
      </c>
      <c r="M324">
        <v>110</v>
      </c>
      <c r="N324">
        <v>70</v>
      </c>
      <c r="O324">
        <v>40</v>
      </c>
      <c r="P324">
        <v>90</v>
      </c>
      <c r="Q324">
        <v>89</v>
      </c>
      <c r="R324" t="s">
        <v>54</v>
      </c>
      <c r="S324" t="s">
        <v>50</v>
      </c>
      <c r="T324" t="s">
        <v>50</v>
      </c>
      <c r="U324" t="s">
        <v>50</v>
      </c>
      <c r="V324" t="s">
        <v>50</v>
      </c>
      <c r="W324" t="s">
        <v>50</v>
      </c>
      <c r="X324" t="s">
        <v>51</v>
      </c>
      <c r="Y324" t="s">
        <v>50</v>
      </c>
      <c r="Z324" t="s">
        <v>52</v>
      </c>
      <c r="AA324" t="s">
        <v>50</v>
      </c>
      <c r="AB324" t="s">
        <v>50</v>
      </c>
      <c r="AC324">
        <v>150</v>
      </c>
      <c r="AD324">
        <v>34</v>
      </c>
      <c r="AF324">
        <v>4.5999999999999996</v>
      </c>
      <c r="AK324" t="s">
        <v>50</v>
      </c>
      <c r="AL324" t="s">
        <v>50</v>
      </c>
      <c r="AM324" t="s">
        <v>50</v>
      </c>
      <c r="AN324" t="s">
        <v>50</v>
      </c>
      <c r="AO324" t="s">
        <v>51</v>
      </c>
      <c r="AP324" t="s">
        <v>50</v>
      </c>
      <c r="AQ324" t="s">
        <v>50</v>
      </c>
      <c r="AR324" t="s">
        <v>50</v>
      </c>
      <c r="AS324" t="s">
        <v>51</v>
      </c>
      <c r="AT324" t="s">
        <v>50</v>
      </c>
      <c r="AU324" t="s">
        <v>52</v>
      </c>
      <c r="AV324" t="s">
        <v>52</v>
      </c>
      <c r="AW324" t="s">
        <v>52</v>
      </c>
      <c r="AX324" t="s">
        <v>52</v>
      </c>
      <c r="AY324" t="s">
        <v>51</v>
      </c>
    </row>
    <row r="325" spans="1:51" hidden="1" x14ac:dyDescent="0.25">
      <c r="A325">
        <v>170686</v>
      </c>
      <c r="B325">
        <v>58</v>
      </c>
      <c r="C325">
        <v>58</v>
      </c>
      <c r="D325">
        <v>56</v>
      </c>
      <c r="E325">
        <v>10</v>
      </c>
      <c r="F325" t="s">
        <v>840</v>
      </c>
      <c r="G325" s="22">
        <v>9341</v>
      </c>
      <c r="H325">
        <v>93</v>
      </c>
      <c r="I325" t="s">
        <v>56</v>
      </c>
      <c r="J325" t="s">
        <v>57</v>
      </c>
      <c r="K325" t="s">
        <v>58</v>
      </c>
      <c r="L325">
        <v>25.7</v>
      </c>
      <c r="M325">
        <v>145</v>
      </c>
      <c r="N325">
        <v>60</v>
      </c>
      <c r="O325">
        <v>85</v>
      </c>
      <c r="P325">
        <v>102.5</v>
      </c>
      <c r="Q325">
        <v>83</v>
      </c>
      <c r="R325" t="s">
        <v>54</v>
      </c>
      <c r="S325" t="s">
        <v>50</v>
      </c>
      <c r="T325" t="s">
        <v>50</v>
      </c>
      <c r="U325" t="s">
        <v>50</v>
      </c>
      <c r="V325" t="s">
        <v>50</v>
      </c>
      <c r="W325" t="s">
        <v>50</v>
      </c>
      <c r="X325" t="s">
        <v>51</v>
      </c>
      <c r="Y325" t="s">
        <v>50</v>
      </c>
      <c r="Z325" t="s">
        <v>52</v>
      </c>
      <c r="AA325" t="s">
        <v>50</v>
      </c>
      <c r="AB325" t="s">
        <v>50</v>
      </c>
      <c r="AK325" t="s">
        <v>50</v>
      </c>
      <c r="AL325" t="s">
        <v>50</v>
      </c>
      <c r="AM325" t="s">
        <v>50</v>
      </c>
      <c r="AN325" t="s">
        <v>50</v>
      </c>
      <c r="AO325" t="s">
        <v>51</v>
      </c>
      <c r="AP325" t="s">
        <v>50</v>
      </c>
      <c r="AQ325" t="s">
        <v>50</v>
      </c>
      <c r="AR325" t="s">
        <v>50</v>
      </c>
      <c r="AS325" t="s">
        <v>51</v>
      </c>
      <c r="AT325" t="s">
        <v>50</v>
      </c>
      <c r="AU325" t="s">
        <v>52</v>
      </c>
      <c r="AV325" t="s">
        <v>52</v>
      </c>
      <c r="AW325" t="s">
        <v>52</v>
      </c>
      <c r="AX325" t="s">
        <v>52</v>
      </c>
      <c r="AY325" t="s">
        <v>51</v>
      </c>
    </row>
    <row r="326" spans="1:51" x14ac:dyDescent="0.25">
      <c r="A326">
        <v>171265</v>
      </c>
      <c r="B326">
        <v>55</v>
      </c>
      <c r="C326">
        <v>55</v>
      </c>
      <c r="D326">
        <v>50</v>
      </c>
      <c r="E326">
        <v>1</v>
      </c>
      <c r="F326" t="s">
        <v>130</v>
      </c>
      <c r="G326" s="22">
        <v>19164</v>
      </c>
      <c r="H326">
        <v>66</v>
      </c>
      <c r="I326" t="s">
        <v>56</v>
      </c>
      <c r="J326" t="s">
        <v>57</v>
      </c>
      <c r="K326" t="s">
        <v>58</v>
      </c>
      <c r="L326">
        <v>38.6</v>
      </c>
      <c r="M326">
        <v>130</v>
      </c>
      <c r="N326">
        <v>60</v>
      </c>
      <c r="O326">
        <v>70</v>
      </c>
      <c r="P326">
        <v>95</v>
      </c>
      <c r="Q326">
        <v>67</v>
      </c>
      <c r="R326" t="s">
        <v>54</v>
      </c>
      <c r="S326" t="s">
        <v>50</v>
      </c>
      <c r="T326" t="s">
        <v>51</v>
      </c>
      <c r="U326" t="s">
        <v>50</v>
      </c>
      <c r="V326" t="s">
        <v>51</v>
      </c>
      <c r="W326" t="s">
        <v>50</v>
      </c>
      <c r="X326" t="s">
        <v>50</v>
      </c>
      <c r="Y326" t="s">
        <v>51</v>
      </c>
      <c r="Z326" t="s">
        <v>52</v>
      </c>
      <c r="AA326" t="s">
        <v>50</v>
      </c>
      <c r="AB326" t="s">
        <v>50</v>
      </c>
      <c r="AC326">
        <v>92</v>
      </c>
      <c r="AD326">
        <v>75</v>
      </c>
      <c r="AE326">
        <v>142</v>
      </c>
      <c r="AF326">
        <v>4.5999999999999996</v>
      </c>
      <c r="AI326">
        <v>4.5</v>
      </c>
      <c r="AJ326">
        <v>2.5</v>
      </c>
      <c r="AK326" t="s">
        <v>51</v>
      </c>
      <c r="AL326" t="s">
        <v>50</v>
      </c>
      <c r="AM326" t="s">
        <v>50</v>
      </c>
      <c r="AN326" t="s">
        <v>51</v>
      </c>
      <c r="AO326" t="s">
        <v>50</v>
      </c>
      <c r="AP326" t="s">
        <v>51</v>
      </c>
      <c r="AQ326" t="s">
        <v>50</v>
      </c>
      <c r="AR326" t="s">
        <v>50</v>
      </c>
      <c r="AS326" t="s">
        <v>51</v>
      </c>
      <c r="AT326" t="s">
        <v>50</v>
      </c>
      <c r="AU326" t="s">
        <v>52</v>
      </c>
      <c r="AV326" t="s">
        <v>52</v>
      </c>
      <c r="AW326" t="s">
        <v>52</v>
      </c>
      <c r="AX326" t="s">
        <v>52</v>
      </c>
      <c r="AY326" t="s">
        <v>50</v>
      </c>
    </row>
    <row r="327" spans="1:51" x14ac:dyDescent="0.25">
      <c r="A327">
        <v>171648</v>
      </c>
      <c r="B327">
        <v>55</v>
      </c>
      <c r="C327">
        <v>55</v>
      </c>
      <c r="E327">
        <v>1</v>
      </c>
      <c r="F327" t="s">
        <v>131</v>
      </c>
      <c r="G327" s="22">
        <v>11073</v>
      </c>
      <c r="H327">
        <v>88</v>
      </c>
      <c r="I327" t="s">
        <v>46</v>
      </c>
      <c r="J327" t="s">
        <v>47</v>
      </c>
      <c r="K327" t="s">
        <v>58</v>
      </c>
      <c r="L327">
        <v>32.5</v>
      </c>
      <c r="M327">
        <v>150</v>
      </c>
      <c r="N327">
        <v>90</v>
      </c>
      <c r="O327">
        <v>60</v>
      </c>
      <c r="P327">
        <v>120</v>
      </c>
      <c r="Q327">
        <v>59</v>
      </c>
      <c r="R327" t="s">
        <v>54</v>
      </c>
      <c r="S327" t="s">
        <v>50</v>
      </c>
      <c r="T327" t="s">
        <v>50</v>
      </c>
      <c r="U327" t="s">
        <v>50</v>
      </c>
      <c r="V327" t="s">
        <v>51</v>
      </c>
      <c r="W327" t="s">
        <v>51</v>
      </c>
      <c r="X327" t="s">
        <v>51</v>
      </c>
      <c r="Y327" t="s">
        <v>50</v>
      </c>
      <c r="Z327" t="s">
        <v>52</v>
      </c>
      <c r="AA327" t="s">
        <v>50</v>
      </c>
      <c r="AB327" t="s">
        <v>50</v>
      </c>
      <c r="AC327">
        <v>100</v>
      </c>
      <c r="AD327">
        <v>44</v>
      </c>
      <c r="AE327">
        <v>121</v>
      </c>
      <c r="AF327">
        <v>4.2</v>
      </c>
      <c r="AI327">
        <v>3.4</v>
      </c>
      <c r="AJ327">
        <v>1.2</v>
      </c>
      <c r="AK327" t="s">
        <v>51</v>
      </c>
      <c r="AL327" t="s">
        <v>50</v>
      </c>
      <c r="AM327" t="s">
        <v>50</v>
      </c>
      <c r="AN327" t="s">
        <v>51</v>
      </c>
      <c r="AO327" t="s">
        <v>51</v>
      </c>
      <c r="AP327" t="s">
        <v>51</v>
      </c>
      <c r="AQ327" t="s">
        <v>50</v>
      </c>
      <c r="AR327" t="s">
        <v>50</v>
      </c>
      <c r="AS327" t="s">
        <v>51</v>
      </c>
      <c r="AT327" t="s">
        <v>50</v>
      </c>
      <c r="AU327" t="s">
        <v>52</v>
      </c>
      <c r="AV327" t="s">
        <v>52</v>
      </c>
      <c r="AW327" t="s">
        <v>52</v>
      </c>
      <c r="AX327" t="s">
        <v>52</v>
      </c>
      <c r="AY327" t="s">
        <v>51</v>
      </c>
    </row>
    <row r="328" spans="1:51" hidden="1" x14ac:dyDescent="0.25">
      <c r="A328">
        <v>171648</v>
      </c>
      <c r="B328">
        <v>55</v>
      </c>
      <c r="C328">
        <v>55</v>
      </c>
      <c r="E328">
        <v>2</v>
      </c>
      <c r="F328" t="s">
        <v>841</v>
      </c>
      <c r="G328" s="22">
        <v>11073</v>
      </c>
      <c r="H328">
        <v>88</v>
      </c>
      <c r="I328" t="s">
        <v>46</v>
      </c>
      <c r="J328" t="s">
        <v>47</v>
      </c>
      <c r="K328" t="s">
        <v>58</v>
      </c>
      <c r="L328">
        <v>28.3</v>
      </c>
      <c r="M328">
        <v>125</v>
      </c>
      <c r="N328">
        <v>75</v>
      </c>
      <c r="O328">
        <v>50</v>
      </c>
      <c r="P328">
        <v>100</v>
      </c>
      <c r="Q328">
        <v>48</v>
      </c>
      <c r="R328" t="s">
        <v>54</v>
      </c>
      <c r="S328" t="s">
        <v>50</v>
      </c>
      <c r="T328" t="s">
        <v>50</v>
      </c>
      <c r="U328" t="s">
        <v>50</v>
      </c>
      <c r="V328" t="s">
        <v>51</v>
      </c>
      <c r="W328" t="s">
        <v>51</v>
      </c>
      <c r="X328" t="s">
        <v>51</v>
      </c>
      <c r="Y328" t="s">
        <v>50</v>
      </c>
      <c r="Z328" t="s">
        <v>52</v>
      </c>
      <c r="AA328" t="s">
        <v>50</v>
      </c>
      <c r="AB328" t="s">
        <v>50</v>
      </c>
      <c r="AC328">
        <v>109</v>
      </c>
      <c r="AD328">
        <v>40</v>
      </c>
      <c r="AF328">
        <v>4.9000000000000004</v>
      </c>
      <c r="AK328" t="s">
        <v>51</v>
      </c>
      <c r="AL328" t="s">
        <v>50</v>
      </c>
      <c r="AM328" t="s">
        <v>50</v>
      </c>
      <c r="AN328" t="s">
        <v>51</v>
      </c>
      <c r="AO328" t="s">
        <v>51</v>
      </c>
      <c r="AP328" t="s">
        <v>51</v>
      </c>
      <c r="AQ328" t="s">
        <v>50</v>
      </c>
      <c r="AR328" t="s">
        <v>50</v>
      </c>
      <c r="AS328" t="s">
        <v>51</v>
      </c>
      <c r="AT328" t="s">
        <v>50</v>
      </c>
      <c r="AU328" t="s">
        <v>52</v>
      </c>
      <c r="AV328" t="s">
        <v>52</v>
      </c>
      <c r="AW328" t="s">
        <v>52</v>
      </c>
      <c r="AX328" t="s">
        <v>52</v>
      </c>
      <c r="AY328" t="s">
        <v>51</v>
      </c>
    </row>
    <row r="329" spans="1:51" hidden="1" x14ac:dyDescent="0.25">
      <c r="A329">
        <v>171648</v>
      </c>
      <c r="B329">
        <v>55</v>
      </c>
      <c r="C329">
        <v>55</v>
      </c>
      <c r="D329">
        <v>55</v>
      </c>
      <c r="E329">
        <v>3</v>
      </c>
      <c r="F329" t="s">
        <v>842</v>
      </c>
      <c r="G329" s="22">
        <v>11073</v>
      </c>
      <c r="H329">
        <v>88</v>
      </c>
      <c r="I329" t="s">
        <v>46</v>
      </c>
      <c r="J329" t="s">
        <v>47</v>
      </c>
      <c r="K329" t="s">
        <v>58</v>
      </c>
      <c r="L329">
        <v>28.6</v>
      </c>
      <c r="M329">
        <v>145</v>
      </c>
      <c r="N329">
        <v>60</v>
      </c>
      <c r="O329">
        <v>85</v>
      </c>
      <c r="P329">
        <v>102.5</v>
      </c>
      <c r="Q329">
        <v>42</v>
      </c>
      <c r="R329" t="s">
        <v>54</v>
      </c>
      <c r="S329" t="s">
        <v>50</v>
      </c>
      <c r="T329" t="s">
        <v>50</v>
      </c>
      <c r="U329" t="s">
        <v>50</v>
      </c>
      <c r="V329" t="s">
        <v>51</v>
      </c>
      <c r="W329" t="s">
        <v>51</v>
      </c>
      <c r="X329" t="s">
        <v>51</v>
      </c>
      <c r="Y329" t="s">
        <v>50</v>
      </c>
      <c r="Z329" t="s">
        <v>52</v>
      </c>
      <c r="AA329" t="s">
        <v>50</v>
      </c>
      <c r="AB329" t="s">
        <v>50</v>
      </c>
      <c r="AC329">
        <v>109</v>
      </c>
      <c r="AD329">
        <v>40</v>
      </c>
      <c r="AE329">
        <v>136</v>
      </c>
      <c r="AF329">
        <v>4.4000000000000004</v>
      </c>
      <c r="AK329" t="s">
        <v>51</v>
      </c>
      <c r="AL329" t="s">
        <v>50</v>
      </c>
      <c r="AM329" t="s">
        <v>50</v>
      </c>
      <c r="AN329" t="s">
        <v>50</v>
      </c>
      <c r="AO329" t="s">
        <v>51</v>
      </c>
      <c r="AP329" t="s">
        <v>51</v>
      </c>
      <c r="AQ329" t="s">
        <v>50</v>
      </c>
      <c r="AR329" t="s">
        <v>50</v>
      </c>
      <c r="AS329" t="s">
        <v>51</v>
      </c>
      <c r="AT329" t="s">
        <v>50</v>
      </c>
      <c r="AU329" t="s">
        <v>52</v>
      </c>
      <c r="AV329" t="s">
        <v>52</v>
      </c>
      <c r="AW329" t="s">
        <v>52</v>
      </c>
      <c r="AX329" t="s">
        <v>52</v>
      </c>
      <c r="AY329" t="s">
        <v>51</v>
      </c>
    </row>
    <row r="330" spans="1:51" hidden="1" x14ac:dyDescent="0.25">
      <c r="A330">
        <v>171648</v>
      </c>
      <c r="B330">
        <v>55</v>
      </c>
      <c r="C330">
        <v>55</v>
      </c>
      <c r="D330">
        <v>55</v>
      </c>
      <c r="E330">
        <v>4</v>
      </c>
      <c r="F330" t="s">
        <v>843</v>
      </c>
      <c r="G330" s="22">
        <v>11073</v>
      </c>
      <c r="H330">
        <v>88</v>
      </c>
      <c r="I330" t="s">
        <v>46</v>
      </c>
      <c r="J330" t="s">
        <v>47</v>
      </c>
      <c r="K330" t="s">
        <v>58</v>
      </c>
      <c r="L330">
        <v>29.2</v>
      </c>
      <c r="M330">
        <v>140</v>
      </c>
      <c r="N330">
        <v>70</v>
      </c>
      <c r="O330">
        <v>70</v>
      </c>
      <c r="P330">
        <v>105</v>
      </c>
      <c r="Q330">
        <v>49</v>
      </c>
      <c r="R330" t="s">
        <v>54</v>
      </c>
      <c r="S330" t="s">
        <v>50</v>
      </c>
      <c r="T330" t="s">
        <v>50</v>
      </c>
      <c r="U330" t="s">
        <v>50</v>
      </c>
      <c r="V330" t="s">
        <v>51</v>
      </c>
      <c r="W330" t="s">
        <v>51</v>
      </c>
      <c r="X330" t="s">
        <v>51</v>
      </c>
      <c r="Y330" t="s">
        <v>50</v>
      </c>
      <c r="Z330" t="s">
        <v>52</v>
      </c>
      <c r="AA330" t="s">
        <v>50</v>
      </c>
      <c r="AB330" t="s">
        <v>50</v>
      </c>
      <c r="AK330" t="s">
        <v>51</v>
      </c>
      <c r="AL330" t="s">
        <v>50</v>
      </c>
      <c r="AM330" t="s">
        <v>50</v>
      </c>
      <c r="AN330" t="s">
        <v>50</v>
      </c>
      <c r="AO330" t="s">
        <v>51</v>
      </c>
      <c r="AP330" t="s">
        <v>51</v>
      </c>
      <c r="AQ330" t="s">
        <v>50</v>
      </c>
      <c r="AR330" t="s">
        <v>50</v>
      </c>
      <c r="AS330" t="s">
        <v>51</v>
      </c>
      <c r="AT330" t="s">
        <v>50</v>
      </c>
      <c r="AU330" t="s">
        <v>52</v>
      </c>
      <c r="AV330" t="s">
        <v>52</v>
      </c>
      <c r="AW330" t="s">
        <v>52</v>
      </c>
      <c r="AX330" t="s">
        <v>52</v>
      </c>
      <c r="AY330" t="s">
        <v>51</v>
      </c>
    </row>
    <row r="331" spans="1:51" hidden="1" x14ac:dyDescent="0.25">
      <c r="A331">
        <v>171648</v>
      </c>
      <c r="B331">
        <v>55</v>
      </c>
      <c r="C331">
        <v>55</v>
      </c>
      <c r="D331">
        <v>55</v>
      </c>
      <c r="E331">
        <v>5</v>
      </c>
      <c r="F331" t="s">
        <v>844</v>
      </c>
      <c r="G331" s="22">
        <v>11073</v>
      </c>
      <c r="H331">
        <v>88</v>
      </c>
      <c r="I331" t="s">
        <v>46</v>
      </c>
      <c r="J331" t="s">
        <v>47</v>
      </c>
      <c r="K331" t="s">
        <v>58</v>
      </c>
      <c r="L331">
        <v>28.8</v>
      </c>
      <c r="M331">
        <v>135</v>
      </c>
      <c r="N331">
        <v>80</v>
      </c>
      <c r="O331">
        <v>55</v>
      </c>
      <c r="P331">
        <v>107.5</v>
      </c>
      <c r="Q331">
        <v>61</v>
      </c>
      <c r="R331" t="s">
        <v>54</v>
      </c>
      <c r="S331" t="s">
        <v>50</v>
      </c>
      <c r="T331" t="s">
        <v>50</v>
      </c>
      <c r="U331" t="s">
        <v>50</v>
      </c>
      <c r="V331" t="s">
        <v>51</v>
      </c>
      <c r="W331" t="s">
        <v>51</v>
      </c>
      <c r="X331" t="s">
        <v>51</v>
      </c>
      <c r="Y331" t="s">
        <v>50</v>
      </c>
      <c r="Z331" t="s">
        <v>52</v>
      </c>
      <c r="AA331" t="s">
        <v>50</v>
      </c>
      <c r="AB331" t="s">
        <v>50</v>
      </c>
      <c r="AC331">
        <v>108</v>
      </c>
      <c r="AD331">
        <v>40</v>
      </c>
      <c r="AE331">
        <v>88</v>
      </c>
      <c r="AF331">
        <v>4.9000000000000004</v>
      </c>
      <c r="AK331" t="s">
        <v>51</v>
      </c>
      <c r="AL331" t="s">
        <v>50</v>
      </c>
      <c r="AM331" t="s">
        <v>50</v>
      </c>
      <c r="AN331" t="s">
        <v>50</v>
      </c>
      <c r="AO331" t="s">
        <v>51</v>
      </c>
      <c r="AP331" t="s">
        <v>51</v>
      </c>
      <c r="AQ331" t="s">
        <v>50</v>
      </c>
      <c r="AR331" t="s">
        <v>50</v>
      </c>
      <c r="AS331" t="s">
        <v>51</v>
      </c>
      <c r="AT331" t="s">
        <v>50</v>
      </c>
      <c r="AU331" t="s">
        <v>52</v>
      </c>
      <c r="AV331" t="s">
        <v>52</v>
      </c>
      <c r="AW331" t="s">
        <v>52</v>
      </c>
      <c r="AX331" t="s">
        <v>52</v>
      </c>
      <c r="AY331" t="s">
        <v>51</v>
      </c>
    </row>
    <row r="332" spans="1:51" x14ac:dyDescent="0.25">
      <c r="A332">
        <v>172274</v>
      </c>
      <c r="B332">
        <v>65</v>
      </c>
      <c r="C332">
        <v>65</v>
      </c>
      <c r="D332">
        <v>65</v>
      </c>
      <c r="E332">
        <v>1</v>
      </c>
      <c r="F332" t="s">
        <v>132</v>
      </c>
      <c r="G332" s="22">
        <v>15721</v>
      </c>
      <c r="H332">
        <v>75</v>
      </c>
      <c r="I332" t="s">
        <v>56</v>
      </c>
      <c r="J332" t="s">
        <v>47</v>
      </c>
      <c r="K332" t="s">
        <v>58</v>
      </c>
      <c r="L332">
        <v>37.700000000000003</v>
      </c>
      <c r="M332">
        <v>145</v>
      </c>
      <c r="N332">
        <v>60</v>
      </c>
      <c r="O332">
        <v>85</v>
      </c>
      <c r="P332">
        <v>102.5</v>
      </c>
      <c r="Q332">
        <v>86</v>
      </c>
      <c r="R332" t="s">
        <v>54</v>
      </c>
      <c r="S332" t="s">
        <v>50</v>
      </c>
      <c r="T332" t="s">
        <v>51</v>
      </c>
      <c r="U332" t="s">
        <v>51</v>
      </c>
      <c r="V332" t="s">
        <v>51</v>
      </c>
      <c r="W332" t="s">
        <v>51</v>
      </c>
      <c r="X332" t="s">
        <v>51</v>
      </c>
      <c r="Y332" t="s">
        <v>50</v>
      </c>
      <c r="Z332" t="s">
        <v>52</v>
      </c>
      <c r="AA332" t="s">
        <v>50</v>
      </c>
      <c r="AB332" t="s">
        <v>51</v>
      </c>
      <c r="AC332">
        <v>246</v>
      </c>
      <c r="AD332">
        <v>21</v>
      </c>
      <c r="AE332">
        <v>146</v>
      </c>
      <c r="AF332">
        <v>3.4</v>
      </c>
      <c r="AI332">
        <v>3.7</v>
      </c>
      <c r="AJ332">
        <v>1.1000000000000001</v>
      </c>
      <c r="AK332" t="s">
        <v>50</v>
      </c>
      <c r="AL332" t="s">
        <v>51</v>
      </c>
      <c r="AM332" t="s">
        <v>50</v>
      </c>
      <c r="AN332" t="s">
        <v>51</v>
      </c>
      <c r="AO332" t="s">
        <v>51</v>
      </c>
      <c r="AP332" t="s">
        <v>50</v>
      </c>
      <c r="AQ332" t="s">
        <v>50</v>
      </c>
      <c r="AR332" t="s">
        <v>50</v>
      </c>
      <c r="AS332" t="s">
        <v>51</v>
      </c>
      <c r="AT332" t="s">
        <v>50</v>
      </c>
      <c r="AU332" t="s">
        <v>52</v>
      </c>
      <c r="AV332" t="s">
        <v>52</v>
      </c>
      <c r="AW332" t="s">
        <v>52</v>
      </c>
      <c r="AX332" t="s">
        <v>52</v>
      </c>
      <c r="AY332" t="s">
        <v>51</v>
      </c>
    </row>
    <row r="333" spans="1:51" hidden="1" x14ac:dyDescent="0.25">
      <c r="A333">
        <v>172274</v>
      </c>
      <c r="B333">
        <v>65</v>
      </c>
      <c r="C333">
        <v>65</v>
      </c>
      <c r="D333">
        <v>65</v>
      </c>
      <c r="E333">
        <v>2</v>
      </c>
      <c r="F333" t="s">
        <v>845</v>
      </c>
      <c r="G333" s="22">
        <v>15721</v>
      </c>
      <c r="H333">
        <v>75</v>
      </c>
      <c r="I333" t="s">
        <v>56</v>
      </c>
      <c r="J333" t="s">
        <v>47</v>
      </c>
      <c r="K333" t="s">
        <v>58</v>
      </c>
      <c r="L333">
        <v>38</v>
      </c>
      <c r="M333">
        <v>155</v>
      </c>
      <c r="N333">
        <v>70</v>
      </c>
      <c r="O333">
        <v>85</v>
      </c>
      <c r="P333">
        <v>112.5</v>
      </c>
      <c r="Q333">
        <v>96</v>
      </c>
      <c r="R333" t="s">
        <v>54</v>
      </c>
      <c r="S333" t="s">
        <v>50</v>
      </c>
      <c r="T333" t="s">
        <v>51</v>
      </c>
      <c r="U333" t="s">
        <v>51</v>
      </c>
      <c r="V333" t="s">
        <v>51</v>
      </c>
      <c r="W333" t="s">
        <v>51</v>
      </c>
      <c r="X333" t="s">
        <v>51</v>
      </c>
      <c r="Y333" t="s">
        <v>50</v>
      </c>
      <c r="Z333" t="s">
        <v>52</v>
      </c>
      <c r="AA333" t="s">
        <v>50</v>
      </c>
      <c r="AB333" t="s">
        <v>51</v>
      </c>
      <c r="AK333" t="s">
        <v>50</v>
      </c>
      <c r="AL333" t="s">
        <v>51</v>
      </c>
      <c r="AM333" t="s">
        <v>50</v>
      </c>
      <c r="AN333" t="s">
        <v>51</v>
      </c>
      <c r="AO333" t="s">
        <v>51</v>
      </c>
      <c r="AP333" t="s">
        <v>50</v>
      </c>
      <c r="AQ333" t="s">
        <v>51</v>
      </c>
      <c r="AR333" t="s">
        <v>50</v>
      </c>
      <c r="AS333" t="s">
        <v>51</v>
      </c>
      <c r="AT333" t="s">
        <v>50</v>
      </c>
      <c r="AU333" t="s">
        <v>52</v>
      </c>
      <c r="AV333" t="s">
        <v>52</v>
      </c>
      <c r="AW333" t="s">
        <v>52</v>
      </c>
      <c r="AX333" t="s">
        <v>52</v>
      </c>
      <c r="AY333" t="s">
        <v>51</v>
      </c>
    </row>
    <row r="334" spans="1:51" hidden="1" x14ac:dyDescent="0.25">
      <c r="A334">
        <v>172274</v>
      </c>
      <c r="B334">
        <v>65</v>
      </c>
      <c r="C334">
        <v>65</v>
      </c>
      <c r="D334">
        <v>65</v>
      </c>
      <c r="E334">
        <v>3</v>
      </c>
      <c r="F334" t="s">
        <v>846</v>
      </c>
      <c r="G334" s="22">
        <v>15721</v>
      </c>
      <c r="H334">
        <v>75</v>
      </c>
      <c r="I334" t="s">
        <v>56</v>
      </c>
      <c r="J334" t="s">
        <v>47</v>
      </c>
      <c r="K334" t="s">
        <v>58</v>
      </c>
      <c r="L334">
        <v>38.1</v>
      </c>
      <c r="M334">
        <v>165</v>
      </c>
      <c r="N334">
        <v>80</v>
      </c>
      <c r="O334">
        <v>85</v>
      </c>
      <c r="P334">
        <v>122.5</v>
      </c>
      <c r="Q334">
        <v>88</v>
      </c>
      <c r="R334" t="s">
        <v>54</v>
      </c>
      <c r="S334" t="s">
        <v>50</v>
      </c>
      <c r="T334" t="s">
        <v>51</v>
      </c>
      <c r="U334" t="s">
        <v>51</v>
      </c>
      <c r="V334" t="s">
        <v>51</v>
      </c>
      <c r="W334" t="s">
        <v>51</v>
      </c>
      <c r="X334" t="s">
        <v>51</v>
      </c>
      <c r="Y334" t="s">
        <v>50</v>
      </c>
      <c r="Z334" t="s">
        <v>52</v>
      </c>
      <c r="AA334" t="s">
        <v>50</v>
      </c>
      <c r="AB334" t="s">
        <v>51</v>
      </c>
      <c r="AK334" t="s">
        <v>50</v>
      </c>
      <c r="AL334" t="s">
        <v>51</v>
      </c>
      <c r="AM334" t="s">
        <v>50</v>
      </c>
      <c r="AN334" t="s">
        <v>51</v>
      </c>
      <c r="AO334" t="s">
        <v>51</v>
      </c>
      <c r="AP334" t="s">
        <v>50</v>
      </c>
      <c r="AQ334" t="s">
        <v>51</v>
      </c>
      <c r="AR334" t="s">
        <v>50</v>
      </c>
      <c r="AS334" t="s">
        <v>51</v>
      </c>
      <c r="AT334" t="s">
        <v>50</v>
      </c>
      <c r="AU334" t="s">
        <v>52</v>
      </c>
      <c r="AV334" t="s">
        <v>52</v>
      </c>
      <c r="AW334" t="s">
        <v>52</v>
      </c>
      <c r="AX334" t="s">
        <v>52</v>
      </c>
      <c r="AY334" t="s">
        <v>51</v>
      </c>
    </row>
    <row r="335" spans="1:51" x14ac:dyDescent="0.25">
      <c r="A335">
        <v>172983</v>
      </c>
      <c r="B335">
        <v>59</v>
      </c>
      <c r="C335">
        <v>59</v>
      </c>
      <c r="E335">
        <v>1</v>
      </c>
      <c r="F335" t="s">
        <v>133</v>
      </c>
      <c r="G335" s="22">
        <v>8683</v>
      </c>
      <c r="H335">
        <v>95</v>
      </c>
      <c r="I335" t="s">
        <v>56</v>
      </c>
      <c r="J335" t="s">
        <v>47</v>
      </c>
      <c r="K335" t="s">
        <v>58</v>
      </c>
      <c r="L335">
        <v>28</v>
      </c>
      <c r="M335">
        <v>150</v>
      </c>
      <c r="N335">
        <v>70</v>
      </c>
      <c r="O335">
        <v>80</v>
      </c>
      <c r="P335">
        <v>110</v>
      </c>
      <c r="Q335">
        <v>73</v>
      </c>
      <c r="R335" t="s">
        <v>105</v>
      </c>
      <c r="S335" t="s">
        <v>50</v>
      </c>
      <c r="T335" t="s">
        <v>50</v>
      </c>
      <c r="U335" t="s">
        <v>51</v>
      </c>
      <c r="V335" t="s">
        <v>51</v>
      </c>
      <c r="W335" t="s">
        <v>51</v>
      </c>
      <c r="X335" t="s">
        <v>51</v>
      </c>
      <c r="Y335" t="s">
        <v>50</v>
      </c>
      <c r="Z335" t="s">
        <v>52</v>
      </c>
      <c r="AA335" t="s">
        <v>50</v>
      </c>
      <c r="AB335" t="s">
        <v>51</v>
      </c>
      <c r="AC335">
        <v>89</v>
      </c>
      <c r="AD335">
        <v>64</v>
      </c>
      <c r="AE335">
        <v>112</v>
      </c>
      <c r="AF335">
        <v>4.5</v>
      </c>
      <c r="AI335">
        <v>5.3</v>
      </c>
      <c r="AJ335">
        <v>3.6</v>
      </c>
      <c r="AK335" t="s">
        <v>50</v>
      </c>
      <c r="AL335" t="s">
        <v>51</v>
      </c>
      <c r="AM335" t="s">
        <v>50</v>
      </c>
      <c r="AN335" t="s">
        <v>50</v>
      </c>
      <c r="AO335" t="s">
        <v>51</v>
      </c>
      <c r="AP335" t="s">
        <v>50</v>
      </c>
      <c r="AQ335" t="s">
        <v>50</v>
      </c>
      <c r="AR335" t="s">
        <v>50</v>
      </c>
      <c r="AS335" t="s">
        <v>50</v>
      </c>
      <c r="AT335" t="s">
        <v>50</v>
      </c>
      <c r="AU335" t="s">
        <v>52</v>
      </c>
      <c r="AV335" t="s">
        <v>52</v>
      </c>
      <c r="AW335" t="s">
        <v>52</v>
      </c>
      <c r="AX335" t="s">
        <v>52</v>
      </c>
      <c r="AY335" t="s">
        <v>51</v>
      </c>
    </row>
    <row r="336" spans="1:51" hidden="1" x14ac:dyDescent="0.25">
      <c r="A336">
        <v>172983</v>
      </c>
      <c r="B336">
        <v>59</v>
      </c>
      <c r="C336">
        <v>59</v>
      </c>
      <c r="D336">
        <v>59</v>
      </c>
      <c r="E336">
        <v>2</v>
      </c>
      <c r="F336" t="s">
        <v>847</v>
      </c>
      <c r="G336" s="22">
        <v>8683</v>
      </c>
      <c r="H336">
        <v>95</v>
      </c>
      <c r="I336" t="s">
        <v>56</v>
      </c>
      <c r="J336" t="s">
        <v>47</v>
      </c>
      <c r="K336" t="s">
        <v>58</v>
      </c>
      <c r="L336">
        <v>24.4</v>
      </c>
      <c r="M336">
        <v>170</v>
      </c>
      <c r="N336">
        <v>65</v>
      </c>
      <c r="O336">
        <v>105</v>
      </c>
      <c r="P336">
        <v>117.5</v>
      </c>
      <c r="Q336">
        <v>66</v>
      </c>
      <c r="R336" t="s">
        <v>59</v>
      </c>
      <c r="S336" t="s">
        <v>50</v>
      </c>
      <c r="T336" t="s">
        <v>50</v>
      </c>
      <c r="U336" t="s">
        <v>51</v>
      </c>
      <c r="V336" t="s">
        <v>51</v>
      </c>
      <c r="W336" t="s">
        <v>51</v>
      </c>
      <c r="X336" t="s">
        <v>51</v>
      </c>
      <c r="Y336" t="s">
        <v>50</v>
      </c>
      <c r="Z336" t="s">
        <v>52</v>
      </c>
      <c r="AA336" t="s">
        <v>50</v>
      </c>
      <c r="AB336" t="s">
        <v>51</v>
      </c>
      <c r="AC336">
        <v>98</v>
      </c>
      <c r="AD336">
        <v>57</v>
      </c>
      <c r="AF336">
        <v>4.4000000000000004</v>
      </c>
      <c r="AK336" t="s">
        <v>50</v>
      </c>
      <c r="AL336" t="s">
        <v>51</v>
      </c>
      <c r="AM336" t="s">
        <v>50</v>
      </c>
      <c r="AN336" t="s">
        <v>50</v>
      </c>
      <c r="AO336" t="s">
        <v>51</v>
      </c>
      <c r="AP336" t="s">
        <v>50</v>
      </c>
      <c r="AQ336" t="s">
        <v>50</v>
      </c>
      <c r="AR336" t="s">
        <v>50</v>
      </c>
      <c r="AS336" t="s">
        <v>50</v>
      </c>
      <c r="AT336" t="s">
        <v>50</v>
      </c>
      <c r="AU336" t="s">
        <v>52</v>
      </c>
      <c r="AV336" t="s">
        <v>52</v>
      </c>
      <c r="AW336" t="s">
        <v>52</v>
      </c>
      <c r="AX336" t="s">
        <v>52</v>
      </c>
      <c r="AY336" t="s">
        <v>51</v>
      </c>
    </row>
    <row r="337" spans="1:51" hidden="1" x14ac:dyDescent="0.25">
      <c r="A337">
        <v>172983</v>
      </c>
      <c r="B337">
        <v>59</v>
      </c>
      <c r="C337">
        <v>59</v>
      </c>
      <c r="D337">
        <v>59</v>
      </c>
      <c r="E337">
        <v>3</v>
      </c>
      <c r="F337" t="s">
        <v>848</v>
      </c>
      <c r="G337" s="22">
        <v>8683</v>
      </c>
      <c r="H337">
        <v>95</v>
      </c>
      <c r="I337" t="s">
        <v>56</v>
      </c>
      <c r="J337" t="s">
        <v>47</v>
      </c>
      <c r="K337" t="s">
        <v>58</v>
      </c>
      <c r="L337">
        <v>24.4</v>
      </c>
      <c r="M337">
        <v>170</v>
      </c>
      <c r="N337">
        <v>70</v>
      </c>
      <c r="O337">
        <v>100</v>
      </c>
      <c r="P337">
        <v>120</v>
      </c>
      <c r="Q337">
        <v>65</v>
      </c>
      <c r="R337" t="s">
        <v>59</v>
      </c>
      <c r="S337" t="s">
        <v>50</v>
      </c>
      <c r="T337" t="s">
        <v>50</v>
      </c>
      <c r="U337" t="s">
        <v>50</v>
      </c>
      <c r="V337" t="s">
        <v>51</v>
      </c>
      <c r="W337" t="s">
        <v>51</v>
      </c>
      <c r="X337" t="s">
        <v>51</v>
      </c>
      <c r="Y337" t="s">
        <v>50</v>
      </c>
      <c r="Z337" t="s">
        <v>52</v>
      </c>
      <c r="AA337" t="s">
        <v>50</v>
      </c>
      <c r="AB337" t="s">
        <v>51</v>
      </c>
      <c r="AC337">
        <v>104</v>
      </c>
      <c r="AD337">
        <v>53</v>
      </c>
      <c r="AE337">
        <v>116</v>
      </c>
      <c r="AF337">
        <v>4.5</v>
      </c>
      <c r="AK337" t="s">
        <v>50</v>
      </c>
      <c r="AL337" t="s">
        <v>51</v>
      </c>
      <c r="AM337" t="s">
        <v>50</v>
      </c>
      <c r="AN337" t="s">
        <v>50</v>
      </c>
      <c r="AO337" t="s">
        <v>51</v>
      </c>
      <c r="AP337" t="s">
        <v>50</v>
      </c>
      <c r="AQ337" t="s">
        <v>50</v>
      </c>
      <c r="AR337" t="s">
        <v>50</v>
      </c>
      <c r="AS337" t="s">
        <v>50</v>
      </c>
      <c r="AT337" t="s">
        <v>50</v>
      </c>
      <c r="AU337" t="s">
        <v>52</v>
      </c>
      <c r="AV337" t="s">
        <v>52</v>
      </c>
      <c r="AW337" t="s">
        <v>52</v>
      </c>
      <c r="AX337" t="s">
        <v>52</v>
      </c>
      <c r="AY337" t="s">
        <v>51</v>
      </c>
    </row>
    <row r="338" spans="1:51" hidden="1" x14ac:dyDescent="0.25">
      <c r="A338">
        <v>172983</v>
      </c>
      <c r="B338">
        <v>59</v>
      </c>
      <c r="C338">
        <v>59</v>
      </c>
      <c r="D338">
        <v>59</v>
      </c>
      <c r="E338">
        <v>4</v>
      </c>
      <c r="F338" t="s">
        <v>849</v>
      </c>
      <c r="G338" s="22">
        <v>8683</v>
      </c>
      <c r="H338">
        <v>95</v>
      </c>
      <c r="I338" t="s">
        <v>56</v>
      </c>
      <c r="J338" t="s">
        <v>47</v>
      </c>
      <c r="K338" t="s">
        <v>58</v>
      </c>
      <c r="L338">
        <v>24.4</v>
      </c>
      <c r="M338">
        <v>150</v>
      </c>
      <c r="N338">
        <v>60</v>
      </c>
      <c r="O338">
        <v>90</v>
      </c>
      <c r="P338">
        <v>105</v>
      </c>
      <c r="Q338">
        <v>71</v>
      </c>
      <c r="R338" t="s">
        <v>59</v>
      </c>
      <c r="S338" t="s">
        <v>50</v>
      </c>
      <c r="T338" t="s">
        <v>50</v>
      </c>
      <c r="U338" t="s">
        <v>50</v>
      </c>
      <c r="V338" t="s">
        <v>51</v>
      </c>
      <c r="W338" t="s">
        <v>51</v>
      </c>
      <c r="X338" t="s">
        <v>51</v>
      </c>
      <c r="Y338" t="s">
        <v>50</v>
      </c>
      <c r="Z338" t="s">
        <v>52</v>
      </c>
      <c r="AA338" t="s">
        <v>50</v>
      </c>
      <c r="AB338" t="s">
        <v>51</v>
      </c>
      <c r="AC338">
        <v>94</v>
      </c>
      <c r="AD338">
        <v>60</v>
      </c>
      <c r="AE338">
        <v>120</v>
      </c>
      <c r="AF338">
        <v>4.4000000000000004</v>
      </c>
      <c r="AK338" t="s">
        <v>50</v>
      </c>
      <c r="AL338" t="s">
        <v>51</v>
      </c>
      <c r="AM338" t="s">
        <v>50</v>
      </c>
      <c r="AN338" t="s">
        <v>50</v>
      </c>
      <c r="AO338" t="s">
        <v>51</v>
      </c>
      <c r="AP338" t="s">
        <v>50</v>
      </c>
      <c r="AQ338" t="s">
        <v>50</v>
      </c>
      <c r="AR338" t="s">
        <v>50</v>
      </c>
      <c r="AS338" t="s">
        <v>50</v>
      </c>
      <c r="AT338" t="s">
        <v>50</v>
      </c>
      <c r="AU338" t="s">
        <v>52</v>
      </c>
      <c r="AV338" t="s">
        <v>52</v>
      </c>
      <c r="AW338" t="s">
        <v>52</v>
      </c>
      <c r="AX338" t="s">
        <v>52</v>
      </c>
      <c r="AY338" t="s">
        <v>51</v>
      </c>
    </row>
    <row r="339" spans="1:51" x14ac:dyDescent="0.25">
      <c r="A339">
        <v>173038</v>
      </c>
      <c r="B339">
        <v>62</v>
      </c>
      <c r="C339">
        <v>62</v>
      </c>
      <c r="D339">
        <v>61</v>
      </c>
      <c r="E339">
        <v>1</v>
      </c>
      <c r="F339" t="s">
        <v>134</v>
      </c>
      <c r="G339" s="22">
        <v>15748</v>
      </c>
      <c r="H339">
        <v>75</v>
      </c>
      <c r="I339" t="s">
        <v>46</v>
      </c>
      <c r="J339" t="s">
        <v>47</v>
      </c>
      <c r="K339" t="s">
        <v>58</v>
      </c>
      <c r="L339">
        <v>22.7</v>
      </c>
      <c r="M339">
        <v>105</v>
      </c>
      <c r="N339">
        <v>60</v>
      </c>
      <c r="O339">
        <v>45</v>
      </c>
      <c r="P339">
        <v>82.5</v>
      </c>
      <c r="Q339">
        <v>71</v>
      </c>
      <c r="R339" t="s">
        <v>59</v>
      </c>
      <c r="S339" t="s">
        <v>51</v>
      </c>
      <c r="T339" t="s">
        <v>50</v>
      </c>
      <c r="U339" t="s">
        <v>50</v>
      </c>
      <c r="V339" t="s">
        <v>50</v>
      </c>
      <c r="W339" t="s">
        <v>50</v>
      </c>
      <c r="X339" t="s">
        <v>51</v>
      </c>
      <c r="Y339" t="s">
        <v>51</v>
      </c>
      <c r="Z339" t="s">
        <v>52</v>
      </c>
      <c r="AA339" t="s">
        <v>50</v>
      </c>
      <c r="AB339" t="s">
        <v>51</v>
      </c>
      <c r="AC339">
        <v>46</v>
      </c>
      <c r="AD339">
        <v>95</v>
      </c>
      <c r="AE339">
        <v>108</v>
      </c>
      <c r="AG339">
        <v>204</v>
      </c>
      <c r="AK339" t="s">
        <v>50</v>
      </c>
      <c r="AL339" t="s">
        <v>50</v>
      </c>
      <c r="AN339" t="s">
        <v>50</v>
      </c>
      <c r="AO339" t="s">
        <v>51</v>
      </c>
      <c r="AP339" t="s">
        <v>50</v>
      </c>
      <c r="AQ339" t="s">
        <v>50</v>
      </c>
      <c r="AR339" t="s">
        <v>50</v>
      </c>
      <c r="AS339" t="s">
        <v>50</v>
      </c>
      <c r="AT339" t="s">
        <v>50</v>
      </c>
      <c r="AU339" t="s">
        <v>52</v>
      </c>
      <c r="AV339" t="s">
        <v>52</v>
      </c>
      <c r="AW339" t="s">
        <v>52</v>
      </c>
      <c r="AX339" t="s">
        <v>52</v>
      </c>
      <c r="AY339" t="s">
        <v>51</v>
      </c>
    </row>
    <row r="340" spans="1:51" hidden="1" x14ac:dyDescent="0.25">
      <c r="A340">
        <v>173038</v>
      </c>
      <c r="B340">
        <v>62</v>
      </c>
      <c r="C340">
        <v>62</v>
      </c>
      <c r="D340">
        <v>61</v>
      </c>
      <c r="E340">
        <v>2</v>
      </c>
      <c r="F340" t="s">
        <v>850</v>
      </c>
      <c r="G340" s="22">
        <v>15748</v>
      </c>
      <c r="H340">
        <v>75</v>
      </c>
      <c r="I340" t="s">
        <v>46</v>
      </c>
      <c r="J340" t="s">
        <v>47</v>
      </c>
      <c r="K340" t="s">
        <v>58</v>
      </c>
      <c r="O340">
        <v>0</v>
      </c>
      <c r="P340">
        <v>0</v>
      </c>
      <c r="S340" t="s">
        <v>51</v>
      </c>
      <c r="T340" t="s">
        <v>50</v>
      </c>
      <c r="V340" t="s">
        <v>50</v>
      </c>
      <c r="W340" t="s">
        <v>50</v>
      </c>
      <c r="X340" t="s">
        <v>51</v>
      </c>
      <c r="Y340" t="s">
        <v>51</v>
      </c>
      <c r="Z340" t="s">
        <v>52</v>
      </c>
      <c r="AA340" t="s">
        <v>50</v>
      </c>
      <c r="AB340" t="s">
        <v>51</v>
      </c>
      <c r="AK340" t="s">
        <v>50</v>
      </c>
      <c r="AL340" t="s">
        <v>50</v>
      </c>
      <c r="AN340" t="s">
        <v>50</v>
      </c>
      <c r="AO340" t="s">
        <v>51</v>
      </c>
      <c r="AP340" t="s">
        <v>50</v>
      </c>
      <c r="AQ340" t="s">
        <v>50</v>
      </c>
      <c r="AR340" t="s">
        <v>50</v>
      </c>
      <c r="AS340" t="s">
        <v>50</v>
      </c>
      <c r="AT340" t="s">
        <v>50</v>
      </c>
      <c r="AU340" t="s">
        <v>52</v>
      </c>
      <c r="AV340" t="s">
        <v>52</v>
      </c>
      <c r="AW340" t="s">
        <v>52</v>
      </c>
      <c r="AX340" t="s">
        <v>52</v>
      </c>
      <c r="AY340" t="s">
        <v>51</v>
      </c>
    </row>
    <row r="341" spans="1:51" x14ac:dyDescent="0.25">
      <c r="A341">
        <v>173171</v>
      </c>
      <c r="B341">
        <v>55</v>
      </c>
      <c r="C341">
        <v>55</v>
      </c>
      <c r="D341">
        <v>55</v>
      </c>
      <c r="E341">
        <v>1</v>
      </c>
      <c r="F341" t="s">
        <v>135</v>
      </c>
      <c r="G341" s="22">
        <v>12685</v>
      </c>
      <c r="H341">
        <v>84</v>
      </c>
      <c r="I341" t="s">
        <v>46</v>
      </c>
      <c r="J341" t="s">
        <v>47</v>
      </c>
      <c r="K341" t="s">
        <v>58</v>
      </c>
      <c r="L341">
        <v>33.81</v>
      </c>
      <c r="M341">
        <v>140</v>
      </c>
      <c r="N341">
        <v>85</v>
      </c>
      <c r="O341">
        <v>55</v>
      </c>
      <c r="P341">
        <v>112.5</v>
      </c>
      <c r="Q341">
        <v>87</v>
      </c>
      <c r="R341" t="s">
        <v>59</v>
      </c>
      <c r="S341" t="s">
        <v>50</v>
      </c>
      <c r="T341" t="s">
        <v>51</v>
      </c>
      <c r="U341" t="s">
        <v>51</v>
      </c>
      <c r="V341" t="s">
        <v>51</v>
      </c>
      <c r="W341" t="s">
        <v>50</v>
      </c>
      <c r="X341" t="s">
        <v>51</v>
      </c>
      <c r="Y341" t="s">
        <v>50</v>
      </c>
      <c r="Z341" t="s">
        <v>52</v>
      </c>
      <c r="AA341" t="s">
        <v>50</v>
      </c>
      <c r="AB341" t="s">
        <v>50</v>
      </c>
      <c r="AC341">
        <v>76</v>
      </c>
      <c r="AD341">
        <v>64</v>
      </c>
      <c r="AE341">
        <v>123</v>
      </c>
      <c r="AF341">
        <v>4.2</v>
      </c>
      <c r="AI341" t="s">
        <v>52</v>
      </c>
      <c r="AJ341" t="s">
        <v>52</v>
      </c>
      <c r="AK341" t="s">
        <v>50</v>
      </c>
      <c r="AL341" t="s">
        <v>50</v>
      </c>
      <c r="AM341" t="s">
        <v>52</v>
      </c>
      <c r="AN341" t="s">
        <v>51</v>
      </c>
      <c r="AO341" t="s">
        <v>51</v>
      </c>
      <c r="AP341" t="s">
        <v>50</v>
      </c>
      <c r="AQ341" t="s">
        <v>50</v>
      </c>
      <c r="AR341" t="s">
        <v>50</v>
      </c>
      <c r="AS341" t="s">
        <v>50</v>
      </c>
      <c r="AT341" t="s">
        <v>50</v>
      </c>
      <c r="AU341" t="s">
        <v>52</v>
      </c>
      <c r="AV341" t="s">
        <v>52</v>
      </c>
      <c r="AW341" t="s">
        <v>52</v>
      </c>
      <c r="AX341" t="s">
        <v>52</v>
      </c>
      <c r="AY341" t="s">
        <v>51</v>
      </c>
    </row>
    <row r="342" spans="1:51" hidden="1" x14ac:dyDescent="0.25">
      <c r="A342">
        <v>173171</v>
      </c>
      <c r="B342">
        <v>55</v>
      </c>
      <c r="C342">
        <v>55</v>
      </c>
      <c r="D342">
        <v>55</v>
      </c>
      <c r="E342">
        <v>2</v>
      </c>
      <c r="F342" t="s">
        <v>851</v>
      </c>
      <c r="G342" s="22">
        <v>12685</v>
      </c>
      <c r="H342">
        <v>84</v>
      </c>
      <c r="I342" t="s">
        <v>46</v>
      </c>
      <c r="J342" t="s">
        <v>47</v>
      </c>
      <c r="K342" t="s">
        <v>58</v>
      </c>
      <c r="L342">
        <v>34.700000000000003</v>
      </c>
      <c r="M342">
        <v>120</v>
      </c>
      <c r="N342">
        <v>80</v>
      </c>
      <c r="O342">
        <v>40</v>
      </c>
      <c r="P342">
        <v>100</v>
      </c>
      <c r="Q342">
        <v>86</v>
      </c>
      <c r="R342" t="s">
        <v>54</v>
      </c>
      <c r="S342" t="s">
        <v>50</v>
      </c>
      <c r="T342" t="s">
        <v>51</v>
      </c>
      <c r="U342" t="s">
        <v>50</v>
      </c>
      <c r="V342" t="s">
        <v>51</v>
      </c>
      <c r="W342" t="s">
        <v>50</v>
      </c>
      <c r="X342" t="s">
        <v>51</v>
      </c>
      <c r="Y342" t="s">
        <v>50</v>
      </c>
      <c r="Z342" t="s">
        <v>52</v>
      </c>
      <c r="AA342" t="s">
        <v>50</v>
      </c>
      <c r="AB342" t="s">
        <v>50</v>
      </c>
      <c r="AK342" t="s">
        <v>50</v>
      </c>
      <c r="AL342" t="s">
        <v>50</v>
      </c>
      <c r="AN342" t="s">
        <v>51</v>
      </c>
      <c r="AO342" t="s">
        <v>51</v>
      </c>
      <c r="AP342" t="s">
        <v>50</v>
      </c>
      <c r="AQ342" t="s">
        <v>50</v>
      </c>
      <c r="AR342" t="s">
        <v>50</v>
      </c>
      <c r="AS342" t="s">
        <v>50</v>
      </c>
      <c r="AT342" t="s">
        <v>50</v>
      </c>
      <c r="AU342" t="s">
        <v>52</v>
      </c>
      <c r="AV342" t="s">
        <v>52</v>
      </c>
      <c r="AW342" t="s">
        <v>52</v>
      </c>
      <c r="AX342" t="s">
        <v>52</v>
      </c>
      <c r="AY342" t="s">
        <v>51</v>
      </c>
    </row>
    <row r="343" spans="1:51" hidden="1" x14ac:dyDescent="0.25">
      <c r="A343">
        <v>173171</v>
      </c>
      <c r="B343">
        <v>55</v>
      </c>
      <c r="C343">
        <v>55</v>
      </c>
      <c r="D343">
        <v>55</v>
      </c>
      <c r="E343">
        <v>3</v>
      </c>
      <c r="F343" t="s">
        <v>852</v>
      </c>
      <c r="G343" s="22">
        <v>12685</v>
      </c>
      <c r="H343">
        <v>84</v>
      </c>
      <c r="I343" t="s">
        <v>46</v>
      </c>
      <c r="J343" t="s">
        <v>47</v>
      </c>
      <c r="K343" t="s">
        <v>58</v>
      </c>
      <c r="L343">
        <v>33.5</v>
      </c>
      <c r="M343">
        <v>150</v>
      </c>
      <c r="N343">
        <v>70</v>
      </c>
      <c r="O343">
        <v>80</v>
      </c>
      <c r="P343">
        <v>110</v>
      </c>
      <c r="Q343">
        <v>78</v>
      </c>
      <c r="R343" t="s">
        <v>54</v>
      </c>
      <c r="S343" t="s">
        <v>50</v>
      </c>
      <c r="T343" t="s">
        <v>51</v>
      </c>
      <c r="U343" t="s">
        <v>50</v>
      </c>
      <c r="V343" t="s">
        <v>51</v>
      </c>
      <c r="W343" t="s">
        <v>50</v>
      </c>
      <c r="X343" t="s">
        <v>51</v>
      </c>
      <c r="Y343" t="s">
        <v>50</v>
      </c>
      <c r="Z343" t="s">
        <v>52</v>
      </c>
      <c r="AA343" t="s">
        <v>50</v>
      </c>
      <c r="AB343" t="s">
        <v>50</v>
      </c>
      <c r="AC343">
        <v>66</v>
      </c>
      <c r="AD343">
        <v>74</v>
      </c>
      <c r="AE343">
        <v>125</v>
      </c>
      <c r="AF343">
        <v>3.8</v>
      </c>
      <c r="AK343" t="s">
        <v>50</v>
      </c>
      <c r="AL343" t="s">
        <v>50</v>
      </c>
      <c r="AN343" t="s">
        <v>51</v>
      </c>
      <c r="AO343" t="s">
        <v>51</v>
      </c>
      <c r="AP343" t="s">
        <v>50</v>
      </c>
      <c r="AQ343" t="s">
        <v>50</v>
      </c>
      <c r="AR343" t="s">
        <v>50</v>
      </c>
      <c r="AS343" t="s">
        <v>50</v>
      </c>
      <c r="AT343" t="s">
        <v>50</v>
      </c>
      <c r="AU343" t="s">
        <v>52</v>
      </c>
      <c r="AV343" t="s">
        <v>52</v>
      </c>
      <c r="AW343" t="s">
        <v>52</v>
      </c>
      <c r="AX343" t="s">
        <v>52</v>
      </c>
      <c r="AY343" t="s">
        <v>51</v>
      </c>
    </row>
    <row r="344" spans="1:51" hidden="1" x14ac:dyDescent="0.25">
      <c r="A344">
        <v>173171</v>
      </c>
      <c r="B344">
        <v>55</v>
      </c>
      <c r="C344">
        <v>55</v>
      </c>
      <c r="D344">
        <v>55</v>
      </c>
      <c r="E344">
        <v>4</v>
      </c>
      <c r="F344" t="s">
        <v>853</v>
      </c>
      <c r="G344" s="22">
        <v>12685</v>
      </c>
      <c r="H344">
        <v>84</v>
      </c>
      <c r="I344" t="s">
        <v>46</v>
      </c>
      <c r="J344" t="s">
        <v>47</v>
      </c>
      <c r="K344" t="s">
        <v>58</v>
      </c>
      <c r="L344">
        <v>34.4</v>
      </c>
      <c r="M344">
        <v>129</v>
      </c>
      <c r="N344">
        <v>75</v>
      </c>
      <c r="O344">
        <v>54</v>
      </c>
      <c r="P344">
        <v>102</v>
      </c>
      <c r="Q344">
        <v>88</v>
      </c>
      <c r="R344" t="s">
        <v>54</v>
      </c>
      <c r="S344" t="s">
        <v>50</v>
      </c>
      <c r="T344" t="s">
        <v>51</v>
      </c>
      <c r="U344" t="s">
        <v>50</v>
      </c>
      <c r="V344" t="s">
        <v>51</v>
      </c>
      <c r="W344" t="s">
        <v>50</v>
      </c>
      <c r="X344" t="s">
        <v>51</v>
      </c>
      <c r="Y344" t="s">
        <v>50</v>
      </c>
      <c r="Z344" t="s">
        <v>52</v>
      </c>
      <c r="AA344" t="s">
        <v>50</v>
      </c>
      <c r="AB344" t="s">
        <v>50</v>
      </c>
      <c r="AC344">
        <v>75</v>
      </c>
      <c r="AD344">
        <v>64</v>
      </c>
      <c r="AE344">
        <v>120</v>
      </c>
      <c r="AF344">
        <v>4</v>
      </c>
      <c r="AI344">
        <v>3.8</v>
      </c>
      <c r="AJ344">
        <v>2</v>
      </c>
      <c r="AK344" t="s">
        <v>50</v>
      </c>
      <c r="AL344" t="s">
        <v>50</v>
      </c>
      <c r="AM344" t="s">
        <v>50</v>
      </c>
      <c r="AN344" t="s">
        <v>51</v>
      </c>
      <c r="AO344" t="s">
        <v>51</v>
      </c>
      <c r="AP344" t="s">
        <v>50</v>
      </c>
      <c r="AQ344" t="s">
        <v>50</v>
      </c>
      <c r="AR344" t="s">
        <v>50</v>
      </c>
      <c r="AS344" t="s">
        <v>50</v>
      </c>
      <c r="AT344" t="s">
        <v>50</v>
      </c>
      <c r="AU344" t="s">
        <v>52</v>
      </c>
      <c r="AV344" t="s">
        <v>52</v>
      </c>
      <c r="AW344" t="s">
        <v>52</v>
      </c>
      <c r="AX344" t="s">
        <v>52</v>
      </c>
      <c r="AY344" t="s">
        <v>51</v>
      </c>
    </row>
    <row r="345" spans="1:51" hidden="1" x14ac:dyDescent="0.25">
      <c r="A345">
        <v>173171</v>
      </c>
      <c r="B345">
        <v>63</v>
      </c>
      <c r="C345">
        <v>63</v>
      </c>
      <c r="D345">
        <v>55</v>
      </c>
      <c r="E345">
        <v>5</v>
      </c>
      <c r="F345" t="s">
        <v>854</v>
      </c>
      <c r="G345" s="22">
        <v>12685</v>
      </c>
      <c r="H345">
        <v>84</v>
      </c>
      <c r="I345" t="s">
        <v>46</v>
      </c>
      <c r="J345" t="s">
        <v>47</v>
      </c>
      <c r="K345" t="s">
        <v>58</v>
      </c>
      <c r="L345">
        <v>34.9</v>
      </c>
      <c r="M345">
        <v>125</v>
      </c>
      <c r="N345">
        <v>85</v>
      </c>
      <c r="O345">
        <v>40</v>
      </c>
      <c r="P345">
        <v>105</v>
      </c>
      <c r="Q345">
        <v>102</v>
      </c>
      <c r="R345" t="s">
        <v>54</v>
      </c>
      <c r="S345" t="s">
        <v>50</v>
      </c>
      <c r="T345" t="s">
        <v>51</v>
      </c>
      <c r="U345" t="s">
        <v>50</v>
      </c>
      <c r="V345" t="s">
        <v>51</v>
      </c>
      <c r="W345" t="s">
        <v>50</v>
      </c>
      <c r="X345" t="s">
        <v>51</v>
      </c>
      <c r="Y345" t="s">
        <v>50</v>
      </c>
      <c r="Z345" t="s">
        <v>52</v>
      </c>
      <c r="AA345" t="s">
        <v>50</v>
      </c>
      <c r="AB345" t="s">
        <v>50</v>
      </c>
      <c r="AC345">
        <v>83</v>
      </c>
      <c r="AD345">
        <v>57</v>
      </c>
      <c r="AE345">
        <v>119</v>
      </c>
      <c r="AF345">
        <v>4.5999999999999996</v>
      </c>
      <c r="AI345">
        <v>4</v>
      </c>
      <c r="AJ345">
        <v>2.2999999999999998</v>
      </c>
      <c r="AK345" t="s">
        <v>50</v>
      </c>
      <c r="AL345" t="s">
        <v>50</v>
      </c>
      <c r="AM345" t="s">
        <v>50</v>
      </c>
      <c r="AN345" t="s">
        <v>51</v>
      </c>
      <c r="AO345" t="s">
        <v>51</v>
      </c>
      <c r="AP345" t="s">
        <v>50</v>
      </c>
      <c r="AQ345" t="s">
        <v>50</v>
      </c>
      <c r="AR345" t="s">
        <v>50</v>
      </c>
      <c r="AS345" t="s">
        <v>50</v>
      </c>
      <c r="AT345" t="s">
        <v>50</v>
      </c>
      <c r="AU345" t="s">
        <v>52</v>
      </c>
      <c r="AV345" t="s">
        <v>52</v>
      </c>
      <c r="AW345" t="s">
        <v>52</v>
      </c>
      <c r="AX345" t="s">
        <v>52</v>
      </c>
      <c r="AY345" t="s">
        <v>51</v>
      </c>
    </row>
    <row r="346" spans="1:51" x14ac:dyDescent="0.25">
      <c r="A346">
        <v>173269</v>
      </c>
      <c r="B346">
        <v>57</v>
      </c>
      <c r="C346">
        <v>57</v>
      </c>
      <c r="E346">
        <v>1</v>
      </c>
      <c r="F346" t="s">
        <v>136</v>
      </c>
      <c r="G346" s="22">
        <v>16841</v>
      </c>
      <c r="H346">
        <v>72</v>
      </c>
      <c r="I346" t="s">
        <v>46</v>
      </c>
      <c r="J346" t="s">
        <v>47</v>
      </c>
      <c r="K346" t="s">
        <v>58</v>
      </c>
      <c r="L346">
        <v>33.9</v>
      </c>
      <c r="M346">
        <v>125</v>
      </c>
      <c r="N346">
        <v>80</v>
      </c>
      <c r="O346">
        <v>45</v>
      </c>
      <c r="P346">
        <v>102.5</v>
      </c>
      <c r="Q346">
        <v>65</v>
      </c>
      <c r="R346" t="s">
        <v>54</v>
      </c>
      <c r="S346" t="s">
        <v>50</v>
      </c>
      <c r="T346" t="s">
        <v>50</v>
      </c>
      <c r="U346" t="s">
        <v>50</v>
      </c>
      <c r="V346" t="s">
        <v>51</v>
      </c>
      <c r="W346" t="s">
        <v>51</v>
      </c>
      <c r="X346" t="s">
        <v>50</v>
      </c>
      <c r="Y346" t="s">
        <v>51</v>
      </c>
      <c r="Z346" t="s">
        <v>52</v>
      </c>
      <c r="AA346" t="s">
        <v>50</v>
      </c>
      <c r="AB346" t="s">
        <v>50</v>
      </c>
      <c r="AC346">
        <v>77</v>
      </c>
      <c r="AD346">
        <v>67</v>
      </c>
      <c r="AE346">
        <v>124</v>
      </c>
      <c r="AF346">
        <v>4.2</v>
      </c>
      <c r="AK346" t="s">
        <v>51</v>
      </c>
      <c r="AL346" t="s">
        <v>50</v>
      </c>
      <c r="AN346" t="s">
        <v>51</v>
      </c>
      <c r="AO346" t="s">
        <v>51</v>
      </c>
      <c r="AP346" t="s">
        <v>51</v>
      </c>
      <c r="AQ346" t="s">
        <v>50</v>
      </c>
      <c r="AR346" t="s">
        <v>50</v>
      </c>
      <c r="AS346" t="s">
        <v>51</v>
      </c>
      <c r="AT346" t="s">
        <v>50</v>
      </c>
      <c r="AU346" t="s">
        <v>52</v>
      </c>
      <c r="AV346" t="s">
        <v>52</v>
      </c>
      <c r="AW346" t="s">
        <v>52</v>
      </c>
      <c r="AX346" t="s">
        <v>52</v>
      </c>
      <c r="AY346" t="s">
        <v>51</v>
      </c>
    </row>
    <row r="347" spans="1:51" hidden="1" x14ac:dyDescent="0.25">
      <c r="A347">
        <v>173269</v>
      </c>
      <c r="B347">
        <v>57</v>
      </c>
      <c r="C347">
        <v>57</v>
      </c>
      <c r="E347">
        <v>2</v>
      </c>
      <c r="F347" t="s">
        <v>855</v>
      </c>
      <c r="G347" s="22">
        <v>16841</v>
      </c>
      <c r="H347">
        <v>72</v>
      </c>
      <c r="I347" t="s">
        <v>46</v>
      </c>
      <c r="J347" t="s">
        <v>47</v>
      </c>
      <c r="K347" t="s">
        <v>58</v>
      </c>
      <c r="L347">
        <v>33.799999999999997</v>
      </c>
      <c r="M347">
        <v>140</v>
      </c>
      <c r="N347">
        <v>70</v>
      </c>
      <c r="O347">
        <v>70</v>
      </c>
      <c r="P347">
        <v>105</v>
      </c>
      <c r="Q347">
        <v>60</v>
      </c>
      <c r="R347" t="s">
        <v>54</v>
      </c>
      <c r="S347" t="s">
        <v>50</v>
      </c>
      <c r="T347" t="s">
        <v>50</v>
      </c>
      <c r="U347" t="s">
        <v>50</v>
      </c>
      <c r="V347" t="s">
        <v>51</v>
      </c>
      <c r="W347" t="s">
        <v>51</v>
      </c>
      <c r="X347" t="s">
        <v>50</v>
      </c>
      <c r="Y347" t="s">
        <v>51</v>
      </c>
      <c r="Z347" t="s">
        <v>52</v>
      </c>
      <c r="AA347" t="s">
        <v>50</v>
      </c>
      <c r="AB347" t="s">
        <v>50</v>
      </c>
      <c r="AC347">
        <v>68</v>
      </c>
      <c r="AD347">
        <v>78</v>
      </c>
      <c r="AE347">
        <v>137</v>
      </c>
      <c r="AF347">
        <v>4.9000000000000004</v>
      </c>
      <c r="AI347">
        <v>4.4000000000000004</v>
      </c>
      <c r="AJ347">
        <v>2.1</v>
      </c>
      <c r="AK347" t="s">
        <v>51</v>
      </c>
      <c r="AL347" t="s">
        <v>50</v>
      </c>
      <c r="AN347" t="s">
        <v>51</v>
      </c>
      <c r="AO347" t="s">
        <v>51</v>
      </c>
      <c r="AP347" t="s">
        <v>51</v>
      </c>
      <c r="AQ347" t="s">
        <v>50</v>
      </c>
      <c r="AR347" t="s">
        <v>50</v>
      </c>
      <c r="AS347" t="s">
        <v>51</v>
      </c>
      <c r="AT347" t="s">
        <v>50</v>
      </c>
      <c r="AU347" t="s">
        <v>52</v>
      </c>
      <c r="AV347" t="s">
        <v>52</v>
      </c>
      <c r="AW347" t="s">
        <v>52</v>
      </c>
      <c r="AX347" t="s">
        <v>52</v>
      </c>
      <c r="AY347" t="s">
        <v>51</v>
      </c>
    </row>
    <row r="348" spans="1:51" hidden="1" x14ac:dyDescent="0.25">
      <c r="A348">
        <v>173269</v>
      </c>
      <c r="B348">
        <v>57</v>
      </c>
      <c r="C348">
        <v>57</v>
      </c>
      <c r="D348">
        <v>41</v>
      </c>
      <c r="E348">
        <v>3</v>
      </c>
      <c r="F348" t="s">
        <v>856</v>
      </c>
      <c r="G348" s="22">
        <v>16841</v>
      </c>
      <c r="H348">
        <v>72</v>
      </c>
      <c r="I348" t="s">
        <v>46</v>
      </c>
      <c r="J348" t="s">
        <v>47</v>
      </c>
      <c r="K348" t="s">
        <v>58</v>
      </c>
      <c r="L348">
        <v>34</v>
      </c>
      <c r="M348">
        <v>115</v>
      </c>
      <c r="N348">
        <v>60</v>
      </c>
      <c r="O348">
        <v>55</v>
      </c>
      <c r="P348">
        <v>87.5</v>
      </c>
      <c r="Q348">
        <v>60</v>
      </c>
      <c r="R348" t="s">
        <v>54</v>
      </c>
      <c r="S348" t="s">
        <v>50</v>
      </c>
      <c r="T348" t="s">
        <v>50</v>
      </c>
      <c r="U348" t="s">
        <v>50</v>
      </c>
      <c r="V348" t="s">
        <v>51</v>
      </c>
      <c r="W348" t="s">
        <v>51</v>
      </c>
      <c r="X348" t="s">
        <v>50</v>
      </c>
      <c r="Y348" t="s">
        <v>51</v>
      </c>
      <c r="Z348" t="s">
        <v>52</v>
      </c>
      <c r="AA348" t="s">
        <v>50</v>
      </c>
      <c r="AB348" t="s">
        <v>50</v>
      </c>
      <c r="AK348" t="s">
        <v>51</v>
      </c>
      <c r="AL348" t="s">
        <v>50</v>
      </c>
      <c r="AM348" t="s">
        <v>50</v>
      </c>
      <c r="AN348" t="s">
        <v>51</v>
      </c>
      <c r="AO348" t="s">
        <v>51</v>
      </c>
      <c r="AP348" t="s">
        <v>51</v>
      </c>
      <c r="AQ348" t="s">
        <v>50</v>
      </c>
      <c r="AR348" t="s">
        <v>50</v>
      </c>
      <c r="AS348" t="s">
        <v>51</v>
      </c>
      <c r="AT348" t="s">
        <v>50</v>
      </c>
      <c r="AU348" t="s">
        <v>52</v>
      </c>
      <c r="AV348" t="s">
        <v>52</v>
      </c>
      <c r="AW348" t="s">
        <v>52</v>
      </c>
      <c r="AX348" t="s">
        <v>52</v>
      </c>
      <c r="AY348" t="s">
        <v>51</v>
      </c>
    </row>
    <row r="349" spans="1:51" hidden="1" x14ac:dyDescent="0.25">
      <c r="A349">
        <v>173269</v>
      </c>
      <c r="B349">
        <v>57</v>
      </c>
      <c r="C349">
        <v>57</v>
      </c>
      <c r="D349">
        <v>41</v>
      </c>
      <c r="E349">
        <v>4</v>
      </c>
      <c r="F349" t="s">
        <v>857</v>
      </c>
      <c r="G349" s="22">
        <v>16841</v>
      </c>
      <c r="H349">
        <v>72</v>
      </c>
      <c r="I349" t="s">
        <v>46</v>
      </c>
      <c r="J349" t="s">
        <v>47</v>
      </c>
      <c r="K349" t="s">
        <v>58</v>
      </c>
      <c r="L349">
        <v>33.799999999999997</v>
      </c>
      <c r="M349">
        <v>120</v>
      </c>
      <c r="N349">
        <v>60</v>
      </c>
      <c r="O349">
        <v>60</v>
      </c>
      <c r="P349">
        <v>90</v>
      </c>
      <c r="Q349">
        <v>62</v>
      </c>
      <c r="R349" t="s">
        <v>54</v>
      </c>
      <c r="S349" t="s">
        <v>50</v>
      </c>
      <c r="T349" t="s">
        <v>50</v>
      </c>
      <c r="U349" t="s">
        <v>50</v>
      </c>
      <c r="V349" t="s">
        <v>51</v>
      </c>
      <c r="W349" t="s">
        <v>51</v>
      </c>
      <c r="X349" t="s">
        <v>50</v>
      </c>
      <c r="Y349" t="s">
        <v>51</v>
      </c>
      <c r="Z349" t="s">
        <v>52</v>
      </c>
      <c r="AA349" t="s">
        <v>50</v>
      </c>
      <c r="AB349" t="s">
        <v>50</v>
      </c>
      <c r="AE349">
        <v>133</v>
      </c>
      <c r="AI349">
        <v>3.8</v>
      </c>
      <c r="AJ349">
        <v>1.6</v>
      </c>
      <c r="AK349" t="s">
        <v>51</v>
      </c>
      <c r="AL349" t="s">
        <v>50</v>
      </c>
      <c r="AM349" t="s">
        <v>50</v>
      </c>
      <c r="AN349" t="s">
        <v>51</v>
      </c>
      <c r="AO349" t="s">
        <v>51</v>
      </c>
      <c r="AP349" t="s">
        <v>51</v>
      </c>
      <c r="AQ349" t="s">
        <v>50</v>
      </c>
      <c r="AR349" t="s">
        <v>50</v>
      </c>
      <c r="AS349" t="s">
        <v>51</v>
      </c>
      <c r="AT349" t="s">
        <v>50</v>
      </c>
      <c r="AU349" t="s">
        <v>52</v>
      </c>
      <c r="AV349" t="s">
        <v>52</v>
      </c>
      <c r="AW349" t="s">
        <v>52</v>
      </c>
      <c r="AX349" t="s">
        <v>52</v>
      </c>
      <c r="AY349" t="s">
        <v>51</v>
      </c>
    </row>
    <row r="350" spans="1:51" hidden="1" x14ac:dyDescent="0.25">
      <c r="A350">
        <v>173269</v>
      </c>
      <c r="B350">
        <v>57</v>
      </c>
      <c r="C350">
        <v>57</v>
      </c>
      <c r="D350">
        <v>41</v>
      </c>
      <c r="E350">
        <v>5</v>
      </c>
      <c r="F350" t="s">
        <v>858</v>
      </c>
      <c r="G350" s="22">
        <v>16841</v>
      </c>
      <c r="H350">
        <v>72</v>
      </c>
      <c r="I350" t="s">
        <v>46</v>
      </c>
      <c r="J350" t="s">
        <v>47</v>
      </c>
      <c r="K350" t="s">
        <v>58</v>
      </c>
      <c r="L350">
        <v>33.799999999999997</v>
      </c>
      <c r="M350">
        <v>130</v>
      </c>
      <c r="N350">
        <v>60</v>
      </c>
      <c r="O350">
        <v>70</v>
      </c>
      <c r="P350">
        <v>95</v>
      </c>
      <c r="Q350">
        <v>62</v>
      </c>
      <c r="R350" t="s">
        <v>54</v>
      </c>
      <c r="S350" t="s">
        <v>50</v>
      </c>
      <c r="T350" t="s">
        <v>50</v>
      </c>
      <c r="U350" t="s">
        <v>50</v>
      </c>
      <c r="V350" t="s">
        <v>51</v>
      </c>
      <c r="W350" t="s">
        <v>51</v>
      </c>
      <c r="X350" t="s">
        <v>50</v>
      </c>
      <c r="Y350" t="s">
        <v>51</v>
      </c>
      <c r="Z350" t="s">
        <v>52</v>
      </c>
      <c r="AA350" t="s">
        <v>50</v>
      </c>
      <c r="AB350" t="s">
        <v>50</v>
      </c>
      <c r="AC350">
        <v>66</v>
      </c>
      <c r="AD350">
        <v>81</v>
      </c>
      <c r="AE350">
        <v>133</v>
      </c>
      <c r="AF350">
        <v>4.5</v>
      </c>
      <c r="AI350">
        <v>3.9</v>
      </c>
      <c r="AJ350">
        <v>1.6</v>
      </c>
      <c r="AK350" t="s">
        <v>51</v>
      </c>
      <c r="AL350" t="s">
        <v>50</v>
      </c>
      <c r="AM350" t="s">
        <v>50</v>
      </c>
      <c r="AN350" t="s">
        <v>51</v>
      </c>
      <c r="AO350" t="s">
        <v>51</v>
      </c>
      <c r="AP350" t="s">
        <v>51</v>
      </c>
      <c r="AQ350" t="s">
        <v>50</v>
      </c>
      <c r="AR350" t="s">
        <v>50</v>
      </c>
      <c r="AS350" t="s">
        <v>51</v>
      </c>
      <c r="AT350" t="s">
        <v>50</v>
      </c>
      <c r="AU350" t="s">
        <v>52</v>
      </c>
      <c r="AV350" t="s">
        <v>52</v>
      </c>
      <c r="AW350" t="s">
        <v>52</v>
      </c>
      <c r="AX350" t="s">
        <v>52</v>
      </c>
      <c r="AY350" t="s">
        <v>51</v>
      </c>
    </row>
    <row r="351" spans="1:51" x14ac:dyDescent="0.25">
      <c r="A351">
        <v>173862</v>
      </c>
      <c r="B351">
        <v>75</v>
      </c>
      <c r="C351">
        <v>75</v>
      </c>
      <c r="D351">
        <v>70</v>
      </c>
      <c r="E351">
        <v>1</v>
      </c>
      <c r="F351" t="s">
        <v>137</v>
      </c>
      <c r="G351" s="22">
        <v>11694</v>
      </c>
      <c r="H351">
        <v>86</v>
      </c>
      <c r="I351" t="s">
        <v>56</v>
      </c>
      <c r="J351" t="s">
        <v>47</v>
      </c>
      <c r="K351" t="s">
        <v>58</v>
      </c>
      <c r="L351">
        <v>29.74</v>
      </c>
      <c r="M351">
        <v>90</v>
      </c>
      <c r="N351">
        <v>60</v>
      </c>
      <c r="O351">
        <v>30</v>
      </c>
      <c r="P351">
        <v>75</v>
      </c>
      <c r="Q351">
        <v>103</v>
      </c>
      <c r="R351" t="s">
        <v>59</v>
      </c>
      <c r="S351" t="s">
        <v>50</v>
      </c>
      <c r="T351" t="s">
        <v>50</v>
      </c>
      <c r="U351" t="s">
        <v>50</v>
      </c>
      <c r="V351" t="s">
        <v>51</v>
      </c>
      <c r="W351" t="s">
        <v>51</v>
      </c>
      <c r="X351" t="s">
        <v>50</v>
      </c>
      <c r="Y351" t="s">
        <v>51</v>
      </c>
      <c r="Z351" t="s">
        <v>52</v>
      </c>
      <c r="AA351" t="s">
        <v>50</v>
      </c>
      <c r="AB351" t="s">
        <v>50</v>
      </c>
      <c r="AC351">
        <v>112</v>
      </c>
      <c r="AD351">
        <v>52</v>
      </c>
      <c r="AE351">
        <v>111</v>
      </c>
      <c r="AF351">
        <v>4.7</v>
      </c>
      <c r="AI351" t="s">
        <v>52</v>
      </c>
      <c r="AJ351" t="s">
        <v>52</v>
      </c>
      <c r="AL351" t="s">
        <v>50</v>
      </c>
      <c r="AM351" t="s">
        <v>52</v>
      </c>
      <c r="AN351" t="s">
        <v>50</v>
      </c>
      <c r="AO351" t="s">
        <v>51</v>
      </c>
      <c r="AP351" t="s">
        <v>50</v>
      </c>
      <c r="AQ351" t="s">
        <v>50</v>
      </c>
      <c r="AR351" t="s">
        <v>50</v>
      </c>
      <c r="AS351" t="s">
        <v>51</v>
      </c>
      <c r="AT351" t="s">
        <v>50</v>
      </c>
      <c r="AU351" t="s">
        <v>52</v>
      </c>
      <c r="AV351" t="s">
        <v>52</v>
      </c>
      <c r="AW351" t="s">
        <v>52</v>
      </c>
      <c r="AX351" t="s">
        <v>52</v>
      </c>
      <c r="AY351" t="s">
        <v>51</v>
      </c>
    </row>
    <row r="352" spans="1:51" hidden="1" x14ac:dyDescent="0.25">
      <c r="A352">
        <v>173862</v>
      </c>
      <c r="B352">
        <v>75</v>
      </c>
      <c r="C352">
        <v>75</v>
      </c>
      <c r="D352">
        <v>70</v>
      </c>
      <c r="E352">
        <v>2</v>
      </c>
      <c r="F352" t="s">
        <v>859</v>
      </c>
      <c r="G352" s="22">
        <v>11694</v>
      </c>
      <c r="H352">
        <v>86</v>
      </c>
      <c r="I352" t="s">
        <v>56</v>
      </c>
      <c r="J352" t="s">
        <v>47</v>
      </c>
      <c r="K352" t="s">
        <v>58</v>
      </c>
      <c r="L352">
        <v>30.12</v>
      </c>
      <c r="M352">
        <v>145</v>
      </c>
      <c r="N352">
        <v>80</v>
      </c>
      <c r="O352">
        <v>65</v>
      </c>
      <c r="P352">
        <v>112.5</v>
      </c>
      <c r="Q352">
        <v>101</v>
      </c>
      <c r="R352" t="s">
        <v>59</v>
      </c>
      <c r="S352" t="s">
        <v>51</v>
      </c>
      <c r="T352" t="s">
        <v>50</v>
      </c>
      <c r="U352" t="s">
        <v>50</v>
      </c>
      <c r="V352" t="s">
        <v>51</v>
      </c>
      <c r="W352" t="s">
        <v>51</v>
      </c>
      <c r="X352" t="s">
        <v>50</v>
      </c>
      <c r="Y352" t="s">
        <v>51</v>
      </c>
      <c r="Z352" t="s">
        <v>52</v>
      </c>
      <c r="AA352" t="s">
        <v>50</v>
      </c>
      <c r="AB352" t="s">
        <v>50</v>
      </c>
      <c r="AI352" t="s">
        <v>52</v>
      </c>
      <c r="AJ352" t="s">
        <v>52</v>
      </c>
      <c r="AK352" t="s">
        <v>50</v>
      </c>
      <c r="AL352" t="s">
        <v>50</v>
      </c>
      <c r="AM352" t="s">
        <v>52</v>
      </c>
      <c r="AN352" t="s">
        <v>50</v>
      </c>
      <c r="AO352" t="s">
        <v>51</v>
      </c>
      <c r="AP352" t="s">
        <v>50</v>
      </c>
      <c r="AQ352" t="s">
        <v>50</v>
      </c>
      <c r="AR352" t="s">
        <v>50</v>
      </c>
      <c r="AS352" t="s">
        <v>51</v>
      </c>
      <c r="AT352" t="s">
        <v>50</v>
      </c>
      <c r="AU352" t="s">
        <v>52</v>
      </c>
      <c r="AV352" t="s">
        <v>52</v>
      </c>
      <c r="AW352" t="s">
        <v>52</v>
      </c>
      <c r="AX352" t="s">
        <v>52</v>
      </c>
      <c r="AY352" t="s">
        <v>51</v>
      </c>
    </row>
    <row r="353" spans="1:51" hidden="1" x14ac:dyDescent="0.25">
      <c r="A353">
        <v>173862</v>
      </c>
      <c r="B353">
        <v>75</v>
      </c>
      <c r="C353">
        <v>75</v>
      </c>
      <c r="D353">
        <v>70</v>
      </c>
      <c r="E353">
        <v>3</v>
      </c>
      <c r="F353" t="s">
        <v>860</v>
      </c>
      <c r="G353" s="22">
        <v>11694</v>
      </c>
      <c r="H353">
        <v>86</v>
      </c>
      <c r="I353" t="s">
        <v>56</v>
      </c>
      <c r="J353" t="s">
        <v>47</v>
      </c>
      <c r="K353" t="s">
        <v>58</v>
      </c>
      <c r="L353">
        <v>30.67</v>
      </c>
      <c r="M353">
        <v>148</v>
      </c>
      <c r="N353">
        <v>72</v>
      </c>
      <c r="O353">
        <v>76</v>
      </c>
      <c r="P353">
        <v>110</v>
      </c>
      <c r="Q353">
        <v>87</v>
      </c>
      <c r="R353" t="s">
        <v>59</v>
      </c>
      <c r="S353" t="s">
        <v>51</v>
      </c>
      <c r="T353" t="s">
        <v>50</v>
      </c>
      <c r="U353" t="s">
        <v>50</v>
      </c>
      <c r="V353" t="s">
        <v>51</v>
      </c>
      <c r="W353" t="s">
        <v>51</v>
      </c>
      <c r="X353" t="s">
        <v>50</v>
      </c>
      <c r="Y353" t="s">
        <v>51</v>
      </c>
      <c r="Z353" t="s">
        <v>52</v>
      </c>
      <c r="AA353" t="s">
        <v>50</v>
      </c>
      <c r="AB353" t="s">
        <v>50</v>
      </c>
      <c r="AC353">
        <v>98</v>
      </c>
      <c r="AD353">
        <v>61</v>
      </c>
      <c r="AF353">
        <v>4.7</v>
      </c>
      <c r="AI353" t="s">
        <v>52</v>
      </c>
      <c r="AJ353" t="s">
        <v>52</v>
      </c>
      <c r="AK353" t="s">
        <v>50</v>
      </c>
      <c r="AL353" t="s">
        <v>50</v>
      </c>
      <c r="AM353" t="s">
        <v>52</v>
      </c>
      <c r="AN353" t="s">
        <v>50</v>
      </c>
      <c r="AO353" t="s">
        <v>51</v>
      </c>
      <c r="AP353" t="s">
        <v>50</v>
      </c>
      <c r="AQ353" t="s">
        <v>50</v>
      </c>
      <c r="AR353" t="s">
        <v>50</v>
      </c>
      <c r="AS353" t="s">
        <v>51</v>
      </c>
      <c r="AT353" t="s">
        <v>50</v>
      </c>
      <c r="AU353" t="s">
        <v>52</v>
      </c>
      <c r="AV353" t="s">
        <v>52</v>
      </c>
      <c r="AW353" t="s">
        <v>52</v>
      </c>
      <c r="AX353" t="s">
        <v>52</v>
      </c>
      <c r="AY353" t="s">
        <v>51</v>
      </c>
    </row>
    <row r="354" spans="1:51" hidden="1" x14ac:dyDescent="0.25">
      <c r="A354">
        <v>173862</v>
      </c>
      <c r="B354">
        <v>75</v>
      </c>
      <c r="C354">
        <v>75</v>
      </c>
      <c r="D354">
        <v>70</v>
      </c>
      <c r="E354">
        <v>4</v>
      </c>
      <c r="F354" t="s">
        <v>861</v>
      </c>
      <c r="G354" s="22">
        <v>11694</v>
      </c>
      <c r="H354">
        <v>86</v>
      </c>
      <c r="I354" t="s">
        <v>56</v>
      </c>
      <c r="J354" t="s">
        <v>47</v>
      </c>
      <c r="K354" t="s">
        <v>58</v>
      </c>
      <c r="L354">
        <v>30.49</v>
      </c>
      <c r="M354">
        <v>145</v>
      </c>
      <c r="N354">
        <v>70</v>
      </c>
      <c r="O354">
        <v>75</v>
      </c>
      <c r="P354">
        <v>107.5</v>
      </c>
      <c r="Q354">
        <v>91</v>
      </c>
      <c r="R354" t="s">
        <v>59</v>
      </c>
      <c r="S354" t="s">
        <v>51</v>
      </c>
      <c r="T354" t="s">
        <v>50</v>
      </c>
      <c r="U354" t="s">
        <v>50</v>
      </c>
      <c r="V354" t="s">
        <v>51</v>
      </c>
      <c r="W354" t="s">
        <v>51</v>
      </c>
      <c r="X354" t="s">
        <v>50</v>
      </c>
      <c r="Y354" t="s">
        <v>51</v>
      </c>
      <c r="Z354" t="s">
        <v>52</v>
      </c>
      <c r="AA354" t="s">
        <v>50</v>
      </c>
      <c r="AB354" t="s">
        <v>50</v>
      </c>
      <c r="AI354" t="s">
        <v>52</v>
      </c>
      <c r="AJ354" t="s">
        <v>52</v>
      </c>
      <c r="AK354" t="s">
        <v>51</v>
      </c>
      <c r="AL354" t="s">
        <v>50</v>
      </c>
      <c r="AM354" t="s">
        <v>52</v>
      </c>
      <c r="AN354" t="s">
        <v>50</v>
      </c>
      <c r="AO354" t="s">
        <v>51</v>
      </c>
      <c r="AP354" t="s">
        <v>50</v>
      </c>
      <c r="AQ354" t="s">
        <v>50</v>
      </c>
      <c r="AR354" t="s">
        <v>50</v>
      </c>
      <c r="AS354" t="s">
        <v>51</v>
      </c>
      <c r="AT354" t="s">
        <v>50</v>
      </c>
      <c r="AU354" t="s">
        <v>52</v>
      </c>
      <c r="AV354" t="s">
        <v>52</v>
      </c>
      <c r="AW354" t="s">
        <v>52</v>
      </c>
      <c r="AX354" t="s">
        <v>52</v>
      </c>
      <c r="AY354" t="s">
        <v>51</v>
      </c>
    </row>
    <row r="355" spans="1:51" hidden="1" x14ac:dyDescent="0.25">
      <c r="A355">
        <v>173862</v>
      </c>
      <c r="B355">
        <v>70</v>
      </c>
      <c r="C355">
        <v>70</v>
      </c>
      <c r="D355">
        <v>70</v>
      </c>
      <c r="E355">
        <v>5</v>
      </c>
      <c r="F355" t="s">
        <v>862</v>
      </c>
      <c r="G355" s="22">
        <v>11694</v>
      </c>
      <c r="H355">
        <v>86</v>
      </c>
      <c r="I355" t="s">
        <v>56</v>
      </c>
      <c r="J355" t="s">
        <v>47</v>
      </c>
      <c r="K355" t="s">
        <v>58</v>
      </c>
      <c r="O355">
        <v>0</v>
      </c>
      <c r="P355">
        <v>0</v>
      </c>
      <c r="S355" t="s">
        <v>51</v>
      </c>
      <c r="T355" t="s">
        <v>50</v>
      </c>
      <c r="V355" t="s">
        <v>51</v>
      </c>
      <c r="W355" t="s">
        <v>51</v>
      </c>
      <c r="X355" t="s">
        <v>50</v>
      </c>
      <c r="Y355" t="s">
        <v>51</v>
      </c>
      <c r="Z355" t="s">
        <v>52</v>
      </c>
      <c r="AA355" t="s">
        <v>50</v>
      </c>
      <c r="AB355" t="s">
        <v>50</v>
      </c>
      <c r="AK355" t="s">
        <v>51</v>
      </c>
      <c r="AL355" t="s">
        <v>50</v>
      </c>
      <c r="AN355" t="s">
        <v>50</v>
      </c>
      <c r="AO355" t="s">
        <v>51</v>
      </c>
      <c r="AP355" t="s">
        <v>50</v>
      </c>
      <c r="AQ355" t="s">
        <v>50</v>
      </c>
      <c r="AR355" t="s">
        <v>50</v>
      </c>
      <c r="AS355" t="s">
        <v>51</v>
      </c>
      <c r="AT355" t="s">
        <v>50</v>
      </c>
      <c r="AU355" t="s">
        <v>52</v>
      </c>
      <c r="AV355" t="s">
        <v>52</v>
      </c>
      <c r="AW355" t="s">
        <v>52</v>
      </c>
      <c r="AX355" t="s">
        <v>52</v>
      </c>
      <c r="AY355" t="s">
        <v>51</v>
      </c>
    </row>
    <row r="356" spans="1:51" x14ac:dyDescent="0.25">
      <c r="A356">
        <v>174129</v>
      </c>
      <c r="B356">
        <v>62</v>
      </c>
      <c r="C356">
        <v>62</v>
      </c>
      <c r="D356">
        <v>30</v>
      </c>
      <c r="E356">
        <v>1</v>
      </c>
      <c r="F356" t="s">
        <v>138</v>
      </c>
      <c r="G356" s="22">
        <v>18045</v>
      </c>
      <c r="H356">
        <v>69</v>
      </c>
      <c r="I356" t="s">
        <v>46</v>
      </c>
      <c r="J356" t="s">
        <v>57</v>
      </c>
      <c r="K356" t="s">
        <v>58</v>
      </c>
      <c r="L356">
        <v>35.1</v>
      </c>
      <c r="M356">
        <v>160</v>
      </c>
      <c r="N356">
        <v>80</v>
      </c>
      <c r="O356">
        <v>80</v>
      </c>
      <c r="P356">
        <v>120</v>
      </c>
      <c r="Q356">
        <v>78</v>
      </c>
      <c r="R356" t="s">
        <v>59</v>
      </c>
      <c r="S356" t="s">
        <v>50</v>
      </c>
      <c r="T356" t="s">
        <v>50</v>
      </c>
      <c r="U356" t="s">
        <v>51</v>
      </c>
      <c r="V356" t="s">
        <v>50</v>
      </c>
      <c r="W356" t="s">
        <v>51</v>
      </c>
      <c r="X356" t="s">
        <v>51</v>
      </c>
      <c r="Y356" t="s">
        <v>51</v>
      </c>
      <c r="Z356" t="s">
        <v>52</v>
      </c>
      <c r="AA356" t="s">
        <v>50</v>
      </c>
      <c r="AB356" t="s">
        <v>50</v>
      </c>
      <c r="AK356" t="s">
        <v>51</v>
      </c>
      <c r="AL356" t="s">
        <v>50</v>
      </c>
      <c r="AN356" t="s">
        <v>51</v>
      </c>
      <c r="AO356" t="s">
        <v>51</v>
      </c>
      <c r="AP356" t="s">
        <v>51</v>
      </c>
      <c r="AQ356" t="s">
        <v>50</v>
      </c>
      <c r="AR356" t="s">
        <v>50</v>
      </c>
      <c r="AS356" t="s">
        <v>50</v>
      </c>
      <c r="AT356" t="s">
        <v>50</v>
      </c>
      <c r="AU356" t="s">
        <v>52</v>
      </c>
      <c r="AV356" t="s">
        <v>52</v>
      </c>
      <c r="AW356" t="s">
        <v>52</v>
      </c>
      <c r="AX356" t="s">
        <v>52</v>
      </c>
      <c r="AY356" t="s">
        <v>51</v>
      </c>
    </row>
    <row r="357" spans="1:51" hidden="1" x14ac:dyDescent="0.25">
      <c r="A357">
        <v>174129</v>
      </c>
      <c r="B357">
        <v>62</v>
      </c>
      <c r="C357">
        <v>62</v>
      </c>
      <c r="D357">
        <v>30</v>
      </c>
      <c r="E357">
        <v>2</v>
      </c>
      <c r="F357" t="s">
        <v>863</v>
      </c>
      <c r="G357" s="22">
        <v>18045</v>
      </c>
      <c r="H357">
        <v>69</v>
      </c>
      <c r="I357" t="s">
        <v>46</v>
      </c>
      <c r="J357" t="s">
        <v>57</v>
      </c>
      <c r="K357" t="s">
        <v>58</v>
      </c>
      <c r="L357">
        <v>35.1</v>
      </c>
      <c r="M357">
        <v>145</v>
      </c>
      <c r="N357">
        <v>80</v>
      </c>
      <c r="O357">
        <v>65</v>
      </c>
      <c r="P357">
        <v>112.5</v>
      </c>
      <c r="Q357">
        <v>75</v>
      </c>
      <c r="R357" t="s">
        <v>59</v>
      </c>
      <c r="S357" t="s">
        <v>50</v>
      </c>
      <c r="T357" t="s">
        <v>50</v>
      </c>
      <c r="U357" t="s">
        <v>51</v>
      </c>
      <c r="V357" t="s">
        <v>50</v>
      </c>
      <c r="W357" t="s">
        <v>51</v>
      </c>
      <c r="X357" t="s">
        <v>51</v>
      </c>
      <c r="Y357" t="s">
        <v>51</v>
      </c>
      <c r="Z357" t="s">
        <v>52</v>
      </c>
      <c r="AA357" t="s">
        <v>50</v>
      </c>
      <c r="AB357" t="s">
        <v>50</v>
      </c>
      <c r="AK357" t="s">
        <v>51</v>
      </c>
      <c r="AL357" t="s">
        <v>50</v>
      </c>
      <c r="AM357" t="s">
        <v>50</v>
      </c>
      <c r="AN357" t="s">
        <v>51</v>
      </c>
      <c r="AO357" t="s">
        <v>51</v>
      </c>
      <c r="AP357" t="s">
        <v>51</v>
      </c>
      <c r="AQ357" t="s">
        <v>50</v>
      </c>
      <c r="AR357" t="s">
        <v>50</v>
      </c>
      <c r="AS357" t="s">
        <v>50</v>
      </c>
      <c r="AT357" t="s">
        <v>50</v>
      </c>
      <c r="AU357" t="s">
        <v>52</v>
      </c>
      <c r="AV357" t="s">
        <v>52</v>
      </c>
      <c r="AW357" t="s">
        <v>52</v>
      </c>
      <c r="AX357" t="s">
        <v>52</v>
      </c>
      <c r="AY357" t="s">
        <v>51</v>
      </c>
    </row>
    <row r="358" spans="1:51" hidden="1" x14ac:dyDescent="0.25">
      <c r="A358">
        <v>174129</v>
      </c>
      <c r="B358">
        <v>58</v>
      </c>
      <c r="C358">
        <v>58</v>
      </c>
      <c r="D358">
        <v>30</v>
      </c>
      <c r="E358">
        <v>3</v>
      </c>
      <c r="F358" t="s">
        <v>864</v>
      </c>
      <c r="G358" s="22">
        <v>18045</v>
      </c>
      <c r="H358">
        <v>69</v>
      </c>
      <c r="I358" t="s">
        <v>46</v>
      </c>
      <c r="J358" t="s">
        <v>57</v>
      </c>
      <c r="K358" t="s">
        <v>58</v>
      </c>
      <c r="L358">
        <v>35.700000000000003</v>
      </c>
      <c r="M358">
        <v>190</v>
      </c>
      <c r="N358">
        <v>120</v>
      </c>
      <c r="O358">
        <v>70</v>
      </c>
      <c r="P358">
        <v>155</v>
      </c>
      <c r="Q358">
        <v>81</v>
      </c>
      <c r="R358" t="s">
        <v>59</v>
      </c>
      <c r="S358" t="s">
        <v>50</v>
      </c>
      <c r="T358" t="s">
        <v>50</v>
      </c>
      <c r="U358" t="s">
        <v>51</v>
      </c>
      <c r="V358" t="s">
        <v>50</v>
      </c>
      <c r="W358" t="s">
        <v>51</v>
      </c>
      <c r="X358" t="s">
        <v>51</v>
      </c>
      <c r="Y358" t="s">
        <v>51</v>
      </c>
      <c r="Z358" t="s">
        <v>52</v>
      </c>
      <c r="AA358" t="s">
        <v>50</v>
      </c>
      <c r="AB358" t="s">
        <v>50</v>
      </c>
      <c r="AC358">
        <v>91</v>
      </c>
      <c r="AD358">
        <v>56</v>
      </c>
      <c r="AE358">
        <v>125</v>
      </c>
      <c r="AF358">
        <v>4.0999999999999996</v>
      </c>
      <c r="AI358">
        <v>5.3</v>
      </c>
      <c r="AJ358">
        <v>3.3</v>
      </c>
      <c r="AK358" t="s">
        <v>51</v>
      </c>
      <c r="AL358" t="s">
        <v>50</v>
      </c>
      <c r="AM358" t="s">
        <v>50</v>
      </c>
      <c r="AN358" t="s">
        <v>51</v>
      </c>
      <c r="AO358" t="s">
        <v>51</v>
      </c>
      <c r="AP358" t="s">
        <v>51</v>
      </c>
      <c r="AQ358" t="s">
        <v>50</v>
      </c>
      <c r="AR358" t="s">
        <v>50</v>
      </c>
      <c r="AS358" t="s">
        <v>50</v>
      </c>
      <c r="AT358" t="s">
        <v>50</v>
      </c>
      <c r="AU358" t="s">
        <v>52</v>
      </c>
      <c r="AV358" t="s">
        <v>52</v>
      </c>
      <c r="AW358" t="s">
        <v>52</v>
      </c>
      <c r="AX358" t="s">
        <v>52</v>
      </c>
      <c r="AY358" t="s">
        <v>51</v>
      </c>
    </row>
    <row r="359" spans="1:51" hidden="1" x14ac:dyDescent="0.25">
      <c r="A359">
        <v>174129</v>
      </c>
      <c r="B359">
        <v>58</v>
      </c>
      <c r="C359">
        <v>58</v>
      </c>
      <c r="D359">
        <v>30</v>
      </c>
      <c r="E359">
        <v>4</v>
      </c>
      <c r="F359" t="s">
        <v>865</v>
      </c>
      <c r="G359" s="22">
        <v>18045</v>
      </c>
      <c r="H359">
        <v>69</v>
      </c>
      <c r="I359" t="s">
        <v>46</v>
      </c>
      <c r="J359" t="s">
        <v>57</v>
      </c>
      <c r="K359" t="s">
        <v>58</v>
      </c>
      <c r="L359">
        <v>35.700000000000003</v>
      </c>
      <c r="O359">
        <v>0</v>
      </c>
      <c r="P359">
        <v>0</v>
      </c>
      <c r="S359" t="s">
        <v>50</v>
      </c>
      <c r="T359" t="s">
        <v>50</v>
      </c>
      <c r="V359" t="s">
        <v>50</v>
      </c>
      <c r="W359" t="s">
        <v>51</v>
      </c>
      <c r="X359" t="s">
        <v>51</v>
      </c>
      <c r="Y359" t="s">
        <v>51</v>
      </c>
      <c r="Z359" t="s">
        <v>52</v>
      </c>
      <c r="AA359" t="s">
        <v>50</v>
      </c>
      <c r="AB359" t="s">
        <v>50</v>
      </c>
      <c r="AK359" t="s">
        <v>51</v>
      </c>
      <c r="AL359" t="s">
        <v>50</v>
      </c>
      <c r="AM359" t="s">
        <v>50</v>
      </c>
      <c r="AN359" t="s">
        <v>51</v>
      </c>
      <c r="AO359" t="s">
        <v>51</v>
      </c>
      <c r="AP359" t="s">
        <v>51</v>
      </c>
      <c r="AQ359" t="s">
        <v>50</v>
      </c>
      <c r="AR359" t="s">
        <v>50</v>
      </c>
      <c r="AS359" t="s">
        <v>50</v>
      </c>
      <c r="AT359" t="s">
        <v>50</v>
      </c>
      <c r="AU359" t="s">
        <v>52</v>
      </c>
      <c r="AV359" t="s">
        <v>52</v>
      </c>
      <c r="AW359" t="s">
        <v>52</v>
      </c>
      <c r="AX359" t="s">
        <v>52</v>
      </c>
      <c r="AY359" t="s">
        <v>51</v>
      </c>
    </row>
    <row r="360" spans="1:51" x14ac:dyDescent="0.25">
      <c r="A360">
        <v>174400</v>
      </c>
      <c r="B360">
        <v>55</v>
      </c>
      <c r="D360">
        <v>55</v>
      </c>
      <c r="E360">
        <v>1</v>
      </c>
      <c r="F360" t="s">
        <v>139</v>
      </c>
      <c r="G360" s="22">
        <v>16166</v>
      </c>
      <c r="H360">
        <v>74</v>
      </c>
      <c r="I360" t="s">
        <v>46</v>
      </c>
      <c r="J360" t="s">
        <v>47</v>
      </c>
      <c r="K360" t="s">
        <v>58</v>
      </c>
      <c r="L360">
        <v>35.76</v>
      </c>
      <c r="M360">
        <v>140</v>
      </c>
      <c r="N360">
        <v>100</v>
      </c>
      <c r="O360">
        <v>40</v>
      </c>
      <c r="P360">
        <v>120</v>
      </c>
      <c r="Q360">
        <v>94</v>
      </c>
      <c r="R360" t="s">
        <v>49</v>
      </c>
      <c r="S360" t="s">
        <v>50</v>
      </c>
      <c r="T360" t="s">
        <v>50</v>
      </c>
      <c r="U360" t="s">
        <v>50</v>
      </c>
      <c r="V360" t="s">
        <v>51</v>
      </c>
      <c r="W360" t="s">
        <v>50</v>
      </c>
      <c r="X360" t="s">
        <v>51</v>
      </c>
      <c r="Y360" t="s">
        <v>50</v>
      </c>
      <c r="Z360" t="s">
        <v>52</v>
      </c>
      <c r="AA360" t="s">
        <v>50</v>
      </c>
      <c r="AB360" t="s">
        <v>50</v>
      </c>
      <c r="AC360">
        <v>46</v>
      </c>
      <c r="AD360">
        <v>90</v>
      </c>
      <c r="AE360">
        <v>137</v>
      </c>
      <c r="AF360">
        <v>3.5</v>
      </c>
      <c r="AI360" t="s">
        <v>52</v>
      </c>
      <c r="AJ360" t="s">
        <v>52</v>
      </c>
      <c r="AK360" t="s">
        <v>50</v>
      </c>
      <c r="AL360" t="s">
        <v>51</v>
      </c>
      <c r="AM360" t="s">
        <v>52</v>
      </c>
      <c r="AN360" t="s">
        <v>51</v>
      </c>
      <c r="AO360" t="s">
        <v>51</v>
      </c>
      <c r="AP360" t="s">
        <v>50</v>
      </c>
      <c r="AQ360" t="s">
        <v>50</v>
      </c>
      <c r="AR360" t="s">
        <v>50</v>
      </c>
      <c r="AS360" t="s">
        <v>51</v>
      </c>
      <c r="AT360" t="s">
        <v>50</v>
      </c>
      <c r="AU360" t="s">
        <v>52</v>
      </c>
      <c r="AV360" t="s">
        <v>52</v>
      </c>
      <c r="AW360" t="s">
        <v>52</v>
      </c>
      <c r="AX360" t="s">
        <v>52</v>
      </c>
      <c r="AY360" t="s">
        <v>51</v>
      </c>
    </row>
    <row r="361" spans="1:51" hidden="1" x14ac:dyDescent="0.25">
      <c r="A361">
        <v>174400</v>
      </c>
      <c r="B361">
        <v>55</v>
      </c>
      <c r="D361">
        <v>55</v>
      </c>
      <c r="E361">
        <v>2</v>
      </c>
      <c r="F361" t="s">
        <v>866</v>
      </c>
      <c r="G361" s="22">
        <v>16166</v>
      </c>
      <c r="H361">
        <v>74</v>
      </c>
      <c r="I361" t="s">
        <v>46</v>
      </c>
      <c r="J361" t="s">
        <v>47</v>
      </c>
      <c r="K361" t="s">
        <v>58</v>
      </c>
      <c r="L361">
        <v>35.6</v>
      </c>
      <c r="M361">
        <v>140</v>
      </c>
      <c r="N361">
        <v>95</v>
      </c>
      <c r="O361">
        <v>45</v>
      </c>
      <c r="P361">
        <v>117.5</v>
      </c>
      <c r="Q361">
        <v>114</v>
      </c>
      <c r="R361" t="s">
        <v>54</v>
      </c>
      <c r="S361" t="s">
        <v>50</v>
      </c>
      <c r="T361" t="s">
        <v>50</v>
      </c>
      <c r="U361" t="s">
        <v>50</v>
      </c>
      <c r="V361" t="s">
        <v>51</v>
      </c>
      <c r="W361" t="s">
        <v>50</v>
      </c>
      <c r="X361" t="s">
        <v>51</v>
      </c>
      <c r="Y361" t="s">
        <v>50</v>
      </c>
      <c r="Z361" t="s">
        <v>52</v>
      </c>
      <c r="AA361" t="s">
        <v>50</v>
      </c>
      <c r="AB361" t="s">
        <v>50</v>
      </c>
      <c r="AC361">
        <v>57</v>
      </c>
      <c r="AD361">
        <v>90</v>
      </c>
      <c r="AE361">
        <v>140</v>
      </c>
      <c r="AF361">
        <v>4</v>
      </c>
      <c r="AI361" t="s">
        <v>52</v>
      </c>
      <c r="AJ361" t="s">
        <v>52</v>
      </c>
      <c r="AK361" t="s">
        <v>50</v>
      </c>
      <c r="AL361" t="s">
        <v>51</v>
      </c>
      <c r="AM361" t="s">
        <v>52</v>
      </c>
      <c r="AN361" t="s">
        <v>51</v>
      </c>
      <c r="AO361" t="s">
        <v>51</v>
      </c>
      <c r="AP361" t="s">
        <v>50</v>
      </c>
      <c r="AQ361" t="s">
        <v>50</v>
      </c>
      <c r="AR361" t="s">
        <v>50</v>
      </c>
      <c r="AS361" t="s">
        <v>51</v>
      </c>
      <c r="AT361" t="s">
        <v>50</v>
      </c>
      <c r="AU361" t="s">
        <v>52</v>
      </c>
      <c r="AV361" t="s">
        <v>52</v>
      </c>
      <c r="AW361" t="s">
        <v>52</v>
      </c>
      <c r="AX361" t="s">
        <v>52</v>
      </c>
      <c r="AY361" t="s">
        <v>51</v>
      </c>
    </row>
    <row r="362" spans="1:51" hidden="1" x14ac:dyDescent="0.25">
      <c r="A362">
        <v>174400</v>
      </c>
      <c r="B362">
        <v>55</v>
      </c>
      <c r="D362">
        <v>55</v>
      </c>
      <c r="E362">
        <v>3</v>
      </c>
      <c r="F362" t="s">
        <v>867</v>
      </c>
      <c r="G362" s="22">
        <v>16166</v>
      </c>
      <c r="H362">
        <v>74</v>
      </c>
      <c r="I362" t="s">
        <v>46</v>
      </c>
      <c r="J362" t="s">
        <v>47</v>
      </c>
      <c r="K362" t="s">
        <v>58</v>
      </c>
      <c r="L362">
        <v>34.81</v>
      </c>
      <c r="M362">
        <v>118</v>
      </c>
      <c r="N362">
        <v>80</v>
      </c>
      <c r="O362">
        <v>38</v>
      </c>
      <c r="P362">
        <v>99</v>
      </c>
      <c r="Q362">
        <v>77</v>
      </c>
      <c r="R362" t="s">
        <v>54</v>
      </c>
      <c r="S362" t="s">
        <v>50</v>
      </c>
      <c r="T362" t="s">
        <v>50</v>
      </c>
      <c r="U362" t="s">
        <v>50</v>
      </c>
      <c r="V362" t="s">
        <v>51</v>
      </c>
      <c r="W362" t="s">
        <v>50</v>
      </c>
      <c r="X362" t="s">
        <v>51</v>
      </c>
      <c r="Y362" t="s">
        <v>50</v>
      </c>
      <c r="Z362" t="s">
        <v>52</v>
      </c>
      <c r="AA362" t="s">
        <v>50</v>
      </c>
      <c r="AB362" t="s">
        <v>50</v>
      </c>
      <c r="AC362">
        <v>54</v>
      </c>
      <c r="AE362">
        <v>13.2</v>
      </c>
      <c r="AF362">
        <v>3.9</v>
      </c>
      <c r="AI362" t="s">
        <v>52</v>
      </c>
      <c r="AJ362" t="s">
        <v>52</v>
      </c>
      <c r="AK362" t="s">
        <v>50</v>
      </c>
      <c r="AL362" t="s">
        <v>51</v>
      </c>
      <c r="AM362" t="s">
        <v>52</v>
      </c>
      <c r="AN362" t="s">
        <v>51</v>
      </c>
      <c r="AO362" t="s">
        <v>51</v>
      </c>
      <c r="AP362" t="s">
        <v>50</v>
      </c>
      <c r="AQ362" t="s">
        <v>50</v>
      </c>
      <c r="AR362" t="s">
        <v>50</v>
      </c>
      <c r="AS362" t="s">
        <v>51</v>
      </c>
      <c r="AT362" t="s">
        <v>50</v>
      </c>
      <c r="AU362" t="s">
        <v>52</v>
      </c>
      <c r="AV362" t="s">
        <v>52</v>
      </c>
      <c r="AW362" t="s">
        <v>52</v>
      </c>
      <c r="AX362" t="s">
        <v>52</v>
      </c>
      <c r="AY362" t="s">
        <v>51</v>
      </c>
    </row>
    <row r="363" spans="1:51" hidden="1" x14ac:dyDescent="0.25">
      <c r="A363">
        <v>174400</v>
      </c>
      <c r="B363">
        <v>60</v>
      </c>
      <c r="C363">
        <v>60</v>
      </c>
      <c r="D363">
        <v>55</v>
      </c>
      <c r="E363">
        <v>4</v>
      </c>
      <c r="F363" t="s">
        <v>868</v>
      </c>
      <c r="G363" s="22">
        <v>16166</v>
      </c>
      <c r="H363">
        <v>74</v>
      </c>
      <c r="I363" t="s">
        <v>46</v>
      </c>
      <c r="J363" t="s">
        <v>47</v>
      </c>
      <c r="K363" t="s">
        <v>58</v>
      </c>
      <c r="L363">
        <v>36</v>
      </c>
      <c r="M363">
        <v>135</v>
      </c>
      <c r="N363">
        <v>75</v>
      </c>
      <c r="O363">
        <v>60</v>
      </c>
      <c r="P363">
        <v>105</v>
      </c>
      <c r="Q363">
        <v>86</v>
      </c>
      <c r="R363" t="s">
        <v>54</v>
      </c>
      <c r="S363" t="s">
        <v>50</v>
      </c>
      <c r="T363" t="s">
        <v>50</v>
      </c>
      <c r="U363" t="s">
        <v>50</v>
      </c>
      <c r="V363" t="s">
        <v>51</v>
      </c>
      <c r="W363" t="s">
        <v>50</v>
      </c>
      <c r="X363" t="s">
        <v>51</v>
      </c>
      <c r="Y363" t="s">
        <v>50</v>
      </c>
      <c r="Z363" t="s">
        <v>52</v>
      </c>
      <c r="AA363" t="s">
        <v>50</v>
      </c>
      <c r="AB363" t="s">
        <v>50</v>
      </c>
      <c r="AC363">
        <v>50</v>
      </c>
      <c r="AD363">
        <v>95</v>
      </c>
      <c r="AE363">
        <v>136</v>
      </c>
      <c r="AF363">
        <v>4</v>
      </c>
      <c r="AI363">
        <v>4.3</v>
      </c>
      <c r="AK363" t="s">
        <v>50</v>
      </c>
      <c r="AL363" t="s">
        <v>51</v>
      </c>
      <c r="AN363" t="s">
        <v>51</v>
      </c>
      <c r="AO363" t="s">
        <v>51</v>
      </c>
      <c r="AP363" t="s">
        <v>50</v>
      </c>
      <c r="AQ363" t="s">
        <v>50</v>
      </c>
      <c r="AR363" t="s">
        <v>50</v>
      </c>
      <c r="AS363" t="s">
        <v>51</v>
      </c>
      <c r="AT363" t="s">
        <v>50</v>
      </c>
      <c r="AU363" t="s">
        <v>52</v>
      </c>
      <c r="AV363" t="s">
        <v>52</v>
      </c>
      <c r="AW363" t="s">
        <v>52</v>
      </c>
      <c r="AX363" t="s">
        <v>52</v>
      </c>
      <c r="AY363" t="s">
        <v>51</v>
      </c>
    </row>
    <row r="364" spans="1:51" hidden="1" x14ac:dyDescent="0.25">
      <c r="A364">
        <v>174400</v>
      </c>
      <c r="B364">
        <v>62</v>
      </c>
      <c r="C364">
        <v>62</v>
      </c>
      <c r="D364">
        <v>55</v>
      </c>
      <c r="E364">
        <v>5</v>
      </c>
      <c r="F364" t="s">
        <v>869</v>
      </c>
      <c r="G364" s="22">
        <v>16166</v>
      </c>
      <c r="H364">
        <v>74</v>
      </c>
      <c r="I364" t="s">
        <v>46</v>
      </c>
      <c r="J364" t="s">
        <v>47</v>
      </c>
      <c r="K364" t="s">
        <v>58</v>
      </c>
      <c r="L364">
        <v>36.1</v>
      </c>
      <c r="M364">
        <v>125</v>
      </c>
      <c r="N364">
        <v>80</v>
      </c>
      <c r="O364">
        <v>45</v>
      </c>
      <c r="P364">
        <v>102.5</v>
      </c>
      <c r="Q364">
        <v>91</v>
      </c>
      <c r="R364" t="s">
        <v>54</v>
      </c>
      <c r="S364" t="s">
        <v>50</v>
      </c>
      <c r="T364" t="s">
        <v>50</v>
      </c>
      <c r="U364" t="s">
        <v>50</v>
      </c>
      <c r="V364" t="s">
        <v>51</v>
      </c>
      <c r="W364" t="s">
        <v>50</v>
      </c>
      <c r="X364" t="s">
        <v>51</v>
      </c>
      <c r="Y364" t="s">
        <v>50</v>
      </c>
      <c r="Z364" t="s">
        <v>52</v>
      </c>
      <c r="AA364" t="s">
        <v>50</v>
      </c>
      <c r="AB364" t="s">
        <v>50</v>
      </c>
      <c r="AC364">
        <v>48</v>
      </c>
      <c r="AD364">
        <v>91</v>
      </c>
      <c r="AE364">
        <v>142</v>
      </c>
      <c r="AF364">
        <v>4</v>
      </c>
      <c r="AK364" t="s">
        <v>50</v>
      </c>
      <c r="AL364" t="s">
        <v>51</v>
      </c>
      <c r="AM364" t="s">
        <v>50</v>
      </c>
      <c r="AN364" t="s">
        <v>51</v>
      </c>
      <c r="AO364" t="s">
        <v>51</v>
      </c>
      <c r="AP364" t="s">
        <v>50</v>
      </c>
      <c r="AQ364" t="s">
        <v>50</v>
      </c>
      <c r="AR364" t="s">
        <v>50</v>
      </c>
      <c r="AS364" t="s">
        <v>51</v>
      </c>
      <c r="AT364" t="s">
        <v>50</v>
      </c>
      <c r="AU364" t="s">
        <v>52</v>
      </c>
      <c r="AV364" t="s">
        <v>52</v>
      </c>
      <c r="AW364" t="s">
        <v>52</v>
      </c>
      <c r="AX364" t="s">
        <v>52</v>
      </c>
      <c r="AY364" t="s">
        <v>51</v>
      </c>
    </row>
    <row r="365" spans="1:51" hidden="1" x14ac:dyDescent="0.25">
      <c r="A365">
        <v>174400</v>
      </c>
      <c r="B365">
        <v>62</v>
      </c>
      <c r="C365">
        <v>62</v>
      </c>
      <c r="D365">
        <v>55</v>
      </c>
      <c r="E365">
        <v>6</v>
      </c>
      <c r="F365" t="s">
        <v>870</v>
      </c>
      <c r="G365" s="22">
        <v>16166</v>
      </c>
      <c r="H365">
        <v>74</v>
      </c>
      <c r="I365" t="s">
        <v>46</v>
      </c>
      <c r="J365" t="s">
        <v>47</v>
      </c>
      <c r="K365" t="s">
        <v>58</v>
      </c>
      <c r="L365">
        <v>35.200000000000003</v>
      </c>
      <c r="M365">
        <v>130</v>
      </c>
      <c r="N365">
        <v>80</v>
      </c>
      <c r="O365">
        <v>50</v>
      </c>
      <c r="P365">
        <v>105</v>
      </c>
      <c r="Q365">
        <v>76</v>
      </c>
      <c r="R365" t="s">
        <v>54</v>
      </c>
      <c r="S365" t="s">
        <v>50</v>
      </c>
      <c r="T365" t="s">
        <v>50</v>
      </c>
      <c r="U365" t="s">
        <v>50</v>
      </c>
      <c r="V365" t="s">
        <v>51</v>
      </c>
      <c r="W365" t="s">
        <v>50</v>
      </c>
      <c r="X365" t="s">
        <v>51</v>
      </c>
      <c r="Y365" t="s">
        <v>50</v>
      </c>
      <c r="Z365" t="s">
        <v>52</v>
      </c>
      <c r="AA365" t="s">
        <v>50</v>
      </c>
      <c r="AB365" t="s">
        <v>50</v>
      </c>
      <c r="AC365">
        <v>52</v>
      </c>
      <c r="AD365" t="s">
        <v>92</v>
      </c>
      <c r="AF365">
        <v>3.8</v>
      </c>
      <c r="AK365" t="s">
        <v>50</v>
      </c>
      <c r="AL365" t="s">
        <v>51</v>
      </c>
      <c r="AM365" t="s">
        <v>50</v>
      </c>
      <c r="AN365" t="s">
        <v>51</v>
      </c>
      <c r="AO365" t="s">
        <v>51</v>
      </c>
      <c r="AP365" t="s">
        <v>50</v>
      </c>
      <c r="AQ365" t="s">
        <v>50</v>
      </c>
      <c r="AR365" t="s">
        <v>50</v>
      </c>
      <c r="AS365" t="s">
        <v>51</v>
      </c>
      <c r="AT365" t="s">
        <v>50</v>
      </c>
      <c r="AU365" t="s">
        <v>52</v>
      </c>
      <c r="AV365" t="s">
        <v>52</v>
      </c>
      <c r="AW365" t="s">
        <v>52</v>
      </c>
      <c r="AX365" t="s">
        <v>52</v>
      </c>
      <c r="AY365" t="s">
        <v>51</v>
      </c>
    </row>
    <row r="366" spans="1:51" hidden="1" x14ac:dyDescent="0.25">
      <c r="A366">
        <v>174400</v>
      </c>
      <c r="B366">
        <v>60</v>
      </c>
      <c r="C366">
        <v>60</v>
      </c>
      <c r="D366">
        <v>55</v>
      </c>
      <c r="E366">
        <v>7</v>
      </c>
      <c r="F366" t="s">
        <v>871</v>
      </c>
      <c r="G366" s="22">
        <v>16166</v>
      </c>
      <c r="H366">
        <v>74</v>
      </c>
      <c r="I366" t="s">
        <v>46</v>
      </c>
      <c r="J366" t="s">
        <v>47</v>
      </c>
      <c r="K366" t="s">
        <v>58</v>
      </c>
      <c r="L366">
        <v>35.6</v>
      </c>
      <c r="M366">
        <v>135</v>
      </c>
      <c r="N366">
        <v>60</v>
      </c>
      <c r="O366">
        <v>75</v>
      </c>
      <c r="P366">
        <v>97.5</v>
      </c>
      <c r="Q366">
        <v>109</v>
      </c>
      <c r="R366" t="s">
        <v>54</v>
      </c>
      <c r="S366" t="s">
        <v>50</v>
      </c>
      <c r="T366" t="s">
        <v>50</v>
      </c>
      <c r="U366" t="s">
        <v>50</v>
      </c>
      <c r="V366" t="s">
        <v>51</v>
      </c>
      <c r="W366" t="s">
        <v>50</v>
      </c>
      <c r="X366" t="s">
        <v>51</v>
      </c>
      <c r="Y366" t="s">
        <v>50</v>
      </c>
      <c r="Z366" t="s">
        <v>52</v>
      </c>
      <c r="AA366" t="s">
        <v>50</v>
      </c>
      <c r="AB366" t="s">
        <v>50</v>
      </c>
      <c r="AC366">
        <v>54</v>
      </c>
      <c r="AD366">
        <v>90</v>
      </c>
      <c r="AE366">
        <v>135</v>
      </c>
      <c r="AF366">
        <v>3.7</v>
      </c>
      <c r="AI366">
        <v>4.4000000000000004</v>
      </c>
      <c r="AJ366">
        <v>2.2999999999999998</v>
      </c>
      <c r="AK366" t="s">
        <v>50</v>
      </c>
      <c r="AL366" t="s">
        <v>51</v>
      </c>
      <c r="AM366" t="s">
        <v>50</v>
      </c>
      <c r="AN366" t="s">
        <v>51</v>
      </c>
      <c r="AO366" t="s">
        <v>51</v>
      </c>
      <c r="AP366" t="s">
        <v>50</v>
      </c>
      <c r="AQ366" t="s">
        <v>50</v>
      </c>
      <c r="AR366" t="s">
        <v>50</v>
      </c>
      <c r="AS366" t="s">
        <v>51</v>
      </c>
      <c r="AT366" t="s">
        <v>50</v>
      </c>
      <c r="AU366" t="s">
        <v>52</v>
      </c>
      <c r="AV366" t="s">
        <v>52</v>
      </c>
      <c r="AW366" t="s">
        <v>52</v>
      </c>
      <c r="AX366" t="s">
        <v>52</v>
      </c>
      <c r="AY366" t="s">
        <v>51</v>
      </c>
    </row>
    <row r="367" spans="1:51" x14ac:dyDescent="0.25">
      <c r="A367">
        <v>174578</v>
      </c>
      <c r="B367">
        <v>53</v>
      </c>
      <c r="D367">
        <v>53</v>
      </c>
      <c r="E367">
        <v>1</v>
      </c>
      <c r="F367" t="s">
        <v>140</v>
      </c>
      <c r="G367" s="22">
        <v>12883</v>
      </c>
      <c r="H367">
        <v>83</v>
      </c>
      <c r="I367" t="s">
        <v>56</v>
      </c>
      <c r="J367" t="s">
        <v>57</v>
      </c>
      <c r="K367" t="s">
        <v>58</v>
      </c>
      <c r="L367">
        <v>24.78</v>
      </c>
      <c r="M367">
        <v>140</v>
      </c>
      <c r="N367">
        <v>60</v>
      </c>
      <c r="O367">
        <v>80</v>
      </c>
      <c r="P367">
        <v>100</v>
      </c>
      <c r="Q367">
        <v>57</v>
      </c>
      <c r="R367" t="s">
        <v>54</v>
      </c>
      <c r="S367" t="s">
        <v>50</v>
      </c>
      <c r="T367" t="s">
        <v>50</v>
      </c>
      <c r="U367" t="s">
        <v>50</v>
      </c>
      <c r="V367" t="s">
        <v>51</v>
      </c>
      <c r="W367" t="s">
        <v>51</v>
      </c>
      <c r="X367" t="s">
        <v>51</v>
      </c>
      <c r="Y367" t="s">
        <v>51</v>
      </c>
      <c r="Z367" t="s">
        <v>52</v>
      </c>
      <c r="AA367" t="s">
        <v>51</v>
      </c>
      <c r="AB367" t="s">
        <v>51</v>
      </c>
      <c r="AC367">
        <v>111</v>
      </c>
      <c r="AD367">
        <v>54</v>
      </c>
      <c r="AE367">
        <v>124</v>
      </c>
      <c r="AF367">
        <v>4.5999999999999996</v>
      </c>
      <c r="AI367" t="s">
        <v>52</v>
      </c>
      <c r="AJ367" t="s">
        <v>52</v>
      </c>
      <c r="AK367" t="s">
        <v>50</v>
      </c>
      <c r="AL367" t="s">
        <v>51</v>
      </c>
      <c r="AM367" t="s">
        <v>52</v>
      </c>
      <c r="AN367" t="s">
        <v>51</v>
      </c>
      <c r="AO367" t="s">
        <v>51</v>
      </c>
      <c r="AP367" t="s">
        <v>50</v>
      </c>
      <c r="AQ367" t="s">
        <v>50</v>
      </c>
      <c r="AR367" t="s">
        <v>50</v>
      </c>
      <c r="AS367" t="s">
        <v>51</v>
      </c>
      <c r="AT367" t="s">
        <v>51</v>
      </c>
      <c r="AU367" t="s">
        <v>52</v>
      </c>
      <c r="AV367" t="s">
        <v>52</v>
      </c>
      <c r="AW367" t="s">
        <v>52</v>
      </c>
      <c r="AX367" t="s">
        <v>52</v>
      </c>
      <c r="AY367" t="s">
        <v>51</v>
      </c>
    </row>
    <row r="368" spans="1:51" hidden="1" x14ac:dyDescent="0.25">
      <c r="A368">
        <v>174578</v>
      </c>
      <c r="B368">
        <v>53</v>
      </c>
      <c r="D368">
        <v>53</v>
      </c>
      <c r="E368">
        <v>2</v>
      </c>
      <c r="F368" t="s">
        <v>872</v>
      </c>
      <c r="G368" s="22">
        <v>12883</v>
      </c>
      <c r="H368">
        <v>83</v>
      </c>
      <c r="I368" t="s">
        <v>56</v>
      </c>
      <c r="J368" t="s">
        <v>57</v>
      </c>
      <c r="K368" t="s">
        <v>58</v>
      </c>
      <c r="L368">
        <v>25.08</v>
      </c>
      <c r="M368">
        <v>120</v>
      </c>
      <c r="N368">
        <v>70</v>
      </c>
      <c r="O368">
        <v>50</v>
      </c>
      <c r="P368">
        <v>95</v>
      </c>
      <c r="Q368">
        <v>49</v>
      </c>
      <c r="R368" t="s">
        <v>54</v>
      </c>
      <c r="S368" t="s">
        <v>50</v>
      </c>
      <c r="T368" t="s">
        <v>50</v>
      </c>
      <c r="U368" t="s">
        <v>50</v>
      </c>
      <c r="V368" t="s">
        <v>51</v>
      </c>
      <c r="W368" t="s">
        <v>51</v>
      </c>
      <c r="X368" t="s">
        <v>51</v>
      </c>
      <c r="Y368" t="s">
        <v>51</v>
      </c>
      <c r="Z368" t="s">
        <v>52</v>
      </c>
      <c r="AA368" t="s">
        <v>51</v>
      </c>
      <c r="AB368" t="s">
        <v>51</v>
      </c>
      <c r="AC368">
        <v>105</v>
      </c>
      <c r="AD368">
        <v>58</v>
      </c>
      <c r="AE368">
        <v>121</v>
      </c>
      <c r="AF368">
        <v>4.7</v>
      </c>
      <c r="AI368" t="s">
        <v>52</v>
      </c>
      <c r="AJ368" t="s">
        <v>52</v>
      </c>
      <c r="AK368" t="s">
        <v>50</v>
      </c>
      <c r="AL368" t="s">
        <v>51</v>
      </c>
      <c r="AM368" t="s">
        <v>52</v>
      </c>
      <c r="AN368" t="s">
        <v>51</v>
      </c>
      <c r="AO368" t="s">
        <v>51</v>
      </c>
      <c r="AP368" t="s">
        <v>50</v>
      </c>
      <c r="AQ368" t="s">
        <v>50</v>
      </c>
      <c r="AR368" t="s">
        <v>50</v>
      </c>
      <c r="AS368" t="s">
        <v>51</v>
      </c>
      <c r="AT368" t="s">
        <v>51</v>
      </c>
      <c r="AU368" t="s">
        <v>52</v>
      </c>
      <c r="AV368" t="s">
        <v>52</v>
      </c>
      <c r="AW368" t="s">
        <v>52</v>
      </c>
      <c r="AX368" t="s">
        <v>52</v>
      </c>
      <c r="AY368" t="s">
        <v>51</v>
      </c>
    </row>
    <row r="369" spans="1:51" hidden="1" x14ac:dyDescent="0.25">
      <c r="A369">
        <v>174578</v>
      </c>
      <c r="B369">
        <v>53</v>
      </c>
      <c r="D369">
        <v>53</v>
      </c>
      <c r="E369">
        <v>3</v>
      </c>
      <c r="F369" t="s">
        <v>873</v>
      </c>
      <c r="G369" s="22">
        <v>12883</v>
      </c>
      <c r="H369">
        <v>83</v>
      </c>
      <c r="I369" t="s">
        <v>56</v>
      </c>
      <c r="J369" t="s">
        <v>57</v>
      </c>
      <c r="K369" t="s">
        <v>58</v>
      </c>
      <c r="L369">
        <v>25.08</v>
      </c>
      <c r="O369">
        <v>0</v>
      </c>
      <c r="P369">
        <v>0</v>
      </c>
      <c r="S369" t="s">
        <v>50</v>
      </c>
      <c r="T369" t="s">
        <v>50</v>
      </c>
      <c r="V369" t="s">
        <v>51</v>
      </c>
      <c r="W369" t="s">
        <v>51</v>
      </c>
      <c r="X369" t="s">
        <v>51</v>
      </c>
      <c r="Y369" t="s">
        <v>51</v>
      </c>
      <c r="Z369" t="s">
        <v>52</v>
      </c>
      <c r="AA369" t="s">
        <v>51</v>
      </c>
      <c r="AB369" t="s">
        <v>51</v>
      </c>
      <c r="AK369" t="s">
        <v>50</v>
      </c>
      <c r="AL369" t="s">
        <v>51</v>
      </c>
      <c r="AN369" t="s">
        <v>51</v>
      </c>
      <c r="AO369" t="s">
        <v>51</v>
      </c>
      <c r="AP369" t="s">
        <v>50</v>
      </c>
      <c r="AQ369" t="s">
        <v>50</v>
      </c>
      <c r="AR369" t="s">
        <v>50</v>
      </c>
      <c r="AS369" t="s">
        <v>51</v>
      </c>
      <c r="AT369" t="s">
        <v>51</v>
      </c>
      <c r="AU369" t="s">
        <v>52</v>
      </c>
      <c r="AV369" t="s">
        <v>52</v>
      </c>
      <c r="AW369" t="s">
        <v>52</v>
      </c>
      <c r="AX369" t="s">
        <v>52</v>
      </c>
      <c r="AY369" t="s">
        <v>51</v>
      </c>
    </row>
    <row r="370" spans="1:51" x14ac:dyDescent="0.25">
      <c r="A370">
        <v>175517</v>
      </c>
      <c r="B370">
        <v>75</v>
      </c>
      <c r="C370">
        <v>75</v>
      </c>
      <c r="D370">
        <v>75</v>
      </c>
      <c r="E370">
        <v>1</v>
      </c>
      <c r="F370" t="s">
        <v>141</v>
      </c>
      <c r="G370" s="22">
        <v>10531</v>
      </c>
      <c r="H370">
        <v>90</v>
      </c>
      <c r="I370" t="s">
        <v>46</v>
      </c>
      <c r="J370" t="s">
        <v>47</v>
      </c>
      <c r="K370" t="s">
        <v>58</v>
      </c>
      <c r="L370">
        <v>22.2</v>
      </c>
      <c r="M370">
        <v>110</v>
      </c>
      <c r="N370">
        <v>60</v>
      </c>
      <c r="O370">
        <v>50</v>
      </c>
      <c r="P370">
        <v>85</v>
      </c>
      <c r="Q370">
        <v>89</v>
      </c>
      <c r="R370" t="s">
        <v>59</v>
      </c>
      <c r="S370" t="s">
        <v>50</v>
      </c>
      <c r="T370" t="s">
        <v>50</v>
      </c>
      <c r="U370" t="s">
        <v>51</v>
      </c>
      <c r="V370" t="s">
        <v>51</v>
      </c>
      <c r="W370" t="s">
        <v>50</v>
      </c>
      <c r="X370" t="s">
        <v>50</v>
      </c>
      <c r="Y370" t="s">
        <v>51</v>
      </c>
      <c r="Z370" t="s">
        <v>52</v>
      </c>
      <c r="AA370" t="s">
        <v>50</v>
      </c>
      <c r="AB370" t="s">
        <v>51</v>
      </c>
      <c r="AC370">
        <v>86</v>
      </c>
      <c r="AD370">
        <v>52</v>
      </c>
      <c r="AE370">
        <v>110</v>
      </c>
      <c r="AF370">
        <v>4</v>
      </c>
      <c r="AI370">
        <v>4.7</v>
      </c>
      <c r="AJ370">
        <v>2.2999999999999998</v>
      </c>
      <c r="AK370" t="s">
        <v>50</v>
      </c>
      <c r="AL370" t="s">
        <v>50</v>
      </c>
      <c r="AM370" t="s">
        <v>50</v>
      </c>
      <c r="AN370" t="s">
        <v>50</v>
      </c>
      <c r="AO370" t="s">
        <v>51</v>
      </c>
      <c r="AP370" t="s">
        <v>50</v>
      </c>
      <c r="AQ370" t="s">
        <v>50</v>
      </c>
      <c r="AR370" t="s">
        <v>50</v>
      </c>
      <c r="AS370" t="s">
        <v>50</v>
      </c>
      <c r="AT370" t="s">
        <v>50</v>
      </c>
      <c r="AU370" t="s">
        <v>52</v>
      </c>
      <c r="AV370" t="s">
        <v>52</v>
      </c>
      <c r="AW370" t="s">
        <v>52</v>
      </c>
      <c r="AX370" t="s">
        <v>52</v>
      </c>
      <c r="AY370" t="s">
        <v>51</v>
      </c>
    </row>
    <row r="371" spans="1:51" hidden="1" x14ac:dyDescent="0.25">
      <c r="A371">
        <v>175517</v>
      </c>
      <c r="B371">
        <v>75</v>
      </c>
      <c r="C371">
        <v>75</v>
      </c>
      <c r="D371">
        <v>75</v>
      </c>
      <c r="E371">
        <v>2</v>
      </c>
      <c r="F371" t="s">
        <v>874</v>
      </c>
      <c r="G371" s="22">
        <v>10531</v>
      </c>
      <c r="H371">
        <v>90</v>
      </c>
      <c r="I371" t="s">
        <v>46</v>
      </c>
      <c r="J371" t="s">
        <v>47</v>
      </c>
      <c r="K371" t="s">
        <v>58</v>
      </c>
      <c r="L371">
        <v>24.9</v>
      </c>
      <c r="M371">
        <v>125</v>
      </c>
      <c r="N371">
        <v>70</v>
      </c>
      <c r="O371">
        <v>55</v>
      </c>
      <c r="P371">
        <v>97.5</v>
      </c>
      <c r="Q371">
        <v>78</v>
      </c>
      <c r="R371" t="s">
        <v>59</v>
      </c>
      <c r="S371" t="s">
        <v>50</v>
      </c>
      <c r="T371" t="s">
        <v>50</v>
      </c>
      <c r="U371" t="s">
        <v>50</v>
      </c>
      <c r="V371" t="s">
        <v>51</v>
      </c>
      <c r="W371" t="s">
        <v>50</v>
      </c>
      <c r="X371" t="s">
        <v>50</v>
      </c>
      <c r="Y371" t="s">
        <v>51</v>
      </c>
      <c r="Z371" t="s">
        <v>52</v>
      </c>
      <c r="AA371" t="s">
        <v>50</v>
      </c>
      <c r="AB371" t="s">
        <v>51</v>
      </c>
      <c r="AC371">
        <v>85</v>
      </c>
      <c r="AD371">
        <v>53</v>
      </c>
      <c r="AF371">
        <v>4.5</v>
      </c>
      <c r="AK371" t="s">
        <v>50</v>
      </c>
      <c r="AL371" t="s">
        <v>50</v>
      </c>
      <c r="AM371" t="s">
        <v>50</v>
      </c>
      <c r="AN371" t="s">
        <v>50</v>
      </c>
      <c r="AO371" t="s">
        <v>51</v>
      </c>
      <c r="AP371" t="s">
        <v>51</v>
      </c>
      <c r="AQ371" t="s">
        <v>50</v>
      </c>
      <c r="AR371" t="s">
        <v>50</v>
      </c>
      <c r="AS371" t="s">
        <v>50</v>
      </c>
      <c r="AT371" t="s">
        <v>50</v>
      </c>
      <c r="AU371" t="s">
        <v>52</v>
      </c>
      <c r="AV371" t="s">
        <v>52</v>
      </c>
      <c r="AW371" t="s">
        <v>52</v>
      </c>
      <c r="AX371" t="s">
        <v>52</v>
      </c>
      <c r="AY371" t="s">
        <v>51</v>
      </c>
    </row>
    <row r="372" spans="1:51" hidden="1" x14ac:dyDescent="0.25">
      <c r="A372">
        <v>175517</v>
      </c>
      <c r="B372">
        <v>75</v>
      </c>
      <c r="C372">
        <v>75</v>
      </c>
      <c r="D372">
        <v>75</v>
      </c>
      <c r="E372">
        <v>3</v>
      </c>
      <c r="F372" t="s">
        <v>875</v>
      </c>
      <c r="G372" s="22">
        <v>10531</v>
      </c>
      <c r="H372">
        <v>90</v>
      </c>
      <c r="I372" t="s">
        <v>46</v>
      </c>
      <c r="J372" t="s">
        <v>47</v>
      </c>
      <c r="K372" t="s">
        <v>58</v>
      </c>
      <c r="L372">
        <v>21.1</v>
      </c>
      <c r="M372">
        <v>112</v>
      </c>
      <c r="N372">
        <v>70</v>
      </c>
      <c r="O372">
        <v>42</v>
      </c>
      <c r="P372">
        <v>91</v>
      </c>
      <c r="Q372">
        <v>77</v>
      </c>
      <c r="R372" t="s">
        <v>59</v>
      </c>
      <c r="S372" t="s">
        <v>50</v>
      </c>
      <c r="T372" t="s">
        <v>50</v>
      </c>
      <c r="U372" t="s">
        <v>51</v>
      </c>
      <c r="V372" t="s">
        <v>51</v>
      </c>
      <c r="W372" t="s">
        <v>50</v>
      </c>
      <c r="X372" t="s">
        <v>50</v>
      </c>
      <c r="Y372" t="s">
        <v>51</v>
      </c>
      <c r="Z372" t="s">
        <v>52</v>
      </c>
      <c r="AA372" t="s">
        <v>50</v>
      </c>
      <c r="AB372" t="s">
        <v>51</v>
      </c>
      <c r="AD372">
        <v>53</v>
      </c>
      <c r="AK372" t="s">
        <v>50</v>
      </c>
      <c r="AL372" t="s">
        <v>50</v>
      </c>
      <c r="AM372" t="s">
        <v>50</v>
      </c>
      <c r="AN372" t="s">
        <v>50</v>
      </c>
      <c r="AO372" t="s">
        <v>51</v>
      </c>
      <c r="AP372" t="s">
        <v>51</v>
      </c>
      <c r="AQ372" t="s">
        <v>50</v>
      </c>
      <c r="AR372" t="s">
        <v>50</v>
      </c>
      <c r="AS372" t="s">
        <v>50</v>
      </c>
      <c r="AT372" t="s">
        <v>50</v>
      </c>
      <c r="AU372" t="s">
        <v>52</v>
      </c>
      <c r="AV372" t="s">
        <v>52</v>
      </c>
      <c r="AW372" t="s">
        <v>52</v>
      </c>
      <c r="AX372" t="s">
        <v>52</v>
      </c>
      <c r="AY372" t="s">
        <v>51</v>
      </c>
    </row>
    <row r="373" spans="1:51" x14ac:dyDescent="0.25">
      <c r="A373">
        <v>175893</v>
      </c>
      <c r="B373">
        <v>65</v>
      </c>
      <c r="D373">
        <v>65</v>
      </c>
      <c r="E373">
        <v>1</v>
      </c>
      <c r="F373" t="s">
        <v>142</v>
      </c>
      <c r="G373" s="22">
        <v>21698</v>
      </c>
      <c r="H373">
        <v>59</v>
      </c>
      <c r="I373" t="s">
        <v>46</v>
      </c>
      <c r="J373" t="s">
        <v>57</v>
      </c>
      <c r="K373" t="s">
        <v>58</v>
      </c>
      <c r="L373">
        <v>47.03</v>
      </c>
      <c r="M373">
        <v>140</v>
      </c>
      <c r="N373">
        <v>100</v>
      </c>
      <c r="O373">
        <v>40</v>
      </c>
      <c r="P373">
        <v>120</v>
      </c>
      <c r="Q373">
        <v>66</v>
      </c>
      <c r="R373" t="s">
        <v>54</v>
      </c>
      <c r="S373" t="s">
        <v>51</v>
      </c>
      <c r="T373" t="s">
        <v>50</v>
      </c>
      <c r="U373" t="s">
        <v>50</v>
      </c>
      <c r="V373" t="s">
        <v>51</v>
      </c>
      <c r="W373" t="s">
        <v>50</v>
      </c>
      <c r="X373" t="s">
        <v>50</v>
      </c>
      <c r="Z373" t="s">
        <v>52</v>
      </c>
      <c r="AA373" t="s">
        <v>50</v>
      </c>
      <c r="AB373" t="s">
        <v>50</v>
      </c>
      <c r="AI373" t="s">
        <v>52</v>
      </c>
      <c r="AJ373" t="s">
        <v>52</v>
      </c>
      <c r="AK373" t="s">
        <v>50</v>
      </c>
      <c r="AL373" t="s">
        <v>51</v>
      </c>
      <c r="AM373" t="s">
        <v>52</v>
      </c>
      <c r="AN373" t="s">
        <v>51</v>
      </c>
      <c r="AO373" t="s">
        <v>51</v>
      </c>
      <c r="AP373" t="s">
        <v>50</v>
      </c>
      <c r="AQ373" t="s">
        <v>50</v>
      </c>
      <c r="AR373" t="s">
        <v>50</v>
      </c>
      <c r="AS373" t="s">
        <v>51</v>
      </c>
      <c r="AT373" t="s">
        <v>50</v>
      </c>
      <c r="AU373" t="s">
        <v>52</v>
      </c>
      <c r="AV373" t="s">
        <v>52</v>
      </c>
      <c r="AW373" t="s">
        <v>52</v>
      </c>
      <c r="AX373" t="s">
        <v>52</v>
      </c>
      <c r="AY373" t="s">
        <v>51</v>
      </c>
    </row>
    <row r="374" spans="1:51" hidden="1" x14ac:dyDescent="0.25">
      <c r="A374">
        <v>175893</v>
      </c>
      <c r="B374">
        <v>65</v>
      </c>
      <c r="D374">
        <v>65</v>
      </c>
      <c r="E374">
        <v>2</v>
      </c>
      <c r="F374" t="s">
        <v>876</v>
      </c>
      <c r="G374" s="22">
        <v>21698</v>
      </c>
      <c r="H374">
        <v>59</v>
      </c>
      <c r="I374" t="s">
        <v>46</v>
      </c>
      <c r="J374" t="s">
        <v>57</v>
      </c>
      <c r="K374" t="s">
        <v>58</v>
      </c>
      <c r="L374">
        <v>47.7</v>
      </c>
      <c r="M374">
        <v>129</v>
      </c>
      <c r="N374">
        <v>70</v>
      </c>
      <c r="O374">
        <v>59</v>
      </c>
      <c r="P374">
        <v>99.5</v>
      </c>
      <c r="Q374">
        <v>66</v>
      </c>
      <c r="R374" t="s">
        <v>54</v>
      </c>
      <c r="S374" t="s">
        <v>51</v>
      </c>
      <c r="T374" t="s">
        <v>50</v>
      </c>
      <c r="U374" t="s">
        <v>50</v>
      </c>
      <c r="V374" t="s">
        <v>51</v>
      </c>
      <c r="W374" t="s">
        <v>50</v>
      </c>
      <c r="X374" t="s">
        <v>50</v>
      </c>
      <c r="Z374" t="s">
        <v>52</v>
      </c>
      <c r="AA374" t="s">
        <v>50</v>
      </c>
      <c r="AB374" t="s">
        <v>50</v>
      </c>
      <c r="AI374" t="s">
        <v>52</v>
      </c>
      <c r="AJ374" t="s">
        <v>52</v>
      </c>
      <c r="AK374" t="s">
        <v>50</v>
      </c>
      <c r="AL374" t="s">
        <v>51</v>
      </c>
      <c r="AM374" t="s">
        <v>52</v>
      </c>
      <c r="AN374" t="s">
        <v>51</v>
      </c>
      <c r="AO374" t="s">
        <v>51</v>
      </c>
      <c r="AP374" t="s">
        <v>50</v>
      </c>
      <c r="AQ374" t="s">
        <v>50</v>
      </c>
      <c r="AR374" t="s">
        <v>50</v>
      </c>
      <c r="AS374" t="s">
        <v>51</v>
      </c>
      <c r="AT374" t="s">
        <v>50</v>
      </c>
      <c r="AU374" t="s">
        <v>52</v>
      </c>
      <c r="AV374" t="s">
        <v>52</v>
      </c>
      <c r="AW374" t="s">
        <v>52</v>
      </c>
      <c r="AX374" t="s">
        <v>52</v>
      </c>
      <c r="AY374" t="s">
        <v>51</v>
      </c>
    </row>
    <row r="375" spans="1:51" hidden="1" x14ac:dyDescent="0.25">
      <c r="A375">
        <v>175893</v>
      </c>
      <c r="B375">
        <v>60</v>
      </c>
      <c r="C375">
        <v>60</v>
      </c>
      <c r="D375">
        <v>65</v>
      </c>
      <c r="E375">
        <v>3</v>
      </c>
      <c r="F375" t="s">
        <v>877</v>
      </c>
      <c r="G375" s="22">
        <v>21698</v>
      </c>
      <c r="H375">
        <v>59</v>
      </c>
      <c r="I375" t="s">
        <v>46</v>
      </c>
      <c r="J375" t="s">
        <v>57</v>
      </c>
      <c r="K375" t="s">
        <v>58</v>
      </c>
      <c r="L375">
        <v>47</v>
      </c>
      <c r="M375">
        <v>160</v>
      </c>
      <c r="N375">
        <v>85</v>
      </c>
      <c r="O375">
        <v>75</v>
      </c>
      <c r="P375">
        <v>122.5</v>
      </c>
      <c r="Q375">
        <v>64</v>
      </c>
      <c r="R375" t="s">
        <v>54</v>
      </c>
      <c r="S375" t="s">
        <v>50</v>
      </c>
      <c r="T375" t="s">
        <v>50</v>
      </c>
      <c r="U375" t="s">
        <v>50</v>
      </c>
      <c r="V375" t="s">
        <v>51</v>
      </c>
      <c r="W375" t="s">
        <v>50</v>
      </c>
      <c r="X375" t="s">
        <v>50</v>
      </c>
      <c r="Y375" t="s">
        <v>50</v>
      </c>
      <c r="Z375" t="s">
        <v>52</v>
      </c>
      <c r="AA375" t="s">
        <v>50</v>
      </c>
      <c r="AB375" t="s">
        <v>50</v>
      </c>
      <c r="AK375" t="s">
        <v>50</v>
      </c>
      <c r="AL375" t="s">
        <v>51</v>
      </c>
      <c r="AN375" t="s">
        <v>51</v>
      </c>
      <c r="AO375" t="s">
        <v>51</v>
      </c>
      <c r="AP375" t="s">
        <v>50</v>
      </c>
      <c r="AQ375" t="s">
        <v>50</v>
      </c>
      <c r="AR375" t="s">
        <v>50</v>
      </c>
      <c r="AS375" t="s">
        <v>51</v>
      </c>
      <c r="AT375" t="s">
        <v>50</v>
      </c>
      <c r="AU375" t="s">
        <v>52</v>
      </c>
      <c r="AV375" t="s">
        <v>52</v>
      </c>
      <c r="AW375" t="s">
        <v>52</v>
      </c>
      <c r="AX375" t="s">
        <v>52</v>
      </c>
      <c r="AY375" t="s">
        <v>51</v>
      </c>
    </row>
    <row r="376" spans="1:51" hidden="1" x14ac:dyDescent="0.25">
      <c r="A376">
        <v>175893</v>
      </c>
      <c r="B376">
        <v>60</v>
      </c>
      <c r="C376">
        <v>60</v>
      </c>
      <c r="D376">
        <v>60</v>
      </c>
      <c r="E376">
        <v>4</v>
      </c>
      <c r="F376" t="s">
        <v>878</v>
      </c>
      <c r="G376" s="22">
        <v>21698</v>
      </c>
      <c r="H376">
        <v>59</v>
      </c>
      <c r="I376" t="s">
        <v>46</v>
      </c>
      <c r="J376" t="s">
        <v>57</v>
      </c>
      <c r="K376" t="s">
        <v>58</v>
      </c>
      <c r="L376">
        <v>45.7</v>
      </c>
      <c r="M376">
        <v>150</v>
      </c>
      <c r="N376">
        <v>105</v>
      </c>
      <c r="O376">
        <v>45</v>
      </c>
      <c r="P376">
        <v>127.5</v>
      </c>
      <c r="Q376">
        <v>74</v>
      </c>
      <c r="R376" t="s">
        <v>59</v>
      </c>
      <c r="S376" t="s">
        <v>50</v>
      </c>
      <c r="T376" t="s">
        <v>50</v>
      </c>
      <c r="U376" t="s">
        <v>50</v>
      </c>
      <c r="V376" t="s">
        <v>51</v>
      </c>
      <c r="W376" t="s">
        <v>50</v>
      </c>
      <c r="X376" t="s">
        <v>50</v>
      </c>
      <c r="Y376" t="s">
        <v>50</v>
      </c>
      <c r="Z376" t="s">
        <v>52</v>
      </c>
      <c r="AA376" t="s">
        <v>50</v>
      </c>
      <c r="AB376" t="s">
        <v>50</v>
      </c>
      <c r="AC376">
        <v>53</v>
      </c>
      <c r="AD376" t="s">
        <v>92</v>
      </c>
      <c r="AE376">
        <v>138</v>
      </c>
      <c r="AF376">
        <v>3.8</v>
      </c>
      <c r="AI376">
        <v>4.8</v>
      </c>
      <c r="AJ376">
        <v>2.2000000000000002</v>
      </c>
      <c r="AK376" t="s">
        <v>50</v>
      </c>
      <c r="AL376" t="s">
        <v>51</v>
      </c>
      <c r="AM376" t="s">
        <v>50</v>
      </c>
      <c r="AN376" t="s">
        <v>51</v>
      </c>
      <c r="AO376" t="s">
        <v>51</v>
      </c>
      <c r="AP376" t="s">
        <v>50</v>
      </c>
      <c r="AQ376" t="s">
        <v>50</v>
      </c>
      <c r="AR376" t="s">
        <v>50</v>
      </c>
      <c r="AS376" t="s">
        <v>51</v>
      </c>
      <c r="AT376" t="s">
        <v>50</v>
      </c>
      <c r="AU376" t="s">
        <v>52</v>
      </c>
      <c r="AV376" t="s">
        <v>52</v>
      </c>
      <c r="AW376" t="s">
        <v>52</v>
      </c>
      <c r="AX376" t="s">
        <v>52</v>
      </c>
      <c r="AY376" t="s">
        <v>51</v>
      </c>
    </row>
    <row r="377" spans="1:51" x14ac:dyDescent="0.25">
      <c r="A377">
        <v>177007</v>
      </c>
      <c r="B377">
        <v>61</v>
      </c>
      <c r="D377">
        <v>61</v>
      </c>
      <c r="E377">
        <v>1</v>
      </c>
      <c r="F377" t="s">
        <v>143</v>
      </c>
      <c r="G377" s="22">
        <v>14200</v>
      </c>
      <c r="H377">
        <v>80</v>
      </c>
      <c r="I377" t="s">
        <v>46</v>
      </c>
      <c r="J377" t="s">
        <v>47</v>
      </c>
      <c r="K377" t="s">
        <v>58</v>
      </c>
      <c r="L377">
        <v>27.26</v>
      </c>
      <c r="M377">
        <v>145</v>
      </c>
      <c r="N377">
        <v>80</v>
      </c>
      <c r="O377">
        <v>65</v>
      </c>
      <c r="P377">
        <v>112.5</v>
      </c>
      <c r="Q377">
        <v>81</v>
      </c>
      <c r="R377" t="s">
        <v>49</v>
      </c>
      <c r="S377" t="s">
        <v>50</v>
      </c>
      <c r="T377" t="s">
        <v>50</v>
      </c>
      <c r="U377" t="s">
        <v>50</v>
      </c>
      <c r="V377" t="s">
        <v>51</v>
      </c>
      <c r="W377" t="s">
        <v>50</v>
      </c>
      <c r="X377" t="s">
        <v>51</v>
      </c>
      <c r="Y377" t="s">
        <v>50</v>
      </c>
      <c r="Z377" t="s">
        <v>52</v>
      </c>
      <c r="AA377" t="s">
        <v>50</v>
      </c>
      <c r="AB377" t="s">
        <v>50</v>
      </c>
      <c r="AC377">
        <v>156</v>
      </c>
      <c r="AD377">
        <v>28</v>
      </c>
      <c r="AE377">
        <v>11.8</v>
      </c>
      <c r="AF377">
        <v>4</v>
      </c>
      <c r="AI377" t="s">
        <v>52</v>
      </c>
      <c r="AJ377" t="s">
        <v>52</v>
      </c>
      <c r="AK377" t="s">
        <v>50</v>
      </c>
      <c r="AL377" t="s">
        <v>51</v>
      </c>
      <c r="AM377" t="s">
        <v>52</v>
      </c>
      <c r="AN377" t="s">
        <v>50</v>
      </c>
      <c r="AO377" t="s">
        <v>51</v>
      </c>
      <c r="AP377" t="s">
        <v>50</v>
      </c>
      <c r="AQ377" t="s">
        <v>50</v>
      </c>
      <c r="AR377" t="s">
        <v>50</v>
      </c>
      <c r="AS377" t="s">
        <v>50</v>
      </c>
      <c r="AT377" t="s">
        <v>50</v>
      </c>
      <c r="AU377" t="s">
        <v>52</v>
      </c>
      <c r="AV377" t="s">
        <v>52</v>
      </c>
      <c r="AW377" t="s">
        <v>52</v>
      </c>
      <c r="AX377" t="s">
        <v>52</v>
      </c>
      <c r="AY377" t="s">
        <v>51</v>
      </c>
    </row>
    <row r="378" spans="1:51" hidden="1" x14ac:dyDescent="0.25">
      <c r="A378">
        <v>177007</v>
      </c>
      <c r="B378">
        <v>61</v>
      </c>
      <c r="D378">
        <v>61</v>
      </c>
      <c r="E378">
        <v>2</v>
      </c>
      <c r="F378" t="s">
        <v>879</v>
      </c>
      <c r="G378" s="22">
        <v>14200</v>
      </c>
      <c r="H378">
        <v>80</v>
      </c>
      <c r="I378" t="s">
        <v>46</v>
      </c>
      <c r="J378" t="s">
        <v>47</v>
      </c>
      <c r="K378" t="s">
        <v>58</v>
      </c>
      <c r="L378">
        <v>0</v>
      </c>
      <c r="M378">
        <v>200</v>
      </c>
      <c r="N378">
        <v>60</v>
      </c>
      <c r="O378">
        <v>140</v>
      </c>
      <c r="P378">
        <v>130</v>
      </c>
      <c r="Q378">
        <v>80</v>
      </c>
      <c r="R378" t="s">
        <v>49</v>
      </c>
      <c r="S378" t="s">
        <v>50</v>
      </c>
      <c r="T378" t="s">
        <v>50</v>
      </c>
      <c r="U378" t="s">
        <v>50</v>
      </c>
      <c r="V378" t="s">
        <v>51</v>
      </c>
      <c r="W378" t="s">
        <v>50</v>
      </c>
      <c r="X378" t="s">
        <v>51</v>
      </c>
      <c r="Y378" t="s">
        <v>50</v>
      </c>
      <c r="Z378" t="s">
        <v>52</v>
      </c>
      <c r="AA378" t="s">
        <v>50</v>
      </c>
      <c r="AB378" t="s">
        <v>50</v>
      </c>
      <c r="AC378">
        <v>179</v>
      </c>
      <c r="AD378">
        <v>23</v>
      </c>
      <c r="AE378">
        <v>125</v>
      </c>
      <c r="AF378">
        <v>4.2</v>
      </c>
      <c r="AI378" t="s">
        <v>52</v>
      </c>
      <c r="AJ378" t="s">
        <v>52</v>
      </c>
      <c r="AK378" t="s">
        <v>50</v>
      </c>
      <c r="AL378" t="s">
        <v>51</v>
      </c>
      <c r="AM378" t="s">
        <v>52</v>
      </c>
      <c r="AN378" t="s">
        <v>50</v>
      </c>
      <c r="AO378" t="s">
        <v>51</v>
      </c>
      <c r="AP378" t="s">
        <v>50</v>
      </c>
      <c r="AQ378" t="s">
        <v>50</v>
      </c>
      <c r="AR378" t="s">
        <v>50</v>
      </c>
      <c r="AS378" t="s">
        <v>50</v>
      </c>
      <c r="AT378" t="s">
        <v>50</v>
      </c>
      <c r="AU378" t="s">
        <v>52</v>
      </c>
      <c r="AV378" t="s">
        <v>52</v>
      </c>
      <c r="AW378" t="s">
        <v>52</v>
      </c>
      <c r="AX378" t="s">
        <v>52</v>
      </c>
      <c r="AY378" t="s">
        <v>51</v>
      </c>
    </row>
    <row r="379" spans="1:51" hidden="1" x14ac:dyDescent="0.25">
      <c r="A379">
        <v>177007</v>
      </c>
      <c r="B379">
        <v>61</v>
      </c>
      <c r="D379">
        <v>61</v>
      </c>
      <c r="E379">
        <v>3</v>
      </c>
      <c r="F379" t="s">
        <v>880</v>
      </c>
      <c r="G379" s="22">
        <v>14200</v>
      </c>
      <c r="H379">
        <v>80</v>
      </c>
      <c r="I379" t="s">
        <v>46</v>
      </c>
      <c r="J379" t="s">
        <v>47</v>
      </c>
      <c r="K379" t="s">
        <v>58</v>
      </c>
      <c r="L379">
        <v>26.51</v>
      </c>
      <c r="M379">
        <v>200</v>
      </c>
      <c r="N379">
        <v>60</v>
      </c>
      <c r="O379">
        <v>140</v>
      </c>
      <c r="P379">
        <v>130</v>
      </c>
      <c r="Q379">
        <v>73</v>
      </c>
      <c r="R379" t="s">
        <v>54</v>
      </c>
      <c r="S379" t="s">
        <v>50</v>
      </c>
      <c r="T379" t="s">
        <v>50</v>
      </c>
      <c r="U379" t="s">
        <v>50</v>
      </c>
      <c r="V379" t="s">
        <v>51</v>
      </c>
      <c r="W379" t="s">
        <v>50</v>
      </c>
      <c r="X379" t="s">
        <v>51</v>
      </c>
      <c r="Y379" t="s">
        <v>50</v>
      </c>
      <c r="Z379" t="s">
        <v>52</v>
      </c>
      <c r="AA379" t="s">
        <v>50</v>
      </c>
      <c r="AB379" t="s">
        <v>50</v>
      </c>
      <c r="AC379">
        <v>178</v>
      </c>
      <c r="AD379">
        <v>23</v>
      </c>
      <c r="AE379">
        <v>111</v>
      </c>
      <c r="AF379">
        <v>3.9</v>
      </c>
      <c r="AI379" t="s">
        <v>52</v>
      </c>
      <c r="AJ379" t="s">
        <v>52</v>
      </c>
      <c r="AK379" t="s">
        <v>50</v>
      </c>
      <c r="AL379" t="s">
        <v>51</v>
      </c>
      <c r="AM379" t="s">
        <v>52</v>
      </c>
      <c r="AN379" t="s">
        <v>50</v>
      </c>
      <c r="AO379" t="s">
        <v>51</v>
      </c>
      <c r="AP379" t="s">
        <v>50</v>
      </c>
      <c r="AQ379" t="s">
        <v>50</v>
      </c>
      <c r="AR379" t="s">
        <v>50</v>
      </c>
      <c r="AS379" t="s">
        <v>50</v>
      </c>
      <c r="AT379" t="s">
        <v>50</v>
      </c>
      <c r="AU379" t="s">
        <v>52</v>
      </c>
      <c r="AV379" t="s">
        <v>52</v>
      </c>
      <c r="AW379" t="s">
        <v>52</v>
      </c>
      <c r="AX379" t="s">
        <v>52</v>
      </c>
      <c r="AY379" t="s">
        <v>51</v>
      </c>
    </row>
    <row r="380" spans="1:51" hidden="1" x14ac:dyDescent="0.25">
      <c r="A380">
        <v>177007</v>
      </c>
      <c r="B380">
        <v>61</v>
      </c>
      <c r="D380">
        <v>61</v>
      </c>
      <c r="E380">
        <v>4</v>
      </c>
      <c r="F380" t="s">
        <v>881</v>
      </c>
      <c r="G380" s="22">
        <v>14200</v>
      </c>
      <c r="H380">
        <v>80</v>
      </c>
      <c r="I380" t="s">
        <v>46</v>
      </c>
      <c r="J380" t="s">
        <v>47</v>
      </c>
      <c r="K380" t="s">
        <v>58</v>
      </c>
      <c r="L380">
        <v>25.93</v>
      </c>
      <c r="M380">
        <v>200</v>
      </c>
      <c r="N380">
        <v>90</v>
      </c>
      <c r="O380">
        <v>110</v>
      </c>
      <c r="P380">
        <v>145</v>
      </c>
      <c r="Q380">
        <v>69</v>
      </c>
      <c r="R380" t="s">
        <v>54</v>
      </c>
      <c r="S380" t="s">
        <v>50</v>
      </c>
      <c r="T380" t="s">
        <v>50</v>
      </c>
      <c r="U380" t="s">
        <v>50</v>
      </c>
      <c r="V380" t="s">
        <v>51</v>
      </c>
      <c r="W380" t="s">
        <v>50</v>
      </c>
      <c r="X380" t="s">
        <v>51</v>
      </c>
      <c r="Y380" t="s">
        <v>50</v>
      </c>
      <c r="Z380" t="s">
        <v>52</v>
      </c>
      <c r="AA380" t="s">
        <v>50</v>
      </c>
      <c r="AB380" t="s">
        <v>50</v>
      </c>
      <c r="AC380">
        <v>150</v>
      </c>
      <c r="AD380">
        <v>29</v>
      </c>
      <c r="AE380">
        <v>11.6</v>
      </c>
      <c r="AF380">
        <v>4</v>
      </c>
      <c r="AI380" t="s">
        <v>52</v>
      </c>
      <c r="AJ380" t="s">
        <v>52</v>
      </c>
      <c r="AK380" t="s">
        <v>50</v>
      </c>
      <c r="AL380" t="s">
        <v>51</v>
      </c>
      <c r="AM380" t="s">
        <v>52</v>
      </c>
      <c r="AN380" t="s">
        <v>51</v>
      </c>
      <c r="AO380" t="s">
        <v>51</v>
      </c>
      <c r="AP380" t="s">
        <v>50</v>
      </c>
      <c r="AQ380" t="s">
        <v>51</v>
      </c>
      <c r="AR380" t="s">
        <v>50</v>
      </c>
      <c r="AS380" t="s">
        <v>50</v>
      </c>
      <c r="AT380" t="s">
        <v>50</v>
      </c>
      <c r="AU380" t="s">
        <v>52</v>
      </c>
      <c r="AV380" t="s">
        <v>52</v>
      </c>
      <c r="AW380" t="s">
        <v>52</v>
      </c>
      <c r="AX380" t="s">
        <v>52</v>
      </c>
      <c r="AY380" t="s">
        <v>51</v>
      </c>
    </row>
    <row r="381" spans="1:51" hidden="1" x14ac:dyDescent="0.25">
      <c r="A381">
        <v>177007</v>
      </c>
      <c r="B381">
        <v>61</v>
      </c>
      <c r="D381">
        <v>61</v>
      </c>
      <c r="E381">
        <v>5</v>
      </c>
      <c r="F381" t="s">
        <v>882</v>
      </c>
      <c r="G381" s="22">
        <v>14200</v>
      </c>
      <c r="H381">
        <v>80</v>
      </c>
      <c r="I381" t="s">
        <v>46</v>
      </c>
      <c r="J381" t="s">
        <v>47</v>
      </c>
      <c r="K381" t="s">
        <v>58</v>
      </c>
      <c r="L381">
        <v>25.81</v>
      </c>
      <c r="M381">
        <v>190</v>
      </c>
      <c r="N381">
        <v>80</v>
      </c>
      <c r="O381">
        <v>110</v>
      </c>
      <c r="P381">
        <v>135</v>
      </c>
      <c r="Q381">
        <v>69</v>
      </c>
      <c r="R381" t="s">
        <v>54</v>
      </c>
      <c r="S381" t="s">
        <v>50</v>
      </c>
      <c r="T381" t="s">
        <v>50</v>
      </c>
      <c r="U381" t="s">
        <v>50</v>
      </c>
      <c r="V381" t="s">
        <v>51</v>
      </c>
      <c r="W381" t="s">
        <v>50</v>
      </c>
      <c r="X381" t="s">
        <v>51</v>
      </c>
      <c r="Y381" t="s">
        <v>50</v>
      </c>
      <c r="Z381" t="s">
        <v>52</v>
      </c>
      <c r="AA381" t="s">
        <v>50</v>
      </c>
      <c r="AB381" t="s">
        <v>50</v>
      </c>
      <c r="AC381">
        <v>161</v>
      </c>
      <c r="AD381">
        <v>26</v>
      </c>
      <c r="AE381">
        <v>116</v>
      </c>
      <c r="AF381">
        <v>4.7</v>
      </c>
      <c r="AI381" t="s">
        <v>52</v>
      </c>
      <c r="AJ381" t="s">
        <v>52</v>
      </c>
      <c r="AK381" t="s">
        <v>50</v>
      </c>
      <c r="AL381" t="s">
        <v>51</v>
      </c>
      <c r="AM381" t="s">
        <v>52</v>
      </c>
      <c r="AN381" t="s">
        <v>51</v>
      </c>
      <c r="AO381" t="s">
        <v>51</v>
      </c>
      <c r="AP381" t="s">
        <v>50</v>
      </c>
      <c r="AQ381" t="s">
        <v>51</v>
      </c>
      <c r="AR381" t="s">
        <v>50</v>
      </c>
      <c r="AS381" t="s">
        <v>50</v>
      </c>
      <c r="AT381" t="s">
        <v>50</v>
      </c>
      <c r="AU381" t="s">
        <v>52</v>
      </c>
      <c r="AV381" t="s">
        <v>52</v>
      </c>
      <c r="AW381" t="s">
        <v>52</v>
      </c>
      <c r="AX381" t="s">
        <v>52</v>
      </c>
      <c r="AY381" t="s">
        <v>51</v>
      </c>
    </row>
    <row r="382" spans="1:51" hidden="1" x14ac:dyDescent="0.25">
      <c r="A382">
        <v>177007</v>
      </c>
      <c r="B382">
        <v>61</v>
      </c>
      <c r="D382">
        <v>61</v>
      </c>
      <c r="E382">
        <v>6</v>
      </c>
      <c r="F382" t="s">
        <v>883</v>
      </c>
      <c r="G382" s="22">
        <v>14200</v>
      </c>
      <c r="H382">
        <v>80</v>
      </c>
      <c r="I382" t="s">
        <v>46</v>
      </c>
      <c r="J382" t="s">
        <v>47</v>
      </c>
      <c r="K382" t="s">
        <v>58</v>
      </c>
      <c r="L382">
        <v>25.81</v>
      </c>
      <c r="M382">
        <v>190</v>
      </c>
      <c r="N382">
        <v>80</v>
      </c>
      <c r="O382">
        <v>110</v>
      </c>
      <c r="P382">
        <v>135</v>
      </c>
      <c r="Q382">
        <v>69</v>
      </c>
      <c r="R382" t="s">
        <v>54</v>
      </c>
      <c r="S382" t="s">
        <v>50</v>
      </c>
      <c r="T382" t="s">
        <v>50</v>
      </c>
      <c r="U382" t="s">
        <v>50</v>
      </c>
      <c r="V382" t="s">
        <v>51</v>
      </c>
      <c r="W382" t="s">
        <v>50</v>
      </c>
      <c r="X382" t="s">
        <v>51</v>
      </c>
      <c r="Y382" t="s">
        <v>50</v>
      </c>
      <c r="Z382" t="s">
        <v>52</v>
      </c>
      <c r="AA382" t="s">
        <v>50</v>
      </c>
      <c r="AB382" t="s">
        <v>50</v>
      </c>
      <c r="AC382">
        <v>161</v>
      </c>
      <c r="AD382">
        <v>26</v>
      </c>
      <c r="AE382">
        <v>116</v>
      </c>
      <c r="AF382">
        <v>4.7</v>
      </c>
      <c r="AI382" t="s">
        <v>52</v>
      </c>
      <c r="AJ382" t="s">
        <v>52</v>
      </c>
      <c r="AK382" t="s">
        <v>50</v>
      </c>
      <c r="AL382" t="s">
        <v>51</v>
      </c>
      <c r="AM382" t="s">
        <v>52</v>
      </c>
      <c r="AN382" t="s">
        <v>51</v>
      </c>
      <c r="AO382" t="s">
        <v>51</v>
      </c>
      <c r="AP382" t="s">
        <v>50</v>
      </c>
      <c r="AQ382" t="s">
        <v>51</v>
      </c>
      <c r="AR382" t="s">
        <v>50</v>
      </c>
      <c r="AS382" t="s">
        <v>50</v>
      </c>
      <c r="AT382" t="s">
        <v>50</v>
      </c>
      <c r="AU382" t="s">
        <v>52</v>
      </c>
      <c r="AV382" t="s">
        <v>52</v>
      </c>
      <c r="AW382" t="s">
        <v>52</v>
      </c>
      <c r="AX382" t="s">
        <v>52</v>
      </c>
      <c r="AY382" t="s">
        <v>51</v>
      </c>
    </row>
    <row r="383" spans="1:51" hidden="1" x14ac:dyDescent="0.25">
      <c r="A383">
        <v>177007</v>
      </c>
      <c r="B383">
        <v>61</v>
      </c>
      <c r="D383">
        <v>61</v>
      </c>
      <c r="E383">
        <v>7</v>
      </c>
      <c r="F383" t="s">
        <v>884</v>
      </c>
      <c r="G383" s="22">
        <v>14200</v>
      </c>
      <c r="H383">
        <v>80</v>
      </c>
      <c r="I383" t="s">
        <v>46</v>
      </c>
      <c r="J383" t="s">
        <v>47</v>
      </c>
      <c r="K383" t="s">
        <v>58</v>
      </c>
      <c r="L383">
        <v>26.56</v>
      </c>
      <c r="M383">
        <v>130</v>
      </c>
      <c r="N383">
        <v>70</v>
      </c>
      <c r="O383">
        <v>60</v>
      </c>
      <c r="P383">
        <v>100</v>
      </c>
      <c r="Q383">
        <v>57</v>
      </c>
      <c r="R383" t="s">
        <v>54</v>
      </c>
      <c r="S383" t="s">
        <v>50</v>
      </c>
      <c r="T383" t="s">
        <v>50</v>
      </c>
      <c r="U383" t="s">
        <v>50</v>
      </c>
      <c r="V383" t="s">
        <v>51</v>
      </c>
      <c r="W383" t="s">
        <v>50</v>
      </c>
      <c r="X383" t="s">
        <v>51</v>
      </c>
      <c r="Y383" t="s">
        <v>50</v>
      </c>
      <c r="Z383" t="s">
        <v>52</v>
      </c>
      <c r="AA383" t="s">
        <v>50</v>
      </c>
      <c r="AB383" t="s">
        <v>50</v>
      </c>
      <c r="AC383">
        <v>147</v>
      </c>
      <c r="AD383">
        <v>29</v>
      </c>
      <c r="AF383">
        <v>3.7</v>
      </c>
      <c r="AI383" t="s">
        <v>52</v>
      </c>
      <c r="AJ383" t="s">
        <v>52</v>
      </c>
      <c r="AK383" t="s">
        <v>50</v>
      </c>
      <c r="AL383" t="s">
        <v>51</v>
      </c>
      <c r="AM383" t="s">
        <v>52</v>
      </c>
      <c r="AN383" t="s">
        <v>51</v>
      </c>
      <c r="AO383" t="s">
        <v>51</v>
      </c>
      <c r="AP383" t="s">
        <v>50</v>
      </c>
      <c r="AQ383" t="s">
        <v>51</v>
      </c>
      <c r="AR383" t="s">
        <v>50</v>
      </c>
      <c r="AS383" t="s">
        <v>50</v>
      </c>
      <c r="AT383" t="s">
        <v>50</v>
      </c>
      <c r="AU383" t="s">
        <v>52</v>
      </c>
      <c r="AV383" t="s">
        <v>52</v>
      </c>
      <c r="AW383" t="s">
        <v>52</v>
      </c>
      <c r="AX383" t="s">
        <v>52</v>
      </c>
      <c r="AY383" t="s">
        <v>51</v>
      </c>
    </row>
    <row r="384" spans="1:51" hidden="1" x14ac:dyDescent="0.25">
      <c r="A384">
        <v>177007</v>
      </c>
      <c r="B384">
        <v>61</v>
      </c>
      <c r="D384">
        <v>61</v>
      </c>
      <c r="E384">
        <v>8</v>
      </c>
      <c r="F384" t="s">
        <v>885</v>
      </c>
      <c r="G384" s="22">
        <v>14200</v>
      </c>
      <c r="H384">
        <v>80</v>
      </c>
      <c r="I384" t="s">
        <v>46</v>
      </c>
      <c r="J384" t="s">
        <v>47</v>
      </c>
      <c r="K384" t="s">
        <v>58</v>
      </c>
      <c r="L384">
        <v>26.56</v>
      </c>
      <c r="M384">
        <v>135</v>
      </c>
      <c r="N384">
        <v>80</v>
      </c>
      <c r="O384">
        <v>55</v>
      </c>
      <c r="P384">
        <v>107.5</v>
      </c>
      <c r="Q384">
        <v>61</v>
      </c>
      <c r="R384" t="s">
        <v>54</v>
      </c>
      <c r="S384" t="s">
        <v>50</v>
      </c>
      <c r="T384" t="s">
        <v>50</v>
      </c>
      <c r="U384" t="s">
        <v>50</v>
      </c>
      <c r="V384" t="s">
        <v>51</v>
      </c>
      <c r="W384" t="s">
        <v>50</v>
      </c>
      <c r="X384" t="s">
        <v>51</v>
      </c>
      <c r="Y384" t="s">
        <v>50</v>
      </c>
      <c r="Z384" t="s">
        <v>52</v>
      </c>
      <c r="AA384" t="s">
        <v>50</v>
      </c>
      <c r="AB384" t="s">
        <v>50</v>
      </c>
      <c r="AC384">
        <v>173</v>
      </c>
      <c r="AD384">
        <v>24</v>
      </c>
      <c r="AE384">
        <v>11.2</v>
      </c>
      <c r="AF384">
        <v>4.2</v>
      </c>
      <c r="AI384" t="s">
        <v>52</v>
      </c>
      <c r="AJ384" t="s">
        <v>52</v>
      </c>
      <c r="AK384" t="s">
        <v>50</v>
      </c>
      <c r="AL384" t="s">
        <v>51</v>
      </c>
      <c r="AM384" t="s">
        <v>52</v>
      </c>
      <c r="AN384" t="s">
        <v>51</v>
      </c>
      <c r="AO384" t="s">
        <v>51</v>
      </c>
      <c r="AP384" t="s">
        <v>50</v>
      </c>
      <c r="AQ384" t="s">
        <v>51</v>
      </c>
      <c r="AR384" t="s">
        <v>50</v>
      </c>
      <c r="AS384" t="s">
        <v>50</v>
      </c>
      <c r="AT384" t="s">
        <v>50</v>
      </c>
      <c r="AU384" t="s">
        <v>52</v>
      </c>
      <c r="AV384" t="s">
        <v>52</v>
      </c>
      <c r="AW384" t="s">
        <v>52</v>
      </c>
      <c r="AX384" t="s">
        <v>52</v>
      </c>
      <c r="AY384" t="s">
        <v>51</v>
      </c>
    </row>
    <row r="385" spans="1:51" hidden="1" x14ac:dyDescent="0.25">
      <c r="A385">
        <v>177007</v>
      </c>
      <c r="B385">
        <v>61</v>
      </c>
      <c r="D385">
        <v>61</v>
      </c>
      <c r="E385">
        <v>9</v>
      </c>
      <c r="F385" t="s">
        <v>886</v>
      </c>
      <c r="G385" s="22">
        <v>14200</v>
      </c>
      <c r="H385">
        <v>80</v>
      </c>
      <c r="I385" t="s">
        <v>46</v>
      </c>
      <c r="J385" t="s">
        <v>47</v>
      </c>
      <c r="K385" t="s">
        <v>58</v>
      </c>
      <c r="L385">
        <v>26.43</v>
      </c>
      <c r="M385">
        <v>130</v>
      </c>
      <c r="N385">
        <v>65</v>
      </c>
      <c r="O385">
        <v>65</v>
      </c>
      <c r="P385">
        <v>97.5</v>
      </c>
      <c r="Q385">
        <v>68</v>
      </c>
      <c r="R385" t="s">
        <v>54</v>
      </c>
      <c r="S385" t="s">
        <v>50</v>
      </c>
      <c r="T385" t="s">
        <v>50</v>
      </c>
      <c r="U385" t="s">
        <v>50</v>
      </c>
      <c r="V385" t="s">
        <v>51</v>
      </c>
      <c r="W385" t="s">
        <v>50</v>
      </c>
      <c r="X385" t="s">
        <v>51</v>
      </c>
      <c r="Y385" t="s">
        <v>50</v>
      </c>
      <c r="Z385" t="s">
        <v>52</v>
      </c>
      <c r="AA385" t="s">
        <v>50</v>
      </c>
      <c r="AB385" t="s">
        <v>50</v>
      </c>
      <c r="AC385">
        <v>137</v>
      </c>
      <c r="AD385">
        <v>32</v>
      </c>
      <c r="AE385">
        <v>11.3</v>
      </c>
      <c r="AF385">
        <v>4.0999999999999996</v>
      </c>
      <c r="AI385" t="s">
        <v>52</v>
      </c>
      <c r="AJ385" t="s">
        <v>52</v>
      </c>
      <c r="AK385" t="s">
        <v>50</v>
      </c>
      <c r="AL385" t="s">
        <v>51</v>
      </c>
      <c r="AM385" t="s">
        <v>52</v>
      </c>
      <c r="AN385" t="s">
        <v>51</v>
      </c>
      <c r="AO385" t="s">
        <v>51</v>
      </c>
      <c r="AP385" t="s">
        <v>50</v>
      </c>
      <c r="AQ385" t="s">
        <v>51</v>
      </c>
      <c r="AR385" t="s">
        <v>50</v>
      </c>
      <c r="AS385" t="s">
        <v>50</v>
      </c>
      <c r="AT385" t="s">
        <v>50</v>
      </c>
      <c r="AU385" t="s">
        <v>52</v>
      </c>
      <c r="AV385" t="s">
        <v>52</v>
      </c>
      <c r="AW385" t="s">
        <v>52</v>
      </c>
      <c r="AX385" t="s">
        <v>52</v>
      </c>
      <c r="AY385" t="s">
        <v>51</v>
      </c>
    </row>
    <row r="386" spans="1:51" hidden="1" x14ac:dyDescent="0.25">
      <c r="A386">
        <v>177007</v>
      </c>
      <c r="B386">
        <v>61</v>
      </c>
      <c r="C386">
        <v>61</v>
      </c>
      <c r="D386">
        <v>61</v>
      </c>
      <c r="E386">
        <v>10</v>
      </c>
      <c r="F386" t="s">
        <v>887</v>
      </c>
      <c r="G386" s="22">
        <v>14200</v>
      </c>
      <c r="H386">
        <v>80</v>
      </c>
      <c r="I386" t="s">
        <v>46</v>
      </c>
      <c r="J386" t="s">
        <v>47</v>
      </c>
      <c r="K386" t="s">
        <v>58</v>
      </c>
      <c r="L386">
        <v>26.3</v>
      </c>
      <c r="M386">
        <v>130</v>
      </c>
      <c r="N386">
        <v>70</v>
      </c>
      <c r="O386">
        <v>60</v>
      </c>
      <c r="P386">
        <v>100</v>
      </c>
      <c r="Q386">
        <v>59</v>
      </c>
      <c r="R386" t="s">
        <v>54</v>
      </c>
      <c r="S386" t="s">
        <v>50</v>
      </c>
      <c r="T386" t="s">
        <v>50</v>
      </c>
      <c r="U386" t="s">
        <v>50</v>
      </c>
      <c r="V386" t="s">
        <v>51</v>
      </c>
      <c r="W386" t="s">
        <v>50</v>
      </c>
      <c r="X386" t="s">
        <v>51</v>
      </c>
      <c r="Y386" t="s">
        <v>50</v>
      </c>
      <c r="Z386" t="s">
        <v>52</v>
      </c>
      <c r="AA386" t="s">
        <v>50</v>
      </c>
      <c r="AB386" t="s">
        <v>50</v>
      </c>
      <c r="AC386">
        <v>139</v>
      </c>
      <c r="AD386">
        <v>31</v>
      </c>
      <c r="AE386">
        <v>124</v>
      </c>
      <c r="AF386">
        <v>3.8</v>
      </c>
      <c r="AK386" t="s">
        <v>50</v>
      </c>
      <c r="AL386" t="s">
        <v>51</v>
      </c>
      <c r="AN386" t="s">
        <v>51</v>
      </c>
      <c r="AO386" t="s">
        <v>51</v>
      </c>
      <c r="AP386" t="s">
        <v>50</v>
      </c>
      <c r="AQ386" t="s">
        <v>51</v>
      </c>
      <c r="AR386" t="s">
        <v>50</v>
      </c>
      <c r="AS386" t="s">
        <v>50</v>
      </c>
      <c r="AT386" t="s">
        <v>50</v>
      </c>
      <c r="AU386" t="s">
        <v>52</v>
      </c>
      <c r="AV386" t="s">
        <v>52</v>
      </c>
      <c r="AW386" t="s">
        <v>52</v>
      </c>
      <c r="AX386" t="s">
        <v>52</v>
      </c>
      <c r="AY386" t="s">
        <v>51</v>
      </c>
    </row>
    <row r="387" spans="1:51" hidden="1" x14ac:dyDescent="0.25">
      <c r="A387">
        <v>177007</v>
      </c>
      <c r="B387">
        <v>65</v>
      </c>
      <c r="C387">
        <v>65</v>
      </c>
      <c r="D387">
        <v>61</v>
      </c>
      <c r="E387">
        <v>11</v>
      </c>
      <c r="F387" t="s">
        <v>888</v>
      </c>
      <c r="G387" s="22">
        <v>14200</v>
      </c>
      <c r="H387">
        <v>80</v>
      </c>
      <c r="I387" t="s">
        <v>46</v>
      </c>
      <c r="J387" t="s">
        <v>47</v>
      </c>
      <c r="K387" t="s">
        <v>58</v>
      </c>
      <c r="L387">
        <v>26.7</v>
      </c>
      <c r="M387">
        <v>140</v>
      </c>
      <c r="N387">
        <v>60</v>
      </c>
      <c r="O387">
        <v>80</v>
      </c>
      <c r="P387">
        <v>100</v>
      </c>
      <c r="Q387">
        <v>64</v>
      </c>
      <c r="R387" t="s">
        <v>59</v>
      </c>
      <c r="S387" t="s">
        <v>50</v>
      </c>
      <c r="T387" t="s">
        <v>50</v>
      </c>
      <c r="U387" t="s">
        <v>50</v>
      </c>
      <c r="V387" t="s">
        <v>51</v>
      </c>
      <c r="W387" t="s">
        <v>50</v>
      </c>
      <c r="X387" t="s">
        <v>51</v>
      </c>
      <c r="Y387" t="s">
        <v>50</v>
      </c>
      <c r="Z387" t="s">
        <v>52</v>
      </c>
      <c r="AA387" t="s">
        <v>50</v>
      </c>
      <c r="AB387" t="s">
        <v>50</v>
      </c>
      <c r="AC387">
        <v>155</v>
      </c>
      <c r="AD387">
        <v>27</v>
      </c>
      <c r="AF387">
        <v>3.9</v>
      </c>
      <c r="AK387" t="s">
        <v>50</v>
      </c>
      <c r="AL387" t="s">
        <v>51</v>
      </c>
      <c r="AM387" t="s">
        <v>50</v>
      </c>
      <c r="AN387" t="s">
        <v>51</v>
      </c>
      <c r="AO387" t="s">
        <v>51</v>
      </c>
      <c r="AP387" t="s">
        <v>50</v>
      </c>
      <c r="AQ387" t="s">
        <v>51</v>
      </c>
      <c r="AR387" t="s">
        <v>50</v>
      </c>
      <c r="AS387" t="s">
        <v>50</v>
      </c>
      <c r="AT387" t="s">
        <v>50</v>
      </c>
      <c r="AU387" t="s">
        <v>52</v>
      </c>
      <c r="AV387" t="s">
        <v>52</v>
      </c>
      <c r="AW387" t="s">
        <v>52</v>
      </c>
      <c r="AX387" t="s">
        <v>52</v>
      </c>
      <c r="AY387" t="s">
        <v>51</v>
      </c>
    </row>
    <row r="388" spans="1:51" hidden="1" x14ac:dyDescent="0.25">
      <c r="A388">
        <v>177007</v>
      </c>
      <c r="B388">
        <v>65</v>
      </c>
      <c r="C388">
        <v>65</v>
      </c>
      <c r="D388">
        <v>61</v>
      </c>
      <c r="E388">
        <v>12</v>
      </c>
      <c r="F388" t="s">
        <v>889</v>
      </c>
      <c r="G388" s="22">
        <v>14200</v>
      </c>
      <c r="H388">
        <v>80</v>
      </c>
      <c r="I388" t="s">
        <v>46</v>
      </c>
      <c r="J388" t="s">
        <v>47</v>
      </c>
      <c r="K388" t="s">
        <v>58</v>
      </c>
      <c r="L388">
        <v>26.8</v>
      </c>
      <c r="M388">
        <v>130</v>
      </c>
      <c r="N388">
        <v>60</v>
      </c>
      <c r="O388">
        <v>70</v>
      </c>
      <c r="P388">
        <v>95</v>
      </c>
      <c r="Q388">
        <v>55</v>
      </c>
      <c r="R388" t="s">
        <v>59</v>
      </c>
      <c r="S388" t="s">
        <v>50</v>
      </c>
      <c r="T388" t="s">
        <v>50</v>
      </c>
      <c r="U388" t="s">
        <v>50</v>
      </c>
      <c r="V388" t="s">
        <v>51</v>
      </c>
      <c r="W388" t="s">
        <v>50</v>
      </c>
      <c r="X388" t="s">
        <v>51</v>
      </c>
      <c r="Y388" t="s">
        <v>50</v>
      </c>
      <c r="Z388" t="s">
        <v>52</v>
      </c>
      <c r="AA388" t="s">
        <v>50</v>
      </c>
      <c r="AB388" t="s">
        <v>50</v>
      </c>
      <c r="AC388">
        <v>150</v>
      </c>
      <c r="AD388">
        <v>28</v>
      </c>
      <c r="AE388">
        <v>124</v>
      </c>
      <c r="AF388">
        <v>4.0999999999999996</v>
      </c>
      <c r="AK388" t="s">
        <v>50</v>
      </c>
      <c r="AL388" t="s">
        <v>50</v>
      </c>
      <c r="AM388" t="s">
        <v>50</v>
      </c>
      <c r="AN388" t="s">
        <v>51</v>
      </c>
      <c r="AO388" t="s">
        <v>51</v>
      </c>
      <c r="AP388" t="s">
        <v>50</v>
      </c>
      <c r="AQ388" t="s">
        <v>51</v>
      </c>
      <c r="AR388" t="s">
        <v>50</v>
      </c>
      <c r="AS388" t="s">
        <v>50</v>
      </c>
      <c r="AT388" t="s">
        <v>50</v>
      </c>
      <c r="AU388" t="s">
        <v>52</v>
      </c>
      <c r="AV388" t="s">
        <v>52</v>
      </c>
      <c r="AW388" t="s">
        <v>52</v>
      </c>
      <c r="AX388" t="s">
        <v>52</v>
      </c>
      <c r="AY388" t="s">
        <v>51</v>
      </c>
    </row>
    <row r="389" spans="1:51" hidden="1" x14ac:dyDescent="0.25">
      <c r="A389">
        <v>177007</v>
      </c>
      <c r="B389">
        <v>65</v>
      </c>
      <c r="C389">
        <v>65</v>
      </c>
      <c r="D389">
        <v>61</v>
      </c>
      <c r="E389">
        <v>13</v>
      </c>
      <c r="F389" t="s">
        <v>890</v>
      </c>
      <c r="G389" s="22">
        <v>14200</v>
      </c>
      <c r="H389">
        <v>80</v>
      </c>
      <c r="I389" t="s">
        <v>46</v>
      </c>
      <c r="J389" t="s">
        <v>47</v>
      </c>
      <c r="K389" t="s">
        <v>58</v>
      </c>
      <c r="L389">
        <v>25.1</v>
      </c>
      <c r="M389">
        <v>135</v>
      </c>
      <c r="N389">
        <v>70</v>
      </c>
      <c r="O389">
        <v>65</v>
      </c>
      <c r="P389">
        <v>102.5</v>
      </c>
      <c r="Q389">
        <v>64</v>
      </c>
      <c r="R389" t="s">
        <v>54</v>
      </c>
      <c r="S389" t="s">
        <v>50</v>
      </c>
      <c r="T389" t="s">
        <v>50</v>
      </c>
      <c r="U389" t="s">
        <v>50</v>
      </c>
      <c r="V389" t="s">
        <v>51</v>
      </c>
      <c r="W389" t="s">
        <v>50</v>
      </c>
      <c r="X389" t="s">
        <v>51</v>
      </c>
      <c r="Y389" t="s">
        <v>50</v>
      </c>
      <c r="Z389" t="s">
        <v>52</v>
      </c>
      <c r="AA389" t="s">
        <v>50</v>
      </c>
      <c r="AB389" t="s">
        <v>50</v>
      </c>
      <c r="AC389">
        <v>143</v>
      </c>
      <c r="AD389">
        <v>30</v>
      </c>
      <c r="AE389">
        <v>155</v>
      </c>
      <c r="AF389">
        <v>3.7</v>
      </c>
      <c r="AI389">
        <v>5.5</v>
      </c>
      <c r="AJ389">
        <v>3.2</v>
      </c>
      <c r="AK389" t="s">
        <v>50</v>
      </c>
      <c r="AL389" t="s">
        <v>50</v>
      </c>
      <c r="AM389" t="s">
        <v>50</v>
      </c>
      <c r="AN389" t="s">
        <v>51</v>
      </c>
      <c r="AO389" t="s">
        <v>51</v>
      </c>
      <c r="AP389" t="s">
        <v>50</v>
      </c>
      <c r="AQ389" t="s">
        <v>51</v>
      </c>
      <c r="AR389" t="s">
        <v>50</v>
      </c>
      <c r="AS389" t="s">
        <v>50</v>
      </c>
      <c r="AT389" t="s">
        <v>50</v>
      </c>
      <c r="AU389" t="s">
        <v>52</v>
      </c>
      <c r="AV389" t="s">
        <v>52</v>
      </c>
      <c r="AW389" t="s">
        <v>52</v>
      </c>
      <c r="AX389" t="s">
        <v>52</v>
      </c>
      <c r="AY389" t="s">
        <v>51</v>
      </c>
    </row>
    <row r="390" spans="1:51" hidden="1" x14ac:dyDescent="0.25">
      <c r="A390">
        <v>177007</v>
      </c>
      <c r="B390">
        <v>65</v>
      </c>
      <c r="C390">
        <v>65</v>
      </c>
      <c r="D390">
        <v>61</v>
      </c>
      <c r="E390">
        <v>14</v>
      </c>
      <c r="F390" t="s">
        <v>891</v>
      </c>
      <c r="G390" s="22">
        <v>14200</v>
      </c>
      <c r="H390">
        <v>80</v>
      </c>
      <c r="I390" t="s">
        <v>46</v>
      </c>
      <c r="J390" t="s">
        <v>47</v>
      </c>
      <c r="K390" t="s">
        <v>58</v>
      </c>
      <c r="L390">
        <v>25.7</v>
      </c>
      <c r="M390">
        <v>135</v>
      </c>
      <c r="N390">
        <v>70</v>
      </c>
      <c r="O390">
        <v>65</v>
      </c>
      <c r="P390">
        <v>102.5</v>
      </c>
      <c r="Q390">
        <v>53</v>
      </c>
      <c r="R390" t="s">
        <v>59</v>
      </c>
      <c r="S390" t="s">
        <v>51</v>
      </c>
      <c r="T390" t="s">
        <v>50</v>
      </c>
      <c r="U390" t="s">
        <v>50</v>
      </c>
      <c r="V390" t="s">
        <v>51</v>
      </c>
      <c r="W390" t="s">
        <v>50</v>
      </c>
      <c r="X390" t="s">
        <v>51</v>
      </c>
      <c r="Y390" t="s">
        <v>50</v>
      </c>
      <c r="Z390" t="s">
        <v>52</v>
      </c>
      <c r="AA390" t="s">
        <v>50</v>
      </c>
      <c r="AB390" t="s">
        <v>50</v>
      </c>
      <c r="AC390">
        <v>148</v>
      </c>
      <c r="AD390">
        <v>29</v>
      </c>
      <c r="AE390">
        <v>119</v>
      </c>
      <c r="AK390" t="s">
        <v>50</v>
      </c>
      <c r="AL390" t="s">
        <v>50</v>
      </c>
      <c r="AM390" t="s">
        <v>50</v>
      </c>
      <c r="AN390" t="s">
        <v>51</v>
      </c>
      <c r="AO390" t="s">
        <v>51</v>
      </c>
      <c r="AP390" t="s">
        <v>50</v>
      </c>
      <c r="AQ390" t="s">
        <v>51</v>
      </c>
      <c r="AR390" t="s">
        <v>50</v>
      </c>
      <c r="AS390" t="s">
        <v>50</v>
      </c>
      <c r="AT390" t="s">
        <v>50</v>
      </c>
      <c r="AU390" t="s">
        <v>52</v>
      </c>
      <c r="AV390" t="s">
        <v>52</v>
      </c>
      <c r="AW390" t="s">
        <v>52</v>
      </c>
      <c r="AX390" t="s">
        <v>52</v>
      </c>
      <c r="AY390" t="s">
        <v>51</v>
      </c>
    </row>
    <row r="391" spans="1:51" hidden="1" x14ac:dyDescent="0.25">
      <c r="A391">
        <v>177007</v>
      </c>
      <c r="B391">
        <v>65</v>
      </c>
      <c r="C391">
        <v>65</v>
      </c>
      <c r="D391">
        <v>61</v>
      </c>
      <c r="E391">
        <v>15</v>
      </c>
      <c r="F391" t="s">
        <v>892</v>
      </c>
      <c r="G391" s="22">
        <v>14200</v>
      </c>
      <c r="H391">
        <v>80</v>
      </c>
      <c r="I391" t="s">
        <v>46</v>
      </c>
      <c r="J391" t="s">
        <v>47</v>
      </c>
      <c r="K391" t="s">
        <v>58</v>
      </c>
      <c r="L391">
        <v>26</v>
      </c>
      <c r="O391">
        <v>0</v>
      </c>
      <c r="P391">
        <v>0</v>
      </c>
      <c r="S391" t="s">
        <v>51</v>
      </c>
      <c r="T391" t="s">
        <v>50</v>
      </c>
      <c r="V391" t="s">
        <v>51</v>
      </c>
      <c r="W391" t="s">
        <v>50</v>
      </c>
      <c r="X391" t="s">
        <v>51</v>
      </c>
      <c r="Y391" t="s">
        <v>50</v>
      </c>
      <c r="Z391" t="s">
        <v>52</v>
      </c>
      <c r="AA391" t="s">
        <v>50</v>
      </c>
      <c r="AB391" t="s">
        <v>50</v>
      </c>
      <c r="AC391">
        <v>148</v>
      </c>
      <c r="AD391">
        <v>29</v>
      </c>
      <c r="AE391">
        <v>122</v>
      </c>
      <c r="AF391">
        <v>3.7</v>
      </c>
      <c r="AK391" t="s">
        <v>50</v>
      </c>
      <c r="AL391" t="s">
        <v>50</v>
      </c>
      <c r="AM391" t="s">
        <v>50</v>
      </c>
      <c r="AN391" t="s">
        <v>51</v>
      </c>
      <c r="AO391" t="s">
        <v>51</v>
      </c>
      <c r="AP391" t="s">
        <v>50</v>
      </c>
      <c r="AQ391" t="s">
        <v>51</v>
      </c>
      <c r="AR391" t="s">
        <v>50</v>
      </c>
      <c r="AS391" t="s">
        <v>50</v>
      </c>
      <c r="AT391" t="s">
        <v>50</v>
      </c>
      <c r="AU391" t="s">
        <v>52</v>
      </c>
      <c r="AV391" t="s">
        <v>52</v>
      </c>
      <c r="AW391" t="s">
        <v>52</v>
      </c>
      <c r="AX391" t="s">
        <v>52</v>
      </c>
      <c r="AY391" t="s">
        <v>51</v>
      </c>
    </row>
    <row r="392" spans="1:51" hidden="1" x14ac:dyDescent="0.25">
      <c r="A392">
        <v>177007</v>
      </c>
      <c r="B392">
        <v>65</v>
      </c>
      <c r="C392">
        <v>65</v>
      </c>
      <c r="D392">
        <v>61</v>
      </c>
      <c r="E392">
        <v>16</v>
      </c>
      <c r="F392" t="s">
        <v>893</v>
      </c>
      <c r="G392" s="22">
        <v>14200</v>
      </c>
      <c r="H392">
        <v>80</v>
      </c>
      <c r="I392" t="s">
        <v>46</v>
      </c>
      <c r="J392" t="s">
        <v>47</v>
      </c>
      <c r="K392" t="s">
        <v>58</v>
      </c>
      <c r="L392">
        <v>25.8</v>
      </c>
      <c r="M392">
        <v>205</v>
      </c>
      <c r="N392">
        <v>70</v>
      </c>
      <c r="O392">
        <v>135</v>
      </c>
      <c r="P392">
        <v>137.5</v>
      </c>
      <c r="Q392">
        <v>75</v>
      </c>
      <c r="R392" t="s">
        <v>59</v>
      </c>
      <c r="S392" t="s">
        <v>51</v>
      </c>
      <c r="T392" t="s">
        <v>50</v>
      </c>
      <c r="U392" t="s">
        <v>51</v>
      </c>
      <c r="V392" t="s">
        <v>51</v>
      </c>
      <c r="W392" t="s">
        <v>50</v>
      </c>
      <c r="X392" t="s">
        <v>51</v>
      </c>
      <c r="Y392" t="s">
        <v>50</v>
      </c>
      <c r="Z392" t="s">
        <v>52</v>
      </c>
      <c r="AA392" t="s">
        <v>50</v>
      </c>
      <c r="AB392" t="s">
        <v>50</v>
      </c>
      <c r="AC392">
        <v>152</v>
      </c>
      <c r="AD392">
        <v>28</v>
      </c>
      <c r="AE392">
        <v>119</v>
      </c>
      <c r="AF392">
        <v>3.6</v>
      </c>
      <c r="AK392" t="s">
        <v>50</v>
      </c>
      <c r="AL392" t="s">
        <v>50</v>
      </c>
      <c r="AM392" t="s">
        <v>50</v>
      </c>
      <c r="AN392" t="s">
        <v>51</v>
      </c>
      <c r="AO392" t="s">
        <v>51</v>
      </c>
      <c r="AP392" t="s">
        <v>50</v>
      </c>
      <c r="AQ392" t="s">
        <v>51</v>
      </c>
      <c r="AR392" t="s">
        <v>50</v>
      </c>
      <c r="AS392" t="s">
        <v>50</v>
      </c>
      <c r="AT392" t="s">
        <v>50</v>
      </c>
      <c r="AU392" t="s">
        <v>52</v>
      </c>
      <c r="AV392" t="s">
        <v>52</v>
      </c>
      <c r="AW392" t="s">
        <v>52</v>
      </c>
      <c r="AX392" t="s">
        <v>52</v>
      </c>
      <c r="AY392" t="s">
        <v>51</v>
      </c>
    </row>
    <row r="393" spans="1:51" hidden="1" x14ac:dyDescent="0.25">
      <c r="A393">
        <v>177007</v>
      </c>
      <c r="B393">
        <v>65</v>
      </c>
      <c r="C393">
        <v>65</v>
      </c>
      <c r="D393">
        <v>61</v>
      </c>
      <c r="E393">
        <v>17</v>
      </c>
      <c r="F393" t="s">
        <v>894</v>
      </c>
      <c r="G393" s="22">
        <v>14200</v>
      </c>
      <c r="H393">
        <v>80</v>
      </c>
      <c r="I393" t="s">
        <v>46</v>
      </c>
      <c r="J393" t="s">
        <v>47</v>
      </c>
      <c r="K393" t="s">
        <v>58</v>
      </c>
      <c r="L393">
        <v>26.3</v>
      </c>
      <c r="M393">
        <v>155</v>
      </c>
      <c r="N393">
        <v>70</v>
      </c>
      <c r="O393">
        <v>85</v>
      </c>
      <c r="P393">
        <v>112.5</v>
      </c>
      <c r="Q393">
        <v>81</v>
      </c>
      <c r="R393" t="s">
        <v>59</v>
      </c>
      <c r="S393" t="s">
        <v>51</v>
      </c>
      <c r="T393" t="s">
        <v>50</v>
      </c>
      <c r="U393" t="s">
        <v>51</v>
      </c>
      <c r="V393" t="s">
        <v>51</v>
      </c>
      <c r="W393" t="s">
        <v>50</v>
      </c>
      <c r="X393" t="s">
        <v>51</v>
      </c>
      <c r="Y393" t="s">
        <v>50</v>
      </c>
      <c r="Z393" t="s">
        <v>52</v>
      </c>
      <c r="AA393" t="s">
        <v>50</v>
      </c>
      <c r="AB393" t="s">
        <v>50</v>
      </c>
      <c r="AC393">
        <v>166</v>
      </c>
      <c r="AD393">
        <v>25</v>
      </c>
      <c r="AE393">
        <v>133</v>
      </c>
      <c r="AF393">
        <v>3.5</v>
      </c>
      <c r="AI393">
        <v>5.2</v>
      </c>
      <c r="AJ393">
        <v>3.2</v>
      </c>
      <c r="AK393" t="s">
        <v>50</v>
      </c>
      <c r="AL393" t="s">
        <v>51</v>
      </c>
      <c r="AM393" t="s">
        <v>50</v>
      </c>
      <c r="AN393" t="s">
        <v>51</v>
      </c>
      <c r="AO393" t="s">
        <v>51</v>
      </c>
      <c r="AP393" t="s">
        <v>50</v>
      </c>
      <c r="AQ393" t="s">
        <v>51</v>
      </c>
      <c r="AR393" t="s">
        <v>50</v>
      </c>
      <c r="AS393" t="s">
        <v>50</v>
      </c>
      <c r="AT393" t="s">
        <v>50</v>
      </c>
      <c r="AU393" t="s">
        <v>52</v>
      </c>
      <c r="AV393" t="s">
        <v>52</v>
      </c>
      <c r="AW393" t="s">
        <v>52</v>
      </c>
      <c r="AX393" t="s">
        <v>52</v>
      </c>
      <c r="AY393" t="s">
        <v>51</v>
      </c>
    </row>
    <row r="394" spans="1:51" hidden="1" x14ac:dyDescent="0.25">
      <c r="A394">
        <v>177007</v>
      </c>
      <c r="B394">
        <v>65</v>
      </c>
      <c r="C394">
        <v>65</v>
      </c>
      <c r="D394">
        <v>61</v>
      </c>
      <c r="E394">
        <v>18</v>
      </c>
      <c r="F394" t="s">
        <v>895</v>
      </c>
      <c r="G394" s="22">
        <v>14200</v>
      </c>
      <c r="H394">
        <v>80</v>
      </c>
      <c r="I394" t="s">
        <v>46</v>
      </c>
      <c r="J394" t="s">
        <v>47</v>
      </c>
      <c r="K394" t="s">
        <v>58</v>
      </c>
      <c r="L394">
        <v>27</v>
      </c>
      <c r="M394">
        <v>110</v>
      </c>
      <c r="N394">
        <v>60</v>
      </c>
      <c r="O394">
        <v>50</v>
      </c>
      <c r="P394">
        <v>85</v>
      </c>
      <c r="Q394">
        <v>54</v>
      </c>
      <c r="R394" t="s">
        <v>54</v>
      </c>
      <c r="S394" t="s">
        <v>50</v>
      </c>
      <c r="T394" t="s">
        <v>50</v>
      </c>
      <c r="U394" t="s">
        <v>50</v>
      </c>
      <c r="V394" t="s">
        <v>51</v>
      </c>
      <c r="W394" t="s">
        <v>50</v>
      </c>
      <c r="X394" t="s">
        <v>51</v>
      </c>
      <c r="Y394" t="s">
        <v>50</v>
      </c>
      <c r="Z394" t="s">
        <v>52</v>
      </c>
      <c r="AA394" t="s">
        <v>50</v>
      </c>
      <c r="AB394" t="s">
        <v>50</v>
      </c>
      <c r="AC394">
        <v>183</v>
      </c>
      <c r="AD394">
        <v>22</v>
      </c>
      <c r="AF394">
        <v>3.8</v>
      </c>
      <c r="AK394" t="s">
        <v>50</v>
      </c>
      <c r="AL394" t="s">
        <v>51</v>
      </c>
      <c r="AM394" t="s">
        <v>50</v>
      </c>
      <c r="AN394" t="s">
        <v>51</v>
      </c>
      <c r="AO394" t="s">
        <v>51</v>
      </c>
      <c r="AP394" t="s">
        <v>50</v>
      </c>
      <c r="AQ394" t="s">
        <v>51</v>
      </c>
      <c r="AR394" t="s">
        <v>50</v>
      </c>
      <c r="AS394" t="s">
        <v>50</v>
      </c>
      <c r="AT394" t="s">
        <v>50</v>
      </c>
      <c r="AU394" t="s">
        <v>52</v>
      </c>
      <c r="AV394" t="s">
        <v>52</v>
      </c>
      <c r="AW394" t="s">
        <v>52</v>
      </c>
      <c r="AX394" t="s">
        <v>52</v>
      </c>
      <c r="AY394" t="s">
        <v>51</v>
      </c>
    </row>
    <row r="395" spans="1:51" hidden="1" x14ac:dyDescent="0.25">
      <c r="A395">
        <v>177007</v>
      </c>
      <c r="B395">
        <v>65</v>
      </c>
      <c r="C395">
        <v>65</v>
      </c>
      <c r="D395">
        <v>61</v>
      </c>
      <c r="E395">
        <v>19</v>
      </c>
      <c r="F395" t="s">
        <v>896</v>
      </c>
      <c r="G395" s="22">
        <v>14200</v>
      </c>
      <c r="H395">
        <v>80</v>
      </c>
      <c r="I395" t="s">
        <v>46</v>
      </c>
      <c r="J395" t="s">
        <v>47</v>
      </c>
      <c r="K395" t="s">
        <v>58</v>
      </c>
      <c r="L395">
        <v>27.1</v>
      </c>
      <c r="M395">
        <v>120</v>
      </c>
      <c r="N395">
        <v>60</v>
      </c>
      <c r="O395">
        <v>60</v>
      </c>
      <c r="P395">
        <v>90</v>
      </c>
      <c r="Q395">
        <v>70</v>
      </c>
      <c r="R395" t="s">
        <v>54</v>
      </c>
      <c r="S395" t="s">
        <v>51</v>
      </c>
      <c r="T395" t="s">
        <v>50</v>
      </c>
      <c r="U395" t="s">
        <v>50</v>
      </c>
      <c r="V395" t="s">
        <v>51</v>
      </c>
      <c r="W395" t="s">
        <v>50</v>
      </c>
      <c r="X395" t="s">
        <v>51</v>
      </c>
      <c r="Y395" t="s">
        <v>50</v>
      </c>
      <c r="Z395" t="s">
        <v>52</v>
      </c>
      <c r="AA395" t="s">
        <v>50</v>
      </c>
      <c r="AB395" t="s">
        <v>50</v>
      </c>
      <c r="AC395">
        <v>173</v>
      </c>
      <c r="AD395">
        <v>24</v>
      </c>
      <c r="AF395">
        <v>3.9</v>
      </c>
      <c r="AK395" t="s">
        <v>50</v>
      </c>
      <c r="AL395" t="s">
        <v>51</v>
      </c>
      <c r="AM395" t="s">
        <v>50</v>
      </c>
      <c r="AN395" t="s">
        <v>51</v>
      </c>
      <c r="AO395" t="s">
        <v>51</v>
      </c>
      <c r="AP395" t="s">
        <v>50</v>
      </c>
      <c r="AQ395" t="s">
        <v>51</v>
      </c>
      <c r="AR395" t="s">
        <v>50</v>
      </c>
      <c r="AS395" t="s">
        <v>50</v>
      </c>
      <c r="AT395" t="s">
        <v>51</v>
      </c>
      <c r="AU395" t="s">
        <v>52</v>
      </c>
      <c r="AV395" t="s">
        <v>52</v>
      </c>
      <c r="AW395" t="s">
        <v>52</v>
      </c>
      <c r="AX395" t="s">
        <v>52</v>
      </c>
      <c r="AY395" t="s">
        <v>51</v>
      </c>
    </row>
    <row r="396" spans="1:51" x14ac:dyDescent="0.25">
      <c r="A396">
        <v>177042</v>
      </c>
      <c r="B396">
        <v>50</v>
      </c>
      <c r="D396">
        <v>50</v>
      </c>
      <c r="E396">
        <v>1</v>
      </c>
      <c r="F396" t="s">
        <v>144</v>
      </c>
      <c r="G396" s="22">
        <v>11379</v>
      </c>
      <c r="H396">
        <v>87</v>
      </c>
      <c r="I396" t="s">
        <v>46</v>
      </c>
      <c r="J396" t="s">
        <v>57</v>
      </c>
      <c r="K396" t="s">
        <v>58</v>
      </c>
      <c r="L396">
        <v>27.2</v>
      </c>
      <c r="M396">
        <v>120</v>
      </c>
      <c r="N396">
        <v>80</v>
      </c>
      <c r="O396">
        <v>40</v>
      </c>
      <c r="P396">
        <v>100</v>
      </c>
      <c r="Q396">
        <v>81</v>
      </c>
      <c r="R396" t="s">
        <v>54</v>
      </c>
      <c r="S396" t="s">
        <v>51</v>
      </c>
      <c r="T396" t="s">
        <v>50</v>
      </c>
      <c r="U396" t="s">
        <v>50</v>
      </c>
      <c r="V396" t="s">
        <v>50</v>
      </c>
      <c r="W396" t="s">
        <v>51</v>
      </c>
      <c r="X396" t="s">
        <v>51</v>
      </c>
      <c r="Y396" t="s">
        <v>51</v>
      </c>
      <c r="Z396" t="b">
        <v>1</v>
      </c>
      <c r="AA396" t="s">
        <v>50</v>
      </c>
      <c r="AB396" t="s">
        <v>50</v>
      </c>
      <c r="AC396">
        <v>75</v>
      </c>
      <c r="AD396">
        <v>63</v>
      </c>
      <c r="AF396">
        <v>4.0999999999999996</v>
      </c>
      <c r="AI396" t="s">
        <v>52</v>
      </c>
      <c r="AJ396" t="s">
        <v>52</v>
      </c>
      <c r="AK396" t="s">
        <v>51</v>
      </c>
      <c r="AL396" t="s">
        <v>50</v>
      </c>
      <c r="AM396" t="s">
        <v>52</v>
      </c>
      <c r="AN396" t="s">
        <v>51</v>
      </c>
      <c r="AO396" t="s">
        <v>51</v>
      </c>
      <c r="AP396" t="s">
        <v>50</v>
      </c>
      <c r="AQ396" t="s">
        <v>50</v>
      </c>
      <c r="AR396" t="s">
        <v>50</v>
      </c>
      <c r="AS396" t="s">
        <v>51</v>
      </c>
      <c r="AT396" t="s">
        <v>50</v>
      </c>
      <c r="AU396" t="s">
        <v>52</v>
      </c>
      <c r="AV396" t="s">
        <v>52</v>
      </c>
      <c r="AW396" t="s">
        <v>52</v>
      </c>
      <c r="AX396" t="s">
        <v>52</v>
      </c>
      <c r="AY396" t="s">
        <v>51</v>
      </c>
    </row>
    <row r="397" spans="1:51" hidden="1" x14ac:dyDescent="0.25">
      <c r="A397">
        <v>177042</v>
      </c>
      <c r="B397">
        <v>50</v>
      </c>
      <c r="D397">
        <v>50</v>
      </c>
      <c r="E397">
        <v>2</v>
      </c>
      <c r="F397" t="s">
        <v>897</v>
      </c>
      <c r="G397" s="22">
        <v>11379</v>
      </c>
      <c r="H397">
        <v>87</v>
      </c>
      <c r="I397" t="s">
        <v>46</v>
      </c>
      <c r="J397" t="s">
        <v>57</v>
      </c>
      <c r="K397" t="s">
        <v>58</v>
      </c>
      <c r="L397">
        <v>26.91</v>
      </c>
      <c r="M397">
        <v>115</v>
      </c>
      <c r="N397">
        <v>60</v>
      </c>
      <c r="O397">
        <v>55</v>
      </c>
      <c r="P397">
        <v>87.5</v>
      </c>
      <c r="Q397">
        <v>60</v>
      </c>
      <c r="R397" t="s">
        <v>54</v>
      </c>
      <c r="S397" t="s">
        <v>51</v>
      </c>
      <c r="T397" t="s">
        <v>50</v>
      </c>
      <c r="U397" t="s">
        <v>50</v>
      </c>
      <c r="V397" t="s">
        <v>50</v>
      </c>
      <c r="W397" t="s">
        <v>51</v>
      </c>
      <c r="X397" t="s">
        <v>51</v>
      </c>
      <c r="Y397" t="s">
        <v>51</v>
      </c>
      <c r="Z397" t="b">
        <v>1</v>
      </c>
      <c r="AA397" t="s">
        <v>50</v>
      </c>
      <c r="AB397" t="s">
        <v>50</v>
      </c>
      <c r="AI397" t="s">
        <v>52</v>
      </c>
      <c r="AJ397" t="s">
        <v>52</v>
      </c>
      <c r="AK397" t="s">
        <v>51</v>
      </c>
      <c r="AL397" t="s">
        <v>50</v>
      </c>
      <c r="AM397" t="s">
        <v>52</v>
      </c>
      <c r="AN397" t="s">
        <v>51</v>
      </c>
      <c r="AO397" t="s">
        <v>51</v>
      </c>
      <c r="AP397" t="s">
        <v>50</v>
      </c>
      <c r="AQ397" t="s">
        <v>50</v>
      </c>
      <c r="AR397" t="s">
        <v>50</v>
      </c>
      <c r="AS397" t="s">
        <v>51</v>
      </c>
      <c r="AT397" t="s">
        <v>50</v>
      </c>
      <c r="AU397" t="s">
        <v>52</v>
      </c>
      <c r="AV397" t="s">
        <v>52</v>
      </c>
      <c r="AW397" t="s">
        <v>52</v>
      </c>
      <c r="AX397" t="s">
        <v>52</v>
      </c>
      <c r="AY397" t="s">
        <v>51</v>
      </c>
    </row>
    <row r="398" spans="1:51" hidden="1" x14ac:dyDescent="0.25">
      <c r="A398">
        <v>177042</v>
      </c>
      <c r="B398">
        <v>50</v>
      </c>
      <c r="D398">
        <v>50</v>
      </c>
      <c r="E398">
        <v>3</v>
      </c>
      <c r="F398" t="s">
        <v>898</v>
      </c>
      <c r="G398" s="22">
        <v>11379</v>
      </c>
      <c r="H398">
        <v>87</v>
      </c>
      <c r="I398" t="s">
        <v>46</v>
      </c>
      <c r="J398" t="s">
        <v>57</v>
      </c>
      <c r="K398" t="s">
        <v>58</v>
      </c>
      <c r="L398">
        <v>26.63</v>
      </c>
      <c r="M398">
        <v>110</v>
      </c>
      <c r="N398">
        <v>60</v>
      </c>
      <c r="O398">
        <v>50</v>
      </c>
      <c r="P398">
        <v>85</v>
      </c>
      <c r="Q398">
        <v>84</v>
      </c>
      <c r="R398" t="s">
        <v>54</v>
      </c>
      <c r="S398" t="s">
        <v>50</v>
      </c>
      <c r="T398" t="s">
        <v>50</v>
      </c>
      <c r="U398" t="s">
        <v>50</v>
      </c>
      <c r="V398" t="s">
        <v>50</v>
      </c>
      <c r="W398" t="s">
        <v>51</v>
      </c>
      <c r="X398" t="s">
        <v>51</v>
      </c>
      <c r="Y398" t="s">
        <v>51</v>
      </c>
      <c r="Z398" t="b">
        <v>1</v>
      </c>
      <c r="AA398" t="s">
        <v>50</v>
      </c>
      <c r="AB398" t="s">
        <v>50</v>
      </c>
      <c r="AI398" t="s">
        <v>52</v>
      </c>
      <c r="AJ398" t="s">
        <v>52</v>
      </c>
      <c r="AK398" t="s">
        <v>51</v>
      </c>
      <c r="AL398" t="s">
        <v>50</v>
      </c>
      <c r="AM398" t="s">
        <v>52</v>
      </c>
      <c r="AN398" t="s">
        <v>51</v>
      </c>
      <c r="AO398" t="s">
        <v>51</v>
      </c>
      <c r="AP398" t="s">
        <v>50</v>
      </c>
      <c r="AQ398" t="s">
        <v>50</v>
      </c>
      <c r="AR398" t="s">
        <v>50</v>
      </c>
      <c r="AS398" t="s">
        <v>51</v>
      </c>
      <c r="AT398" t="s">
        <v>50</v>
      </c>
      <c r="AU398" t="s">
        <v>52</v>
      </c>
      <c r="AV398" t="s">
        <v>52</v>
      </c>
      <c r="AW398" t="s">
        <v>52</v>
      </c>
      <c r="AX398" t="s">
        <v>52</v>
      </c>
      <c r="AY398" t="s">
        <v>51</v>
      </c>
    </row>
    <row r="399" spans="1:51" hidden="1" x14ac:dyDescent="0.25">
      <c r="A399">
        <v>177042</v>
      </c>
      <c r="B399">
        <v>50</v>
      </c>
      <c r="D399">
        <v>50</v>
      </c>
      <c r="E399">
        <v>4</v>
      </c>
      <c r="F399" t="s">
        <v>899</v>
      </c>
      <c r="G399" s="22">
        <v>11379</v>
      </c>
      <c r="H399">
        <v>87</v>
      </c>
      <c r="I399" t="s">
        <v>46</v>
      </c>
      <c r="J399" t="s">
        <v>57</v>
      </c>
      <c r="K399" t="s">
        <v>58</v>
      </c>
      <c r="L399">
        <v>26.34</v>
      </c>
      <c r="M399">
        <v>100</v>
      </c>
      <c r="N399">
        <v>60</v>
      </c>
      <c r="O399">
        <v>40</v>
      </c>
      <c r="P399">
        <v>80</v>
      </c>
      <c r="Q399">
        <v>78</v>
      </c>
      <c r="R399" t="s">
        <v>54</v>
      </c>
      <c r="S399" t="s">
        <v>50</v>
      </c>
      <c r="T399" t="s">
        <v>50</v>
      </c>
      <c r="U399" t="s">
        <v>50</v>
      </c>
      <c r="V399" t="s">
        <v>50</v>
      </c>
      <c r="W399" t="s">
        <v>51</v>
      </c>
      <c r="X399" t="s">
        <v>51</v>
      </c>
      <c r="Y399" t="s">
        <v>51</v>
      </c>
      <c r="Z399" t="b">
        <v>1</v>
      </c>
      <c r="AA399" t="s">
        <v>50</v>
      </c>
      <c r="AB399" t="s">
        <v>50</v>
      </c>
      <c r="AI399" t="s">
        <v>52</v>
      </c>
      <c r="AJ399" t="s">
        <v>52</v>
      </c>
      <c r="AK399" t="s">
        <v>51</v>
      </c>
      <c r="AL399" t="s">
        <v>50</v>
      </c>
      <c r="AM399" t="s">
        <v>52</v>
      </c>
      <c r="AN399" t="s">
        <v>51</v>
      </c>
      <c r="AO399" t="s">
        <v>51</v>
      </c>
      <c r="AP399" t="s">
        <v>50</v>
      </c>
      <c r="AQ399" t="s">
        <v>50</v>
      </c>
      <c r="AR399" t="s">
        <v>50</v>
      </c>
      <c r="AS399" t="s">
        <v>51</v>
      </c>
      <c r="AT399" t="s">
        <v>50</v>
      </c>
      <c r="AU399" t="s">
        <v>52</v>
      </c>
      <c r="AV399" t="s">
        <v>52</v>
      </c>
      <c r="AW399" t="s">
        <v>52</v>
      </c>
      <c r="AX399" t="s">
        <v>52</v>
      </c>
      <c r="AY399" t="s">
        <v>51</v>
      </c>
    </row>
    <row r="400" spans="1:51" hidden="1" x14ac:dyDescent="0.25">
      <c r="A400">
        <v>177042</v>
      </c>
      <c r="B400">
        <v>50</v>
      </c>
      <c r="D400">
        <v>50</v>
      </c>
      <c r="E400">
        <v>5</v>
      </c>
      <c r="F400" t="s">
        <v>900</v>
      </c>
      <c r="G400" s="22">
        <v>11379</v>
      </c>
      <c r="H400">
        <v>87</v>
      </c>
      <c r="I400" t="s">
        <v>46</v>
      </c>
      <c r="J400" t="s">
        <v>57</v>
      </c>
      <c r="K400" t="s">
        <v>58</v>
      </c>
      <c r="L400">
        <v>26.18</v>
      </c>
      <c r="M400">
        <v>100</v>
      </c>
      <c r="N400">
        <v>60</v>
      </c>
      <c r="O400">
        <v>40</v>
      </c>
      <c r="P400">
        <v>80</v>
      </c>
      <c r="Q400">
        <v>99</v>
      </c>
      <c r="R400" t="s">
        <v>54</v>
      </c>
      <c r="S400" t="s">
        <v>50</v>
      </c>
      <c r="T400" t="s">
        <v>50</v>
      </c>
      <c r="U400" t="s">
        <v>50</v>
      </c>
      <c r="V400" t="s">
        <v>50</v>
      </c>
      <c r="W400" t="s">
        <v>51</v>
      </c>
      <c r="X400" t="s">
        <v>51</v>
      </c>
      <c r="Y400" t="s">
        <v>51</v>
      </c>
      <c r="Z400" t="b">
        <v>1</v>
      </c>
      <c r="AA400" t="s">
        <v>50</v>
      </c>
      <c r="AB400" t="s">
        <v>50</v>
      </c>
      <c r="AC400">
        <v>92</v>
      </c>
      <c r="AD400">
        <v>49</v>
      </c>
      <c r="AF400">
        <v>4.5</v>
      </c>
      <c r="AI400" t="s">
        <v>52</v>
      </c>
      <c r="AJ400" t="s">
        <v>52</v>
      </c>
      <c r="AK400" t="s">
        <v>51</v>
      </c>
      <c r="AL400" t="s">
        <v>50</v>
      </c>
      <c r="AM400" t="s">
        <v>52</v>
      </c>
      <c r="AN400" t="s">
        <v>51</v>
      </c>
      <c r="AO400" t="s">
        <v>51</v>
      </c>
      <c r="AP400" t="s">
        <v>50</v>
      </c>
      <c r="AQ400" t="s">
        <v>50</v>
      </c>
      <c r="AR400" t="s">
        <v>50</v>
      </c>
      <c r="AS400" t="s">
        <v>51</v>
      </c>
      <c r="AT400" t="s">
        <v>50</v>
      </c>
      <c r="AU400" t="s">
        <v>52</v>
      </c>
      <c r="AV400" t="s">
        <v>52</v>
      </c>
      <c r="AW400" t="s">
        <v>52</v>
      </c>
      <c r="AX400" t="s">
        <v>52</v>
      </c>
      <c r="AY400" t="s">
        <v>51</v>
      </c>
    </row>
    <row r="401" spans="1:51" hidden="1" x14ac:dyDescent="0.25">
      <c r="A401">
        <v>177042</v>
      </c>
      <c r="B401">
        <v>50</v>
      </c>
      <c r="D401">
        <v>50</v>
      </c>
      <c r="E401">
        <v>6</v>
      </c>
      <c r="F401" t="s">
        <v>901</v>
      </c>
      <c r="G401" s="22">
        <v>11379</v>
      </c>
      <c r="H401">
        <v>87</v>
      </c>
      <c r="I401" t="s">
        <v>46</v>
      </c>
      <c r="J401" t="s">
        <v>57</v>
      </c>
      <c r="K401" t="s">
        <v>58</v>
      </c>
      <c r="L401">
        <v>26.38</v>
      </c>
      <c r="M401">
        <v>105</v>
      </c>
      <c r="N401">
        <v>60</v>
      </c>
      <c r="O401">
        <v>45</v>
      </c>
      <c r="P401">
        <v>82.5</v>
      </c>
      <c r="Q401">
        <v>73</v>
      </c>
      <c r="R401" t="s">
        <v>54</v>
      </c>
      <c r="S401" t="s">
        <v>50</v>
      </c>
      <c r="T401" t="s">
        <v>50</v>
      </c>
      <c r="U401" t="s">
        <v>50</v>
      </c>
      <c r="V401" t="s">
        <v>50</v>
      </c>
      <c r="W401" t="s">
        <v>51</v>
      </c>
      <c r="X401" t="s">
        <v>51</v>
      </c>
      <c r="Y401" t="s">
        <v>51</v>
      </c>
      <c r="Z401" t="b">
        <v>1</v>
      </c>
      <c r="AA401" t="s">
        <v>50</v>
      </c>
      <c r="AB401" t="s">
        <v>50</v>
      </c>
      <c r="AC401">
        <v>104</v>
      </c>
      <c r="AD401">
        <v>42</v>
      </c>
      <c r="AE401">
        <v>130</v>
      </c>
      <c r="AF401">
        <v>4.9000000000000004</v>
      </c>
      <c r="AI401" t="s">
        <v>52</v>
      </c>
      <c r="AJ401" t="s">
        <v>52</v>
      </c>
      <c r="AK401" t="s">
        <v>51</v>
      </c>
      <c r="AL401" t="s">
        <v>50</v>
      </c>
      <c r="AM401" t="s">
        <v>52</v>
      </c>
      <c r="AN401" t="s">
        <v>51</v>
      </c>
      <c r="AO401" t="s">
        <v>51</v>
      </c>
      <c r="AP401" t="s">
        <v>50</v>
      </c>
      <c r="AQ401" t="s">
        <v>50</v>
      </c>
      <c r="AR401" t="s">
        <v>50</v>
      </c>
      <c r="AS401" t="s">
        <v>51</v>
      </c>
      <c r="AT401" t="s">
        <v>50</v>
      </c>
      <c r="AU401" t="s">
        <v>52</v>
      </c>
      <c r="AV401" t="s">
        <v>52</v>
      </c>
      <c r="AW401" t="s">
        <v>52</v>
      </c>
      <c r="AX401" t="s">
        <v>52</v>
      </c>
      <c r="AY401" t="s">
        <v>51</v>
      </c>
    </row>
    <row r="402" spans="1:51" hidden="1" x14ac:dyDescent="0.25">
      <c r="A402">
        <v>177042</v>
      </c>
      <c r="B402">
        <v>50</v>
      </c>
      <c r="D402">
        <v>50</v>
      </c>
      <c r="E402">
        <v>7</v>
      </c>
      <c r="F402" t="s">
        <v>902</v>
      </c>
      <c r="G402" s="22">
        <v>11379</v>
      </c>
      <c r="H402">
        <v>87</v>
      </c>
      <c r="I402" t="s">
        <v>46</v>
      </c>
      <c r="J402" t="s">
        <v>57</v>
      </c>
      <c r="K402" t="s">
        <v>58</v>
      </c>
      <c r="L402">
        <v>25.48</v>
      </c>
      <c r="M402">
        <v>112</v>
      </c>
      <c r="N402">
        <v>70</v>
      </c>
      <c r="O402">
        <v>42</v>
      </c>
      <c r="P402">
        <v>91</v>
      </c>
      <c r="Q402">
        <v>88</v>
      </c>
      <c r="R402" t="s">
        <v>59</v>
      </c>
      <c r="S402" t="s">
        <v>50</v>
      </c>
      <c r="T402" t="s">
        <v>50</v>
      </c>
      <c r="U402" t="s">
        <v>50</v>
      </c>
      <c r="V402" t="s">
        <v>50</v>
      </c>
      <c r="W402" t="s">
        <v>51</v>
      </c>
      <c r="X402" t="s">
        <v>51</v>
      </c>
      <c r="Y402" t="s">
        <v>51</v>
      </c>
      <c r="Z402" t="b">
        <v>1</v>
      </c>
      <c r="AA402" t="s">
        <v>50</v>
      </c>
      <c r="AB402" t="s">
        <v>50</v>
      </c>
      <c r="AC402">
        <v>114</v>
      </c>
      <c r="AD402">
        <v>38</v>
      </c>
      <c r="AF402">
        <v>4.8</v>
      </c>
      <c r="AI402" t="s">
        <v>52</v>
      </c>
      <c r="AJ402" t="s">
        <v>52</v>
      </c>
      <c r="AK402" t="s">
        <v>50</v>
      </c>
      <c r="AL402" t="s">
        <v>50</v>
      </c>
      <c r="AM402" t="s">
        <v>52</v>
      </c>
      <c r="AN402" t="s">
        <v>51</v>
      </c>
      <c r="AO402" t="s">
        <v>51</v>
      </c>
      <c r="AP402" t="s">
        <v>50</v>
      </c>
      <c r="AQ402" t="s">
        <v>50</v>
      </c>
      <c r="AR402" t="s">
        <v>50</v>
      </c>
      <c r="AS402" t="s">
        <v>51</v>
      </c>
      <c r="AT402" t="s">
        <v>50</v>
      </c>
      <c r="AU402" t="s">
        <v>52</v>
      </c>
      <c r="AV402" t="s">
        <v>52</v>
      </c>
      <c r="AW402" t="s">
        <v>52</v>
      </c>
      <c r="AX402" t="s">
        <v>52</v>
      </c>
      <c r="AY402" t="s">
        <v>51</v>
      </c>
    </row>
    <row r="403" spans="1:51" hidden="1" x14ac:dyDescent="0.25">
      <c r="A403">
        <v>177042</v>
      </c>
      <c r="B403">
        <v>54</v>
      </c>
      <c r="C403">
        <v>54</v>
      </c>
      <c r="D403">
        <v>50</v>
      </c>
      <c r="E403">
        <v>8</v>
      </c>
      <c r="F403" t="s">
        <v>903</v>
      </c>
      <c r="G403" s="22">
        <v>11379</v>
      </c>
      <c r="H403">
        <v>87</v>
      </c>
      <c r="I403" t="s">
        <v>46</v>
      </c>
      <c r="J403" t="s">
        <v>57</v>
      </c>
      <c r="K403" t="s">
        <v>58</v>
      </c>
      <c r="L403">
        <v>27.1</v>
      </c>
      <c r="M403">
        <v>105</v>
      </c>
      <c r="N403">
        <v>75</v>
      </c>
      <c r="O403">
        <v>30</v>
      </c>
      <c r="P403">
        <v>90</v>
      </c>
      <c r="Q403">
        <v>61</v>
      </c>
      <c r="R403" t="s">
        <v>59</v>
      </c>
      <c r="S403" t="s">
        <v>50</v>
      </c>
      <c r="T403" t="s">
        <v>50</v>
      </c>
      <c r="U403" t="s">
        <v>51</v>
      </c>
      <c r="V403" t="s">
        <v>50</v>
      </c>
      <c r="W403" t="s">
        <v>51</v>
      </c>
      <c r="X403" t="s">
        <v>51</v>
      </c>
      <c r="Y403" t="s">
        <v>51</v>
      </c>
      <c r="Z403" t="b">
        <v>1</v>
      </c>
      <c r="AA403" t="s">
        <v>50</v>
      </c>
      <c r="AB403" t="s">
        <v>50</v>
      </c>
      <c r="AC403">
        <v>104</v>
      </c>
      <c r="AD403">
        <v>42</v>
      </c>
      <c r="AF403">
        <v>4.5</v>
      </c>
      <c r="AK403" t="s">
        <v>50</v>
      </c>
      <c r="AL403" t="s">
        <v>50</v>
      </c>
      <c r="AN403" t="s">
        <v>51</v>
      </c>
      <c r="AO403" t="s">
        <v>51</v>
      </c>
      <c r="AP403" t="s">
        <v>50</v>
      </c>
      <c r="AQ403" t="s">
        <v>50</v>
      </c>
      <c r="AR403" t="s">
        <v>50</v>
      </c>
      <c r="AS403" t="s">
        <v>51</v>
      </c>
      <c r="AT403" t="s">
        <v>50</v>
      </c>
      <c r="AU403" t="s">
        <v>52</v>
      </c>
      <c r="AV403" t="s">
        <v>52</v>
      </c>
      <c r="AW403" t="s">
        <v>52</v>
      </c>
      <c r="AX403" t="s">
        <v>52</v>
      </c>
      <c r="AY403" t="s">
        <v>51</v>
      </c>
    </row>
    <row r="404" spans="1:51" x14ac:dyDescent="0.25">
      <c r="A404">
        <v>178259</v>
      </c>
      <c r="B404">
        <v>55</v>
      </c>
      <c r="C404">
        <v>55</v>
      </c>
      <c r="D404">
        <v>48</v>
      </c>
      <c r="E404">
        <v>1</v>
      </c>
      <c r="F404" t="s">
        <v>145</v>
      </c>
      <c r="G404" s="22">
        <v>8901</v>
      </c>
      <c r="H404">
        <v>94</v>
      </c>
      <c r="I404" t="s">
        <v>46</v>
      </c>
      <c r="J404" t="s">
        <v>57</v>
      </c>
      <c r="K404" t="s">
        <v>58</v>
      </c>
      <c r="L404">
        <v>25.6</v>
      </c>
      <c r="M404">
        <v>120</v>
      </c>
      <c r="N404">
        <v>60</v>
      </c>
      <c r="O404">
        <v>60</v>
      </c>
      <c r="P404">
        <v>90</v>
      </c>
      <c r="Q404">
        <v>68</v>
      </c>
      <c r="R404" t="s">
        <v>54</v>
      </c>
      <c r="S404" t="s">
        <v>50</v>
      </c>
      <c r="T404" t="s">
        <v>50</v>
      </c>
      <c r="U404" t="s">
        <v>50</v>
      </c>
      <c r="V404" t="s">
        <v>51</v>
      </c>
      <c r="W404" t="s">
        <v>50</v>
      </c>
      <c r="X404" t="s">
        <v>51</v>
      </c>
      <c r="Y404" t="s">
        <v>50</v>
      </c>
      <c r="Z404" t="s">
        <v>52</v>
      </c>
      <c r="AA404" t="s">
        <v>50</v>
      </c>
      <c r="AB404" t="s">
        <v>50</v>
      </c>
      <c r="AC404">
        <v>88</v>
      </c>
      <c r="AD404">
        <v>49</v>
      </c>
      <c r="AE404">
        <v>140</v>
      </c>
      <c r="AF404">
        <v>4.9000000000000004</v>
      </c>
      <c r="AI404">
        <v>4.7</v>
      </c>
      <c r="AK404" t="s">
        <v>50</v>
      </c>
      <c r="AL404" t="s">
        <v>50</v>
      </c>
      <c r="AN404" t="s">
        <v>51</v>
      </c>
      <c r="AO404" t="s">
        <v>51</v>
      </c>
      <c r="AP404" t="s">
        <v>51</v>
      </c>
      <c r="AQ404" t="s">
        <v>50</v>
      </c>
      <c r="AR404" t="s">
        <v>50</v>
      </c>
      <c r="AS404" t="s">
        <v>50</v>
      </c>
      <c r="AT404" t="s">
        <v>50</v>
      </c>
      <c r="AU404" t="s">
        <v>52</v>
      </c>
      <c r="AV404" t="s">
        <v>52</v>
      </c>
      <c r="AW404" t="s">
        <v>52</v>
      </c>
      <c r="AX404" t="s">
        <v>52</v>
      </c>
      <c r="AY404" t="s">
        <v>51</v>
      </c>
    </row>
    <row r="405" spans="1:51" hidden="1" x14ac:dyDescent="0.25">
      <c r="A405">
        <v>178259</v>
      </c>
      <c r="B405">
        <v>62</v>
      </c>
      <c r="C405">
        <v>62</v>
      </c>
      <c r="D405">
        <v>48</v>
      </c>
      <c r="E405">
        <v>2</v>
      </c>
      <c r="F405" t="s">
        <v>904</v>
      </c>
      <c r="G405" s="22">
        <v>8901</v>
      </c>
      <c r="H405">
        <v>94</v>
      </c>
      <c r="I405" t="s">
        <v>46</v>
      </c>
      <c r="J405" t="s">
        <v>57</v>
      </c>
      <c r="K405" t="s">
        <v>58</v>
      </c>
      <c r="L405">
        <v>25.2</v>
      </c>
      <c r="M405">
        <v>140</v>
      </c>
      <c r="N405">
        <v>70</v>
      </c>
      <c r="O405">
        <v>70</v>
      </c>
      <c r="P405">
        <v>105</v>
      </c>
      <c r="Q405">
        <v>82</v>
      </c>
      <c r="R405" t="s">
        <v>54</v>
      </c>
      <c r="S405" t="s">
        <v>50</v>
      </c>
      <c r="T405" t="s">
        <v>50</v>
      </c>
      <c r="U405" t="s">
        <v>50</v>
      </c>
      <c r="V405" t="s">
        <v>51</v>
      </c>
      <c r="W405" t="s">
        <v>50</v>
      </c>
      <c r="X405" t="s">
        <v>51</v>
      </c>
      <c r="Y405" t="s">
        <v>50</v>
      </c>
      <c r="Z405" t="s">
        <v>52</v>
      </c>
      <c r="AA405" t="s">
        <v>50</v>
      </c>
      <c r="AB405" t="s">
        <v>50</v>
      </c>
      <c r="AC405">
        <v>95</v>
      </c>
      <c r="AD405">
        <v>45</v>
      </c>
      <c r="AF405">
        <v>4.8</v>
      </c>
      <c r="AK405" t="s">
        <v>50</v>
      </c>
      <c r="AL405" t="s">
        <v>50</v>
      </c>
      <c r="AM405" t="s">
        <v>50</v>
      </c>
      <c r="AN405" t="s">
        <v>51</v>
      </c>
      <c r="AO405" t="s">
        <v>51</v>
      </c>
      <c r="AP405" t="s">
        <v>51</v>
      </c>
      <c r="AQ405" t="s">
        <v>50</v>
      </c>
      <c r="AR405" t="s">
        <v>50</v>
      </c>
      <c r="AS405" t="s">
        <v>50</v>
      </c>
      <c r="AT405" t="s">
        <v>50</v>
      </c>
      <c r="AU405" t="s">
        <v>52</v>
      </c>
      <c r="AV405" t="s">
        <v>52</v>
      </c>
      <c r="AW405" t="s">
        <v>52</v>
      </c>
      <c r="AX405" t="s">
        <v>52</v>
      </c>
      <c r="AY405" t="s">
        <v>51</v>
      </c>
    </row>
    <row r="406" spans="1:51" hidden="1" x14ac:dyDescent="0.25">
      <c r="A406">
        <v>178259</v>
      </c>
      <c r="B406">
        <v>62</v>
      </c>
      <c r="C406">
        <v>62</v>
      </c>
      <c r="D406">
        <v>48</v>
      </c>
      <c r="E406">
        <v>3</v>
      </c>
      <c r="F406" t="s">
        <v>905</v>
      </c>
      <c r="G406" s="22">
        <v>8901</v>
      </c>
      <c r="H406">
        <v>94</v>
      </c>
      <c r="I406" t="s">
        <v>46</v>
      </c>
      <c r="J406" t="s">
        <v>57</v>
      </c>
      <c r="K406" t="s">
        <v>58</v>
      </c>
      <c r="L406">
        <v>25.3</v>
      </c>
      <c r="M406">
        <v>130</v>
      </c>
      <c r="N406">
        <v>70</v>
      </c>
      <c r="O406">
        <v>60</v>
      </c>
      <c r="P406">
        <v>100</v>
      </c>
      <c r="Q406">
        <v>60</v>
      </c>
      <c r="R406" t="s">
        <v>54</v>
      </c>
      <c r="S406" t="s">
        <v>50</v>
      </c>
      <c r="T406" t="s">
        <v>50</v>
      </c>
      <c r="U406" t="s">
        <v>50</v>
      </c>
      <c r="V406" t="s">
        <v>51</v>
      </c>
      <c r="W406" t="s">
        <v>50</v>
      </c>
      <c r="X406" t="s">
        <v>51</v>
      </c>
      <c r="Y406" t="s">
        <v>50</v>
      </c>
      <c r="Z406" t="s">
        <v>52</v>
      </c>
      <c r="AA406" t="s">
        <v>50</v>
      </c>
      <c r="AB406" t="s">
        <v>50</v>
      </c>
      <c r="AC406">
        <v>90</v>
      </c>
      <c r="AD406">
        <v>48</v>
      </c>
      <c r="AE406">
        <v>137</v>
      </c>
      <c r="AF406">
        <v>4.9000000000000004</v>
      </c>
      <c r="AI406">
        <v>4.9000000000000004</v>
      </c>
      <c r="AJ406">
        <v>2.8</v>
      </c>
      <c r="AK406" t="s">
        <v>50</v>
      </c>
      <c r="AL406" t="s">
        <v>50</v>
      </c>
      <c r="AM406" t="s">
        <v>50</v>
      </c>
      <c r="AN406" t="s">
        <v>51</v>
      </c>
      <c r="AO406" t="s">
        <v>51</v>
      </c>
      <c r="AP406" t="s">
        <v>51</v>
      </c>
      <c r="AQ406" t="s">
        <v>50</v>
      </c>
      <c r="AR406" t="s">
        <v>50</v>
      </c>
      <c r="AS406" t="s">
        <v>50</v>
      </c>
      <c r="AT406" t="s">
        <v>50</v>
      </c>
      <c r="AU406" t="s">
        <v>52</v>
      </c>
      <c r="AV406" t="s">
        <v>52</v>
      </c>
      <c r="AW406" t="s">
        <v>52</v>
      </c>
      <c r="AX406" t="s">
        <v>52</v>
      </c>
      <c r="AY406" t="s">
        <v>51</v>
      </c>
    </row>
    <row r="407" spans="1:51" x14ac:dyDescent="0.25">
      <c r="A407">
        <v>178645</v>
      </c>
      <c r="B407">
        <v>67</v>
      </c>
      <c r="C407">
        <v>67</v>
      </c>
      <c r="D407">
        <v>27</v>
      </c>
      <c r="E407">
        <v>1</v>
      </c>
      <c r="F407" t="s">
        <v>146</v>
      </c>
      <c r="G407" s="22">
        <v>11713</v>
      </c>
      <c r="H407">
        <v>86</v>
      </c>
      <c r="I407" t="s">
        <v>46</v>
      </c>
      <c r="J407" t="s">
        <v>57</v>
      </c>
      <c r="K407" t="s">
        <v>58</v>
      </c>
      <c r="L407">
        <v>26.8</v>
      </c>
      <c r="M407">
        <v>120</v>
      </c>
      <c r="N407">
        <v>80</v>
      </c>
      <c r="O407">
        <v>40</v>
      </c>
      <c r="P407">
        <v>100</v>
      </c>
      <c r="Q407">
        <v>56</v>
      </c>
      <c r="R407" t="s">
        <v>54</v>
      </c>
      <c r="S407" t="s">
        <v>50</v>
      </c>
      <c r="T407" t="s">
        <v>50</v>
      </c>
      <c r="U407" t="s">
        <v>50</v>
      </c>
      <c r="V407" t="s">
        <v>51</v>
      </c>
      <c r="W407" t="s">
        <v>50</v>
      </c>
      <c r="X407" t="s">
        <v>50</v>
      </c>
      <c r="Y407" t="s">
        <v>51</v>
      </c>
      <c r="Z407" t="s">
        <v>52</v>
      </c>
      <c r="AA407" t="s">
        <v>50</v>
      </c>
      <c r="AB407" t="s">
        <v>51</v>
      </c>
      <c r="AC407">
        <v>70</v>
      </c>
      <c r="AD407">
        <v>68</v>
      </c>
      <c r="AE407">
        <v>118</v>
      </c>
      <c r="AF407">
        <v>4.2</v>
      </c>
      <c r="AI407">
        <v>3.7</v>
      </c>
      <c r="AJ407">
        <v>1.6</v>
      </c>
      <c r="AK407" t="s">
        <v>51</v>
      </c>
      <c r="AL407" t="s">
        <v>50</v>
      </c>
      <c r="AM407" t="s">
        <v>50</v>
      </c>
      <c r="AN407" t="s">
        <v>51</v>
      </c>
      <c r="AO407" t="s">
        <v>51</v>
      </c>
      <c r="AP407" t="s">
        <v>50</v>
      </c>
      <c r="AQ407" t="s">
        <v>50</v>
      </c>
      <c r="AR407" t="s">
        <v>50</v>
      </c>
      <c r="AS407" t="s">
        <v>51</v>
      </c>
      <c r="AT407" t="s">
        <v>51</v>
      </c>
      <c r="AU407" t="s">
        <v>52</v>
      </c>
      <c r="AV407" t="s">
        <v>52</v>
      </c>
      <c r="AW407" t="s">
        <v>52</v>
      </c>
      <c r="AX407" t="s">
        <v>52</v>
      </c>
      <c r="AY407" t="s">
        <v>51</v>
      </c>
    </row>
    <row r="408" spans="1:51" hidden="1" x14ac:dyDescent="0.25">
      <c r="A408">
        <v>178645</v>
      </c>
      <c r="B408">
        <v>67</v>
      </c>
      <c r="C408">
        <v>67</v>
      </c>
      <c r="D408">
        <v>27</v>
      </c>
      <c r="E408">
        <v>2</v>
      </c>
      <c r="F408" t="s">
        <v>906</v>
      </c>
      <c r="G408" s="22">
        <v>11713</v>
      </c>
      <c r="H408">
        <v>86</v>
      </c>
      <c r="I408" t="s">
        <v>46</v>
      </c>
      <c r="J408" t="s">
        <v>57</v>
      </c>
      <c r="K408" t="s">
        <v>58</v>
      </c>
      <c r="L408">
        <v>26.5</v>
      </c>
      <c r="M408">
        <v>150</v>
      </c>
      <c r="N408">
        <v>70</v>
      </c>
      <c r="O408">
        <v>80</v>
      </c>
      <c r="P408">
        <v>110</v>
      </c>
      <c r="Q408">
        <v>72</v>
      </c>
      <c r="R408" t="s">
        <v>54</v>
      </c>
      <c r="S408" t="s">
        <v>51</v>
      </c>
      <c r="T408" t="s">
        <v>50</v>
      </c>
      <c r="U408" t="s">
        <v>50</v>
      </c>
      <c r="V408" t="s">
        <v>51</v>
      </c>
      <c r="W408" t="s">
        <v>50</v>
      </c>
      <c r="X408" t="s">
        <v>50</v>
      </c>
      <c r="Y408" t="s">
        <v>51</v>
      </c>
      <c r="Z408" t="s">
        <v>52</v>
      </c>
      <c r="AA408" t="s">
        <v>50</v>
      </c>
      <c r="AB408" t="s">
        <v>51</v>
      </c>
      <c r="AG408">
        <v>56</v>
      </c>
      <c r="AK408" t="s">
        <v>51</v>
      </c>
      <c r="AL408" t="s">
        <v>50</v>
      </c>
      <c r="AM408" t="s">
        <v>50</v>
      </c>
      <c r="AN408" t="s">
        <v>51</v>
      </c>
      <c r="AO408" t="s">
        <v>51</v>
      </c>
      <c r="AP408" t="s">
        <v>50</v>
      </c>
      <c r="AQ408" t="s">
        <v>50</v>
      </c>
      <c r="AR408" t="s">
        <v>50</v>
      </c>
      <c r="AS408" t="s">
        <v>51</v>
      </c>
      <c r="AT408" t="s">
        <v>51</v>
      </c>
      <c r="AU408" t="s">
        <v>52</v>
      </c>
      <c r="AV408" t="s">
        <v>52</v>
      </c>
      <c r="AW408" t="s">
        <v>52</v>
      </c>
      <c r="AX408" t="s">
        <v>52</v>
      </c>
      <c r="AY408" t="s">
        <v>51</v>
      </c>
    </row>
    <row r="409" spans="1:51" hidden="1" x14ac:dyDescent="0.25">
      <c r="A409">
        <v>178645</v>
      </c>
      <c r="B409">
        <v>67</v>
      </c>
      <c r="C409">
        <v>67</v>
      </c>
      <c r="D409">
        <v>27</v>
      </c>
      <c r="E409">
        <v>3</v>
      </c>
      <c r="F409" t="s">
        <v>907</v>
      </c>
      <c r="G409" s="22">
        <v>11713</v>
      </c>
      <c r="H409">
        <v>86</v>
      </c>
      <c r="I409" t="s">
        <v>46</v>
      </c>
      <c r="J409" t="s">
        <v>57</v>
      </c>
      <c r="K409" t="s">
        <v>58</v>
      </c>
      <c r="L409">
        <v>26.4</v>
      </c>
      <c r="M409">
        <v>132</v>
      </c>
      <c r="N409">
        <v>75</v>
      </c>
      <c r="O409">
        <v>57</v>
      </c>
      <c r="P409">
        <v>103.5</v>
      </c>
      <c r="Q409">
        <v>75</v>
      </c>
      <c r="R409" t="s">
        <v>54</v>
      </c>
      <c r="S409" t="s">
        <v>51</v>
      </c>
      <c r="T409" t="s">
        <v>50</v>
      </c>
      <c r="U409" t="s">
        <v>50</v>
      </c>
      <c r="V409" t="s">
        <v>51</v>
      </c>
      <c r="W409" t="s">
        <v>50</v>
      </c>
      <c r="X409" t="s">
        <v>50</v>
      </c>
      <c r="Y409" t="s">
        <v>51</v>
      </c>
      <c r="Z409" t="s">
        <v>52</v>
      </c>
      <c r="AA409" t="s">
        <v>50</v>
      </c>
      <c r="AB409" t="s">
        <v>51</v>
      </c>
      <c r="AK409" t="s">
        <v>51</v>
      </c>
      <c r="AL409" t="s">
        <v>50</v>
      </c>
      <c r="AM409" t="s">
        <v>50</v>
      </c>
      <c r="AN409" t="s">
        <v>51</v>
      </c>
      <c r="AO409" t="s">
        <v>51</v>
      </c>
      <c r="AP409" t="s">
        <v>50</v>
      </c>
      <c r="AQ409" t="s">
        <v>50</v>
      </c>
      <c r="AR409" t="s">
        <v>50</v>
      </c>
      <c r="AS409" t="s">
        <v>51</v>
      </c>
      <c r="AT409" t="s">
        <v>51</v>
      </c>
      <c r="AU409" t="s">
        <v>52</v>
      </c>
      <c r="AV409" t="s">
        <v>52</v>
      </c>
      <c r="AW409" t="s">
        <v>52</v>
      </c>
      <c r="AX409" t="s">
        <v>52</v>
      </c>
      <c r="AY409" t="s">
        <v>51</v>
      </c>
    </row>
    <row r="410" spans="1:51" hidden="1" x14ac:dyDescent="0.25">
      <c r="A410">
        <v>178645</v>
      </c>
      <c r="B410">
        <v>67</v>
      </c>
      <c r="C410">
        <v>67</v>
      </c>
      <c r="D410">
        <v>27</v>
      </c>
      <c r="E410">
        <v>4</v>
      </c>
      <c r="F410" t="s">
        <v>908</v>
      </c>
      <c r="G410" s="22">
        <v>11713</v>
      </c>
      <c r="H410">
        <v>86</v>
      </c>
      <c r="I410" t="s">
        <v>46</v>
      </c>
      <c r="J410" t="s">
        <v>57</v>
      </c>
      <c r="K410" t="s">
        <v>58</v>
      </c>
      <c r="L410">
        <v>28.2</v>
      </c>
      <c r="M410">
        <v>130</v>
      </c>
      <c r="N410">
        <v>80</v>
      </c>
      <c r="O410">
        <v>50</v>
      </c>
      <c r="P410">
        <v>105</v>
      </c>
      <c r="Q410">
        <v>49</v>
      </c>
      <c r="R410" t="s">
        <v>54</v>
      </c>
      <c r="S410" t="s">
        <v>51</v>
      </c>
      <c r="T410" t="s">
        <v>50</v>
      </c>
      <c r="U410" t="s">
        <v>50</v>
      </c>
      <c r="V410" t="s">
        <v>51</v>
      </c>
      <c r="W410" t="s">
        <v>50</v>
      </c>
      <c r="X410" t="s">
        <v>50</v>
      </c>
      <c r="Y410" t="s">
        <v>51</v>
      </c>
      <c r="Z410" t="s">
        <v>52</v>
      </c>
      <c r="AA410" t="s">
        <v>50</v>
      </c>
      <c r="AB410" t="s">
        <v>51</v>
      </c>
      <c r="AC410">
        <v>96</v>
      </c>
      <c r="AD410">
        <v>46</v>
      </c>
      <c r="AE410">
        <v>111</v>
      </c>
      <c r="AF410">
        <v>4.8</v>
      </c>
      <c r="AK410" t="s">
        <v>51</v>
      </c>
      <c r="AL410" t="s">
        <v>50</v>
      </c>
      <c r="AM410" t="s">
        <v>50</v>
      </c>
      <c r="AN410" t="s">
        <v>51</v>
      </c>
      <c r="AO410" t="s">
        <v>51</v>
      </c>
      <c r="AP410" t="s">
        <v>50</v>
      </c>
      <c r="AQ410" t="s">
        <v>50</v>
      </c>
      <c r="AR410" t="s">
        <v>50</v>
      </c>
      <c r="AS410" t="s">
        <v>51</v>
      </c>
      <c r="AT410" t="s">
        <v>51</v>
      </c>
      <c r="AU410" s="23">
        <v>43168</v>
      </c>
      <c r="AV410">
        <v>0</v>
      </c>
      <c r="AW410" s="23">
        <v>43173</v>
      </c>
      <c r="AX410">
        <v>-82</v>
      </c>
      <c r="AY410" t="s">
        <v>51</v>
      </c>
    </row>
    <row r="411" spans="1:51" x14ac:dyDescent="0.25">
      <c r="A411">
        <v>178767</v>
      </c>
      <c r="B411">
        <v>57</v>
      </c>
      <c r="D411">
        <v>57</v>
      </c>
      <c r="E411">
        <v>1</v>
      </c>
      <c r="F411" t="s">
        <v>147</v>
      </c>
      <c r="G411" s="22">
        <v>13703</v>
      </c>
      <c r="H411">
        <v>81</v>
      </c>
      <c r="I411" t="s">
        <v>46</v>
      </c>
      <c r="J411" t="s">
        <v>47</v>
      </c>
      <c r="K411" t="s">
        <v>58</v>
      </c>
      <c r="L411">
        <v>44.12</v>
      </c>
      <c r="M411">
        <v>150</v>
      </c>
      <c r="N411">
        <v>70</v>
      </c>
      <c r="O411">
        <v>80</v>
      </c>
      <c r="P411">
        <v>110</v>
      </c>
      <c r="Q411">
        <v>68</v>
      </c>
      <c r="R411" t="s">
        <v>59</v>
      </c>
      <c r="S411" t="s">
        <v>50</v>
      </c>
      <c r="T411" t="s">
        <v>50</v>
      </c>
      <c r="U411" t="s">
        <v>50</v>
      </c>
      <c r="V411" t="s">
        <v>51</v>
      </c>
      <c r="W411" t="s">
        <v>51</v>
      </c>
      <c r="X411" t="s">
        <v>51</v>
      </c>
      <c r="Y411" t="s">
        <v>50</v>
      </c>
      <c r="Z411" t="s">
        <v>52</v>
      </c>
      <c r="AA411" t="s">
        <v>50</v>
      </c>
      <c r="AB411" t="s">
        <v>50</v>
      </c>
      <c r="AC411">
        <v>174</v>
      </c>
      <c r="AD411">
        <v>24</v>
      </c>
      <c r="AE411">
        <v>12.2</v>
      </c>
      <c r="AF411">
        <v>4.5999999999999996</v>
      </c>
      <c r="AI411" t="s">
        <v>52</v>
      </c>
      <c r="AJ411" t="s">
        <v>52</v>
      </c>
      <c r="AK411" t="s">
        <v>50</v>
      </c>
      <c r="AL411" t="s">
        <v>51</v>
      </c>
      <c r="AM411" t="s">
        <v>52</v>
      </c>
      <c r="AN411" t="s">
        <v>50</v>
      </c>
      <c r="AO411" t="s">
        <v>51</v>
      </c>
      <c r="AP411" t="s">
        <v>51</v>
      </c>
      <c r="AQ411" t="s">
        <v>50</v>
      </c>
      <c r="AR411" t="s">
        <v>50</v>
      </c>
      <c r="AS411" t="s">
        <v>51</v>
      </c>
      <c r="AT411" t="s">
        <v>50</v>
      </c>
      <c r="AU411" t="s">
        <v>52</v>
      </c>
      <c r="AV411" t="s">
        <v>52</v>
      </c>
      <c r="AW411" t="s">
        <v>52</v>
      </c>
      <c r="AX411" t="s">
        <v>52</v>
      </c>
      <c r="AY411" t="s">
        <v>51</v>
      </c>
    </row>
    <row r="412" spans="1:51" hidden="1" x14ac:dyDescent="0.25">
      <c r="A412">
        <v>178767</v>
      </c>
      <c r="B412">
        <v>57</v>
      </c>
      <c r="D412">
        <v>57</v>
      </c>
      <c r="E412">
        <v>2</v>
      </c>
      <c r="F412" t="s">
        <v>909</v>
      </c>
      <c r="G412" s="22">
        <v>13703</v>
      </c>
      <c r="H412">
        <v>81</v>
      </c>
      <c r="I412" t="s">
        <v>46</v>
      </c>
      <c r="J412" t="s">
        <v>47</v>
      </c>
      <c r="K412" t="s">
        <v>58</v>
      </c>
      <c r="L412">
        <v>44.12</v>
      </c>
      <c r="O412">
        <v>0</v>
      </c>
      <c r="P412">
        <v>0</v>
      </c>
      <c r="S412" t="s">
        <v>50</v>
      </c>
      <c r="T412" t="s">
        <v>50</v>
      </c>
      <c r="V412" t="s">
        <v>51</v>
      </c>
      <c r="W412" t="s">
        <v>51</v>
      </c>
      <c r="X412" t="s">
        <v>51</v>
      </c>
      <c r="Y412" t="s">
        <v>50</v>
      </c>
      <c r="Z412" t="s">
        <v>52</v>
      </c>
      <c r="AA412" t="s">
        <v>50</v>
      </c>
      <c r="AB412" t="s">
        <v>50</v>
      </c>
      <c r="AK412" t="s">
        <v>50</v>
      </c>
      <c r="AL412" t="s">
        <v>51</v>
      </c>
      <c r="AN412" t="s">
        <v>50</v>
      </c>
      <c r="AO412" t="s">
        <v>51</v>
      </c>
      <c r="AP412" t="s">
        <v>51</v>
      </c>
      <c r="AQ412" t="s">
        <v>50</v>
      </c>
      <c r="AR412" t="s">
        <v>50</v>
      </c>
      <c r="AS412" t="s">
        <v>51</v>
      </c>
      <c r="AT412" t="s">
        <v>51</v>
      </c>
      <c r="AU412" t="s">
        <v>52</v>
      </c>
      <c r="AV412" t="s">
        <v>52</v>
      </c>
      <c r="AW412" t="s">
        <v>52</v>
      </c>
      <c r="AX412" t="s">
        <v>52</v>
      </c>
      <c r="AY412" t="s">
        <v>51</v>
      </c>
    </row>
    <row r="413" spans="1:51" hidden="1" x14ac:dyDescent="0.25">
      <c r="A413">
        <v>178767</v>
      </c>
      <c r="B413">
        <v>58</v>
      </c>
      <c r="C413">
        <v>58</v>
      </c>
      <c r="D413">
        <v>57</v>
      </c>
      <c r="E413">
        <v>3</v>
      </c>
      <c r="F413" t="s">
        <v>910</v>
      </c>
      <c r="G413" s="22">
        <v>13703</v>
      </c>
      <c r="H413">
        <v>81</v>
      </c>
      <c r="I413" t="s">
        <v>46</v>
      </c>
      <c r="J413" t="s">
        <v>47</v>
      </c>
      <c r="K413" t="s">
        <v>58</v>
      </c>
      <c r="L413">
        <v>42.2</v>
      </c>
      <c r="M413">
        <v>150</v>
      </c>
      <c r="N413">
        <v>60</v>
      </c>
      <c r="O413">
        <v>90</v>
      </c>
      <c r="P413">
        <v>105</v>
      </c>
      <c r="Q413">
        <v>87</v>
      </c>
      <c r="R413" t="s">
        <v>59</v>
      </c>
      <c r="S413" t="s">
        <v>50</v>
      </c>
      <c r="T413" t="s">
        <v>50</v>
      </c>
      <c r="U413" t="s">
        <v>50</v>
      </c>
      <c r="V413" t="s">
        <v>51</v>
      </c>
      <c r="W413" t="s">
        <v>51</v>
      </c>
      <c r="X413" t="s">
        <v>51</v>
      </c>
      <c r="Y413" t="s">
        <v>50</v>
      </c>
      <c r="Z413" t="s">
        <v>52</v>
      </c>
      <c r="AA413" t="s">
        <v>50</v>
      </c>
      <c r="AB413" t="s">
        <v>50</v>
      </c>
      <c r="AC413">
        <v>110</v>
      </c>
      <c r="AD413">
        <v>41</v>
      </c>
      <c r="AE413">
        <v>108</v>
      </c>
      <c r="AF413">
        <v>4.2</v>
      </c>
      <c r="AI413">
        <v>3.2</v>
      </c>
      <c r="AJ413">
        <v>1.4</v>
      </c>
      <c r="AK413" t="s">
        <v>51</v>
      </c>
      <c r="AL413" t="s">
        <v>50</v>
      </c>
      <c r="AM413" t="s">
        <v>50</v>
      </c>
      <c r="AN413" t="s">
        <v>50</v>
      </c>
      <c r="AO413" t="s">
        <v>51</v>
      </c>
      <c r="AP413" t="s">
        <v>51</v>
      </c>
      <c r="AQ413" t="s">
        <v>50</v>
      </c>
      <c r="AR413" t="s">
        <v>50</v>
      </c>
      <c r="AS413" t="s">
        <v>51</v>
      </c>
      <c r="AT413" t="s">
        <v>50</v>
      </c>
      <c r="AU413" t="s">
        <v>52</v>
      </c>
      <c r="AV413" t="s">
        <v>52</v>
      </c>
      <c r="AW413" t="s">
        <v>52</v>
      </c>
      <c r="AX413" t="s">
        <v>52</v>
      </c>
      <c r="AY413" t="s">
        <v>51</v>
      </c>
    </row>
    <row r="414" spans="1:51" hidden="1" x14ac:dyDescent="0.25">
      <c r="A414">
        <v>178767</v>
      </c>
      <c r="B414">
        <v>58</v>
      </c>
      <c r="C414">
        <v>58</v>
      </c>
      <c r="D414">
        <v>57</v>
      </c>
      <c r="E414">
        <v>4</v>
      </c>
      <c r="F414" t="s">
        <v>911</v>
      </c>
      <c r="G414" s="22">
        <v>13703</v>
      </c>
      <c r="H414">
        <v>81</v>
      </c>
      <c r="I414" t="s">
        <v>46</v>
      </c>
      <c r="J414" t="s">
        <v>47</v>
      </c>
      <c r="K414" t="s">
        <v>58</v>
      </c>
      <c r="L414">
        <v>42.2</v>
      </c>
      <c r="M414">
        <v>150</v>
      </c>
      <c r="N414">
        <v>60</v>
      </c>
      <c r="O414">
        <v>90</v>
      </c>
      <c r="P414">
        <v>105</v>
      </c>
      <c r="Q414">
        <v>79</v>
      </c>
      <c r="R414" t="s">
        <v>59</v>
      </c>
      <c r="S414" t="s">
        <v>50</v>
      </c>
      <c r="T414" t="s">
        <v>50</v>
      </c>
      <c r="U414" t="s">
        <v>50</v>
      </c>
      <c r="V414" t="s">
        <v>51</v>
      </c>
      <c r="W414" t="s">
        <v>51</v>
      </c>
      <c r="X414" t="s">
        <v>51</v>
      </c>
      <c r="Y414" t="s">
        <v>50</v>
      </c>
      <c r="Z414" t="s">
        <v>52</v>
      </c>
      <c r="AA414" t="s">
        <v>50</v>
      </c>
      <c r="AB414" t="s">
        <v>50</v>
      </c>
      <c r="AK414" t="s">
        <v>51</v>
      </c>
      <c r="AL414" t="s">
        <v>50</v>
      </c>
      <c r="AM414" t="s">
        <v>50</v>
      </c>
      <c r="AN414" t="s">
        <v>50</v>
      </c>
      <c r="AO414" t="s">
        <v>51</v>
      </c>
      <c r="AP414" t="s">
        <v>51</v>
      </c>
      <c r="AQ414" t="s">
        <v>50</v>
      </c>
      <c r="AR414" t="s">
        <v>50</v>
      </c>
      <c r="AS414" t="s">
        <v>51</v>
      </c>
      <c r="AT414" t="s">
        <v>50</v>
      </c>
      <c r="AU414" t="s">
        <v>52</v>
      </c>
      <c r="AV414" t="s">
        <v>52</v>
      </c>
      <c r="AW414" t="s">
        <v>52</v>
      </c>
      <c r="AX414" t="s">
        <v>52</v>
      </c>
      <c r="AY414" t="s">
        <v>51</v>
      </c>
    </row>
    <row r="415" spans="1:51" x14ac:dyDescent="0.25">
      <c r="A415">
        <v>179150</v>
      </c>
      <c r="B415">
        <v>70</v>
      </c>
      <c r="C415">
        <v>70</v>
      </c>
      <c r="D415">
        <v>60</v>
      </c>
      <c r="E415">
        <v>1</v>
      </c>
      <c r="F415" t="s">
        <v>148</v>
      </c>
      <c r="G415" s="22">
        <v>14268</v>
      </c>
      <c r="H415">
        <v>79</v>
      </c>
      <c r="I415" t="s">
        <v>46</v>
      </c>
      <c r="J415" t="s">
        <v>57</v>
      </c>
      <c r="K415" t="s">
        <v>58</v>
      </c>
      <c r="L415">
        <v>36.700000000000003</v>
      </c>
      <c r="M415">
        <v>130</v>
      </c>
      <c r="N415">
        <v>65</v>
      </c>
      <c r="O415">
        <v>65</v>
      </c>
      <c r="P415">
        <v>97.5</v>
      </c>
      <c r="Q415">
        <v>75</v>
      </c>
      <c r="R415" t="s">
        <v>54</v>
      </c>
      <c r="S415" t="s">
        <v>51</v>
      </c>
      <c r="T415" t="s">
        <v>50</v>
      </c>
      <c r="U415" t="s">
        <v>50</v>
      </c>
      <c r="V415" t="s">
        <v>51</v>
      </c>
      <c r="W415" t="s">
        <v>50</v>
      </c>
      <c r="X415" t="s">
        <v>50</v>
      </c>
      <c r="Y415" t="s">
        <v>51</v>
      </c>
      <c r="Z415" t="s">
        <v>52</v>
      </c>
      <c r="AA415" t="s">
        <v>50</v>
      </c>
      <c r="AB415" t="s">
        <v>50</v>
      </c>
      <c r="AC415">
        <v>74</v>
      </c>
      <c r="AD415">
        <v>66</v>
      </c>
      <c r="AE415">
        <v>139</v>
      </c>
      <c r="AF415">
        <v>4.4000000000000004</v>
      </c>
      <c r="AI415">
        <v>5.8</v>
      </c>
      <c r="AJ415">
        <v>3.5</v>
      </c>
      <c r="AK415" t="s">
        <v>51</v>
      </c>
      <c r="AL415" t="s">
        <v>50</v>
      </c>
      <c r="AM415" t="s">
        <v>50</v>
      </c>
      <c r="AN415" t="s">
        <v>50</v>
      </c>
      <c r="AO415" t="s">
        <v>50</v>
      </c>
      <c r="AP415" t="s">
        <v>50</v>
      </c>
      <c r="AQ415" t="s">
        <v>50</v>
      </c>
      <c r="AR415" t="s">
        <v>50</v>
      </c>
      <c r="AS415" t="s">
        <v>50</v>
      </c>
      <c r="AT415" t="s">
        <v>50</v>
      </c>
      <c r="AU415" t="s">
        <v>52</v>
      </c>
      <c r="AV415" t="s">
        <v>52</v>
      </c>
      <c r="AW415" t="s">
        <v>52</v>
      </c>
      <c r="AX415" t="s">
        <v>52</v>
      </c>
      <c r="AY415" t="s">
        <v>51</v>
      </c>
    </row>
    <row r="416" spans="1:51" x14ac:dyDescent="0.25">
      <c r="A416">
        <v>179866</v>
      </c>
      <c r="B416">
        <v>60</v>
      </c>
      <c r="C416">
        <v>60</v>
      </c>
      <c r="E416">
        <v>1</v>
      </c>
      <c r="F416" t="s">
        <v>149</v>
      </c>
      <c r="G416" s="22">
        <v>12281</v>
      </c>
      <c r="H416">
        <v>85</v>
      </c>
      <c r="I416" t="s">
        <v>56</v>
      </c>
      <c r="J416" t="s">
        <v>47</v>
      </c>
      <c r="K416" t="s">
        <v>58</v>
      </c>
      <c r="L416">
        <v>25.95</v>
      </c>
      <c r="M416">
        <v>130</v>
      </c>
      <c r="N416">
        <v>70</v>
      </c>
      <c r="O416">
        <v>60</v>
      </c>
      <c r="P416">
        <v>100</v>
      </c>
      <c r="Q416">
        <v>64</v>
      </c>
      <c r="R416" t="s">
        <v>54</v>
      </c>
      <c r="S416" t="s">
        <v>50</v>
      </c>
      <c r="T416" t="s">
        <v>51</v>
      </c>
      <c r="U416" t="s">
        <v>50</v>
      </c>
      <c r="V416" t="s">
        <v>51</v>
      </c>
      <c r="W416" t="s">
        <v>50</v>
      </c>
      <c r="X416" t="s">
        <v>51</v>
      </c>
      <c r="Y416" t="s">
        <v>50</v>
      </c>
      <c r="Z416" t="s">
        <v>52</v>
      </c>
      <c r="AA416" t="s">
        <v>50</v>
      </c>
      <c r="AB416" t="s">
        <v>50</v>
      </c>
      <c r="AI416" t="s">
        <v>52</v>
      </c>
      <c r="AJ416" t="s">
        <v>52</v>
      </c>
      <c r="AK416" t="s">
        <v>51</v>
      </c>
      <c r="AL416" t="s">
        <v>50</v>
      </c>
      <c r="AM416" t="s">
        <v>52</v>
      </c>
      <c r="AN416" t="s">
        <v>50</v>
      </c>
      <c r="AO416" t="s">
        <v>50</v>
      </c>
      <c r="AQ416" t="s">
        <v>50</v>
      </c>
      <c r="AR416" t="s">
        <v>50</v>
      </c>
      <c r="AS416" t="s">
        <v>50</v>
      </c>
      <c r="AT416" t="s">
        <v>50</v>
      </c>
      <c r="AU416" t="s">
        <v>52</v>
      </c>
      <c r="AV416" t="s">
        <v>52</v>
      </c>
      <c r="AW416" t="s">
        <v>52</v>
      </c>
      <c r="AX416" t="s">
        <v>52</v>
      </c>
      <c r="AY416" t="s">
        <v>50</v>
      </c>
    </row>
    <row r="417" spans="1:51" hidden="1" x14ac:dyDescent="0.25">
      <c r="A417">
        <v>179866</v>
      </c>
      <c r="B417">
        <v>60</v>
      </c>
      <c r="C417">
        <v>60</v>
      </c>
      <c r="D417">
        <v>60</v>
      </c>
      <c r="E417">
        <v>2</v>
      </c>
      <c r="F417" t="s">
        <v>912</v>
      </c>
      <c r="G417" s="22">
        <v>12281</v>
      </c>
      <c r="H417">
        <v>85</v>
      </c>
      <c r="I417" t="s">
        <v>56</v>
      </c>
      <c r="J417" t="s">
        <v>47</v>
      </c>
      <c r="K417" t="s">
        <v>58</v>
      </c>
      <c r="L417">
        <v>27.16</v>
      </c>
      <c r="M417">
        <v>180</v>
      </c>
      <c r="N417">
        <v>80</v>
      </c>
      <c r="O417">
        <v>100</v>
      </c>
      <c r="P417">
        <v>130</v>
      </c>
      <c r="Q417">
        <v>84</v>
      </c>
      <c r="R417" t="s">
        <v>54</v>
      </c>
      <c r="S417" t="s">
        <v>50</v>
      </c>
      <c r="T417" t="s">
        <v>51</v>
      </c>
      <c r="U417" t="s">
        <v>50</v>
      </c>
      <c r="V417" t="s">
        <v>51</v>
      </c>
      <c r="W417" t="s">
        <v>50</v>
      </c>
      <c r="X417" t="s">
        <v>51</v>
      </c>
      <c r="Y417" t="s">
        <v>50</v>
      </c>
      <c r="Z417" t="s">
        <v>52</v>
      </c>
      <c r="AA417" t="s">
        <v>50</v>
      </c>
      <c r="AB417" t="s">
        <v>50</v>
      </c>
      <c r="AI417" t="s">
        <v>52</v>
      </c>
      <c r="AJ417" t="s">
        <v>52</v>
      </c>
      <c r="AK417" t="s">
        <v>51</v>
      </c>
      <c r="AL417" t="s">
        <v>50</v>
      </c>
      <c r="AM417" t="s">
        <v>52</v>
      </c>
      <c r="AN417" t="s">
        <v>50</v>
      </c>
      <c r="AO417" t="s">
        <v>50</v>
      </c>
      <c r="AQ417" t="s">
        <v>50</v>
      </c>
      <c r="AR417" t="s">
        <v>50</v>
      </c>
      <c r="AS417" t="s">
        <v>50</v>
      </c>
      <c r="AT417" t="s">
        <v>50</v>
      </c>
      <c r="AU417" t="s">
        <v>52</v>
      </c>
      <c r="AV417" t="s">
        <v>52</v>
      </c>
      <c r="AW417" t="s">
        <v>52</v>
      </c>
      <c r="AX417" t="s">
        <v>52</v>
      </c>
      <c r="AY417" t="s">
        <v>51</v>
      </c>
    </row>
    <row r="418" spans="1:51" hidden="1" x14ac:dyDescent="0.25">
      <c r="A418">
        <v>179866</v>
      </c>
      <c r="B418">
        <v>60</v>
      </c>
      <c r="C418">
        <v>60</v>
      </c>
      <c r="D418">
        <v>60</v>
      </c>
      <c r="E418">
        <v>3</v>
      </c>
      <c r="F418" t="s">
        <v>913</v>
      </c>
      <c r="G418" s="22">
        <v>12281</v>
      </c>
      <c r="H418">
        <v>85</v>
      </c>
      <c r="I418" t="s">
        <v>56</v>
      </c>
      <c r="J418" t="s">
        <v>47</v>
      </c>
      <c r="K418" t="s">
        <v>58</v>
      </c>
      <c r="L418">
        <v>26.64</v>
      </c>
      <c r="M418">
        <v>140</v>
      </c>
      <c r="N418">
        <v>75</v>
      </c>
      <c r="O418">
        <v>65</v>
      </c>
      <c r="P418">
        <v>107.5</v>
      </c>
      <c r="Q418">
        <v>94</v>
      </c>
      <c r="R418" t="s">
        <v>54</v>
      </c>
      <c r="S418" t="s">
        <v>50</v>
      </c>
      <c r="T418" t="s">
        <v>51</v>
      </c>
      <c r="U418" t="s">
        <v>50</v>
      </c>
      <c r="V418" t="s">
        <v>51</v>
      </c>
      <c r="W418" t="s">
        <v>50</v>
      </c>
      <c r="X418" t="s">
        <v>51</v>
      </c>
      <c r="Y418" t="s">
        <v>50</v>
      </c>
      <c r="Z418" t="s">
        <v>52</v>
      </c>
      <c r="AA418" t="s">
        <v>50</v>
      </c>
      <c r="AB418" t="s">
        <v>50</v>
      </c>
      <c r="AC418">
        <v>113</v>
      </c>
      <c r="AD418">
        <v>39</v>
      </c>
      <c r="AF418">
        <v>4.5</v>
      </c>
      <c r="AI418" t="s">
        <v>52</v>
      </c>
      <c r="AJ418" t="s">
        <v>52</v>
      </c>
      <c r="AK418" t="s">
        <v>51</v>
      </c>
      <c r="AL418" t="s">
        <v>50</v>
      </c>
      <c r="AM418" t="s">
        <v>52</v>
      </c>
      <c r="AN418" t="s">
        <v>50</v>
      </c>
      <c r="AO418" t="s">
        <v>50</v>
      </c>
      <c r="AQ418" t="s">
        <v>50</v>
      </c>
      <c r="AR418" t="s">
        <v>50</v>
      </c>
      <c r="AS418" t="s">
        <v>50</v>
      </c>
      <c r="AT418" t="s">
        <v>50</v>
      </c>
      <c r="AU418" t="s">
        <v>52</v>
      </c>
      <c r="AV418" t="s">
        <v>52</v>
      </c>
      <c r="AW418" t="s">
        <v>52</v>
      </c>
      <c r="AX418" t="s">
        <v>52</v>
      </c>
      <c r="AY418" t="s">
        <v>50</v>
      </c>
    </row>
    <row r="419" spans="1:51" hidden="1" x14ac:dyDescent="0.25">
      <c r="A419">
        <v>179866</v>
      </c>
      <c r="B419">
        <v>60</v>
      </c>
      <c r="C419">
        <v>60</v>
      </c>
      <c r="D419">
        <v>60</v>
      </c>
      <c r="E419">
        <v>4</v>
      </c>
      <c r="F419" t="s">
        <v>914</v>
      </c>
      <c r="G419" s="22">
        <v>12281</v>
      </c>
      <c r="H419">
        <v>85</v>
      </c>
      <c r="I419" t="s">
        <v>56</v>
      </c>
      <c r="J419" t="s">
        <v>47</v>
      </c>
      <c r="K419" t="s">
        <v>58</v>
      </c>
      <c r="L419">
        <v>22.7</v>
      </c>
      <c r="M419">
        <v>120</v>
      </c>
      <c r="N419">
        <v>70</v>
      </c>
      <c r="O419">
        <v>50</v>
      </c>
      <c r="P419">
        <v>95</v>
      </c>
      <c r="Q419">
        <v>68</v>
      </c>
      <c r="R419" t="s">
        <v>54</v>
      </c>
      <c r="S419" t="s">
        <v>50</v>
      </c>
      <c r="T419" t="s">
        <v>51</v>
      </c>
      <c r="U419" t="s">
        <v>50</v>
      </c>
      <c r="V419" t="s">
        <v>51</v>
      </c>
      <c r="W419" t="s">
        <v>50</v>
      </c>
      <c r="X419" t="s">
        <v>51</v>
      </c>
      <c r="Y419" t="s">
        <v>50</v>
      </c>
      <c r="Z419" t="s">
        <v>52</v>
      </c>
      <c r="AA419" t="s">
        <v>50</v>
      </c>
      <c r="AB419" t="s">
        <v>50</v>
      </c>
      <c r="AC419">
        <v>141</v>
      </c>
      <c r="AD419">
        <v>40</v>
      </c>
      <c r="AF419">
        <v>4.8</v>
      </c>
      <c r="AI419" t="s">
        <v>52</v>
      </c>
      <c r="AJ419" t="s">
        <v>52</v>
      </c>
      <c r="AK419" t="s">
        <v>51</v>
      </c>
      <c r="AL419" t="s">
        <v>50</v>
      </c>
      <c r="AM419" t="s">
        <v>52</v>
      </c>
      <c r="AN419" t="s">
        <v>50</v>
      </c>
      <c r="AO419" t="s">
        <v>50</v>
      </c>
      <c r="AQ419" t="s">
        <v>50</v>
      </c>
      <c r="AR419" t="s">
        <v>50</v>
      </c>
      <c r="AS419" t="s">
        <v>50</v>
      </c>
      <c r="AT419" t="s">
        <v>50</v>
      </c>
      <c r="AU419" t="s">
        <v>52</v>
      </c>
      <c r="AV419" t="s">
        <v>52</v>
      </c>
      <c r="AW419" t="s">
        <v>52</v>
      </c>
      <c r="AX419" t="s">
        <v>52</v>
      </c>
      <c r="AY419" t="s">
        <v>50</v>
      </c>
    </row>
    <row r="420" spans="1:51" hidden="1" x14ac:dyDescent="0.25">
      <c r="A420">
        <v>179866</v>
      </c>
      <c r="B420">
        <v>60</v>
      </c>
      <c r="C420">
        <v>60</v>
      </c>
      <c r="D420">
        <v>60</v>
      </c>
      <c r="E420">
        <v>5</v>
      </c>
      <c r="F420" t="s">
        <v>915</v>
      </c>
      <c r="G420" s="22">
        <v>12281</v>
      </c>
      <c r="H420">
        <v>85</v>
      </c>
      <c r="I420" t="s">
        <v>56</v>
      </c>
      <c r="J420" t="s">
        <v>47</v>
      </c>
      <c r="K420" t="s">
        <v>58</v>
      </c>
      <c r="L420">
        <v>22.7</v>
      </c>
      <c r="O420">
        <v>0</v>
      </c>
      <c r="P420">
        <v>0</v>
      </c>
      <c r="S420" t="s">
        <v>50</v>
      </c>
      <c r="T420" t="s">
        <v>51</v>
      </c>
      <c r="V420" t="s">
        <v>51</v>
      </c>
      <c r="W420" t="s">
        <v>50</v>
      </c>
      <c r="X420" t="s">
        <v>51</v>
      </c>
      <c r="Y420" t="s">
        <v>50</v>
      </c>
      <c r="Z420" t="s">
        <v>52</v>
      </c>
      <c r="AA420" t="s">
        <v>50</v>
      </c>
      <c r="AB420" t="s">
        <v>50</v>
      </c>
      <c r="AD420">
        <v>40</v>
      </c>
      <c r="AK420" t="s">
        <v>51</v>
      </c>
      <c r="AL420" t="s">
        <v>50</v>
      </c>
      <c r="AN420" t="s">
        <v>50</v>
      </c>
      <c r="AO420" t="s">
        <v>50</v>
      </c>
      <c r="AQ420" t="s">
        <v>50</v>
      </c>
      <c r="AR420" t="s">
        <v>50</v>
      </c>
      <c r="AS420" t="s">
        <v>50</v>
      </c>
      <c r="AT420" t="s">
        <v>50</v>
      </c>
      <c r="AU420" t="s">
        <v>52</v>
      </c>
      <c r="AV420" t="s">
        <v>52</v>
      </c>
      <c r="AW420" t="s">
        <v>52</v>
      </c>
      <c r="AX420" t="s">
        <v>52</v>
      </c>
      <c r="AY420" t="s">
        <v>51</v>
      </c>
    </row>
    <row r="421" spans="1:51" x14ac:dyDescent="0.25">
      <c r="A421">
        <v>180598</v>
      </c>
      <c r="B421">
        <v>56</v>
      </c>
      <c r="D421">
        <v>56</v>
      </c>
      <c r="E421">
        <v>1</v>
      </c>
      <c r="F421" t="s">
        <v>150</v>
      </c>
      <c r="G421" s="22">
        <v>8767</v>
      </c>
      <c r="H421">
        <v>94</v>
      </c>
      <c r="I421" t="s">
        <v>46</v>
      </c>
      <c r="J421" t="s">
        <v>47</v>
      </c>
      <c r="K421" t="s">
        <v>58</v>
      </c>
      <c r="L421">
        <v>33.85</v>
      </c>
      <c r="M421">
        <v>140</v>
      </c>
      <c r="N421">
        <v>80</v>
      </c>
      <c r="O421">
        <v>60</v>
      </c>
      <c r="P421">
        <v>110</v>
      </c>
      <c r="Q421">
        <v>91</v>
      </c>
      <c r="R421" t="s">
        <v>105</v>
      </c>
      <c r="S421" t="s">
        <v>50</v>
      </c>
      <c r="T421" t="s">
        <v>50</v>
      </c>
      <c r="U421" t="s">
        <v>50</v>
      </c>
      <c r="V421" t="s">
        <v>51</v>
      </c>
      <c r="W421" t="s">
        <v>51</v>
      </c>
      <c r="X421" t="s">
        <v>51</v>
      </c>
      <c r="Y421" t="s">
        <v>50</v>
      </c>
      <c r="Z421" t="b">
        <v>1</v>
      </c>
      <c r="AA421" t="s">
        <v>50</v>
      </c>
      <c r="AB421" t="s">
        <v>50</v>
      </c>
      <c r="AC421">
        <v>108</v>
      </c>
      <c r="AD421">
        <v>39</v>
      </c>
      <c r="AE421">
        <v>115</v>
      </c>
      <c r="AF421">
        <v>4.0999999999999996</v>
      </c>
      <c r="AI421" t="s">
        <v>52</v>
      </c>
      <c r="AJ421" t="s">
        <v>52</v>
      </c>
      <c r="AK421" t="s">
        <v>50</v>
      </c>
      <c r="AL421" t="s">
        <v>50</v>
      </c>
      <c r="AM421" t="s">
        <v>52</v>
      </c>
      <c r="AN421" t="s">
        <v>51</v>
      </c>
      <c r="AO421" t="s">
        <v>51</v>
      </c>
      <c r="AP421" t="s">
        <v>51</v>
      </c>
      <c r="AQ421" t="s">
        <v>50</v>
      </c>
      <c r="AR421" t="s">
        <v>50</v>
      </c>
      <c r="AS421" t="s">
        <v>50</v>
      </c>
      <c r="AT421" t="s">
        <v>50</v>
      </c>
      <c r="AU421" t="s">
        <v>52</v>
      </c>
      <c r="AV421" t="s">
        <v>52</v>
      </c>
      <c r="AW421" t="s">
        <v>52</v>
      </c>
      <c r="AX421" t="s">
        <v>52</v>
      </c>
      <c r="AY421" t="s">
        <v>51</v>
      </c>
    </row>
    <row r="422" spans="1:51" hidden="1" x14ac:dyDescent="0.25">
      <c r="A422">
        <v>180598</v>
      </c>
      <c r="B422">
        <v>56</v>
      </c>
      <c r="D422">
        <v>56</v>
      </c>
      <c r="E422">
        <v>2</v>
      </c>
      <c r="F422" t="s">
        <v>916</v>
      </c>
      <c r="G422" s="22">
        <v>8767</v>
      </c>
      <c r="H422">
        <v>94</v>
      </c>
      <c r="I422" t="s">
        <v>46</v>
      </c>
      <c r="J422" t="s">
        <v>47</v>
      </c>
      <c r="K422" t="s">
        <v>58</v>
      </c>
      <c r="L422">
        <v>31.42</v>
      </c>
      <c r="M422">
        <v>110</v>
      </c>
      <c r="N422">
        <v>60</v>
      </c>
      <c r="O422">
        <v>50</v>
      </c>
      <c r="P422">
        <v>85</v>
      </c>
      <c r="Q422">
        <v>66</v>
      </c>
      <c r="R422" t="s">
        <v>105</v>
      </c>
      <c r="S422" t="s">
        <v>50</v>
      </c>
      <c r="T422" t="s">
        <v>50</v>
      </c>
      <c r="U422" t="s">
        <v>51</v>
      </c>
      <c r="V422" t="s">
        <v>51</v>
      </c>
      <c r="W422" t="s">
        <v>51</v>
      </c>
      <c r="X422" t="s">
        <v>51</v>
      </c>
      <c r="Y422" t="s">
        <v>50</v>
      </c>
      <c r="Z422" t="b">
        <v>1</v>
      </c>
      <c r="AA422" t="s">
        <v>50</v>
      </c>
      <c r="AB422" t="s">
        <v>50</v>
      </c>
      <c r="AC422">
        <v>98</v>
      </c>
      <c r="AD422">
        <v>43</v>
      </c>
      <c r="AF422">
        <v>4.2</v>
      </c>
      <c r="AI422" t="s">
        <v>52</v>
      </c>
      <c r="AJ422" t="s">
        <v>52</v>
      </c>
      <c r="AK422" t="s">
        <v>50</v>
      </c>
      <c r="AL422" t="s">
        <v>50</v>
      </c>
      <c r="AM422" t="s">
        <v>52</v>
      </c>
      <c r="AN422" t="s">
        <v>51</v>
      </c>
      <c r="AO422" t="s">
        <v>51</v>
      </c>
      <c r="AP422" t="s">
        <v>51</v>
      </c>
      <c r="AQ422" t="s">
        <v>50</v>
      </c>
      <c r="AR422" t="s">
        <v>50</v>
      </c>
      <c r="AS422" t="s">
        <v>50</v>
      </c>
      <c r="AT422" t="s">
        <v>50</v>
      </c>
      <c r="AU422" t="s">
        <v>52</v>
      </c>
      <c r="AV422" t="s">
        <v>52</v>
      </c>
      <c r="AW422" t="s">
        <v>52</v>
      </c>
      <c r="AX422" t="s">
        <v>52</v>
      </c>
      <c r="AY422" t="s">
        <v>51</v>
      </c>
    </row>
    <row r="423" spans="1:51" hidden="1" x14ac:dyDescent="0.25">
      <c r="A423">
        <v>180598</v>
      </c>
      <c r="B423">
        <v>60</v>
      </c>
      <c r="C423">
        <v>60</v>
      </c>
      <c r="D423">
        <v>56</v>
      </c>
      <c r="E423">
        <v>3</v>
      </c>
      <c r="F423" t="s">
        <v>917</v>
      </c>
      <c r="G423" s="22">
        <v>8767</v>
      </c>
      <c r="H423">
        <v>94</v>
      </c>
      <c r="I423" t="s">
        <v>46</v>
      </c>
      <c r="J423" t="s">
        <v>47</v>
      </c>
      <c r="K423" t="s">
        <v>58</v>
      </c>
      <c r="L423">
        <v>31.42</v>
      </c>
      <c r="O423">
        <v>0</v>
      </c>
      <c r="P423">
        <v>0</v>
      </c>
      <c r="S423" t="s">
        <v>50</v>
      </c>
      <c r="T423" t="s">
        <v>50</v>
      </c>
      <c r="V423" t="s">
        <v>51</v>
      </c>
      <c r="W423" t="s">
        <v>51</v>
      </c>
      <c r="X423" t="s">
        <v>51</v>
      </c>
      <c r="Y423" t="s">
        <v>50</v>
      </c>
      <c r="Z423" t="b">
        <v>1</v>
      </c>
      <c r="AA423" t="s">
        <v>50</v>
      </c>
      <c r="AB423" t="s">
        <v>50</v>
      </c>
      <c r="AK423" t="s">
        <v>50</v>
      </c>
      <c r="AL423" t="s">
        <v>50</v>
      </c>
      <c r="AN423" t="s">
        <v>51</v>
      </c>
      <c r="AO423" t="s">
        <v>51</v>
      </c>
      <c r="AP423" t="s">
        <v>51</v>
      </c>
      <c r="AQ423" t="s">
        <v>50</v>
      </c>
      <c r="AR423" t="s">
        <v>50</v>
      </c>
      <c r="AS423" t="s">
        <v>50</v>
      </c>
      <c r="AT423" t="s">
        <v>50</v>
      </c>
      <c r="AU423" t="s">
        <v>52</v>
      </c>
      <c r="AV423" t="s">
        <v>52</v>
      </c>
      <c r="AW423" t="s">
        <v>52</v>
      </c>
      <c r="AX423" t="s">
        <v>52</v>
      </c>
      <c r="AY423" t="s">
        <v>51</v>
      </c>
    </row>
    <row r="424" spans="1:51" x14ac:dyDescent="0.25">
      <c r="A424">
        <v>180761</v>
      </c>
      <c r="B424">
        <v>62</v>
      </c>
      <c r="C424">
        <v>62</v>
      </c>
      <c r="E424">
        <v>1</v>
      </c>
      <c r="F424" t="s">
        <v>151</v>
      </c>
      <c r="G424" s="22">
        <v>10281</v>
      </c>
      <c r="H424">
        <v>90</v>
      </c>
      <c r="I424" t="s">
        <v>56</v>
      </c>
      <c r="J424" t="s">
        <v>47</v>
      </c>
      <c r="K424" t="s">
        <v>58</v>
      </c>
      <c r="L424">
        <v>38.4</v>
      </c>
      <c r="M424">
        <v>100</v>
      </c>
      <c r="N424">
        <v>60</v>
      </c>
      <c r="O424">
        <v>40</v>
      </c>
      <c r="P424">
        <v>80</v>
      </c>
      <c r="Q424">
        <v>59</v>
      </c>
      <c r="R424" t="s">
        <v>59</v>
      </c>
      <c r="S424" t="s">
        <v>51</v>
      </c>
      <c r="T424" t="s">
        <v>50</v>
      </c>
      <c r="U424" t="s">
        <v>51</v>
      </c>
      <c r="V424" t="s">
        <v>51</v>
      </c>
      <c r="W424" t="s">
        <v>50</v>
      </c>
      <c r="X424" t="s">
        <v>51</v>
      </c>
      <c r="Y424" t="s">
        <v>50</v>
      </c>
      <c r="Z424" t="b">
        <v>1</v>
      </c>
      <c r="AA424" t="s">
        <v>50</v>
      </c>
      <c r="AB424" t="s">
        <v>50</v>
      </c>
      <c r="AC424">
        <v>84</v>
      </c>
      <c r="AD424">
        <v>71</v>
      </c>
      <c r="AF424">
        <v>4.5</v>
      </c>
      <c r="AG424">
        <v>138</v>
      </c>
      <c r="AK424" t="s">
        <v>50</v>
      </c>
      <c r="AL424" t="s">
        <v>50</v>
      </c>
      <c r="AN424" t="s">
        <v>51</v>
      </c>
      <c r="AO424" t="s">
        <v>51</v>
      </c>
      <c r="AP424" t="s">
        <v>50</v>
      </c>
      <c r="AQ424" t="s">
        <v>50</v>
      </c>
      <c r="AR424" t="s">
        <v>50</v>
      </c>
      <c r="AS424" t="s">
        <v>51</v>
      </c>
      <c r="AT424" t="s">
        <v>50</v>
      </c>
      <c r="AU424" t="s">
        <v>52</v>
      </c>
      <c r="AV424" t="s">
        <v>52</v>
      </c>
      <c r="AW424" t="s">
        <v>52</v>
      </c>
      <c r="AX424" t="s">
        <v>52</v>
      </c>
      <c r="AY424" t="s">
        <v>51</v>
      </c>
    </row>
    <row r="425" spans="1:51" hidden="1" x14ac:dyDescent="0.25">
      <c r="A425">
        <v>180761</v>
      </c>
      <c r="B425">
        <v>62</v>
      </c>
      <c r="C425">
        <v>62</v>
      </c>
      <c r="D425">
        <v>55</v>
      </c>
      <c r="E425">
        <v>2</v>
      </c>
      <c r="F425" t="s">
        <v>918</v>
      </c>
      <c r="G425" s="22">
        <v>10281</v>
      </c>
      <c r="H425">
        <v>90</v>
      </c>
      <c r="I425" t="s">
        <v>56</v>
      </c>
      <c r="J425" t="s">
        <v>47</v>
      </c>
      <c r="K425" t="s">
        <v>58</v>
      </c>
      <c r="L425">
        <v>37.6</v>
      </c>
      <c r="M425">
        <v>110</v>
      </c>
      <c r="N425">
        <v>60</v>
      </c>
      <c r="O425">
        <v>50</v>
      </c>
      <c r="P425">
        <v>85</v>
      </c>
      <c r="Q425">
        <v>63</v>
      </c>
      <c r="R425" t="s">
        <v>59</v>
      </c>
      <c r="S425" t="s">
        <v>50</v>
      </c>
      <c r="T425" t="s">
        <v>50</v>
      </c>
      <c r="U425" t="s">
        <v>50</v>
      </c>
      <c r="V425" t="s">
        <v>51</v>
      </c>
      <c r="W425" t="s">
        <v>50</v>
      </c>
      <c r="X425" t="s">
        <v>51</v>
      </c>
      <c r="Y425" t="s">
        <v>50</v>
      </c>
      <c r="Z425" t="b">
        <v>1</v>
      </c>
      <c r="AA425" t="s">
        <v>50</v>
      </c>
      <c r="AB425" t="s">
        <v>50</v>
      </c>
      <c r="AC425">
        <v>98</v>
      </c>
      <c r="AD425">
        <v>59</v>
      </c>
      <c r="AF425">
        <v>4.7</v>
      </c>
      <c r="AI425">
        <v>2.5</v>
      </c>
      <c r="AJ425">
        <v>1.1000000000000001</v>
      </c>
      <c r="AK425" t="s">
        <v>50</v>
      </c>
      <c r="AL425" t="s">
        <v>50</v>
      </c>
      <c r="AN425" t="s">
        <v>51</v>
      </c>
      <c r="AO425" t="s">
        <v>51</v>
      </c>
      <c r="AP425" t="s">
        <v>50</v>
      </c>
      <c r="AQ425" t="s">
        <v>50</v>
      </c>
      <c r="AR425" t="s">
        <v>50</v>
      </c>
      <c r="AS425" t="s">
        <v>51</v>
      </c>
      <c r="AT425" t="s">
        <v>50</v>
      </c>
      <c r="AU425" t="s">
        <v>52</v>
      </c>
      <c r="AV425" t="s">
        <v>52</v>
      </c>
      <c r="AW425" t="s">
        <v>52</v>
      </c>
      <c r="AX425" t="s">
        <v>52</v>
      </c>
      <c r="AY425" t="s">
        <v>51</v>
      </c>
    </row>
    <row r="426" spans="1:51" hidden="1" x14ac:dyDescent="0.25">
      <c r="A426">
        <v>180761</v>
      </c>
      <c r="B426">
        <v>62</v>
      </c>
      <c r="C426">
        <v>62</v>
      </c>
      <c r="D426">
        <v>55</v>
      </c>
      <c r="E426">
        <v>3</v>
      </c>
      <c r="F426" t="s">
        <v>919</v>
      </c>
      <c r="G426" s="22">
        <v>10281</v>
      </c>
      <c r="H426">
        <v>90</v>
      </c>
      <c r="I426" t="s">
        <v>56</v>
      </c>
      <c r="J426" t="s">
        <v>47</v>
      </c>
      <c r="K426" t="s">
        <v>58</v>
      </c>
      <c r="L426">
        <v>38</v>
      </c>
      <c r="M426">
        <v>130</v>
      </c>
      <c r="N426">
        <v>80</v>
      </c>
      <c r="O426">
        <v>50</v>
      </c>
      <c r="P426">
        <v>105</v>
      </c>
      <c r="Q426">
        <v>59</v>
      </c>
      <c r="R426" t="s">
        <v>59</v>
      </c>
      <c r="S426" t="s">
        <v>50</v>
      </c>
      <c r="T426" t="s">
        <v>50</v>
      </c>
      <c r="U426" t="s">
        <v>50</v>
      </c>
      <c r="V426" t="s">
        <v>51</v>
      </c>
      <c r="W426" t="s">
        <v>50</v>
      </c>
      <c r="X426" t="s">
        <v>51</v>
      </c>
      <c r="Y426" t="s">
        <v>50</v>
      </c>
      <c r="Z426" t="b">
        <v>1</v>
      </c>
      <c r="AA426" t="s">
        <v>50</v>
      </c>
      <c r="AB426" t="s">
        <v>50</v>
      </c>
      <c r="AK426" t="s">
        <v>50</v>
      </c>
      <c r="AL426" t="s">
        <v>50</v>
      </c>
      <c r="AN426" t="s">
        <v>51</v>
      </c>
      <c r="AO426" t="s">
        <v>51</v>
      </c>
      <c r="AP426" t="s">
        <v>50</v>
      </c>
      <c r="AQ426" t="s">
        <v>50</v>
      </c>
      <c r="AR426" t="s">
        <v>50</v>
      </c>
      <c r="AS426" t="s">
        <v>51</v>
      </c>
      <c r="AT426" t="s">
        <v>50</v>
      </c>
      <c r="AU426" t="s">
        <v>52</v>
      </c>
      <c r="AV426" t="s">
        <v>52</v>
      </c>
      <c r="AW426" t="s">
        <v>52</v>
      </c>
      <c r="AX426" t="s">
        <v>52</v>
      </c>
      <c r="AY426" t="s">
        <v>51</v>
      </c>
    </row>
    <row r="427" spans="1:51" hidden="1" x14ac:dyDescent="0.25">
      <c r="A427">
        <v>180761</v>
      </c>
      <c r="B427">
        <v>55</v>
      </c>
      <c r="D427">
        <v>55</v>
      </c>
      <c r="E427">
        <v>4</v>
      </c>
      <c r="F427" t="s">
        <v>920</v>
      </c>
      <c r="G427" s="22">
        <v>10281</v>
      </c>
      <c r="H427">
        <v>90</v>
      </c>
      <c r="I427" t="s">
        <v>56</v>
      </c>
      <c r="J427" t="s">
        <v>47</v>
      </c>
      <c r="K427" t="s">
        <v>58</v>
      </c>
      <c r="L427">
        <v>36.5</v>
      </c>
      <c r="M427">
        <v>140</v>
      </c>
      <c r="N427">
        <v>80</v>
      </c>
      <c r="O427">
        <v>60</v>
      </c>
      <c r="P427">
        <v>110</v>
      </c>
      <c r="Q427">
        <v>65</v>
      </c>
      <c r="R427" t="s">
        <v>59</v>
      </c>
      <c r="S427" t="s">
        <v>50</v>
      </c>
      <c r="T427" t="s">
        <v>50</v>
      </c>
      <c r="U427" t="s">
        <v>50</v>
      </c>
      <c r="V427" t="s">
        <v>51</v>
      </c>
      <c r="W427" t="s">
        <v>50</v>
      </c>
      <c r="X427" t="s">
        <v>51</v>
      </c>
      <c r="Y427" t="s">
        <v>50</v>
      </c>
      <c r="Z427" t="b">
        <v>1</v>
      </c>
      <c r="AA427" t="s">
        <v>50</v>
      </c>
      <c r="AB427" t="s">
        <v>50</v>
      </c>
      <c r="AC427">
        <v>93</v>
      </c>
      <c r="AD427">
        <v>63</v>
      </c>
      <c r="AF427">
        <v>4.5999999999999996</v>
      </c>
      <c r="AK427" t="s">
        <v>50</v>
      </c>
      <c r="AL427" t="s">
        <v>50</v>
      </c>
      <c r="AN427" t="s">
        <v>51</v>
      </c>
      <c r="AO427" t="s">
        <v>51</v>
      </c>
      <c r="AP427" t="s">
        <v>50</v>
      </c>
      <c r="AQ427" t="s">
        <v>50</v>
      </c>
      <c r="AR427" t="s">
        <v>50</v>
      </c>
      <c r="AS427" t="s">
        <v>51</v>
      </c>
      <c r="AT427" t="s">
        <v>50</v>
      </c>
      <c r="AU427" t="s">
        <v>52</v>
      </c>
      <c r="AV427" t="s">
        <v>52</v>
      </c>
      <c r="AW427" t="s">
        <v>52</v>
      </c>
      <c r="AX427" t="s">
        <v>52</v>
      </c>
      <c r="AY427" t="s">
        <v>51</v>
      </c>
    </row>
    <row r="428" spans="1:51" hidden="1" x14ac:dyDescent="0.25">
      <c r="A428">
        <v>180761</v>
      </c>
      <c r="B428">
        <v>62</v>
      </c>
      <c r="C428">
        <v>62</v>
      </c>
      <c r="D428">
        <v>55</v>
      </c>
      <c r="E428">
        <v>5</v>
      </c>
      <c r="F428" t="s">
        <v>921</v>
      </c>
      <c r="G428" s="22">
        <v>10281</v>
      </c>
      <c r="H428">
        <v>90</v>
      </c>
      <c r="I428" t="s">
        <v>56</v>
      </c>
      <c r="J428" t="s">
        <v>47</v>
      </c>
      <c r="K428" t="s">
        <v>58</v>
      </c>
      <c r="L428">
        <v>36.700000000000003</v>
      </c>
      <c r="M428">
        <v>120</v>
      </c>
      <c r="N428">
        <v>80</v>
      </c>
      <c r="O428">
        <v>40</v>
      </c>
      <c r="P428">
        <v>100</v>
      </c>
      <c r="Q428">
        <v>60</v>
      </c>
      <c r="R428" t="s">
        <v>59</v>
      </c>
      <c r="S428" t="s">
        <v>50</v>
      </c>
      <c r="T428" t="s">
        <v>50</v>
      </c>
      <c r="U428" t="s">
        <v>50</v>
      </c>
      <c r="V428" t="s">
        <v>51</v>
      </c>
      <c r="W428" t="s">
        <v>50</v>
      </c>
      <c r="X428" t="s">
        <v>51</v>
      </c>
      <c r="Y428" t="s">
        <v>50</v>
      </c>
      <c r="Z428" t="b">
        <v>1</v>
      </c>
      <c r="AA428" t="s">
        <v>50</v>
      </c>
      <c r="AB428" t="s">
        <v>50</v>
      </c>
      <c r="AC428">
        <v>91</v>
      </c>
      <c r="AD428">
        <v>65</v>
      </c>
      <c r="AF428">
        <v>4.5999999999999996</v>
      </c>
      <c r="AK428" t="s">
        <v>50</v>
      </c>
      <c r="AL428" t="s">
        <v>51</v>
      </c>
      <c r="AN428" t="s">
        <v>51</v>
      </c>
      <c r="AO428" t="s">
        <v>51</v>
      </c>
      <c r="AP428" t="s">
        <v>50</v>
      </c>
      <c r="AQ428" t="s">
        <v>50</v>
      </c>
      <c r="AR428" t="s">
        <v>50</v>
      </c>
      <c r="AS428" t="s">
        <v>51</v>
      </c>
      <c r="AT428" t="s">
        <v>50</v>
      </c>
      <c r="AU428" t="s">
        <v>52</v>
      </c>
      <c r="AV428" t="s">
        <v>52</v>
      </c>
      <c r="AW428" t="s">
        <v>52</v>
      </c>
      <c r="AX428" t="s">
        <v>52</v>
      </c>
      <c r="AY428" t="s">
        <v>51</v>
      </c>
    </row>
    <row r="429" spans="1:51" hidden="1" x14ac:dyDescent="0.25">
      <c r="A429">
        <v>180761</v>
      </c>
      <c r="B429">
        <v>62</v>
      </c>
      <c r="C429">
        <v>62</v>
      </c>
      <c r="D429">
        <v>55</v>
      </c>
      <c r="E429">
        <v>6</v>
      </c>
      <c r="F429" t="s">
        <v>922</v>
      </c>
      <c r="G429" s="22">
        <v>10281</v>
      </c>
      <c r="H429">
        <v>90</v>
      </c>
      <c r="I429" t="s">
        <v>56</v>
      </c>
      <c r="J429" t="s">
        <v>47</v>
      </c>
      <c r="K429" t="s">
        <v>58</v>
      </c>
      <c r="L429">
        <v>37.299999999999997</v>
      </c>
      <c r="M429">
        <v>150</v>
      </c>
      <c r="N429">
        <v>90</v>
      </c>
      <c r="O429">
        <v>60</v>
      </c>
      <c r="P429">
        <v>120</v>
      </c>
      <c r="Q429">
        <v>72</v>
      </c>
      <c r="R429" t="s">
        <v>54</v>
      </c>
      <c r="S429" t="s">
        <v>50</v>
      </c>
      <c r="T429" t="s">
        <v>50</v>
      </c>
      <c r="U429" t="s">
        <v>51</v>
      </c>
      <c r="V429" t="s">
        <v>51</v>
      </c>
      <c r="W429" t="s">
        <v>50</v>
      </c>
      <c r="X429" t="s">
        <v>51</v>
      </c>
      <c r="Y429" t="s">
        <v>50</v>
      </c>
      <c r="Z429" t="b">
        <v>1</v>
      </c>
      <c r="AA429" t="s">
        <v>50</v>
      </c>
      <c r="AB429" t="s">
        <v>50</v>
      </c>
      <c r="AC429">
        <v>87</v>
      </c>
      <c r="AD429">
        <v>68</v>
      </c>
      <c r="AE429">
        <v>127</v>
      </c>
      <c r="AF429">
        <v>4.7</v>
      </c>
      <c r="AK429" t="s">
        <v>50</v>
      </c>
      <c r="AL429" t="s">
        <v>51</v>
      </c>
      <c r="AM429" t="s">
        <v>50</v>
      </c>
      <c r="AN429" t="s">
        <v>51</v>
      </c>
      <c r="AO429" t="s">
        <v>51</v>
      </c>
      <c r="AP429" t="s">
        <v>50</v>
      </c>
      <c r="AQ429" t="s">
        <v>50</v>
      </c>
      <c r="AR429" t="s">
        <v>50</v>
      </c>
      <c r="AS429" t="s">
        <v>51</v>
      </c>
      <c r="AT429" t="s">
        <v>50</v>
      </c>
      <c r="AU429" t="s">
        <v>52</v>
      </c>
      <c r="AV429" t="s">
        <v>52</v>
      </c>
      <c r="AW429" t="s">
        <v>52</v>
      </c>
      <c r="AX429" t="s">
        <v>52</v>
      </c>
      <c r="AY429" t="s">
        <v>51</v>
      </c>
    </row>
    <row r="430" spans="1:51" hidden="1" x14ac:dyDescent="0.25">
      <c r="A430">
        <v>180761</v>
      </c>
      <c r="B430">
        <v>62</v>
      </c>
      <c r="C430">
        <v>62</v>
      </c>
      <c r="D430">
        <v>55</v>
      </c>
      <c r="E430">
        <v>7</v>
      </c>
      <c r="F430" t="s">
        <v>923</v>
      </c>
      <c r="G430" s="22">
        <v>10281</v>
      </c>
      <c r="H430">
        <v>90</v>
      </c>
      <c r="I430" t="s">
        <v>56</v>
      </c>
      <c r="J430" t="s">
        <v>47</v>
      </c>
      <c r="K430" t="s">
        <v>58</v>
      </c>
      <c r="L430">
        <v>35.799999999999997</v>
      </c>
      <c r="M430">
        <v>100</v>
      </c>
      <c r="N430">
        <v>60</v>
      </c>
      <c r="O430">
        <v>40</v>
      </c>
      <c r="P430">
        <v>80</v>
      </c>
      <c r="Q430">
        <v>72</v>
      </c>
      <c r="R430" t="s">
        <v>54</v>
      </c>
      <c r="S430" t="s">
        <v>50</v>
      </c>
      <c r="T430" t="s">
        <v>50</v>
      </c>
      <c r="U430" t="s">
        <v>50</v>
      </c>
      <c r="V430" t="s">
        <v>51</v>
      </c>
      <c r="W430" t="s">
        <v>50</v>
      </c>
      <c r="X430" t="s">
        <v>51</v>
      </c>
      <c r="Y430" t="s">
        <v>50</v>
      </c>
      <c r="Z430" t="b">
        <v>1</v>
      </c>
      <c r="AA430" t="s">
        <v>50</v>
      </c>
      <c r="AB430" t="s">
        <v>50</v>
      </c>
      <c r="AC430">
        <v>87</v>
      </c>
      <c r="AD430">
        <v>68</v>
      </c>
      <c r="AE430">
        <v>127</v>
      </c>
      <c r="AF430">
        <v>4.7</v>
      </c>
      <c r="AK430" t="s">
        <v>50</v>
      </c>
      <c r="AL430" t="s">
        <v>51</v>
      </c>
      <c r="AM430" t="s">
        <v>50</v>
      </c>
      <c r="AN430" t="s">
        <v>51</v>
      </c>
      <c r="AO430" t="s">
        <v>51</v>
      </c>
      <c r="AP430" t="s">
        <v>50</v>
      </c>
      <c r="AQ430" t="s">
        <v>50</v>
      </c>
      <c r="AR430" t="s">
        <v>50</v>
      </c>
      <c r="AS430" t="s">
        <v>51</v>
      </c>
      <c r="AT430" t="s">
        <v>50</v>
      </c>
      <c r="AU430" t="s">
        <v>52</v>
      </c>
      <c r="AV430" t="s">
        <v>52</v>
      </c>
      <c r="AW430" t="s">
        <v>52</v>
      </c>
      <c r="AX430" t="s">
        <v>52</v>
      </c>
      <c r="AY430" t="s">
        <v>51</v>
      </c>
    </row>
    <row r="431" spans="1:51" hidden="1" x14ac:dyDescent="0.25">
      <c r="A431">
        <v>180761</v>
      </c>
      <c r="B431">
        <v>62</v>
      </c>
      <c r="C431">
        <v>62</v>
      </c>
      <c r="D431">
        <v>55</v>
      </c>
      <c r="E431">
        <v>8</v>
      </c>
      <c r="F431" t="s">
        <v>924</v>
      </c>
      <c r="G431" s="22">
        <v>10281</v>
      </c>
      <c r="H431">
        <v>90</v>
      </c>
      <c r="I431" t="s">
        <v>56</v>
      </c>
      <c r="J431" t="s">
        <v>47</v>
      </c>
      <c r="K431" t="s">
        <v>58</v>
      </c>
      <c r="L431">
        <v>36.799999999999997</v>
      </c>
      <c r="M431">
        <v>140</v>
      </c>
      <c r="N431">
        <v>80</v>
      </c>
      <c r="O431">
        <v>60</v>
      </c>
      <c r="P431">
        <v>110</v>
      </c>
      <c r="Q431">
        <v>64</v>
      </c>
      <c r="R431" t="s">
        <v>54</v>
      </c>
      <c r="S431" t="s">
        <v>50</v>
      </c>
      <c r="T431" t="s">
        <v>50</v>
      </c>
      <c r="U431" t="s">
        <v>51</v>
      </c>
      <c r="V431" t="s">
        <v>51</v>
      </c>
      <c r="W431" t="s">
        <v>50</v>
      </c>
      <c r="X431" t="s">
        <v>51</v>
      </c>
      <c r="Y431" t="s">
        <v>50</v>
      </c>
      <c r="Z431" t="b">
        <v>1</v>
      </c>
      <c r="AA431" t="s">
        <v>50</v>
      </c>
      <c r="AB431" t="s">
        <v>50</v>
      </c>
      <c r="AC431">
        <v>90</v>
      </c>
      <c r="AD431">
        <v>66</v>
      </c>
      <c r="AE431">
        <v>134</v>
      </c>
      <c r="AF431">
        <v>4.8</v>
      </c>
      <c r="AK431" t="s">
        <v>50</v>
      </c>
      <c r="AL431" t="s">
        <v>51</v>
      </c>
      <c r="AM431" t="s">
        <v>50</v>
      </c>
      <c r="AN431" t="s">
        <v>51</v>
      </c>
      <c r="AO431" t="s">
        <v>51</v>
      </c>
      <c r="AP431" t="s">
        <v>50</v>
      </c>
      <c r="AQ431" t="s">
        <v>50</v>
      </c>
      <c r="AR431" t="s">
        <v>50</v>
      </c>
      <c r="AS431" t="s">
        <v>51</v>
      </c>
      <c r="AT431" t="s">
        <v>50</v>
      </c>
      <c r="AU431" t="s">
        <v>52</v>
      </c>
      <c r="AV431" t="s">
        <v>52</v>
      </c>
      <c r="AW431" t="s">
        <v>52</v>
      </c>
      <c r="AX431" t="s">
        <v>52</v>
      </c>
      <c r="AY431" t="s">
        <v>51</v>
      </c>
    </row>
    <row r="432" spans="1:51" hidden="1" x14ac:dyDescent="0.25">
      <c r="A432">
        <v>180761</v>
      </c>
      <c r="B432">
        <v>62</v>
      </c>
      <c r="C432">
        <v>62</v>
      </c>
      <c r="D432">
        <v>55</v>
      </c>
      <c r="E432">
        <v>9</v>
      </c>
      <c r="F432" t="s">
        <v>925</v>
      </c>
      <c r="G432" s="22">
        <v>10281</v>
      </c>
      <c r="H432">
        <v>90</v>
      </c>
      <c r="I432" t="s">
        <v>56</v>
      </c>
      <c r="J432" t="s">
        <v>47</v>
      </c>
      <c r="K432" t="s">
        <v>58</v>
      </c>
      <c r="L432">
        <v>37.299999999999997</v>
      </c>
      <c r="M432">
        <v>120</v>
      </c>
      <c r="N432">
        <v>70</v>
      </c>
      <c r="O432">
        <v>50</v>
      </c>
      <c r="P432">
        <v>95</v>
      </c>
      <c r="Q432">
        <v>78</v>
      </c>
      <c r="R432" t="s">
        <v>54</v>
      </c>
      <c r="S432" t="s">
        <v>50</v>
      </c>
      <c r="T432" t="s">
        <v>50</v>
      </c>
      <c r="U432" t="s">
        <v>50</v>
      </c>
      <c r="V432" t="s">
        <v>51</v>
      </c>
      <c r="W432" t="s">
        <v>50</v>
      </c>
      <c r="X432" t="s">
        <v>51</v>
      </c>
      <c r="Y432" t="s">
        <v>50</v>
      </c>
      <c r="Z432" t="b">
        <v>1</v>
      </c>
      <c r="AA432" t="s">
        <v>50</v>
      </c>
      <c r="AB432" t="s">
        <v>50</v>
      </c>
      <c r="AC432">
        <v>85</v>
      </c>
      <c r="AD432">
        <v>70</v>
      </c>
      <c r="AE432">
        <v>139</v>
      </c>
      <c r="AF432">
        <v>4.4000000000000004</v>
      </c>
      <c r="AK432" t="s">
        <v>50</v>
      </c>
      <c r="AL432" t="s">
        <v>51</v>
      </c>
      <c r="AM432" t="s">
        <v>50</v>
      </c>
      <c r="AN432" t="s">
        <v>51</v>
      </c>
      <c r="AO432" t="s">
        <v>51</v>
      </c>
      <c r="AP432" t="s">
        <v>50</v>
      </c>
      <c r="AQ432" t="s">
        <v>50</v>
      </c>
      <c r="AR432" t="s">
        <v>50</v>
      </c>
      <c r="AS432" t="s">
        <v>51</v>
      </c>
      <c r="AT432" t="s">
        <v>50</v>
      </c>
      <c r="AU432" t="s">
        <v>52</v>
      </c>
      <c r="AV432" t="s">
        <v>52</v>
      </c>
      <c r="AW432" t="s">
        <v>52</v>
      </c>
      <c r="AX432" t="s">
        <v>52</v>
      </c>
      <c r="AY432" t="s">
        <v>51</v>
      </c>
    </row>
    <row r="433" spans="1:51" hidden="1" x14ac:dyDescent="0.25">
      <c r="A433">
        <v>180761</v>
      </c>
      <c r="B433">
        <v>62</v>
      </c>
      <c r="C433">
        <v>62</v>
      </c>
      <c r="D433">
        <v>55</v>
      </c>
      <c r="E433">
        <v>10</v>
      </c>
      <c r="F433" t="s">
        <v>926</v>
      </c>
      <c r="G433" s="22">
        <v>10281</v>
      </c>
      <c r="H433">
        <v>90</v>
      </c>
      <c r="I433" t="s">
        <v>56</v>
      </c>
      <c r="J433" t="s">
        <v>47</v>
      </c>
      <c r="K433" t="s">
        <v>58</v>
      </c>
      <c r="L433">
        <v>36.700000000000003</v>
      </c>
      <c r="M433">
        <v>120</v>
      </c>
      <c r="N433">
        <v>60</v>
      </c>
      <c r="O433">
        <v>60</v>
      </c>
      <c r="P433">
        <v>90</v>
      </c>
      <c r="Q433">
        <v>70</v>
      </c>
      <c r="R433" t="s">
        <v>54</v>
      </c>
      <c r="S433" t="s">
        <v>50</v>
      </c>
      <c r="T433" t="s">
        <v>50</v>
      </c>
      <c r="U433" t="s">
        <v>50</v>
      </c>
      <c r="V433" t="s">
        <v>51</v>
      </c>
      <c r="W433" t="s">
        <v>50</v>
      </c>
      <c r="X433" t="s">
        <v>51</v>
      </c>
      <c r="Y433" t="s">
        <v>50</v>
      </c>
      <c r="Z433" t="b">
        <v>1</v>
      </c>
      <c r="AA433" t="s">
        <v>50</v>
      </c>
      <c r="AB433" t="s">
        <v>50</v>
      </c>
      <c r="AC433">
        <v>90</v>
      </c>
      <c r="AD433">
        <v>65</v>
      </c>
      <c r="AE433">
        <v>138</v>
      </c>
      <c r="AF433">
        <v>4.5999999999999996</v>
      </c>
      <c r="AK433" t="s">
        <v>50</v>
      </c>
      <c r="AL433" t="s">
        <v>51</v>
      </c>
      <c r="AM433" t="s">
        <v>50</v>
      </c>
      <c r="AN433" t="s">
        <v>51</v>
      </c>
      <c r="AO433" t="s">
        <v>51</v>
      </c>
      <c r="AP433" t="s">
        <v>50</v>
      </c>
      <c r="AQ433" t="s">
        <v>50</v>
      </c>
      <c r="AR433" t="s">
        <v>50</v>
      </c>
      <c r="AS433" t="s">
        <v>51</v>
      </c>
      <c r="AT433" t="s">
        <v>50</v>
      </c>
      <c r="AU433" t="s">
        <v>52</v>
      </c>
      <c r="AV433" t="s">
        <v>52</v>
      </c>
      <c r="AW433" t="s">
        <v>52</v>
      </c>
      <c r="AX433" t="s">
        <v>52</v>
      </c>
      <c r="AY433" t="s">
        <v>51</v>
      </c>
    </row>
    <row r="434" spans="1:51" hidden="1" x14ac:dyDescent="0.25">
      <c r="A434">
        <v>180761</v>
      </c>
      <c r="B434">
        <v>62</v>
      </c>
      <c r="C434">
        <v>62</v>
      </c>
      <c r="D434">
        <v>55</v>
      </c>
      <c r="E434">
        <v>11</v>
      </c>
      <c r="F434" t="s">
        <v>927</v>
      </c>
      <c r="G434" s="22">
        <v>10281</v>
      </c>
      <c r="H434">
        <v>90</v>
      </c>
      <c r="I434" t="s">
        <v>56</v>
      </c>
      <c r="J434" t="s">
        <v>47</v>
      </c>
      <c r="K434" t="s">
        <v>58</v>
      </c>
      <c r="L434">
        <v>36.1</v>
      </c>
      <c r="M434">
        <v>120</v>
      </c>
      <c r="N434">
        <v>80</v>
      </c>
      <c r="O434">
        <v>40</v>
      </c>
      <c r="P434">
        <v>100</v>
      </c>
      <c r="Q434">
        <v>67</v>
      </c>
      <c r="R434" t="s">
        <v>54</v>
      </c>
      <c r="S434" t="s">
        <v>50</v>
      </c>
      <c r="T434" t="s">
        <v>50</v>
      </c>
      <c r="U434" t="s">
        <v>50</v>
      </c>
      <c r="V434" t="s">
        <v>51</v>
      </c>
      <c r="W434" t="s">
        <v>50</v>
      </c>
      <c r="X434" t="s">
        <v>51</v>
      </c>
      <c r="Y434" t="s">
        <v>50</v>
      </c>
      <c r="Z434" t="b">
        <v>1</v>
      </c>
      <c r="AA434" t="s">
        <v>50</v>
      </c>
      <c r="AB434" t="s">
        <v>50</v>
      </c>
      <c r="AK434" t="s">
        <v>50</v>
      </c>
      <c r="AL434" t="s">
        <v>51</v>
      </c>
      <c r="AM434" t="s">
        <v>50</v>
      </c>
      <c r="AN434" t="s">
        <v>51</v>
      </c>
      <c r="AO434" t="s">
        <v>51</v>
      </c>
      <c r="AP434" t="s">
        <v>50</v>
      </c>
      <c r="AQ434" t="s">
        <v>50</v>
      </c>
      <c r="AR434" t="s">
        <v>50</v>
      </c>
      <c r="AS434" t="s">
        <v>51</v>
      </c>
      <c r="AT434" t="s">
        <v>50</v>
      </c>
      <c r="AU434" t="s">
        <v>52</v>
      </c>
      <c r="AV434" t="s">
        <v>52</v>
      </c>
      <c r="AW434" t="s">
        <v>52</v>
      </c>
      <c r="AX434" t="s">
        <v>52</v>
      </c>
      <c r="AY434" t="s">
        <v>51</v>
      </c>
    </row>
    <row r="435" spans="1:51" hidden="1" x14ac:dyDescent="0.25">
      <c r="A435">
        <v>180761</v>
      </c>
      <c r="B435">
        <v>62</v>
      </c>
      <c r="C435">
        <v>62</v>
      </c>
      <c r="D435">
        <v>55</v>
      </c>
      <c r="E435">
        <v>12</v>
      </c>
      <c r="F435" t="s">
        <v>928</v>
      </c>
      <c r="G435" s="22">
        <v>10281</v>
      </c>
      <c r="H435">
        <v>90</v>
      </c>
      <c r="I435" t="s">
        <v>56</v>
      </c>
      <c r="J435" t="s">
        <v>47</v>
      </c>
      <c r="K435" t="s">
        <v>58</v>
      </c>
      <c r="L435">
        <v>36.9</v>
      </c>
      <c r="M435">
        <v>120</v>
      </c>
      <c r="N435">
        <v>60</v>
      </c>
      <c r="O435">
        <v>60</v>
      </c>
      <c r="P435">
        <v>90</v>
      </c>
      <c r="Q435">
        <v>66</v>
      </c>
      <c r="R435" t="s">
        <v>54</v>
      </c>
      <c r="S435" t="s">
        <v>50</v>
      </c>
      <c r="T435" t="s">
        <v>50</v>
      </c>
      <c r="U435" t="s">
        <v>50</v>
      </c>
      <c r="V435" t="s">
        <v>51</v>
      </c>
      <c r="W435" t="s">
        <v>50</v>
      </c>
      <c r="X435" t="s">
        <v>51</v>
      </c>
      <c r="Y435" t="s">
        <v>50</v>
      </c>
      <c r="Z435" t="b">
        <v>1</v>
      </c>
      <c r="AA435" t="s">
        <v>50</v>
      </c>
      <c r="AB435" t="s">
        <v>50</v>
      </c>
      <c r="AC435">
        <v>101</v>
      </c>
      <c r="AD435">
        <v>57</v>
      </c>
      <c r="AE435">
        <v>148</v>
      </c>
      <c r="AF435">
        <v>4.5999999999999996</v>
      </c>
      <c r="AI435">
        <v>3.4</v>
      </c>
      <c r="AK435" t="s">
        <v>50</v>
      </c>
      <c r="AL435" t="s">
        <v>51</v>
      </c>
      <c r="AM435" t="s">
        <v>50</v>
      </c>
      <c r="AN435" t="s">
        <v>51</v>
      </c>
      <c r="AO435" t="s">
        <v>51</v>
      </c>
      <c r="AP435" t="s">
        <v>50</v>
      </c>
      <c r="AQ435" t="s">
        <v>50</v>
      </c>
      <c r="AR435" t="s">
        <v>50</v>
      </c>
      <c r="AS435" t="s">
        <v>51</v>
      </c>
      <c r="AT435" t="s">
        <v>50</v>
      </c>
      <c r="AU435" t="s">
        <v>52</v>
      </c>
      <c r="AV435" t="s">
        <v>52</v>
      </c>
      <c r="AW435" t="s">
        <v>52</v>
      </c>
      <c r="AX435" t="s">
        <v>52</v>
      </c>
      <c r="AY435" t="s">
        <v>51</v>
      </c>
    </row>
    <row r="436" spans="1:51" hidden="1" x14ac:dyDescent="0.25">
      <c r="A436">
        <v>180761</v>
      </c>
      <c r="B436">
        <v>60</v>
      </c>
      <c r="C436">
        <v>60</v>
      </c>
      <c r="D436">
        <v>55</v>
      </c>
      <c r="E436">
        <v>13</v>
      </c>
      <c r="F436" t="s">
        <v>929</v>
      </c>
      <c r="G436" s="22">
        <v>10281</v>
      </c>
      <c r="H436">
        <v>90</v>
      </c>
      <c r="I436" t="s">
        <v>56</v>
      </c>
      <c r="J436" t="s">
        <v>47</v>
      </c>
      <c r="K436" t="s">
        <v>58</v>
      </c>
      <c r="L436">
        <v>37</v>
      </c>
      <c r="M436">
        <v>95</v>
      </c>
      <c r="N436">
        <v>60</v>
      </c>
      <c r="O436">
        <v>35</v>
      </c>
      <c r="P436">
        <v>77.5</v>
      </c>
      <c r="Q436">
        <v>74</v>
      </c>
      <c r="R436" t="s">
        <v>54</v>
      </c>
      <c r="S436" t="s">
        <v>50</v>
      </c>
      <c r="T436" t="s">
        <v>50</v>
      </c>
      <c r="U436" t="s">
        <v>50</v>
      </c>
      <c r="V436" t="s">
        <v>51</v>
      </c>
      <c r="W436" t="s">
        <v>50</v>
      </c>
      <c r="X436" t="s">
        <v>51</v>
      </c>
      <c r="Y436" t="s">
        <v>50</v>
      </c>
      <c r="Z436" t="b">
        <v>1</v>
      </c>
      <c r="AA436" t="s">
        <v>50</v>
      </c>
      <c r="AB436" t="s">
        <v>50</v>
      </c>
      <c r="AC436">
        <v>94</v>
      </c>
      <c r="AD436">
        <v>62</v>
      </c>
      <c r="AE436">
        <v>146</v>
      </c>
      <c r="AF436">
        <v>4.3</v>
      </c>
      <c r="AK436" t="s">
        <v>50</v>
      </c>
      <c r="AL436" t="s">
        <v>51</v>
      </c>
      <c r="AM436" t="s">
        <v>50</v>
      </c>
      <c r="AN436" t="s">
        <v>51</v>
      </c>
      <c r="AO436" t="s">
        <v>51</v>
      </c>
      <c r="AP436" t="s">
        <v>50</v>
      </c>
      <c r="AQ436" t="s">
        <v>50</v>
      </c>
      <c r="AR436" t="s">
        <v>50</v>
      </c>
      <c r="AS436" t="s">
        <v>51</v>
      </c>
      <c r="AT436" t="s">
        <v>50</v>
      </c>
      <c r="AU436" t="s">
        <v>52</v>
      </c>
      <c r="AV436" t="s">
        <v>52</v>
      </c>
      <c r="AW436" t="s">
        <v>52</v>
      </c>
      <c r="AX436" t="s">
        <v>52</v>
      </c>
      <c r="AY436" t="s">
        <v>51</v>
      </c>
    </row>
    <row r="437" spans="1:51" hidden="1" x14ac:dyDescent="0.25">
      <c r="A437">
        <v>180761</v>
      </c>
      <c r="B437">
        <v>60</v>
      </c>
      <c r="C437">
        <v>60</v>
      </c>
      <c r="D437">
        <v>55</v>
      </c>
      <c r="E437">
        <v>14</v>
      </c>
      <c r="F437" t="s">
        <v>930</v>
      </c>
      <c r="G437" s="22">
        <v>10281</v>
      </c>
      <c r="H437">
        <v>90</v>
      </c>
      <c r="I437" t="s">
        <v>56</v>
      </c>
      <c r="J437" t="s">
        <v>47</v>
      </c>
      <c r="K437" t="s">
        <v>58</v>
      </c>
      <c r="L437">
        <v>37</v>
      </c>
      <c r="M437">
        <v>100</v>
      </c>
      <c r="N437">
        <v>60</v>
      </c>
      <c r="O437">
        <v>40</v>
      </c>
      <c r="P437">
        <v>80</v>
      </c>
      <c r="Q437">
        <v>64</v>
      </c>
      <c r="R437" t="s">
        <v>54</v>
      </c>
      <c r="S437" t="s">
        <v>50</v>
      </c>
      <c r="T437" t="s">
        <v>50</v>
      </c>
      <c r="U437" t="s">
        <v>50</v>
      </c>
      <c r="V437" t="s">
        <v>51</v>
      </c>
      <c r="W437" t="s">
        <v>50</v>
      </c>
      <c r="X437" t="s">
        <v>51</v>
      </c>
      <c r="Y437" t="s">
        <v>50</v>
      </c>
      <c r="Z437" t="b">
        <v>1</v>
      </c>
      <c r="AA437" t="s">
        <v>50</v>
      </c>
      <c r="AB437" t="s">
        <v>50</v>
      </c>
      <c r="AC437">
        <v>104</v>
      </c>
      <c r="AD437">
        <v>55</v>
      </c>
      <c r="AE437">
        <v>150</v>
      </c>
      <c r="AF437">
        <v>4.3</v>
      </c>
      <c r="AI437">
        <v>2.9</v>
      </c>
      <c r="AJ437">
        <v>1.3</v>
      </c>
      <c r="AK437" t="s">
        <v>50</v>
      </c>
      <c r="AL437" t="s">
        <v>51</v>
      </c>
      <c r="AM437" t="s">
        <v>50</v>
      </c>
      <c r="AN437" t="s">
        <v>51</v>
      </c>
      <c r="AO437" t="s">
        <v>51</v>
      </c>
      <c r="AP437" t="s">
        <v>50</v>
      </c>
      <c r="AQ437" t="s">
        <v>50</v>
      </c>
      <c r="AR437" t="s">
        <v>50</v>
      </c>
      <c r="AS437" t="s">
        <v>51</v>
      </c>
      <c r="AT437" t="s">
        <v>50</v>
      </c>
      <c r="AU437" t="s">
        <v>52</v>
      </c>
      <c r="AV437" t="s">
        <v>52</v>
      </c>
      <c r="AW437" t="s">
        <v>52</v>
      </c>
      <c r="AX437" t="s">
        <v>52</v>
      </c>
      <c r="AY437" t="s">
        <v>51</v>
      </c>
    </row>
    <row r="438" spans="1:51" x14ac:dyDescent="0.25">
      <c r="A438">
        <v>180874</v>
      </c>
      <c r="B438">
        <v>68</v>
      </c>
      <c r="D438">
        <v>68</v>
      </c>
      <c r="E438">
        <v>1</v>
      </c>
      <c r="F438" t="s">
        <v>152</v>
      </c>
      <c r="G438" s="22">
        <v>9138</v>
      </c>
      <c r="H438">
        <v>93</v>
      </c>
      <c r="I438" t="s">
        <v>46</v>
      </c>
      <c r="J438" t="s">
        <v>47</v>
      </c>
      <c r="K438" t="s">
        <v>58</v>
      </c>
      <c r="L438">
        <v>32.89</v>
      </c>
      <c r="M438">
        <v>140</v>
      </c>
      <c r="N438">
        <v>70</v>
      </c>
      <c r="O438">
        <v>70</v>
      </c>
      <c r="P438">
        <v>105</v>
      </c>
      <c r="Q438">
        <v>65</v>
      </c>
      <c r="R438" t="s">
        <v>54</v>
      </c>
      <c r="S438" t="s">
        <v>50</v>
      </c>
      <c r="T438" t="s">
        <v>50</v>
      </c>
      <c r="U438" t="s">
        <v>50</v>
      </c>
      <c r="V438" t="s">
        <v>51</v>
      </c>
      <c r="W438" t="s">
        <v>51</v>
      </c>
      <c r="X438" t="s">
        <v>51</v>
      </c>
      <c r="Y438" t="s">
        <v>50</v>
      </c>
      <c r="Z438" t="s">
        <v>52</v>
      </c>
      <c r="AA438" t="s">
        <v>51</v>
      </c>
      <c r="AB438" t="s">
        <v>51</v>
      </c>
      <c r="AC438">
        <v>113</v>
      </c>
      <c r="AD438">
        <v>37</v>
      </c>
      <c r="AF438">
        <v>5.2</v>
      </c>
      <c r="AI438" t="s">
        <v>52</v>
      </c>
      <c r="AJ438" t="s">
        <v>52</v>
      </c>
      <c r="AK438" t="s">
        <v>50</v>
      </c>
      <c r="AL438" t="s">
        <v>51</v>
      </c>
      <c r="AM438" t="s">
        <v>52</v>
      </c>
      <c r="AN438" t="s">
        <v>51</v>
      </c>
      <c r="AO438" t="s">
        <v>51</v>
      </c>
      <c r="AP438" t="s">
        <v>50</v>
      </c>
      <c r="AQ438" t="s">
        <v>50</v>
      </c>
      <c r="AR438" t="s">
        <v>50</v>
      </c>
      <c r="AS438" t="s">
        <v>51</v>
      </c>
      <c r="AT438" t="s">
        <v>51</v>
      </c>
      <c r="AU438" t="s">
        <v>52</v>
      </c>
      <c r="AV438" t="s">
        <v>52</v>
      </c>
      <c r="AW438" t="s">
        <v>52</v>
      </c>
      <c r="AX438" t="s">
        <v>52</v>
      </c>
      <c r="AY438" t="s">
        <v>51</v>
      </c>
    </row>
    <row r="439" spans="1:51" hidden="1" x14ac:dyDescent="0.25">
      <c r="A439">
        <v>180874</v>
      </c>
      <c r="B439">
        <v>68</v>
      </c>
      <c r="D439">
        <v>68</v>
      </c>
      <c r="E439">
        <v>2</v>
      </c>
      <c r="F439" t="s">
        <v>931</v>
      </c>
      <c r="G439" s="22">
        <v>9138</v>
      </c>
      <c r="H439">
        <v>93</v>
      </c>
      <c r="I439" t="s">
        <v>46</v>
      </c>
      <c r="J439" t="s">
        <v>47</v>
      </c>
      <c r="K439" t="s">
        <v>58</v>
      </c>
      <c r="L439">
        <v>32</v>
      </c>
      <c r="M439">
        <v>170</v>
      </c>
      <c r="N439">
        <v>60</v>
      </c>
      <c r="O439">
        <v>110</v>
      </c>
      <c r="P439">
        <v>115</v>
      </c>
      <c r="Q439">
        <v>62</v>
      </c>
      <c r="R439" t="s">
        <v>54</v>
      </c>
      <c r="S439" t="s">
        <v>50</v>
      </c>
      <c r="T439" t="s">
        <v>50</v>
      </c>
      <c r="U439" t="s">
        <v>50</v>
      </c>
      <c r="V439" t="s">
        <v>51</v>
      </c>
      <c r="W439" t="s">
        <v>51</v>
      </c>
      <c r="X439" t="s">
        <v>51</v>
      </c>
      <c r="Y439" t="s">
        <v>50</v>
      </c>
      <c r="Z439" t="s">
        <v>52</v>
      </c>
      <c r="AA439" t="s">
        <v>51</v>
      </c>
      <c r="AB439" t="s">
        <v>51</v>
      </c>
      <c r="AC439">
        <v>151</v>
      </c>
      <c r="AD439">
        <v>26</v>
      </c>
      <c r="AE439">
        <v>110</v>
      </c>
      <c r="AF439">
        <v>4.8</v>
      </c>
      <c r="AI439" t="s">
        <v>52</v>
      </c>
      <c r="AJ439" t="s">
        <v>52</v>
      </c>
      <c r="AK439" t="s">
        <v>50</v>
      </c>
      <c r="AL439" t="s">
        <v>51</v>
      </c>
      <c r="AM439" t="s">
        <v>52</v>
      </c>
      <c r="AN439" t="s">
        <v>51</v>
      </c>
      <c r="AO439" t="s">
        <v>51</v>
      </c>
      <c r="AP439" t="s">
        <v>50</v>
      </c>
      <c r="AQ439" t="s">
        <v>50</v>
      </c>
      <c r="AR439" t="s">
        <v>50</v>
      </c>
      <c r="AS439" t="s">
        <v>51</v>
      </c>
      <c r="AT439" t="s">
        <v>51</v>
      </c>
      <c r="AU439" t="s">
        <v>52</v>
      </c>
      <c r="AV439" t="s">
        <v>52</v>
      </c>
      <c r="AW439" t="s">
        <v>52</v>
      </c>
      <c r="AX439" t="s">
        <v>52</v>
      </c>
      <c r="AY439" t="s">
        <v>51</v>
      </c>
    </row>
    <row r="440" spans="1:51" hidden="1" x14ac:dyDescent="0.25">
      <c r="A440">
        <v>180874</v>
      </c>
      <c r="B440">
        <v>68</v>
      </c>
      <c r="D440">
        <v>68</v>
      </c>
      <c r="E440">
        <v>3</v>
      </c>
      <c r="F440" t="s">
        <v>932</v>
      </c>
      <c r="G440" s="22">
        <v>9138</v>
      </c>
      <c r="H440">
        <v>93</v>
      </c>
      <c r="I440" t="s">
        <v>46</v>
      </c>
      <c r="J440" t="s">
        <v>47</v>
      </c>
      <c r="K440" t="s">
        <v>58</v>
      </c>
      <c r="L440">
        <v>32.89</v>
      </c>
      <c r="M440">
        <v>190</v>
      </c>
      <c r="N440">
        <v>60</v>
      </c>
      <c r="O440">
        <v>130</v>
      </c>
      <c r="P440">
        <v>125</v>
      </c>
      <c r="Q440">
        <v>66</v>
      </c>
      <c r="R440" t="s">
        <v>59</v>
      </c>
      <c r="S440" t="s">
        <v>50</v>
      </c>
      <c r="T440" t="s">
        <v>50</v>
      </c>
      <c r="U440" t="s">
        <v>50</v>
      </c>
      <c r="V440" t="s">
        <v>51</v>
      </c>
      <c r="W440" t="s">
        <v>51</v>
      </c>
      <c r="X440" t="s">
        <v>51</v>
      </c>
      <c r="Y440" t="s">
        <v>50</v>
      </c>
      <c r="Z440" t="s">
        <v>52</v>
      </c>
      <c r="AA440" t="s">
        <v>51</v>
      </c>
      <c r="AB440" t="s">
        <v>51</v>
      </c>
      <c r="AC440">
        <v>94</v>
      </c>
      <c r="AD440">
        <v>46</v>
      </c>
      <c r="AF440">
        <v>4.9000000000000004</v>
      </c>
      <c r="AI440" t="s">
        <v>52</v>
      </c>
      <c r="AJ440" t="s">
        <v>52</v>
      </c>
      <c r="AK440" t="s">
        <v>50</v>
      </c>
      <c r="AL440" t="s">
        <v>51</v>
      </c>
      <c r="AM440" t="s">
        <v>52</v>
      </c>
      <c r="AN440" t="s">
        <v>51</v>
      </c>
      <c r="AO440" t="s">
        <v>51</v>
      </c>
      <c r="AP440" t="s">
        <v>50</v>
      </c>
      <c r="AQ440" t="s">
        <v>50</v>
      </c>
      <c r="AR440" t="s">
        <v>50</v>
      </c>
      <c r="AS440" t="s">
        <v>51</v>
      </c>
      <c r="AT440" t="s">
        <v>51</v>
      </c>
      <c r="AU440" t="s">
        <v>52</v>
      </c>
      <c r="AV440" t="s">
        <v>52</v>
      </c>
      <c r="AW440" t="s">
        <v>52</v>
      </c>
      <c r="AX440" t="s">
        <v>52</v>
      </c>
      <c r="AY440" t="s">
        <v>51</v>
      </c>
    </row>
    <row r="441" spans="1:51" hidden="1" x14ac:dyDescent="0.25">
      <c r="A441">
        <v>180874</v>
      </c>
      <c r="B441">
        <v>68</v>
      </c>
      <c r="D441">
        <v>68</v>
      </c>
      <c r="E441">
        <v>4</v>
      </c>
      <c r="F441" t="s">
        <v>933</v>
      </c>
      <c r="G441" s="22">
        <v>9138</v>
      </c>
      <c r="H441">
        <v>93</v>
      </c>
      <c r="I441" t="s">
        <v>46</v>
      </c>
      <c r="J441" t="s">
        <v>47</v>
      </c>
      <c r="K441" t="s">
        <v>58</v>
      </c>
      <c r="L441">
        <v>32.22</v>
      </c>
      <c r="M441">
        <v>135</v>
      </c>
      <c r="N441">
        <v>85</v>
      </c>
      <c r="O441">
        <v>50</v>
      </c>
      <c r="P441">
        <v>110</v>
      </c>
      <c r="Q441">
        <v>62</v>
      </c>
      <c r="R441" t="s">
        <v>59</v>
      </c>
      <c r="S441" t="s">
        <v>51</v>
      </c>
      <c r="T441" t="s">
        <v>50</v>
      </c>
      <c r="U441" t="s">
        <v>50</v>
      </c>
      <c r="V441" t="s">
        <v>51</v>
      </c>
      <c r="W441" t="s">
        <v>51</v>
      </c>
      <c r="X441" t="s">
        <v>51</v>
      </c>
      <c r="Y441" t="s">
        <v>50</v>
      </c>
      <c r="Z441" t="s">
        <v>52</v>
      </c>
      <c r="AA441" t="s">
        <v>51</v>
      </c>
      <c r="AB441" t="s">
        <v>51</v>
      </c>
      <c r="AI441" t="s">
        <v>52</v>
      </c>
      <c r="AJ441" t="s">
        <v>52</v>
      </c>
      <c r="AK441" t="s">
        <v>50</v>
      </c>
      <c r="AL441" t="s">
        <v>51</v>
      </c>
      <c r="AM441" t="s">
        <v>52</v>
      </c>
      <c r="AN441" t="s">
        <v>51</v>
      </c>
      <c r="AO441" t="s">
        <v>51</v>
      </c>
      <c r="AP441" t="s">
        <v>50</v>
      </c>
      <c r="AQ441" t="s">
        <v>50</v>
      </c>
      <c r="AR441" t="s">
        <v>50</v>
      </c>
      <c r="AS441" t="s">
        <v>51</v>
      </c>
      <c r="AT441" t="s">
        <v>51</v>
      </c>
      <c r="AU441" t="s">
        <v>52</v>
      </c>
      <c r="AV441" t="s">
        <v>52</v>
      </c>
      <c r="AW441" t="s">
        <v>52</v>
      </c>
      <c r="AX441" t="s">
        <v>52</v>
      </c>
      <c r="AY441" t="s">
        <v>51</v>
      </c>
    </row>
    <row r="442" spans="1:51" hidden="1" x14ac:dyDescent="0.25">
      <c r="A442">
        <v>180874</v>
      </c>
      <c r="B442">
        <v>68</v>
      </c>
      <c r="D442">
        <v>68</v>
      </c>
      <c r="E442">
        <v>5</v>
      </c>
      <c r="F442" t="s">
        <v>934</v>
      </c>
      <c r="G442" s="22">
        <v>9138</v>
      </c>
      <c r="H442">
        <v>93</v>
      </c>
      <c r="I442" t="s">
        <v>46</v>
      </c>
      <c r="J442" t="s">
        <v>47</v>
      </c>
      <c r="K442" t="s">
        <v>58</v>
      </c>
      <c r="L442">
        <v>32</v>
      </c>
      <c r="M442">
        <v>160</v>
      </c>
      <c r="N442">
        <v>80</v>
      </c>
      <c r="O442">
        <v>80</v>
      </c>
      <c r="P442">
        <v>120</v>
      </c>
      <c r="Q442">
        <v>61</v>
      </c>
      <c r="R442" t="s">
        <v>59</v>
      </c>
      <c r="S442" t="s">
        <v>51</v>
      </c>
      <c r="T442" t="s">
        <v>50</v>
      </c>
      <c r="U442" t="s">
        <v>50</v>
      </c>
      <c r="V442" t="s">
        <v>51</v>
      </c>
      <c r="W442" t="s">
        <v>51</v>
      </c>
      <c r="X442" t="s">
        <v>51</v>
      </c>
      <c r="Y442" t="s">
        <v>50</v>
      </c>
      <c r="Z442" t="s">
        <v>52</v>
      </c>
      <c r="AA442" t="s">
        <v>51</v>
      </c>
      <c r="AB442" t="s">
        <v>51</v>
      </c>
      <c r="AC442">
        <v>132</v>
      </c>
      <c r="AD442">
        <v>30</v>
      </c>
      <c r="AF442">
        <v>4.7</v>
      </c>
      <c r="AI442" t="s">
        <v>52</v>
      </c>
      <c r="AJ442" t="s">
        <v>52</v>
      </c>
      <c r="AK442" t="s">
        <v>50</v>
      </c>
      <c r="AL442" t="s">
        <v>51</v>
      </c>
      <c r="AM442" t="s">
        <v>52</v>
      </c>
      <c r="AN442" t="s">
        <v>51</v>
      </c>
      <c r="AO442" t="s">
        <v>51</v>
      </c>
      <c r="AP442" t="s">
        <v>50</v>
      </c>
      <c r="AQ442" t="s">
        <v>50</v>
      </c>
      <c r="AR442" t="s">
        <v>50</v>
      </c>
      <c r="AS442" t="s">
        <v>51</v>
      </c>
      <c r="AT442" t="s">
        <v>51</v>
      </c>
      <c r="AU442" t="s">
        <v>52</v>
      </c>
      <c r="AV442" t="s">
        <v>52</v>
      </c>
      <c r="AW442" t="s">
        <v>52</v>
      </c>
      <c r="AX442" t="s">
        <v>52</v>
      </c>
      <c r="AY442" t="s">
        <v>51</v>
      </c>
    </row>
    <row r="443" spans="1:51" hidden="1" x14ac:dyDescent="0.25">
      <c r="A443">
        <v>180874</v>
      </c>
      <c r="B443">
        <v>68</v>
      </c>
      <c r="D443">
        <v>68</v>
      </c>
      <c r="E443">
        <v>6</v>
      </c>
      <c r="F443" t="s">
        <v>935</v>
      </c>
      <c r="G443" s="22">
        <v>9138</v>
      </c>
      <c r="H443">
        <v>93</v>
      </c>
      <c r="I443" t="s">
        <v>46</v>
      </c>
      <c r="J443" t="s">
        <v>47</v>
      </c>
      <c r="K443" t="s">
        <v>58</v>
      </c>
      <c r="L443">
        <v>32.44</v>
      </c>
      <c r="M443">
        <v>110</v>
      </c>
      <c r="N443">
        <v>50</v>
      </c>
      <c r="O443">
        <v>60</v>
      </c>
      <c r="P443">
        <v>80</v>
      </c>
      <c r="Q443">
        <v>68</v>
      </c>
      <c r="R443" t="s">
        <v>59</v>
      </c>
      <c r="S443" t="s">
        <v>50</v>
      </c>
      <c r="T443" t="s">
        <v>50</v>
      </c>
      <c r="U443" t="s">
        <v>50</v>
      </c>
      <c r="V443" t="s">
        <v>51</v>
      </c>
      <c r="W443" t="s">
        <v>51</v>
      </c>
      <c r="X443" t="s">
        <v>51</v>
      </c>
      <c r="Y443" t="s">
        <v>50</v>
      </c>
      <c r="Z443" t="s">
        <v>52</v>
      </c>
      <c r="AA443" t="s">
        <v>51</v>
      </c>
      <c r="AB443" t="s">
        <v>51</v>
      </c>
      <c r="AI443" t="s">
        <v>52</v>
      </c>
      <c r="AJ443" t="s">
        <v>52</v>
      </c>
      <c r="AK443" t="s">
        <v>50</v>
      </c>
      <c r="AL443" t="s">
        <v>51</v>
      </c>
      <c r="AM443" t="s">
        <v>52</v>
      </c>
      <c r="AN443" t="s">
        <v>51</v>
      </c>
      <c r="AO443" t="s">
        <v>51</v>
      </c>
      <c r="AP443" t="s">
        <v>50</v>
      </c>
      <c r="AQ443" t="s">
        <v>50</v>
      </c>
      <c r="AR443" t="s">
        <v>50</v>
      </c>
      <c r="AS443" t="s">
        <v>51</v>
      </c>
      <c r="AT443" t="s">
        <v>51</v>
      </c>
      <c r="AU443" t="s">
        <v>52</v>
      </c>
      <c r="AV443" t="s">
        <v>52</v>
      </c>
      <c r="AW443" t="s">
        <v>52</v>
      </c>
      <c r="AX443" t="s">
        <v>52</v>
      </c>
      <c r="AY443" t="s">
        <v>51</v>
      </c>
    </row>
    <row r="444" spans="1:51" hidden="1" x14ac:dyDescent="0.25">
      <c r="A444">
        <v>180874</v>
      </c>
      <c r="B444">
        <v>58</v>
      </c>
      <c r="C444">
        <v>58</v>
      </c>
      <c r="D444">
        <v>68</v>
      </c>
      <c r="E444">
        <v>7</v>
      </c>
      <c r="F444" t="s">
        <v>936</v>
      </c>
      <c r="G444" s="22">
        <v>9138</v>
      </c>
      <c r="H444">
        <v>93</v>
      </c>
      <c r="I444" t="s">
        <v>46</v>
      </c>
      <c r="J444" t="s">
        <v>47</v>
      </c>
      <c r="K444" t="s">
        <v>58</v>
      </c>
      <c r="L444">
        <v>32.9</v>
      </c>
      <c r="M444">
        <v>140</v>
      </c>
      <c r="N444">
        <v>60</v>
      </c>
      <c r="O444">
        <v>80</v>
      </c>
      <c r="P444">
        <v>100</v>
      </c>
      <c r="Q444">
        <v>67</v>
      </c>
      <c r="R444" t="s">
        <v>59</v>
      </c>
      <c r="S444" t="s">
        <v>50</v>
      </c>
      <c r="T444" t="s">
        <v>50</v>
      </c>
      <c r="U444" t="s">
        <v>50</v>
      </c>
      <c r="V444" t="s">
        <v>51</v>
      </c>
      <c r="W444" t="s">
        <v>51</v>
      </c>
      <c r="X444" t="s">
        <v>51</v>
      </c>
      <c r="Y444" t="s">
        <v>50</v>
      </c>
      <c r="Z444" t="s">
        <v>52</v>
      </c>
      <c r="AA444" t="s">
        <v>51</v>
      </c>
      <c r="AB444" t="s">
        <v>51</v>
      </c>
      <c r="AC444">
        <v>138</v>
      </c>
      <c r="AD444">
        <v>29</v>
      </c>
      <c r="AE444">
        <v>127</v>
      </c>
      <c r="AF444">
        <v>4.9000000000000004</v>
      </c>
      <c r="AK444" t="s">
        <v>50</v>
      </c>
      <c r="AL444" t="s">
        <v>51</v>
      </c>
      <c r="AN444" t="s">
        <v>51</v>
      </c>
      <c r="AO444" t="s">
        <v>51</v>
      </c>
      <c r="AP444" t="s">
        <v>50</v>
      </c>
      <c r="AQ444" t="s">
        <v>50</v>
      </c>
      <c r="AR444" t="s">
        <v>50</v>
      </c>
      <c r="AS444" t="s">
        <v>51</v>
      </c>
      <c r="AT444" t="s">
        <v>51</v>
      </c>
      <c r="AU444" t="s">
        <v>52</v>
      </c>
      <c r="AV444" t="s">
        <v>52</v>
      </c>
      <c r="AW444" t="s">
        <v>52</v>
      </c>
      <c r="AX444" t="s">
        <v>52</v>
      </c>
      <c r="AY444" t="s">
        <v>51</v>
      </c>
    </row>
    <row r="445" spans="1:51" hidden="1" x14ac:dyDescent="0.25">
      <c r="A445">
        <v>180874</v>
      </c>
      <c r="B445">
        <v>58</v>
      </c>
      <c r="C445">
        <v>58</v>
      </c>
      <c r="D445">
        <v>68</v>
      </c>
      <c r="E445">
        <v>8</v>
      </c>
      <c r="F445" t="s">
        <v>937</v>
      </c>
      <c r="G445" s="22">
        <v>9138</v>
      </c>
      <c r="H445">
        <v>93</v>
      </c>
      <c r="I445" t="s">
        <v>46</v>
      </c>
      <c r="J445" t="s">
        <v>47</v>
      </c>
      <c r="K445" t="s">
        <v>58</v>
      </c>
      <c r="L445">
        <v>32.9</v>
      </c>
      <c r="M445">
        <v>120</v>
      </c>
      <c r="N445">
        <v>60</v>
      </c>
      <c r="O445">
        <v>60</v>
      </c>
      <c r="P445">
        <v>90</v>
      </c>
      <c r="Q445">
        <v>64</v>
      </c>
      <c r="R445" t="s">
        <v>54</v>
      </c>
      <c r="S445" t="s">
        <v>50</v>
      </c>
      <c r="T445" t="s">
        <v>50</v>
      </c>
      <c r="U445" t="s">
        <v>50</v>
      </c>
      <c r="V445" t="s">
        <v>51</v>
      </c>
      <c r="W445" t="s">
        <v>51</v>
      </c>
      <c r="X445" t="s">
        <v>51</v>
      </c>
      <c r="Y445" t="s">
        <v>50</v>
      </c>
      <c r="Z445" t="s">
        <v>52</v>
      </c>
      <c r="AA445" t="s">
        <v>51</v>
      </c>
      <c r="AB445" t="s">
        <v>51</v>
      </c>
      <c r="AC445">
        <v>123</v>
      </c>
      <c r="AD445">
        <v>33</v>
      </c>
      <c r="AF445">
        <v>4.9000000000000004</v>
      </c>
      <c r="AK445" t="s">
        <v>50</v>
      </c>
      <c r="AL445" t="s">
        <v>51</v>
      </c>
      <c r="AN445" t="s">
        <v>51</v>
      </c>
      <c r="AO445" t="s">
        <v>51</v>
      </c>
      <c r="AP445" t="s">
        <v>50</v>
      </c>
      <c r="AQ445" t="s">
        <v>50</v>
      </c>
      <c r="AR445" t="s">
        <v>50</v>
      </c>
      <c r="AS445" t="s">
        <v>51</v>
      </c>
      <c r="AT445" t="s">
        <v>51</v>
      </c>
      <c r="AU445" t="s">
        <v>52</v>
      </c>
      <c r="AV445" t="s">
        <v>52</v>
      </c>
      <c r="AW445" t="s">
        <v>52</v>
      </c>
      <c r="AX445" t="s">
        <v>52</v>
      </c>
      <c r="AY445" t="s">
        <v>51</v>
      </c>
    </row>
    <row r="446" spans="1:51" hidden="1" x14ac:dyDescent="0.25">
      <c r="A446">
        <v>180874</v>
      </c>
      <c r="B446">
        <v>58</v>
      </c>
      <c r="C446">
        <v>58</v>
      </c>
      <c r="D446">
        <v>58</v>
      </c>
      <c r="E446">
        <v>9</v>
      </c>
      <c r="F446" t="s">
        <v>938</v>
      </c>
      <c r="G446" s="22">
        <v>9138</v>
      </c>
      <c r="H446">
        <v>93</v>
      </c>
      <c r="I446" t="s">
        <v>46</v>
      </c>
      <c r="J446" t="s">
        <v>47</v>
      </c>
      <c r="K446" t="s">
        <v>58</v>
      </c>
      <c r="L446">
        <v>33.799999999999997</v>
      </c>
      <c r="M446">
        <v>110</v>
      </c>
      <c r="N446">
        <v>60</v>
      </c>
      <c r="O446">
        <v>50</v>
      </c>
      <c r="P446">
        <v>85</v>
      </c>
      <c r="Q446">
        <v>65</v>
      </c>
      <c r="R446" t="s">
        <v>59</v>
      </c>
      <c r="S446" t="s">
        <v>50</v>
      </c>
      <c r="T446" t="s">
        <v>50</v>
      </c>
      <c r="U446" t="s">
        <v>50</v>
      </c>
      <c r="V446" t="s">
        <v>51</v>
      </c>
      <c r="W446" t="s">
        <v>51</v>
      </c>
      <c r="X446" t="s">
        <v>51</v>
      </c>
      <c r="Y446" t="s">
        <v>50</v>
      </c>
      <c r="Z446" t="s">
        <v>52</v>
      </c>
      <c r="AA446" t="s">
        <v>51</v>
      </c>
      <c r="AB446" t="s">
        <v>51</v>
      </c>
      <c r="AK446" t="s">
        <v>50</v>
      </c>
      <c r="AL446" t="s">
        <v>51</v>
      </c>
      <c r="AN446" t="s">
        <v>51</v>
      </c>
      <c r="AO446" t="s">
        <v>51</v>
      </c>
      <c r="AP446" t="s">
        <v>50</v>
      </c>
      <c r="AQ446" t="s">
        <v>50</v>
      </c>
      <c r="AR446" t="s">
        <v>50</v>
      </c>
      <c r="AS446" t="s">
        <v>51</v>
      </c>
      <c r="AT446" t="s">
        <v>51</v>
      </c>
      <c r="AU446" t="s">
        <v>52</v>
      </c>
      <c r="AV446" t="s">
        <v>52</v>
      </c>
      <c r="AW446" t="s">
        <v>52</v>
      </c>
      <c r="AX446" t="s">
        <v>52</v>
      </c>
      <c r="AY446" t="s">
        <v>51</v>
      </c>
    </row>
    <row r="447" spans="1:51" hidden="1" x14ac:dyDescent="0.25">
      <c r="A447">
        <v>180874</v>
      </c>
      <c r="B447">
        <v>58</v>
      </c>
      <c r="C447">
        <v>58</v>
      </c>
      <c r="D447">
        <v>58</v>
      </c>
      <c r="E447">
        <v>10</v>
      </c>
      <c r="F447" t="s">
        <v>939</v>
      </c>
      <c r="G447" s="22">
        <v>9138</v>
      </c>
      <c r="H447">
        <v>93</v>
      </c>
      <c r="I447" t="s">
        <v>46</v>
      </c>
      <c r="J447" t="s">
        <v>47</v>
      </c>
      <c r="K447" t="s">
        <v>58</v>
      </c>
      <c r="L447">
        <v>33.299999999999997</v>
      </c>
      <c r="M447">
        <v>130</v>
      </c>
      <c r="N447">
        <v>60</v>
      </c>
      <c r="O447">
        <v>70</v>
      </c>
      <c r="P447">
        <v>95</v>
      </c>
      <c r="Q447">
        <v>60</v>
      </c>
      <c r="R447" t="s">
        <v>59</v>
      </c>
      <c r="S447" t="s">
        <v>50</v>
      </c>
      <c r="T447" t="s">
        <v>50</v>
      </c>
      <c r="U447" t="s">
        <v>50</v>
      </c>
      <c r="V447" t="s">
        <v>51</v>
      </c>
      <c r="W447" t="s">
        <v>51</v>
      </c>
      <c r="X447" t="s">
        <v>51</v>
      </c>
      <c r="Y447" t="s">
        <v>50</v>
      </c>
      <c r="Z447" t="s">
        <v>52</v>
      </c>
      <c r="AA447" t="s">
        <v>51</v>
      </c>
      <c r="AB447" t="s">
        <v>51</v>
      </c>
      <c r="AC447">
        <v>128</v>
      </c>
      <c r="AD447">
        <v>31</v>
      </c>
      <c r="AF447">
        <v>5</v>
      </c>
      <c r="AK447" t="s">
        <v>50</v>
      </c>
      <c r="AL447" t="s">
        <v>51</v>
      </c>
      <c r="AM447" t="s">
        <v>50</v>
      </c>
      <c r="AN447" t="s">
        <v>51</v>
      </c>
      <c r="AO447" t="s">
        <v>51</v>
      </c>
      <c r="AP447" t="s">
        <v>50</v>
      </c>
      <c r="AQ447" t="s">
        <v>50</v>
      </c>
      <c r="AR447" t="s">
        <v>50</v>
      </c>
      <c r="AS447" t="s">
        <v>51</v>
      </c>
      <c r="AT447" t="s">
        <v>51</v>
      </c>
      <c r="AU447" t="s">
        <v>52</v>
      </c>
      <c r="AV447" t="s">
        <v>52</v>
      </c>
      <c r="AW447" t="s">
        <v>52</v>
      </c>
      <c r="AX447" t="s">
        <v>52</v>
      </c>
      <c r="AY447" t="s">
        <v>51</v>
      </c>
    </row>
    <row r="448" spans="1:51" hidden="1" x14ac:dyDescent="0.25">
      <c r="A448">
        <v>180874</v>
      </c>
      <c r="B448">
        <v>58</v>
      </c>
      <c r="C448">
        <v>58</v>
      </c>
      <c r="D448">
        <v>58</v>
      </c>
      <c r="E448">
        <v>11</v>
      </c>
      <c r="F448" t="s">
        <v>940</v>
      </c>
      <c r="G448" s="22">
        <v>9138</v>
      </c>
      <c r="H448">
        <v>93</v>
      </c>
      <c r="I448" t="s">
        <v>46</v>
      </c>
      <c r="J448" t="s">
        <v>47</v>
      </c>
      <c r="K448" t="s">
        <v>58</v>
      </c>
      <c r="L448">
        <v>32.9</v>
      </c>
      <c r="M448">
        <v>125</v>
      </c>
      <c r="N448">
        <v>60</v>
      </c>
      <c r="O448">
        <v>65</v>
      </c>
      <c r="P448">
        <v>92.5</v>
      </c>
      <c r="Q448">
        <v>71</v>
      </c>
      <c r="R448" t="s">
        <v>59</v>
      </c>
      <c r="S448" t="s">
        <v>50</v>
      </c>
      <c r="T448" t="s">
        <v>50</v>
      </c>
      <c r="U448" t="s">
        <v>50</v>
      </c>
      <c r="V448" t="s">
        <v>51</v>
      </c>
      <c r="W448" t="s">
        <v>51</v>
      </c>
      <c r="X448" t="s">
        <v>51</v>
      </c>
      <c r="Y448" t="s">
        <v>50</v>
      </c>
      <c r="Z448" t="s">
        <v>52</v>
      </c>
      <c r="AA448" t="s">
        <v>51</v>
      </c>
      <c r="AB448" t="s">
        <v>51</v>
      </c>
      <c r="AC448">
        <v>143</v>
      </c>
      <c r="AD448">
        <v>27</v>
      </c>
      <c r="AE448">
        <v>102</v>
      </c>
      <c r="AF448">
        <v>5.5</v>
      </c>
      <c r="AI448">
        <v>4.7</v>
      </c>
      <c r="AK448" t="s">
        <v>50</v>
      </c>
      <c r="AL448" t="s">
        <v>51</v>
      </c>
      <c r="AM448" t="s">
        <v>50</v>
      </c>
      <c r="AN448" t="s">
        <v>51</v>
      </c>
      <c r="AO448" t="s">
        <v>51</v>
      </c>
      <c r="AP448" t="s">
        <v>50</v>
      </c>
      <c r="AQ448" t="s">
        <v>50</v>
      </c>
      <c r="AR448" t="s">
        <v>50</v>
      </c>
      <c r="AS448" t="s">
        <v>51</v>
      </c>
      <c r="AT448" t="s">
        <v>51</v>
      </c>
      <c r="AU448" t="s">
        <v>52</v>
      </c>
      <c r="AV448" t="s">
        <v>52</v>
      </c>
      <c r="AW448" t="s">
        <v>52</v>
      </c>
      <c r="AX448" t="s">
        <v>52</v>
      </c>
      <c r="AY448" t="s">
        <v>51</v>
      </c>
    </row>
    <row r="449" spans="1:51" hidden="1" x14ac:dyDescent="0.25">
      <c r="A449">
        <v>180874</v>
      </c>
      <c r="B449">
        <v>58</v>
      </c>
      <c r="C449">
        <v>58</v>
      </c>
      <c r="D449">
        <v>58</v>
      </c>
      <c r="E449">
        <v>12</v>
      </c>
      <c r="F449" t="s">
        <v>941</v>
      </c>
      <c r="G449" s="22">
        <v>9138</v>
      </c>
      <c r="H449">
        <v>93</v>
      </c>
      <c r="I449" t="s">
        <v>46</v>
      </c>
      <c r="J449" t="s">
        <v>47</v>
      </c>
      <c r="K449" t="s">
        <v>58</v>
      </c>
      <c r="L449">
        <v>34.200000000000003</v>
      </c>
      <c r="M449">
        <v>150</v>
      </c>
      <c r="N449">
        <v>80</v>
      </c>
      <c r="O449">
        <v>70</v>
      </c>
      <c r="P449">
        <v>115</v>
      </c>
      <c r="Q449">
        <v>69</v>
      </c>
      <c r="R449" t="s">
        <v>59</v>
      </c>
      <c r="S449" t="s">
        <v>50</v>
      </c>
      <c r="T449" t="s">
        <v>50</v>
      </c>
      <c r="U449" t="s">
        <v>51</v>
      </c>
      <c r="V449" t="s">
        <v>51</v>
      </c>
      <c r="W449" t="s">
        <v>51</v>
      </c>
      <c r="X449" t="s">
        <v>51</v>
      </c>
      <c r="Y449" t="s">
        <v>50</v>
      </c>
      <c r="Z449" t="s">
        <v>52</v>
      </c>
      <c r="AA449" t="s">
        <v>51</v>
      </c>
      <c r="AB449" t="s">
        <v>51</v>
      </c>
      <c r="AE449">
        <v>108</v>
      </c>
      <c r="AK449" t="s">
        <v>50</v>
      </c>
      <c r="AL449" t="s">
        <v>51</v>
      </c>
      <c r="AM449" t="s">
        <v>50</v>
      </c>
      <c r="AN449" t="s">
        <v>51</v>
      </c>
      <c r="AO449" t="s">
        <v>51</v>
      </c>
      <c r="AP449" t="s">
        <v>50</v>
      </c>
      <c r="AQ449" t="s">
        <v>50</v>
      </c>
      <c r="AR449" t="s">
        <v>50</v>
      </c>
      <c r="AS449" t="s">
        <v>51</v>
      </c>
      <c r="AT449" t="s">
        <v>51</v>
      </c>
      <c r="AU449" t="s">
        <v>52</v>
      </c>
      <c r="AV449" t="s">
        <v>52</v>
      </c>
      <c r="AW449" t="s">
        <v>52</v>
      </c>
      <c r="AX449" t="s">
        <v>52</v>
      </c>
      <c r="AY449" t="s">
        <v>51</v>
      </c>
    </row>
    <row r="450" spans="1:51" hidden="1" x14ac:dyDescent="0.25">
      <c r="A450">
        <v>180874</v>
      </c>
      <c r="B450">
        <v>58</v>
      </c>
      <c r="C450">
        <v>58</v>
      </c>
      <c r="D450">
        <v>58</v>
      </c>
      <c r="E450">
        <v>13</v>
      </c>
      <c r="F450" t="s">
        <v>942</v>
      </c>
      <c r="G450" s="22">
        <v>9138</v>
      </c>
      <c r="H450">
        <v>93</v>
      </c>
      <c r="I450" t="s">
        <v>46</v>
      </c>
      <c r="J450" t="s">
        <v>47</v>
      </c>
      <c r="K450" t="s">
        <v>58</v>
      </c>
      <c r="L450">
        <v>34.4</v>
      </c>
      <c r="M450">
        <v>140</v>
      </c>
      <c r="N450">
        <v>65</v>
      </c>
      <c r="O450">
        <v>75</v>
      </c>
      <c r="P450">
        <v>102.5</v>
      </c>
      <c r="Q450">
        <v>69</v>
      </c>
      <c r="R450" t="s">
        <v>59</v>
      </c>
      <c r="S450" t="s">
        <v>50</v>
      </c>
      <c r="T450" t="s">
        <v>50</v>
      </c>
      <c r="U450" t="s">
        <v>51</v>
      </c>
      <c r="V450" t="s">
        <v>51</v>
      </c>
      <c r="W450" t="s">
        <v>51</v>
      </c>
      <c r="X450" t="s">
        <v>51</v>
      </c>
      <c r="Y450" t="s">
        <v>50</v>
      </c>
      <c r="Z450" t="s">
        <v>52</v>
      </c>
      <c r="AA450" t="s">
        <v>51</v>
      </c>
      <c r="AB450" t="s">
        <v>51</v>
      </c>
      <c r="AK450" t="s">
        <v>50</v>
      </c>
      <c r="AL450" t="s">
        <v>51</v>
      </c>
      <c r="AM450" t="s">
        <v>50</v>
      </c>
      <c r="AN450" t="s">
        <v>51</v>
      </c>
      <c r="AO450" t="s">
        <v>51</v>
      </c>
      <c r="AP450" t="s">
        <v>50</v>
      </c>
      <c r="AQ450" t="s">
        <v>50</v>
      </c>
      <c r="AR450" t="s">
        <v>50</v>
      </c>
      <c r="AS450" t="s">
        <v>51</v>
      </c>
      <c r="AT450" t="s">
        <v>51</v>
      </c>
      <c r="AU450" t="s">
        <v>52</v>
      </c>
      <c r="AV450" t="s">
        <v>52</v>
      </c>
      <c r="AW450" t="s">
        <v>52</v>
      </c>
      <c r="AX450" t="s">
        <v>52</v>
      </c>
      <c r="AY450" t="s">
        <v>51</v>
      </c>
    </row>
    <row r="451" spans="1:51" hidden="1" x14ac:dyDescent="0.25">
      <c r="A451">
        <v>180874</v>
      </c>
      <c r="B451">
        <v>58</v>
      </c>
      <c r="C451">
        <v>58</v>
      </c>
      <c r="D451">
        <v>58</v>
      </c>
      <c r="E451">
        <v>14</v>
      </c>
      <c r="F451" t="s">
        <v>943</v>
      </c>
      <c r="G451" s="22">
        <v>9138</v>
      </c>
      <c r="H451">
        <v>93</v>
      </c>
      <c r="I451" t="s">
        <v>46</v>
      </c>
      <c r="J451" t="s">
        <v>47</v>
      </c>
      <c r="K451" t="s">
        <v>58</v>
      </c>
      <c r="L451">
        <v>32.799999999999997</v>
      </c>
      <c r="M451">
        <v>145</v>
      </c>
      <c r="N451">
        <v>60</v>
      </c>
      <c r="O451">
        <v>85</v>
      </c>
      <c r="P451">
        <v>102.5</v>
      </c>
      <c r="Q451">
        <v>68</v>
      </c>
      <c r="R451" t="s">
        <v>59</v>
      </c>
      <c r="S451" t="s">
        <v>50</v>
      </c>
      <c r="T451" t="s">
        <v>50</v>
      </c>
      <c r="U451" t="s">
        <v>50</v>
      </c>
      <c r="V451" t="s">
        <v>51</v>
      </c>
      <c r="W451" t="s">
        <v>51</v>
      </c>
      <c r="X451" t="s">
        <v>51</v>
      </c>
      <c r="Y451" t="s">
        <v>50</v>
      </c>
      <c r="Z451" t="s">
        <v>52</v>
      </c>
      <c r="AA451" t="s">
        <v>51</v>
      </c>
      <c r="AB451" t="s">
        <v>51</v>
      </c>
      <c r="AC451">
        <v>143</v>
      </c>
      <c r="AD451">
        <v>27</v>
      </c>
      <c r="AF451">
        <v>4.9000000000000004</v>
      </c>
      <c r="AI451">
        <v>4</v>
      </c>
      <c r="AJ451">
        <v>1.7</v>
      </c>
      <c r="AK451" t="s">
        <v>50</v>
      </c>
      <c r="AL451" t="s">
        <v>51</v>
      </c>
      <c r="AM451" t="s">
        <v>50</v>
      </c>
      <c r="AN451" t="s">
        <v>51</v>
      </c>
      <c r="AO451" t="s">
        <v>51</v>
      </c>
      <c r="AP451" t="s">
        <v>50</v>
      </c>
      <c r="AQ451" t="s">
        <v>50</v>
      </c>
      <c r="AR451" t="s">
        <v>50</v>
      </c>
      <c r="AS451" t="s">
        <v>51</v>
      </c>
      <c r="AT451" t="s">
        <v>51</v>
      </c>
      <c r="AU451" t="s">
        <v>52</v>
      </c>
      <c r="AV451" t="s">
        <v>52</v>
      </c>
      <c r="AW451" t="s">
        <v>52</v>
      </c>
      <c r="AX451" t="s">
        <v>52</v>
      </c>
      <c r="AY451" t="s">
        <v>51</v>
      </c>
    </row>
    <row r="452" spans="1:51" x14ac:dyDescent="0.25">
      <c r="A452">
        <v>182405</v>
      </c>
      <c r="B452">
        <v>50</v>
      </c>
      <c r="D452">
        <v>50</v>
      </c>
      <c r="E452">
        <v>1</v>
      </c>
      <c r="F452" t="s">
        <v>153</v>
      </c>
      <c r="G452" s="22">
        <v>14828</v>
      </c>
      <c r="H452">
        <v>78</v>
      </c>
      <c r="I452" t="s">
        <v>46</v>
      </c>
      <c r="J452" t="s">
        <v>70</v>
      </c>
      <c r="K452" t="s">
        <v>58</v>
      </c>
      <c r="L452">
        <v>28.98</v>
      </c>
      <c r="M452">
        <v>140</v>
      </c>
      <c r="N452">
        <v>80</v>
      </c>
      <c r="O452">
        <v>60</v>
      </c>
      <c r="P452">
        <v>110</v>
      </c>
      <c r="Q452">
        <v>84</v>
      </c>
      <c r="R452" t="s">
        <v>54</v>
      </c>
      <c r="S452" t="s">
        <v>50</v>
      </c>
      <c r="T452" t="s">
        <v>50</v>
      </c>
      <c r="U452" t="s">
        <v>50</v>
      </c>
      <c r="V452" t="s">
        <v>50</v>
      </c>
      <c r="W452" t="s">
        <v>50</v>
      </c>
      <c r="X452" t="s">
        <v>50</v>
      </c>
      <c r="Y452" t="s">
        <v>51</v>
      </c>
      <c r="Z452" t="s">
        <v>52</v>
      </c>
      <c r="AA452" t="s">
        <v>50</v>
      </c>
      <c r="AB452" t="s">
        <v>50</v>
      </c>
      <c r="AC452">
        <v>67</v>
      </c>
      <c r="AD452">
        <v>77</v>
      </c>
      <c r="AE452">
        <v>13.8</v>
      </c>
      <c r="AF452">
        <v>4.2</v>
      </c>
      <c r="AI452" t="s">
        <v>52</v>
      </c>
      <c r="AJ452" t="s">
        <v>52</v>
      </c>
      <c r="AK452" t="s">
        <v>50</v>
      </c>
      <c r="AL452" t="s">
        <v>50</v>
      </c>
      <c r="AM452" t="s">
        <v>52</v>
      </c>
      <c r="AN452" t="s">
        <v>50</v>
      </c>
      <c r="AO452" t="s">
        <v>51</v>
      </c>
      <c r="AP452" t="s">
        <v>51</v>
      </c>
      <c r="AQ452" t="s">
        <v>50</v>
      </c>
      <c r="AR452" t="s">
        <v>50</v>
      </c>
      <c r="AS452" t="s">
        <v>51</v>
      </c>
      <c r="AT452" t="s">
        <v>51</v>
      </c>
      <c r="AU452" t="s">
        <v>52</v>
      </c>
      <c r="AV452" t="s">
        <v>52</v>
      </c>
      <c r="AW452" t="s">
        <v>52</v>
      </c>
      <c r="AX452" t="s">
        <v>52</v>
      </c>
      <c r="AY452" t="s">
        <v>51</v>
      </c>
    </row>
    <row r="453" spans="1:51" x14ac:dyDescent="0.25">
      <c r="A453">
        <v>182593</v>
      </c>
      <c r="B453">
        <v>64</v>
      </c>
      <c r="C453">
        <v>64</v>
      </c>
      <c r="D453">
        <v>45</v>
      </c>
      <c r="E453">
        <v>1</v>
      </c>
      <c r="F453" t="s">
        <v>154</v>
      </c>
      <c r="G453" s="22">
        <v>11464</v>
      </c>
      <c r="H453">
        <v>87</v>
      </c>
      <c r="I453" t="s">
        <v>46</v>
      </c>
      <c r="J453" t="s">
        <v>47</v>
      </c>
      <c r="K453" t="s">
        <v>58</v>
      </c>
      <c r="L453">
        <v>30.2</v>
      </c>
      <c r="M453">
        <v>140</v>
      </c>
      <c r="N453">
        <v>80</v>
      </c>
      <c r="O453">
        <v>60</v>
      </c>
      <c r="P453">
        <v>110</v>
      </c>
      <c r="Q453">
        <v>59</v>
      </c>
      <c r="R453" t="s">
        <v>54</v>
      </c>
      <c r="S453" t="s">
        <v>50</v>
      </c>
      <c r="T453" t="s">
        <v>50</v>
      </c>
      <c r="U453" t="s">
        <v>50</v>
      </c>
      <c r="V453" t="s">
        <v>51</v>
      </c>
      <c r="W453" t="s">
        <v>51</v>
      </c>
      <c r="X453" t="s">
        <v>51</v>
      </c>
      <c r="Y453" t="s">
        <v>50</v>
      </c>
      <c r="Z453" t="s">
        <v>52</v>
      </c>
      <c r="AA453" t="s">
        <v>50</v>
      </c>
      <c r="AB453" t="s">
        <v>50</v>
      </c>
      <c r="AC453">
        <v>71</v>
      </c>
      <c r="AD453">
        <v>67</v>
      </c>
      <c r="AE453">
        <v>128</v>
      </c>
      <c r="AF453">
        <v>4.0999999999999996</v>
      </c>
      <c r="AI453">
        <v>4.0999999999999996</v>
      </c>
      <c r="AJ453">
        <v>2.2000000000000002</v>
      </c>
      <c r="AK453" t="s">
        <v>50</v>
      </c>
      <c r="AL453" t="s">
        <v>51</v>
      </c>
      <c r="AN453" t="s">
        <v>51</v>
      </c>
      <c r="AO453" t="s">
        <v>51</v>
      </c>
      <c r="AP453" t="s">
        <v>50</v>
      </c>
      <c r="AQ453" t="s">
        <v>51</v>
      </c>
      <c r="AR453" t="s">
        <v>51</v>
      </c>
      <c r="AS453" t="s">
        <v>50</v>
      </c>
      <c r="AT453" t="s">
        <v>50</v>
      </c>
      <c r="AU453" t="s">
        <v>52</v>
      </c>
      <c r="AV453" t="s">
        <v>52</v>
      </c>
      <c r="AW453" t="s">
        <v>52</v>
      </c>
      <c r="AX453" t="s">
        <v>52</v>
      </c>
      <c r="AY453" t="s">
        <v>51</v>
      </c>
    </row>
    <row r="454" spans="1:51" hidden="1" x14ac:dyDescent="0.25">
      <c r="A454">
        <v>182593</v>
      </c>
      <c r="B454">
        <v>64</v>
      </c>
      <c r="C454">
        <v>64</v>
      </c>
      <c r="D454">
        <v>45</v>
      </c>
      <c r="E454">
        <v>2</v>
      </c>
      <c r="F454" t="s">
        <v>944</v>
      </c>
      <c r="G454" s="22">
        <v>11464</v>
      </c>
      <c r="H454">
        <v>87</v>
      </c>
      <c r="I454" t="s">
        <v>46</v>
      </c>
      <c r="J454" t="s">
        <v>47</v>
      </c>
      <c r="K454" t="s">
        <v>58</v>
      </c>
      <c r="L454">
        <v>30.2</v>
      </c>
      <c r="M454">
        <v>145</v>
      </c>
      <c r="N454">
        <v>60</v>
      </c>
      <c r="O454">
        <v>85</v>
      </c>
      <c r="P454">
        <v>102.5</v>
      </c>
      <c r="Q454">
        <v>80</v>
      </c>
      <c r="R454" t="s">
        <v>54</v>
      </c>
      <c r="S454" t="s">
        <v>50</v>
      </c>
      <c r="T454" t="s">
        <v>50</v>
      </c>
      <c r="U454" t="s">
        <v>51</v>
      </c>
      <c r="V454" t="s">
        <v>51</v>
      </c>
      <c r="W454" t="s">
        <v>51</v>
      </c>
      <c r="X454" t="s">
        <v>51</v>
      </c>
      <c r="Y454" t="s">
        <v>50</v>
      </c>
      <c r="Z454" t="s">
        <v>52</v>
      </c>
      <c r="AA454" t="s">
        <v>50</v>
      </c>
      <c r="AB454" t="s">
        <v>50</v>
      </c>
      <c r="AC454">
        <v>76</v>
      </c>
      <c r="AD454">
        <v>61</v>
      </c>
      <c r="AF454">
        <v>5.0999999999999996</v>
      </c>
      <c r="AI454">
        <v>3.9</v>
      </c>
      <c r="AJ454">
        <v>2.2999999999999998</v>
      </c>
      <c r="AK454" t="s">
        <v>50</v>
      </c>
      <c r="AL454" t="s">
        <v>51</v>
      </c>
      <c r="AM454" t="s">
        <v>50</v>
      </c>
      <c r="AN454" t="s">
        <v>51</v>
      </c>
      <c r="AO454" t="s">
        <v>51</v>
      </c>
      <c r="AP454" t="s">
        <v>50</v>
      </c>
      <c r="AQ454" t="s">
        <v>51</v>
      </c>
      <c r="AR454" t="s">
        <v>51</v>
      </c>
      <c r="AS454" t="s">
        <v>50</v>
      </c>
      <c r="AT454" t="s">
        <v>50</v>
      </c>
      <c r="AU454" t="s">
        <v>52</v>
      </c>
      <c r="AV454" t="s">
        <v>52</v>
      </c>
      <c r="AW454" t="s">
        <v>52</v>
      </c>
      <c r="AX454" t="s">
        <v>52</v>
      </c>
      <c r="AY454" t="s">
        <v>51</v>
      </c>
    </row>
    <row r="455" spans="1:51" x14ac:dyDescent="0.25">
      <c r="A455">
        <v>182879</v>
      </c>
      <c r="B455">
        <v>70</v>
      </c>
      <c r="C455">
        <v>70</v>
      </c>
      <c r="D455">
        <v>65</v>
      </c>
      <c r="E455">
        <v>1</v>
      </c>
      <c r="F455" t="s">
        <v>155</v>
      </c>
      <c r="G455" s="22">
        <v>14879</v>
      </c>
      <c r="H455">
        <v>78</v>
      </c>
      <c r="I455" t="s">
        <v>56</v>
      </c>
      <c r="J455" t="s">
        <v>70</v>
      </c>
      <c r="K455" t="s">
        <v>48</v>
      </c>
      <c r="L455">
        <v>38.799999999999997</v>
      </c>
      <c r="M455">
        <v>80</v>
      </c>
      <c r="N455">
        <v>60</v>
      </c>
      <c r="O455">
        <v>20</v>
      </c>
      <c r="P455">
        <v>70</v>
      </c>
      <c r="Q455">
        <v>67</v>
      </c>
      <c r="R455" t="s">
        <v>59</v>
      </c>
      <c r="S455" t="s">
        <v>50</v>
      </c>
      <c r="T455" t="s">
        <v>51</v>
      </c>
      <c r="U455" t="s">
        <v>50</v>
      </c>
      <c r="V455" t="s">
        <v>50</v>
      </c>
      <c r="W455" t="s">
        <v>51</v>
      </c>
      <c r="X455" t="s">
        <v>51</v>
      </c>
      <c r="Y455" t="s">
        <v>51</v>
      </c>
      <c r="Z455" t="s">
        <v>52</v>
      </c>
      <c r="AA455" t="s">
        <v>50</v>
      </c>
      <c r="AB455" t="s">
        <v>50</v>
      </c>
      <c r="AC455">
        <v>103</v>
      </c>
      <c r="AD455">
        <v>61</v>
      </c>
      <c r="AE455">
        <v>137</v>
      </c>
      <c r="AF455">
        <v>4.5</v>
      </c>
      <c r="AK455" t="s">
        <v>50</v>
      </c>
      <c r="AL455" t="s">
        <v>50</v>
      </c>
      <c r="AN455" t="s">
        <v>51</v>
      </c>
      <c r="AO455" t="s">
        <v>51</v>
      </c>
      <c r="AP455" t="s">
        <v>51</v>
      </c>
      <c r="AQ455" t="s">
        <v>50</v>
      </c>
      <c r="AR455" t="s">
        <v>50</v>
      </c>
      <c r="AS455" t="s">
        <v>50</v>
      </c>
      <c r="AT455" t="s">
        <v>50</v>
      </c>
      <c r="AU455" t="s">
        <v>52</v>
      </c>
      <c r="AV455" t="s">
        <v>52</v>
      </c>
      <c r="AW455" t="s">
        <v>52</v>
      </c>
      <c r="AX455" t="s">
        <v>52</v>
      </c>
      <c r="AY455" t="s">
        <v>51</v>
      </c>
    </row>
    <row r="456" spans="1:51" x14ac:dyDescent="0.25">
      <c r="A456">
        <v>183088</v>
      </c>
      <c r="B456">
        <v>70</v>
      </c>
      <c r="D456">
        <v>70</v>
      </c>
      <c r="E456">
        <v>1</v>
      </c>
      <c r="F456" t="s">
        <v>156</v>
      </c>
      <c r="G456" s="22">
        <v>15721</v>
      </c>
      <c r="H456">
        <v>75</v>
      </c>
      <c r="I456" t="s">
        <v>56</v>
      </c>
      <c r="J456" t="s">
        <v>57</v>
      </c>
      <c r="K456" t="s">
        <v>58</v>
      </c>
      <c r="L456">
        <v>33.03</v>
      </c>
      <c r="M456">
        <v>150</v>
      </c>
      <c r="N456">
        <v>70</v>
      </c>
      <c r="O456">
        <v>80</v>
      </c>
      <c r="P456">
        <v>110</v>
      </c>
      <c r="Q456">
        <v>71</v>
      </c>
      <c r="R456" t="s">
        <v>54</v>
      </c>
      <c r="S456" t="s">
        <v>50</v>
      </c>
      <c r="T456" t="s">
        <v>50</v>
      </c>
      <c r="U456" t="s">
        <v>50</v>
      </c>
      <c r="V456" t="s">
        <v>51</v>
      </c>
      <c r="W456" t="s">
        <v>51</v>
      </c>
      <c r="X456" t="s">
        <v>51</v>
      </c>
      <c r="Y456" t="s">
        <v>50</v>
      </c>
      <c r="Z456" t="s">
        <v>52</v>
      </c>
      <c r="AA456" t="s">
        <v>51</v>
      </c>
      <c r="AB456" t="s">
        <v>50</v>
      </c>
      <c r="AI456" t="s">
        <v>52</v>
      </c>
      <c r="AJ456" t="s">
        <v>52</v>
      </c>
      <c r="AK456" t="s">
        <v>50</v>
      </c>
      <c r="AL456" t="s">
        <v>51</v>
      </c>
      <c r="AM456" t="s">
        <v>52</v>
      </c>
      <c r="AN456" t="s">
        <v>51</v>
      </c>
      <c r="AO456" t="s">
        <v>51</v>
      </c>
      <c r="AP456" t="s">
        <v>50</v>
      </c>
      <c r="AQ456" t="s">
        <v>50</v>
      </c>
      <c r="AR456" t="s">
        <v>50</v>
      </c>
      <c r="AS456" t="s">
        <v>51</v>
      </c>
      <c r="AT456" t="s">
        <v>50</v>
      </c>
      <c r="AU456" t="s">
        <v>52</v>
      </c>
      <c r="AV456" t="s">
        <v>52</v>
      </c>
      <c r="AW456" t="s">
        <v>52</v>
      </c>
      <c r="AX456" t="s">
        <v>52</v>
      </c>
      <c r="AY456" t="s">
        <v>51</v>
      </c>
    </row>
    <row r="457" spans="1:51" hidden="1" x14ac:dyDescent="0.25">
      <c r="A457">
        <v>183088</v>
      </c>
      <c r="B457">
        <v>70</v>
      </c>
      <c r="D457">
        <v>70</v>
      </c>
      <c r="E457">
        <v>2</v>
      </c>
      <c r="F457" t="s">
        <v>945</v>
      </c>
      <c r="G457" s="22">
        <v>15721</v>
      </c>
      <c r="H457">
        <v>75</v>
      </c>
      <c r="I457" t="s">
        <v>56</v>
      </c>
      <c r="J457" t="s">
        <v>57</v>
      </c>
      <c r="K457" t="s">
        <v>58</v>
      </c>
      <c r="L457">
        <v>33.229999999999997</v>
      </c>
      <c r="M457">
        <v>125</v>
      </c>
      <c r="N457">
        <v>70</v>
      </c>
      <c r="O457">
        <v>55</v>
      </c>
      <c r="P457">
        <v>97.5</v>
      </c>
      <c r="Q457">
        <v>79</v>
      </c>
      <c r="R457" t="s">
        <v>54</v>
      </c>
      <c r="S457" t="s">
        <v>50</v>
      </c>
      <c r="T457" t="s">
        <v>50</v>
      </c>
      <c r="U457" t="s">
        <v>50</v>
      </c>
      <c r="V457" t="s">
        <v>51</v>
      </c>
      <c r="W457" t="s">
        <v>51</v>
      </c>
      <c r="X457" t="s">
        <v>51</v>
      </c>
      <c r="Y457" t="s">
        <v>50</v>
      </c>
      <c r="Z457" t="s">
        <v>52</v>
      </c>
      <c r="AA457" t="s">
        <v>51</v>
      </c>
      <c r="AB457" t="s">
        <v>50</v>
      </c>
      <c r="AC457">
        <v>74</v>
      </c>
      <c r="AD457">
        <v>88</v>
      </c>
      <c r="AE457">
        <v>13.5</v>
      </c>
      <c r="AF457">
        <v>4</v>
      </c>
      <c r="AI457" t="s">
        <v>52</v>
      </c>
      <c r="AJ457" t="s">
        <v>52</v>
      </c>
      <c r="AK457" t="s">
        <v>50</v>
      </c>
      <c r="AL457" t="s">
        <v>51</v>
      </c>
      <c r="AM457" t="s">
        <v>52</v>
      </c>
      <c r="AN457" t="s">
        <v>51</v>
      </c>
      <c r="AO457" t="s">
        <v>51</v>
      </c>
      <c r="AP457" t="s">
        <v>50</v>
      </c>
      <c r="AQ457" t="s">
        <v>50</v>
      </c>
      <c r="AR457" t="s">
        <v>50</v>
      </c>
      <c r="AS457" t="s">
        <v>51</v>
      </c>
      <c r="AT457" t="s">
        <v>50</v>
      </c>
      <c r="AU457" t="s">
        <v>52</v>
      </c>
      <c r="AV457" t="s">
        <v>52</v>
      </c>
      <c r="AW457" t="s">
        <v>52</v>
      </c>
      <c r="AX457" t="s">
        <v>52</v>
      </c>
      <c r="AY457" t="s">
        <v>51</v>
      </c>
    </row>
    <row r="458" spans="1:51" hidden="1" x14ac:dyDescent="0.25">
      <c r="A458">
        <v>183088</v>
      </c>
      <c r="B458">
        <v>70</v>
      </c>
      <c r="D458">
        <v>70</v>
      </c>
      <c r="E458">
        <v>3</v>
      </c>
      <c r="F458" t="s">
        <v>946</v>
      </c>
      <c r="G458" s="22">
        <v>15721</v>
      </c>
      <c r="H458">
        <v>75</v>
      </c>
      <c r="I458" t="s">
        <v>56</v>
      </c>
      <c r="J458" t="s">
        <v>57</v>
      </c>
      <c r="K458" t="s">
        <v>58</v>
      </c>
      <c r="L458">
        <v>32.909999999999997</v>
      </c>
      <c r="M458">
        <v>160</v>
      </c>
      <c r="N458">
        <v>90</v>
      </c>
      <c r="O458">
        <v>70</v>
      </c>
      <c r="P458">
        <v>125</v>
      </c>
      <c r="Q458">
        <v>65</v>
      </c>
      <c r="R458" t="s">
        <v>54</v>
      </c>
      <c r="S458" t="s">
        <v>50</v>
      </c>
      <c r="T458" t="s">
        <v>50</v>
      </c>
      <c r="U458" t="s">
        <v>50</v>
      </c>
      <c r="V458" t="s">
        <v>51</v>
      </c>
      <c r="W458" t="s">
        <v>51</v>
      </c>
      <c r="X458" t="s">
        <v>51</v>
      </c>
      <c r="Y458" t="s">
        <v>50</v>
      </c>
      <c r="Z458" t="s">
        <v>52</v>
      </c>
      <c r="AA458" t="s">
        <v>51</v>
      </c>
      <c r="AB458" t="s">
        <v>50</v>
      </c>
      <c r="AI458" t="s">
        <v>52</v>
      </c>
      <c r="AJ458" t="s">
        <v>52</v>
      </c>
      <c r="AK458" t="s">
        <v>50</v>
      </c>
      <c r="AL458" t="s">
        <v>51</v>
      </c>
      <c r="AM458" t="s">
        <v>52</v>
      </c>
      <c r="AN458" t="s">
        <v>51</v>
      </c>
      <c r="AO458" t="s">
        <v>51</v>
      </c>
      <c r="AP458" t="s">
        <v>50</v>
      </c>
      <c r="AQ458" t="s">
        <v>50</v>
      </c>
      <c r="AR458" t="s">
        <v>50</v>
      </c>
      <c r="AS458" t="s">
        <v>51</v>
      </c>
      <c r="AT458" t="s">
        <v>50</v>
      </c>
      <c r="AU458" t="s">
        <v>52</v>
      </c>
      <c r="AV458" t="s">
        <v>52</v>
      </c>
      <c r="AW458" t="s">
        <v>52</v>
      </c>
      <c r="AX458" t="s">
        <v>52</v>
      </c>
      <c r="AY458" t="s">
        <v>51</v>
      </c>
    </row>
    <row r="459" spans="1:51" hidden="1" x14ac:dyDescent="0.25">
      <c r="A459">
        <v>183088</v>
      </c>
      <c r="B459">
        <v>70</v>
      </c>
      <c r="D459">
        <v>70</v>
      </c>
      <c r="E459">
        <v>4</v>
      </c>
      <c r="F459" t="s">
        <v>947</v>
      </c>
      <c r="G459" s="22">
        <v>15721</v>
      </c>
      <c r="H459">
        <v>75</v>
      </c>
      <c r="I459" t="s">
        <v>56</v>
      </c>
      <c r="J459" t="s">
        <v>57</v>
      </c>
      <c r="K459" t="s">
        <v>58</v>
      </c>
      <c r="L459">
        <v>32.4</v>
      </c>
      <c r="M459">
        <v>115</v>
      </c>
      <c r="N459">
        <v>70</v>
      </c>
      <c r="O459">
        <v>45</v>
      </c>
      <c r="P459">
        <v>92.5</v>
      </c>
      <c r="Q459">
        <v>82</v>
      </c>
      <c r="R459" t="s">
        <v>54</v>
      </c>
      <c r="S459" t="s">
        <v>50</v>
      </c>
      <c r="T459" t="s">
        <v>50</v>
      </c>
      <c r="U459" t="s">
        <v>50</v>
      </c>
      <c r="V459" t="s">
        <v>51</v>
      </c>
      <c r="W459" t="s">
        <v>51</v>
      </c>
      <c r="X459" t="s">
        <v>51</v>
      </c>
      <c r="Y459" t="s">
        <v>50</v>
      </c>
      <c r="Z459" t="s">
        <v>52</v>
      </c>
      <c r="AA459" t="s">
        <v>51</v>
      </c>
      <c r="AB459" t="s">
        <v>50</v>
      </c>
      <c r="AI459" t="s">
        <v>52</v>
      </c>
      <c r="AJ459" t="s">
        <v>52</v>
      </c>
      <c r="AK459" t="s">
        <v>50</v>
      </c>
      <c r="AL459" t="s">
        <v>51</v>
      </c>
      <c r="AM459" t="s">
        <v>52</v>
      </c>
      <c r="AN459" t="s">
        <v>51</v>
      </c>
      <c r="AO459" t="s">
        <v>51</v>
      </c>
      <c r="AP459" t="s">
        <v>50</v>
      </c>
      <c r="AQ459" t="s">
        <v>50</v>
      </c>
      <c r="AR459" t="s">
        <v>50</v>
      </c>
      <c r="AS459" t="s">
        <v>51</v>
      </c>
      <c r="AT459" t="s">
        <v>50</v>
      </c>
      <c r="AU459" t="s">
        <v>52</v>
      </c>
      <c r="AV459" t="s">
        <v>52</v>
      </c>
      <c r="AW459" t="s">
        <v>52</v>
      </c>
      <c r="AX459" t="s">
        <v>52</v>
      </c>
      <c r="AY459" t="s">
        <v>51</v>
      </c>
    </row>
    <row r="460" spans="1:51" hidden="1" x14ac:dyDescent="0.25">
      <c r="A460">
        <v>183088</v>
      </c>
      <c r="B460">
        <v>70</v>
      </c>
      <c r="D460">
        <v>70</v>
      </c>
      <c r="E460">
        <v>5</v>
      </c>
      <c r="F460" t="s">
        <v>948</v>
      </c>
      <c r="G460" s="22">
        <v>15721</v>
      </c>
      <c r="H460">
        <v>75</v>
      </c>
      <c r="I460" t="s">
        <v>56</v>
      </c>
      <c r="J460" t="s">
        <v>57</v>
      </c>
      <c r="K460" t="s">
        <v>58</v>
      </c>
      <c r="L460">
        <v>33.229999999999997</v>
      </c>
      <c r="M460">
        <v>120</v>
      </c>
      <c r="N460">
        <v>70</v>
      </c>
      <c r="O460">
        <v>50</v>
      </c>
      <c r="P460">
        <v>95</v>
      </c>
      <c r="Q460">
        <v>82</v>
      </c>
      <c r="R460" t="s">
        <v>54</v>
      </c>
      <c r="S460" t="s">
        <v>50</v>
      </c>
      <c r="T460" t="s">
        <v>50</v>
      </c>
      <c r="U460" t="s">
        <v>50</v>
      </c>
      <c r="V460" t="s">
        <v>51</v>
      </c>
      <c r="W460" t="s">
        <v>51</v>
      </c>
      <c r="X460" t="s">
        <v>51</v>
      </c>
      <c r="Y460" t="s">
        <v>50</v>
      </c>
      <c r="Z460" t="s">
        <v>52</v>
      </c>
      <c r="AA460" t="s">
        <v>51</v>
      </c>
      <c r="AB460" t="s">
        <v>50</v>
      </c>
      <c r="AC460">
        <v>83</v>
      </c>
      <c r="AD460">
        <v>80</v>
      </c>
      <c r="AE460">
        <v>12.2</v>
      </c>
      <c r="AF460">
        <v>4.2</v>
      </c>
      <c r="AI460" t="s">
        <v>52</v>
      </c>
      <c r="AJ460" t="s">
        <v>52</v>
      </c>
      <c r="AK460" t="s">
        <v>50</v>
      </c>
      <c r="AL460" t="s">
        <v>51</v>
      </c>
      <c r="AM460" t="s">
        <v>52</v>
      </c>
      <c r="AN460" t="s">
        <v>51</v>
      </c>
      <c r="AO460" t="s">
        <v>51</v>
      </c>
      <c r="AP460" t="s">
        <v>50</v>
      </c>
      <c r="AQ460" t="s">
        <v>50</v>
      </c>
      <c r="AR460" t="s">
        <v>50</v>
      </c>
      <c r="AS460" t="s">
        <v>51</v>
      </c>
      <c r="AT460" t="s">
        <v>50</v>
      </c>
      <c r="AU460" t="s">
        <v>52</v>
      </c>
      <c r="AV460" t="s">
        <v>52</v>
      </c>
      <c r="AW460" t="s">
        <v>52</v>
      </c>
      <c r="AX460" t="s">
        <v>52</v>
      </c>
      <c r="AY460" t="s">
        <v>51</v>
      </c>
    </row>
    <row r="461" spans="1:51" hidden="1" x14ac:dyDescent="0.25">
      <c r="A461">
        <v>183088</v>
      </c>
      <c r="B461">
        <v>72</v>
      </c>
      <c r="C461">
        <v>72</v>
      </c>
      <c r="D461">
        <v>70</v>
      </c>
      <c r="E461">
        <v>6</v>
      </c>
      <c r="F461" t="s">
        <v>949</v>
      </c>
      <c r="G461" s="22">
        <v>15721</v>
      </c>
      <c r="H461">
        <v>75</v>
      </c>
      <c r="I461" t="s">
        <v>56</v>
      </c>
      <c r="J461" t="s">
        <v>57</v>
      </c>
      <c r="K461" t="s">
        <v>58</v>
      </c>
      <c r="L461">
        <v>32.4</v>
      </c>
      <c r="M461">
        <v>117</v>
      </c>
      <c r="N461">
        <v>65</v>
      </c>
      <c r="O461">
        <v>52</v>
      </c>
      <c r="P461">
        <v>91</v>
      </c>
      <c r="Q461">
        <v>65</v>
      </c>
      <c r="R461" t="s">
        <v>54</v>
      </c>
      <c r="S461" t="s">
        <v>50</v>
      </c>
      <c r="T461" t="s">
        <v>50</v>
      </c>
      <c r="U461" t="s">
        <v>50</v>
      </c>
      <c r="V461" t="s">
        <v>51</v>
      </c>
      <c r="W461" t="s">
        <v>51</v>
      </c>
      <c r="X461" t="s">
        <v>51</v>
      </c>
      <c r="Y461" t="s">
        <v>50</v>
      </c>
      <c r="Z461" t="s">
        <v>52</v>
      </c>
      <c r="AA461" t="s">
        <v>51</v>
      </c>
      <c r="AB461" t="s">
        <v>50</v>
      </c>
      <c r="AC461">
        <v>82</v>
      </c>
      <c r="AD461">
        <v>81</v>
      </c>
      <c r="AE461">
        <v>120</v>
      </c>
      <c r="AF461">
        <v>4.0999999999999996</v>
      </c>
      <c r="AI461">
        <v>2.7</v>
      </c>
      <c r="AJ461">
        <v>0.9</v>
      </c>
      <c r="AK461" t="s">
        <v>50</v>
      </c>
      <c r="AL461" t="s">
        <v>51</v>
      </c>
      <c r="AN461" t="s">
        <v>51</v>
      </c>
      <c r="AO461" t="s">
        <v>51</v>
      </c>
      <c r="AP461" t="s">
        <v>50</v>
      </c>
      <c r="AQ461" t="s">
        <v>50</v>
      </c>
      <c r="AR461" t="s">
        <v>50</v>
      </c>
      <c r="AS461" t="s">
        <v>51</v>
      </c>
      <c r="AT461" t="s">
        <v>50</v>
      </c>
      <c r="AU461" t="s">
        <v>52</v>
      </c>
      <c r="AV461" t="s">
        <v>52</v>
      </c>
      <c r="AW461" t="s">
        <v>52</v>
      </c>
      <c r="AX461" t="s">
        <v>52</v>
      </c>
      <c r="AY461" t="s">
        <v>51</v>
      </c>
    </row>
    <row r="462" spans="1:51" hidden="1" x14ac:dyDescent="0.25">
      <c r="A462">
        <v>183088</v>
      </c>
      <c r="B462">
        <v>72</v>
      </c>
      <c r="C462">
        <v>72</v>
      </c>
      <c r="D462">
        <v>70</v>
      </c>
      <c r="E462">
        <v>7</v>
      </c>
      <c r="F462" t="s">
        <v>950</v>
      </c>
      <c r="G462" s="22">
        <v>15721</v>
      </c>
      <c r="H462">
        <v>75</v>
      </c>
      <c r="I462" t="s">
        <v>56</v>
      </c>
      <c r="J462" t="s">
        <v>57</v>
      </c>
      <c r="K462" t="s">
        <v>58</v>
      </c>
      <c r="L462">
        <v>33.299999999999997</v>
      </c>
      <c r="M462">
        <v>118</v>
      </c>
      <c r="N462">
        <v>65</v>
      </c>
      <c r="O462">
        <v>53</v>
      </c>
      <c r="P462">
        <v>91.5</v>
      </c>
      <c r="Q462">
        <v>72</v>
      </c>
      <c r="R462" t="s">
        <v>54</v>
      </c>
      <c r="S462" t="s">
        <v>50</v>
      </c>
      <c r="T462" t="s">
        <v>50</v>
      </c>
      <c r="U462" t="s">
        <v>50</v>
      </c>
      <c r="V462" t="s">
        <v>51</v>
      </c>
      <c r="W462" t="s">
        <v>51</v>
      </c>
      <c r="X462" t="s">
        <v>51</v>
      </c>
      <c r="Y462" t="s">
        <v>50</v>
      </c>
      <c r="Z462" t="s">
        <v>52</v>
      </c>
      <c r="AA462" t="s">
        <v>51</v>
      </c>
      <c r="AB462" t="s">
        <v>50</v>
      </c>
      <c r="AC462">
        <v>104</v>
      </c>
      <c r="AD462">
        <v>61</v>
      </c>
      <c r="AE462">
        <v>128</v>
      </c>
      <c r="AF462">
        <v>4.4000000000000004</v>
      </c>
      <c r="AK462" t="s">
        <v>50</v>
      </c>
      <c r="AL462" t="s">
        <v>51</v>
      </c>
      <c r="AN462" t="s">
        <v>51</v>
      </c>
      <c r="AO462" t="s">
        <v>51</v>
      </c>
      <c r="AP462" t="s">
        <v>50</v>
      </c>
      <c r="AQ462" t="s">
        <v>50</v>
      </c>
      <c r="AR462" t="s">
        <v>50</v>
      </c>
      <c r="AS462" t="s">
        <v>51</v>
      </c>
      <c r="AT462" t="s">
        <v>50</v>
      </c>
      <c r="AU462" t="s">
        <v>52</v>
      </c>
      <c r="AV462" t="s">
        <v>52</v>
      </c>
      <c r="AW462" t="s">
        <v>52</v>
      </c>
      <c r="AX462" t="s">
        <v>52</v>
      </c>
      <c r="AY462" t="s">
        <v>51</v>
      </c>
    </row>
    <row r="463" spans="1:51" hidden="1" x14ac:dyDescent="0.25">
      <c r="A463">
        <v>183088</v>
      </c>
      <c r="B463">
        <v>72</v>
      </c>
      <c r="C463">
        <v>72</v>
      </c>
      <c r="D463">
        <v>70</v>
      </c>
      <c r="E463">
        <v>8</v>
      </c>
      <c r="F463" t="s">
        <v>951</v>
      </c>
      <c r="G463" s="22">
        <v>15721</v>
      </c>
      <c r="H463">
        <v>75</v>
      </c>
      <c r="I463" t="s">
        <v>56</v>
      </c>
      <c r="J463" t="s">
        <v>57</v>
      </c>
      <c r="K463" t="s">
        <v>58</v>
      </c>
      <c r="L463">
        <v>31.4</v>
      </c>
      <c r="M463">
        <v>100</v>
      </c>
      <c r="N463">
        <v>70</v>
      </c>
      <c r="O463">
        <v>30</v>
      </c>
      <c r="P463">
        <v>85</v>
      </c>
      <c r="Q463">
        <v>68</v>
      </c>
      <c r="R463" t="s">
        <v>54</v>
      </c>
      <c r="S463" t="s">
        <v>50</v>
      </c>
      <c r="T463" t="s">
        <v>50</v>
      </c>
      <c r="U463" t="s">
        <v>50</v>
      </c>
      <c r="V463" t="s">
        <v>51</v>
      </c>
      <c r="W463" t="s">
        <v>51</v>
      </c>
      <c r="X463" t="s">
        <v>51</v>
      </c>
      <c r="Y463" t="s">
        <v>50</v>
      </c>
      <c r="Z463" t="s">
        <v>52</v>
      </c>
      <c r="AA463" t="s">
        <v>51</v>
      </c>
      <c r="AB463" t="s">
        <v>50</v>
      </c>
      <c r="AC463">
        <v>95</v>
      </c>
      <c r="AD463">
        <v>67.7</v>
      </c>
      <c r="AE463">
        <v>126</v>
      </c>
      <c r="AF463">
        <v>5.3</v>
      </c>
      <c r="AI463">
        <v>2.2999999999999998</v>
      </c>
      <c r="AJ463">
        <v>0.7</v>
      </c>
      <c r="AK463" t="s">
        <v>50</v>
      </c>
      <c r="AL463" t="s">
        <v>51</v>
      </c>
      <c r="AN463" t="s">
        <v>51</v>
      </c>
      <c r="AO463" t="s">
        <v>51</v>
      </c>
      <c r="AP463" t="s">
        <v>50</v>
      </c>
      <c r="AQ463" t="s">
        <v>50</v>
      </c>
      <c r="AR463" t="s">
        <v>50</v>
      </c>
      <c r="AS463" t="s">
        <v>51</v>
      </c>
      <c r="AT463" t="s">
        <v>50</v>
      </c>
      <c r="AU463" t="s">
        <v>52</v>
      </c>
      <c r="AV463" t="s">
        <v>52</v>
      </c>
      <c r="AW463" t="s">
        <v>52</v>
      </c>
      <c r="AX463" t="s">
        <v>52</v>
      </c>
      <c r="AY463" t="s">
        <v>51</v>
      </c>
    </row>
    <row r="464" spans="1:51" hidden="1" x14ac:dyDescent="0.25">
      <c r="A464">
        <v>183088</v>
      </c>
      <c r="B464">
        <v>72</v>
      </c>
      <c r="C464">
        <v>72</v>
      </c>
      <c r="D464">
        <v>70</v>
      </c>
      <c r="E464">
        <v>9</v>
      </c>
      <c r="F464" t="s">
        <v>952</v>
      </c>
      <c r="G464" s="22">
        <v>15721</v>
      </c>
      <c r="H464">
        <v>75</v>
      </c>
      <c r="I464" t="s">
        <v>56</v>
      </c>
      <c r="J464" t="s">
        <v>57</v>
      </c>
      <c r="K464" t="s">
        <v>58</v>
      </c>
      <c r="L464">
        <v>30.9</v>
      </c>
      <c r="M464">
        <v>115</v>
      </c>
      <c r="N464">
        <v>70</v>
      </c>
      <c r="O464">
        <v>45</v>
      </c>
      <c r="P464">
        <v>92.5</v>
      </c>
      <c r="Q464">
        <v>76</v>
      </c>
      <c r="R464" t="s">
        <v>54</v>
      </c>
      <c r="S464" t="s">
        <v>50</v>
      </c>
      <c r="T464" t="s">
        <v>50</v>
      </c>
      <c r="U464" t="s">
        <v>50</v>
      </c>
      <c r="V464" t="s">
        <v>51</v>
      </c>
      <c r="W464" t="s">
        <v>51</v>
      </c>
      <c r="X464" t="s">
        <v>51</v>
      </c>
      <c r="Y464" t="s">
        <v>50</v>
      </c>
      <c r="Z464" t="s">
        <v>52</v>
      </c>
      <c r="AA464" t="s">
        <v>51</v>
      </c>
      <c r="AB464" t="s">
        <v>50</v>
      </c>
      <c r="AC464">
        <v>82</v>
      </c>
      <c r="AD464">
        <v>79.599999999999994</v>
      </c>
      <c r="AF464">
        <v>4.5999999999999996</v>
      </c>
      <c r="AK464" t="s">
        <v>50</v>
      </c>
      <c r="AL464" t="s">
        <v>51</v>
      </c>
      <c r="AM464" t="s">
        <v>50</v>
      </c>
      <c r="AN464" t="s">
        <v>51</v>
      </c>
      <c r="AO464" t="s">
        <v>51</v>
      </c>
      <c r="AP464" t="s">
        <v>50</v>
      </c>
      <c r="AQ464" t="s">
        <v>50</v>
      </c>
      <c r="AR464" t="s">
        <v>50</v>
      </c>
      <c r="AS464" t="s">
        <v>51</v>
      </c>
      <c r="AT464" t="s">
        <v>50</v>
      </c>
      <c r="AU464" t="s">
        <v>52</v>
      </c>
      <c r="AV464" t="s">
        <v>52</v>
      </c>
      <c r="AW464" t="s">
        <v>52</v>
      </c>
      <c r="AX464" t="s">
        <v>52</v>
      </c>
      <c r="AY464" t="s">
        <v>51</v>
      </c>
    </row>
    <row r="465" spans="1:51" hidden="1" x14ac:dyDescent="0.25">
      <c r="A465">
        <v>183088</v>
      </c>
      <c r="B465">
        <v>72</v>
      </c>
      <c r="C465">
        <v>72</v>
      </c>
      <c r="D465">
        <v>70</v>
      </c>
      <c r="E465">
        <v>10</v>
      </c>
      <c r="F465" t="s">
        <v>953</v>
      </c>
      <c r="G465" s="22">
        <v>15721</v>
      </c>
      <c r="H465">
        <v>75</v>
      </c>
      <c r="I465" t="s">
        <v>56</v>
      </c>
      <c r="J465" t="s">
        <v>57</v>
      </c>
      <c r="K465" t="s">
        <v>58</v>
      </c>
      <c r="L465">
        <v>30.5</v>
      </c>
      <c r="M465">
        <v>100</v>
      </c>
      <c r="N465">
        <v>60</v>
      </c>
      <c r="O465">
        <v>40</v>
      </c>
      <c r="P465">
        <v>80</v>
      </c>
      <c r="Q465">
        <v>80</v>
      </c>
      <c r="R465" t="s">
        <v>54</v>
      </c>
      <c r="S465" t="s">
        <v>50</v>
      </c>
      <c r="T465" t="s">
        <v>50</v>
      </c>
      <c r="U465" t="s">
        <v>50</v>
      </c>
      <c r="V465" t="s">
        <v>51</v>
      </c>
      <c r="W465" t="s">
        <v>51</v>
      </c>
      <c r="X465" t="s">
        <v>51</v>
      </c>
      <c r="Y465" t="s">
        <v>50</v>
      </c>
      <c r="Z465" t="s">
        <v>52</v>
      </c>
      <c r="AA465" t="s">
        <v>51</v>
      </c>
      <c r="AB465" t="s">
        <v>50</v>
      </c>
      <c r="AD465">
        <v>79.599999999999994</v>
      </c>
      <c r="AK465" t="s">
        <v>50</v>
      </c>
      <c r="AL465" t="s">
        <v>51</v>
      </c>
      <c r="AM465" t="s">
        <v>50</v>
      </c>
      <c r="AN465" t="s">
        <v>51</v>
      </c>
      <c r="AO465" t="s">
        <v>51</v>
      </c>
      <c r="AP465" t="s">
        <v>50</v>
      </c>
      <c r="AQ465" t="s">
        <v>50</v>
      </c>
      <c r="AR465" t="s">
        <v>50</v>
      </c>
      <c r="AS465" t="s">
        <v>51</v>
      </c>
      <c r="AT465" t="s">
        <v>50</v>
      </c>
      <c r="AU465" t="s">
        <v>52</v>
      </c>
      <c r="AV465" t="s">
        <v>52</v>
      </c>
      <c r="AW465" t="s">
        <v>52</v>
      </c>
      <c r="AX465" t="s">
        <v>52</v>
      </c>
      <c r="AY465" t="s">
        <v>51</v>
      </c>
    </row>
    <row r="466" spans="1:51" hidden="1" x14ac:dyDescent="0.25">
      <c r="A466">
        <v>183088</v>
      </c>
      <c r="B466">
        <v>55</v>
      </c>
      <c r="C466">
        <v>55</v>
      </c>
      <c r="D466">
        <v>55</v>
      </c>
      <c r="E466">
        <v>11</v>
      </c>
      <c r="F466" t="s">
        <v>954</v>
      </c>
      <c r="G466" s="22">
        <v>15721</v>
      </c>
      <c r="H466">
        <v>75</v>
      </c>
      <c r="I466" t="s">
        <v>56</v>
      </c>
      <c r="J466" t="s">
        <v>57</v>
      </c>
      <c r="K466" t="s">
        <v>58</v>
      </c>
      <c r="L466">
        <v>32</v>
      </c>
      <c r="M466">
        <v>105</v>
      </c>
      <c r="N466">
        <v>60</v>
      </c>
      <c r="O466">
        <v>45</v>
      </c>
      <c r="P466">
        <v>82.5</v>
      </c>
      <c r="Q466">
        <v>86</v>
      </c>
      <c r="R466" t="s">
        <v>49</v>
      </c>
      <c r="S466" t="s">
        <v>50</v>
      </c>
      <c r="T466" t="s">
        <v>50</v>
      </c>
      <c r="U466" t="s">
        <v>50</v>
      </c>
      <c r="V466" t="s">
        <v>51</v>
      </c>
      <c r="W466" t="s">
        <v>51</v>
      </c>
      <c r="X466" t="s">
        <v>51</v>
      </c>
      <c r="Y466" t="s">
        <v>50</v>
      </c>
      <c r="Z466" t="s">
        <v>52</v>
      </c>
      <c r="AA466" t="s">
        <v>51</v>
      </c>
      <c r="AB466" t="s">
        <v>50</v>
      </c>
      <c r="AK466" t="s">
        <v>50</v>
      </c>
      <c r="AL466" t="s">
        <v>51</v>
      </c>
      <c r="AM466" t="s">
        <v>50</v>
      </c>
      <c r="AN466" t="s">
        <v>51</v>
      </c>
      <c r="AO466" t="s">
        <v>51</v>
      </c>
      <c r="AP466" t="s">
        <v>50</v>
      </c>
      <c r="AQ466" t="s">
        <v>50</v>
      </c>
      <c r="AR466" t="s">
        <v>50</v>
      </c>
      <c r="AS466" t="s">
        <v>51</v>
      </c>
      <c r="AT466" t="s">
        <v>50</v>
      </c>
      <c r="AU466" t="s">
        <v>52</v>
      </c>
      <c r="AV466" t="s">
        <v>52</v>
      </c>
      <c r="AW466" t="s">
        <v>52</v>
      </c>
      <c r="AX466" t="s">
        <v>52</v>
      </c>
      <c r="AY466" t="s">
        <v>51</v>
      </c>
    </row>
    <row r="467" spans="1:51" x14ac:dyDescent="0.25">
      <c r="A467">
        <v>185530</v>
      </c>
      <c r="B467">
        <v>67</v>
      </c>
      <c r="C467">
        <v>67</v>
      </c>
      <c r="D467">
        <v>67</v>
      </c>
      <c r="E467">
        <v>1</v>
      </c>
      <c r="F467" t="s">
        <v>157</v>
      </c>
      <c r="G467" s="22">
        <v>20480</v>
      </c>
      <c r="H467">
        <v>62</v>
      </c>
      <c r="I467" t="s">
        <v>56</v>
      </c>
      <c r="J467" t="s">
        <v>57</v>
      </c>
      <c r="K467" t="s">
        <v>58</v>
      </c>
      <c r="L467">
        <v>30.9</v>
      </c>
      <c r="M467">
        <v>120</v>
      </c>
      <c r="N467">
        <v>80</v>
      </c>
      <c r="O467">
        <v>40</v>
      </c>
      <c r="P467">
        <v>100</v>
      </c>
      <c r="Q467">
        <v>80</v>
      </c>
      <c r="R467" t="s">
        <v>54</v>
      </c>
      <c r="S467" t="s">
        <v>50</v>
      </c>
      <c r="T467" t="s">
        <v>50</v>
      </c>
      <c r="U467" t="s">
        <v>50</v>
      </c>
      <c r="V467" t="s">
        <v>51</v>
      </c>
      <c r="W467" t="s">
        <v>51</v>
      </c>
      <c r="X467" t="s">
        <v>50</v>
      </c>
      <c r="Y467" t="s">
        <v>50</v>
      </c>
      <c r="Z467" t="s">
        <v>52</v>
      </c>
      <c r="AA467" t="s">
        <v>50</v>
      </c>
      <c r="AB467" t="s">
        <v>50</v>
      </c>
      <c r="AC467">
        <v>80</v>
      </c>
      <c r="AD467">
        <v>91</v>
      </c>
      <c r="AE467">
        <v>155</v>
      </c>
      <c r="AF467">
        <v>4</v>
      </c>
      <c r="AI467">
        <v>5</v>
      </c>
      <c r="AJ467">
        <v>2.4</v>
      </c>
      <c r="AK467" t="s">
        <v>51</v>
      </c>
      <c r="AL467" t="s">
        <v>50</v>
      </c>
      <c r="AM467" t="s">
        <v>50</v>
      </c>
      <c r="AN467" t="s">
        <v>51</v>
      </c>
      <c r="AO467" t="s">
        <v>51</v>
      </c>
      <c r="AP467" t="s">
        <v>50</v>
      </c>
      <c r="AQ467" t="s">
        <v>50</v>
      </c>
      <c r="AR467" t="s">
        <v>50</v>
      </c>
      <c r="AS467" t="s">
        <v>51</v>
      </c>
      <c r="AT467" t="s">
        <v>51</v>
      </c>
      <c r="AU467" t="s">
        <v>52</v>
      </c>
      <c r="AV467" t="s">
        <v>52</v>
      </c>
      <c r="AW467" t="s">
        <v>52</v>
      </c>
      <c r="AX467" t="s">
        <v>52</v>
      </c>
      <c r="AY467" t="s">
        <v>51</v>
      </c>
    </row>
    <row r="468" spans="1:51" hidden="1" x14ac:dyDescent="0.25">
      <c r="A468">
        <v>185530</v>
      </c>
      <c r="B468">
        <v>67</v>
      </c>
      <c r="C468">
        <v>67</v>
      </c>
      <c r="D468">
        <v>67</v>
      </c>
      <c r="E468">
        <v>2</v>
      </c>
      <c r="F468" t="s">
        <v>955</v>
      </c>
      <c r="G468" s="22">
        <v>20480</v>
      </c>
      <c r="H468">
        <v>62</v>
      </c>
      <c r="I468" t="s">
        <v>56</v>
      </c>
      <c r="J468" t="s">
        <v>57</v>
      </c>
      <c r="K468" t="s">
        <v>58</v>
      </c>
      <c r="L468">
        <v>32</v>
      </c>
      <c r="M468">
        <v>130</v>
      </c>
      <c r="N468">
        <v>80</v>
      </c>
      <c r="O468">
        <v>50</v>
      </c>
      <c r="P468">
        <v>105</v>
      </c>
      <c r="Q468">
        <v>77</v>
      </c>
      <c r="R468" t="s">
        <v>54</v>
      </c>
      <c r="S468" t="s">
        <v>50</v>
      </c>
      <c r="T468" t="s">
        <v>50</v>
      </c>
      <c r="U468" t="s">
        <v>50</v>
      </c>
      <c r="V468" t="s">
        <v>51</v>
      </c>
      <c r="W468" t="s">
        <v>51</v>
      </c>
      <c r="X468" t="s">
        <v>50</v>
      </c>
      <c r="Y468" t="s">
        <v>50</v>
      </c>
      <c r="Z468" t="s">
        <v>52</v>
      </c>
      <c r="AA468" t="s">
        <v>50</v>
      </c>
      <c r="AB468" t="s">
        <v>50</v>
      </c>
      <c r="AC468">
        <v>89</v>
      </c>
      <c r="AD468">
        <v>80</v>
      </c>
      <c r="AF468">
        <v>4.5999999999999996</v>
      </c>
      <c r="AK468" t="s">
        <v>51</v>
      </c>
      <c r="AL468" t="s">
        <v>50</v>
      </c>
      <c r="AM468" t="s">
        <v>50</v>
      </c>
      <c r="AN468" t="s">
        <v>51</v>
      </c>
      <c r="AO468" t="s">
        <v>51</v>
      </c>
      <c r="AP468" t="s">
        <v>51</v>
      </c>
      <c r="AQ468" t="s">
        <v>50</v>
      </c>
      <c r="AR468" t="s">
        <v>50</v>
      </c>
      <c r="AS468" t="s">
        <v>51</v>
      </c>
      <c r="AT468" t="s">
        <v>50</v>
      </c>
      <c r="AU468" t="s">
        <v>52</v>
      </c>
      <c r="AV468" t="s">
        <v>52</v>
      </c>
      <c r="AW468" t="s">
        <v>52</v>
      </c>
      <c r="AX468" t="s">
        <v>52</v>
      </c>
      <c r="AY468" t="s">
        <v>51</v>
      </c>
    </row>
    <row r="469" spans="1:51" hidden="1" x14ac:dyDescent="0.25">
      <c r="A469">
        <v>185530</v>
      </c>
      <c r="B469">
        <v>67</v>
      </c>
      <c r="C469">
        <v>67</v>
      </c>
      <c r="D469">
        <v>67</v>
      </c>
      <c r="E469">
        <v>3</v>
      </c>
      <c r="F469" t="s">
        <v>956</v>
      </c>
      <c r="G469" s="22">
        <v>20480</v>
      </c>
      <c r="H469">
        <v>62</v>
      </c>
      <c r="I469" t="s">
        <v>56</v>
      </c>
      <c r="J469" t="s">
        <v>57</v>
      </c>
      <c r="K469" t="s">
        <v>58</v>
      </c>
      <c r="L469">
        <v>30.1</v>
      </c>
      <c r="M469">
        <v>135</v>
      </c>
      <c r="N469">
        <v>70</v>
      </c>
      <c r="O469">
        <v>65</v>
      </c>
      <c r="P469">
        <v>102.5</v>
      </c>
      <c r="Q469">
        <v>72</v>
      </c>
      <c r="R469" t="s">
        <v>49</v>
      </c>
      <c r="S469" t="s">
        <v>50</v>
      </c>
      <c r="T469" t="s">
        <v>50</v>
      </c>
      <c r="U469" t="s">
        <v>50</v>
      </c>
      <c r="V469" t="s">
        <v>51</v>
      </c>
      <c r="W469" t="s">
        <v>51</v>
      </c>
      <c r="X469" t="s">
        <v>50</v>
      </c>
      <c r="Y469" t="s">
        <v>50</v>
      </c>
      <c r="Z469" t="s">
        <v>52</v>
      </c>
      <c r="AA469" t="s">
        <v>50</v>
      </c>
      <c r="AB469" t="s">
        <v>50</v>
      </c>
      <c r="AC469">
        <v>87</v>
      </c>
      <c r="AD469">
        <v>83</v>
      </c>
      <c r="AF469">
        <v>4.3</v>
      </c>
      <c r="AK469" t="s">
        <v>51</v>
      </c>
      <c r="AL469" t="s">
        <v>50</v>
      </c>
      <c r="AM469" t="s">
        <v>50</v>
      </c>
      <c r="AN469" t="s">
        <v>51</v>
      </c>
      <c r="AO469" t="s">
        <v>51</v>
      </c>
      <c r="AP469" t="s">
        <v>51</v>
      </c>
      <c r="AQ469" t="s">
        <v>50</v>
      </c>
      <c r="AR469" t="s">
        <v>50</v>
      </c>
      <c r="AS469" t="s">
        <v>51</v>
      </c>
      <c r="AT469" t="s">
        <v>50</v>
      </c>
      <c r="AU469" t="s">
        <v>52</v>
      </c>
      <c r="AV469" t="s">
        <v>52</v>
      </c>
      <c r="AW469" t="s">
        <v>52</v>
      </c>
      <c r="AX469" t="s">
        <v>52</v>
      </c>
      <c r="AY469" t="s">
        <v>51</v>
      </c>
    </row>
    <row r="470" spans="1:51" hidden="1" x14ac:dyDescent="0.25">
      <c r="A470">
        <v>185530</v>
      </c>
      <c r="B470">
        <v>62</v>
      </c>
      <c r="C470">
        <v>62</v>
      </c>
      <c r="D470">
        <v>67</v>
      </c>
      <c r="E470">
        <v>4</v>
      </c>
      <c r="F470" t="s">
        <v>957</v>
      </c>
      <c r="G470" s="22">
        <v>20480</v>
      </c>
      <c r="H470">
        <v>62</v>
      </c>
      <c r="I470" t="s">
        <v>56</v>
      </c>
      <c r="J470" t="s">
        <v>57</v>
      </c>
      <c r="K470" t="s">
        <v>58</v>
      </c>
      <c r="L470">
        <v>30.5</v>
      </c>
      <c r="M470">
        <v>150</v>
      </c>
      <c r="N470">
        <v>60</v>
      </c>
      <c r="O470">
        <v>90</v>
      </c>
      <c r="P470">
        <v>105</v>
      </c>
      <c r="Q470">
        <v>77</v>
      </c>
      <c r="R470" t="s">
        <v>49</v>
      </c>
      <c r="S470" t="s">
        <v>50</v>
      </c>
      <c r="T470" t="s">
        <v>50</v>
      </c>
      <c r="U470" t="s">
        <v>50</v>
      </c>
      <c r="V470" t="s">
        <v>51</v>
      </c>
      <c r="W470" t="s">
        <v>51</v>
      </c>
      <c r="X470" t="s">
        <v>50</v>
      </c>
      <c r="Y470" t="s">
        <v>50</v>
      </c>
      <c r="Z470" t="s">
        <v>52</v>
      </c>
      <c r="AA470" t="s">
        <v>50</v>
      </c>
      <c r="AB470" t="s">
        <v>50</v>
      </c>
      <c r="AC470">
        <v>82</v>
      </c>
      <c r="AD470">
        <v>88</v>
      </c>
      <c r="AE470">
        <v>152</v>
      </c>
      <c r="AF470">
        <v>4.0999999999999996</v>
      </c>
      <c r="AI470">
        <v>3.2</v>
      </c>
      <c r="AJ470">
        <v>1.7</v>
      </c>
      <c r="AK470" t="s">
        <v>51</v>
      </c>
      <c r="AL470" t="s">
        <v>50</v>
      </c>
      <c r="AM470" t="s">
        <v>50</v>
      </c>
      <c r="AN470" t="s">
        <v>51</v>
      </c>
      <c r="AO470" t="s">
        <v>51</v>
      </c>
      <c r="AP470" t="s">
        <v>51</v>
      </c>
      <c r="AQ470" t="s">
        <v>50</v>
      </c>
      <c r="AR470" t="s">
        <v>50</v>
      </c>
      <c r="AS470" t="s">
        <v>51</v>
      </c>
      <c r="AT470" t="s">
        <v>50</v>
      </c>
      <c r="AU470" t="s">
        <v>52</v>
      </c>
      <c r="AV470" t="s">
        <v>52</v>
      </c>
      <c r="AW470" t="s">
        <v>52</v>
      </c>
      <c r="AX470" t="s">
        <v>52</v>
      </c>
      <c r="AY470" t="s">
        <v>51</v>
      </c>
    </row>
    <row r="471" spans="1:51" x14ac:dyDescent="0.25">
      <c r="A471">
        <v>185692</v>
      </c>
      <c r="B471">
        <v>60</v>
      </c>
      <c r="C471">
        <v>60</v>
      </c>
      <c r="D471">
        <v>55</v>
      </c>
      <c r="E471">
        <v>1</v>
      </c>
      <c r="F471" t="s">
        <v>158</v>
      </c>
      <c r="G471" s="22">
        <v>17109</v>
      </c>
      <c r="H471">
        <v>72</v>
      </c>
      <c r="I471" t="s">
        <v>56</v>
      </c>
      <c r="J471" t="s">
        <v>70</v>
      </c>
      <c r="K471" t="s">
        <v>58</v>
      </c>
      <c r="L471">
        <v>23.6</v>
      </c>
      <c r="M471">
        <v>140</v>
      </c>
      <c r="N471">
        <v>80</v>
      </c>
      <c r="O471">
        <v>60</v>
      </c>
      <c r="P471">
        <v>110</v>
      </c>
      <c r="Q471">
        <v>55</v>
      </c>
      <c r="R471" t="s">
        <v>54</v>
      </c>
      <c r="S471" t="s">
        <v>50</v>
      </c>
      <c r="T471" t="s">
        <v>50</v>
      </c>
      <c r="U471" t="s">
        <v>50</v>
      </c>
      <c r="V471" t="s">
        <v>51</v>
      </c>
      <c r="W471" t="s">
        <v>50</v>
      </c>
      <c r="X471" t="s">
        <v>50</v>
      </c>
      <c r="Y471" t="s">
        <v>50</v>
      </c>
      <c r="Z471" t="s">
        <v>52</v>
      </c>
      <c r="AA471" t="s">
        <v>50</v>
      </c>
      <c r="AB471" t="s">
        <v>50</v>
      </c>
      <c r="AC471">
        <v>109</v>
      </c>
      <c r="AD471">
        <v>59</v>
      </c>
      <c r="AE471">
        <v>152</v>
      </c>
      <c r="AF471">
        <v>4.5999999999999996</v>
      </c>
      <c r="AI471">
        <v>4</v>
      </c>
      <c r="AJ471">
        <v>2.4</v>
      </c>
      <c r="AK471" t="s">
        <v>51</v>
      </c>
      <c r="AL471" t="s">
        <v>50</v>
      </c>
      <c r="AM471" t="s">
        <v>50</v>
      </c>
      <c r="AN471" t="s">
        <v>50</v>
      </c>
      <c r="AO471" t="s">
        <v>50</v>
      </c>
      <c r="AP471" t="s">
        <v>50</v>
      </c>
      <c r="AQ471" t="s">
        <v>50</v>
      </c>
      <c r="AR471" t="s">
        <v>50</v>
      </c>
      <c r="AS471" t="s">
        <v>51</v>
      </c>
      <c r="AT471" t="s">
        <v>50</v>
      </c>
      <c r="AU471" t="s">
        <v>52</v>
      </c>
      <c r="AV471" t="s">
        <v>52</v>
      </c>
      <c r="AW471" t="s">
        <v>52</v>
      </c>
      <c r="AX471" t="s">
        <v>52</v>
      </c>
      <c r="AY471" t="s">
        <v>51</v>
      </c>
    </row>
    <row r="472" spans="1:51" hidden="1" x14ac:dyDescent="0.25">
      <c r="A472">
        <v>185692</v>
      </c>
      <c r="B472">
        <v>60</v>
      </c>
      <c r="C472">
        <v>60</v>
      </c>
      <c r="D472">
        <v>55</v>
      </c>
      <c r="E472">
        <v>2</v>
      </c>
      <c r="F472" t="s">
        <v>958</v>
      </c>
      <c r="G472" s="22">
        <v>17109</v>
      </c>
      <c r="H472">
        <v>72</v>
      </c>
      <c r="I472" t="s">
        <v>56</v>
      </c>
      <c r="J472" t="s">
        <v>70</v>
      </c>
      <c r="K472" t="s">
        <v>58</v>
      </c>
      <c r="L472">
        <v>23.2</v>
      </c>
      <c r="M472">
        <v>140</v>
      </c>
      <c r="N472">
        <v>70</v>
      </c>
      <c r="O472">
        <v>70</v>
      </c>
      <c r="P472">
        <v>105</v>
      </c>
      <c r="Q472">
        <v>63</v>
      </c>
      <c r="R472" t="s">
        <v>54</v>
      </c>
      <c r="S472" t="s">
        <v>50</v>
      </c>
      <c r="T472" t="s">
        <v>50</v>
      </c>
      <c r="U472" t="s">
        <v>50</v>
      </c>
      <c r="V472" t="s">
        <v>51</v>
      </c>
      <c r="W472" t="s">
        <v>50</v>
      </c>
      <c r="X472" t="s">
        <v>50</v>
      </c>
      <c r="Y472" t="s">
        <v>50</v>
      </c>
      <c r="Z472" t="s">
        <v>52</v>
      </c>
      <c r="AA472" t="s">
        <v>50</v>
      </c>
      <c r="AB472" t="s">
        <v>50</v>
      </c>
      <c r="AC472">
        <v>94</v>
      </c>
      <c r="AD472">
        <v>71</v>
      </c>
      <c r="AF472">
        <v>4.5999999999999996</v>
      </c>
      <c r="AK472" t="s">
        <v>51</v>
      </c>
      <c r="AL472" t="s">
        <v>50</v>
      </c>
      <c r="AM472" t="s">
        <v>50</v>
      </c>
      <c r="AN472" t="s">
        <v>50</v>
      </c>
      <c r="AO472" t="s">
        <v>50</v>
      </c>
      <c r="AP472" t="s">
        <v>51</v>
      </c>
      <c r="AQ472" t="s">
        <v>50</v>
      </c>
      <c r="AR472" t="s">
        <v>50</v>
      </c>
      <c r="AS472" t="s">
        <v>51</v>
      </c>
      <c r="AT472" t="s">
        <v>50</v>
      </c>
      <c r="AU472" t="s">
        <v>52</v>
      </c>
      <c r="AV472" t="s">
        <v>52</v>
      </c>
      <c r="AW472" t="s">
        <v>52</v>
      </c>
      <c r="AX472" t="s">
        <v>52</v>
      </c>
      <c r="AY472" t="s">
        <v>51</v>
      </c>
    </row>
    <row r="473" spans="1:51" hidden="1" x14ac:dyDescent="0.25">
      <c r="A473">
        <v>185692</v>
      </c>
      <c r="B473">
        <v>60</v>
      </c>
      <c r="C473">
        <v>60</v>
      </c>
      <c r="D473">
        <v>55</v>
      </c>
      <c r="E473">
        <v>3</v>
      </c>
      <c r="F473" t="s">
        <v>959</v>
      </c>
      <c r="G473" s="22">
        <v>17109</v>
      </c>
      <c r="H473">
        <v>72</v>
      </c>
      <c r="I473" t="s">
        <v>56</v>
      </c>
      <c r="J473" t="s">
        <v>70</v>
      </c>
      <c r="K473" t="s">
        <v>58</v>
      </c>
      <c r="L473">
        <v>23.6</v>
      </c>
      <c r="M473">
        <v>150</v>
      </c>
      <c r="N473">
        <v>70</v>
      </c>
      <c r="O473">
        <v>80</v>
      </c>
      <c r="P473">
        <v>110</v>
      </c>
      <c r="Q473">
        <v>49</v>
      </c>
      <c r="R473" t="s">
        <v>54</v>
      </c>
      <c r="S473" t="s">
        <v>51</v>
      </c>
      <c r="T473" t="s">
        <v>50</v>
      </c>
      <c r="U473" t="s">
        <v>50</v>
      </c>
      <c r="V473" t="s">
        <v>51</v>
      </c>
      <c r="W473" t="s">
        <v>50</v>
      </c>
      <c r="X473" t="s">
        <v>50</v>
      </c>
      <c r="Y473" t="s">
        <v>50</v>
      </c>
      <c r="Z473" t="s">
        <v>52</v>
      </c>
      <c r="AA473" t="s">
        <v>50</v>
      </c>
      <c r="AB473" t="s">
        <v>50</v>
      </c>
      <c r="AK473" t="s">
        <v>51</v>
      </c>
      <c r="AL473" t="s">
        <v>50</v>
      </c>
      <c r="AM473" t="s">
        <v>50</v>
      </c>
      <c r="AN473" t="s">
        <v>50</v>
      </c>
      <c r="AO473" t="s">
        <v>50</v>
      </c>
      <c r="AP473" t="s">
        <v>51</v>
      </c>
      <c r="AQ473" t="s">
        <v>50</v>
      </c>
      <c r="AR473" t="s">
        <v>50</v>
      </c>
      <c r="AS473" t="s">
        <v>51</v>
      </c>
      <c r="AT473" t="s">
        <v>50</v>
      </c>
      <c r="AU473" t="s">
        <v>52</v>
      </c>
      <c r="AV473" t="s">
        <v>52</v>
      </c>
      <c r="AW473" t="s">
        <v>52</v>
      </c>
      <c r="AX473" t="s">
        <v>52</v>
      </c>
      <c r="AY473" t="s">
        <v>51</v>
      </c>
    </row>
    <row r="474" spans="1:51" x14ac:dyDescent="0.25">
      <c r="A474">
        <v>186969</v>
      </c>
      <c r="B474">
        <v>63</v>
      </c>
      <c r="D474">
        <v>63</v>
      </c>
      <c r="E474">
        <v>1</v>
      </c>
      <c r="F474" t="s">
        <v>159</v>
      </c>
      <c r="G474" s="22">
        <v>14781</v>
      </c>
      <c r="H474">
        <v>78</v>
      </c>
      <c r="I474" t="s">
        <v>56</v>
      </c>
      <c r="J474" t="s">
        <v>57</v>
      </c>
      <c r="K474" t="s">
        <v>58</v>
      </c>
      <c r="L474">
        <v>31.07</v>
      </c>
      <c r="M474">
        <v>110</v>
      </c>
      <c r="N474">
        <v>60</v>
      </c>
      <c r="O474">
        <v>50</v>
      </c>
      <c r="P474">
        <v>85</v>
      </c>
      <c r="Q474">
        <v>76</v>
      </c>
      <c r="R474" t="s">
        <v>54</v>
      </c>
      <c r="S474" t="s">
        <v>50</v>
      </c>
      <c r="T474" t="s">
        <v>51</v>
      </c>
      <c r="U474" t="s">
        <v>50</v>
      </c>
      <c r="V474" t="s">
        <v>50</v>
      </c>
      <c r="W474" t="s">
        <v>50</v>
      </c>
      <c r="X474" t="s">
        <v>51</v>
      </c>
      <c r="Y474" t="s">
        <v>50</v>
      </c>
      <c r="Z474" t="s">
        <v>52</v>
      </c>
      <c r="AA474" t="s">
        <v>50</v>
      </c>
      <c r="AB474" t="s">
        <v>50</v>
      </c>
      <c r="AC474">
        <v>126</v>
      </c>
      <c r="AD474">
        <v>48</v>
      </c>
      <c r="AE474">
        <v>124</v>
      </c>
      <c r="AF474">
        <v>4.4000000000000004</v>
      </c>
      <c r="AI474" t="s">
        <v>52</v>
      </c>
      <c r="AJ474" t="s">
        <v>52</v>
      </c>
      <c r="AK474" t="s">
        <v>51</v>
      </c>
      <c r="AL474" t="s">
        <v>50</v>
      </c>
      <c r="AM474" t="s">
        <v>52</v>
      </c>
      <c r="AN474" t="s">
        <v>51</v>
      </c>
      <c r="AO474" t="s">
        <v>51</v>
      </c>
      <c r="AP474" t="s">
        <v>51</v>
      </c>
      <c r="AQ474" t="s">
        <v>50</v>
      </c>
      <c r="AR474" t="s">
        <v>50</v>
      </c>
      <c r="AS474" t="s">
        <v>50</v>
      </c>
      <c r="AT474" t="s">
        <v>50</v>
      </c>
      <c r="AU474" t="s">
        <v>52</v>
      </c>
      <c r="AV474" t="s">
        <v>52</v>
      </c>
      <c r="AW474" t="s">
        <v>52</v>
      </c>
      <c r="AX474" t="s">
        <v>52</v>
      </c>
      <c r="AY474" t="s">
        <v>51</v>
      </c>
    </row>
    <row r="475" spans="1:51" hidden="1" x14ac:dyDescent="0.25">
      <c r="A475">
        <v>186969</v>
      </c>
      <c r="B475">
        <v>63</v>
      </c>
      <c r="D475">
        <v>63</v>
      </c>
      <c r="E475">
        <v>2</v>
      </c>
      <c r="F475" t="s">
        <v>960</v>
      </c>
      <c r="G475" s="22">
        <v>14781</v>
      </c>
      <c r="H475">
        <v>78</v>
      </c>
      <c r="I475" t="s">
        <v>56</v>
      </c>
      <c r="J475" t="s">
        <v>57</v>
      </c>
      <c r="K475" t="s">
        <v>58</v>
      </c>
      <c r="L475">
        <v>32.29</v>
      </c>
      <c r="M475">
        <v>110</v>
      </c>
      <c r="N475">
        <v>70</v>
      </c>
      <c r="O475">
        <v>40</v>
      </c>
      <c r="P475">
        <v>90</v>
      </c>
      <c r="Q475">
        <v>74</v>
      </c>
      <c r="R475" t="s">
        <v>54</v>
      </c>
      <c r="S475" t="s">
        <v>50</v>
      </c>
      <c r="T475" t="s">
        <v>51</v>
      </c>
      <c r="U475" t="s">
        <v>50</v>
      </c>
      <c r="V475" t="s">
        <v>50</v>
      </c>
      <c r="W475" t="s">
        <v>50</v>
      </c>
      <c r="X475" t="s">
        <v>51</v>
      </c>
      <c r="Y475" t="s">
        <v>50</v>
      </c>
      <c r="Z475" t="s">
        <v>52</v>
      </c>
      <c r="AA475" t="s">
        <v>50</v>
      </c>
      <c r="AB475" t="s">
        <v>50</v>
      </c>
      <c r="AC475">
        <v>103</v>
      </c>
      <c r="AD475">
        <v>61</v>
      </c>
      <c r="AE475">
        <v>114</v>
      </c>
      <c r="AF475">
        <v>4.9000000000000004</v>
      </c>
      <c r="AI475" t="s">
        <v>52</v>
      </c>
      <c r="AJ475" t="s">
        <v>52</v>
      </c>
      <c r="AK475" t="s">
        <v>51</v>
      </c>
      <c r="AL475" t="s">
        <v>50</v>
      </c>
      <c r="AM475" t="s">
        <v>52</v>
      </c>
      <c r="AN475" t="s">
        <v>51</v>
      </c>
      <c r="AO475" t="s">
        <v>51</v>
      </c>
      <c r="AP475" t="s">
        <v>51</v>
      </c>
      <c r="AQ475" t="s">
        <v>50</v>
      </c>
      <c r="AR475" t="s">
        <v>50</v>
      </c>
      <c r="AS475" t="s">
        <v>50</v>
      </c>
      <c r="AT475" t="s">
        <v>50</v>
      </c>
      <c r="AU475" t="s">
        <v>52</v>
      </c>
      <c r="AV475" t="s">
        <v>52</v>
      </c>
      <c r="AW475" t="s">
        <v>52</v>
      </c>
      <c r="AX475" t="s">
        <v>52</v>
      </c>
      <c r="AY475" t="s">
        <v>51</v>
      </c>
    </row>
    <row r="476" spans="1:51" hidden="1" x14ac:dyDescent="0.25">
      <c r="A476">
        <v>186969</v>
      </c>
      <c r="B476">
        <v>60</v>
      </c>
      <c r="C476">
        <v>60</v>
      </c>
      <c r="D476">
        <v>63</v>
      </c>
      <c r="E476">
        <v>3</v>
      </c>
      <c r="F476" t="s">
        <v>961</v>
      </c>
      <c r="G476" s="22">
        <v>14781</v>
      </c>
      <c r="H476">
        <v>78</v>
      </c>
      <c r="I476" t="s">
        <v>56</v>
      </c>
      <c r="J476" t="s">
        <v>57</v>
      </c>
      <c r="K476" t="s">
        <v>58</v>
      </c>
      <c r="L476">
        <v>32.29</v>
      </c>
      <c r="O476">
        <v>0</v>
      </c>
      <c r="P476">
        <v>0</v>
      </c>
      <c r="S476" t="s">
        <v>50</v>
      </c>
      <c r="T476" t="s">
        <v>51</v>
      </c>
      <c r="V476" t="s">
        <v>50</v>
      </c>
      <c r="W476" t="s">
        <v>50</v>
      </c>
      <c r="X476" t="s">
        <v>51</v>
      </c>
      <c r="Y476" t="s">
        <v>50</v>
      </c>
      <c r="Z476" t="s">
        <v>52</v>
      </c>
      <c r="AA476" t="s">
        <v>50</v>
      </c>
      <c r="AB476" t="s">
        <v>50</v>
      </c>
      <c r="AK476" t="s">
        <v>51</v>
      </c>
      <c r="AL476" t="s">
        <v>50</v>
      </c>
      <c r="AN476" t="s">
        <v>51</v>
      </c>
      <c r="AO476" t="s">
        <v>51</v>
      </c>
      <c r="AP476" t="s">
        <v>51</v>
      </c>
      <c r="AQ476" t="s">
        <v>50</v>
      </c>
      <c r="AR476" t="s">
        <v>50</v>
      </c>
      <c r="AS476" t="s">
        <v>50</v>
      </c>
      <c r="AT476" t="s">
        <v>50</v>
      </c>
      <c r="AU476" t="s">
        <v>52</v>
      </c>
      <c r="AV476" t="s">
        <v>52</v>
      </c>
      <c r="AW476" t="s">
        <v>52</v>
      </c>
      <c r="AX476" t="s">
        <v>52</v>
      </c>
      <c r="AY476" t="s">
        <v>51</v>
      </c>
    </row>
    <row r="477" spans="1:51" x14ac:dyDescent="0.25">
      <c r="A477">
        <v>187019</v>
      </c>
      <c r="B477">
        <v>65</v>
      </c>
      <c r="D477">
        <v>65</v>
      </c>
      <c r="E477">
        <v>1</v>
      </c>
      <c r="F477" t="s">
        <v>160</v>
      </c>
      <c r="G477" s="22">
        <v>10998</v>
      </c>
      <c r="H477">
        <v>88</v>
      </c>
      <c r="I477" t="s">
        <v>46</v>
      </c>
      <c r="J477" t="s">
        <v>47</v>
      </c>
      <c r="K477" t="s">
        <v>58</v>
      </c>
      <c r="L477">
        <v>35.299999999999997</v>
      </c>
      <c r="M477">
        <v>130</v>
      </c>
      <c r="N477">
        <v>80</v>
      </c>
      <c r="O477">
        <v>50</v>
      </c>
      <c r="P477">
        <v>105</v>
      </c>
      <c r="Q477">
        <v>66</v>
      </c>
      <c r="R477" t="s">
        <v>59</v>
      </c>
      <c r="S477" t="s">
        <v>50</v>
      </c>
      <c r="T477" t="s">
        <v>50</v>
      </c>
      <c r="U477" t="s">
        <v>50</v>
      </c>
      <c r="V477" t="s">
        <v>51</v>
      </c>
      <c r="W477" t="s">
        <v>50</v>
      </c>
      <c r="X477" t="s">
        <v>50</v>
      </c>
      <c r="Y477" t="s">
        <v>51</v>
      </c>
      <c r="Z477" t="b">
        <v>1</v>
      </c>
      <c r="AA477" t="s">
        <v>50</v>
      </c>
      <c r="AB477" t="s">
        <v>51</v>
      </c>
      <c r="AC477">
        <v>91</v>
      </c>
      <c r="AD477">
        <v>49</v>
      </c>
      <c r="AE477">
        <v>118</v>
      </c>
      <c r="AF477">
        <v>3.5</v>
      </c>
      <c r="AK477" t="s">
        <v>50</v>
      </c>
      <c r="AL477" t="s">
        <v>51</v>
      </c>
      <c r="AN477" t="s">
        <v>51</v>
      </c>
      <c r="AO477" t="s">
        <v>51</v>
      </c>
      <c r="AP477" t="s">
        <v>50</v>
      </c>
      <c r="AQ477" t="s">
        <v>50</v>
      </c>
      <c r="AR477" t="s">
        <v>50</v>
      </c>
      <c r="AS477" t="s">
        <v>51</v>
      </c>
      <c r="AT477" t="s">
        <v>50</v>
      </c>
      <c r="AU477" t="s">
        <v>52</v>
      </c>
      <c r="AV477" t="s">
        <v>52</v>
      </c>
      <c r="AW477" t="s">
        <v>52</v>
      </c>
      <c r="AX477" t="s">
        <v>52</v>
      </c>
      <c r="AY477" t="s">
        <v>51</v>
      </c>
    </row>
    <row r="478" spans="1:51" hidden="1" x14ac:dyDescent="0.25">
      <c r="A478">
        <v>187019</v>
      </c>
      <c r="B478">
        <v>65</v>
      </c>
      <c r="C478">
        <v>65</v>
      </c>
      <c r="D478">
        <v>65</v>
      </c>
      <c r="E478">
        <v>2</v>
      </c>
      <c r="F478" t="s">
        <v>962</v>
      </c>
      <c r="G478" s="22">
        <v>10998</v>
      </c>
      <c r="H478">
        <v>88</v>
      </c>
      <c r="I478" t="s">
        <v>46</v>
      </c>
      <c r="J478" t="s">
        <v>47</v>
      </c>
      <c r="K478" t="s">
        <v>58</v>
      </c>
      <c r="L478">
        <v>34.1</v>
      </c>
      <c r="M478">
        <v>135</v>
      </c>
      <c r="N478">
        <v>55</v>
      </c>
      <c r="O478">
        <v>80</v>
      </c>
      <c r="P478">
        <v>95</v>
      </c>
      <c r="Q478">
        <v>65</v>
      </c>
      <c r="R478" t="s">
        <v>59</v>
      </c>
      <c r="S478" t="s">
        <v>50</v>
      </c>
      <c r="T478" t="s">
        <v>50</v>
      </c>
      <c r="U478" t="s">
        <v>50</v>
      </c>
      <c r="V478" t="s">
        <v>51</v>
      </c>
      <c r="W478" t="s">
        <v>50</v>
      </c>
      <c r="X478" t="s">
        <v>50</v>
      </c>
      <c r="Y478" t="s">
        <v>51</v>
      </c>
      <c r="Z478" t="b">
        <v>1</v>
      </c>
      <c r="AA478" t="s">
        <v>50</v>
      </c>
      <c r="AB478" t="s">
        <v>51</v>
      </c>
      <c r="AC478">
        <v>72</v>
      </c>
      <c r="AD478">
        <v>66</v>
      </c>
      <c r="AF478">
        <v>4</v>
      </c>
      <c r="AK478" t="s">
        <v>50</v>
      </c>
      <c r="AL478" t="s">
        <v>51</v>
      </c>
      <c r="AM478" t="s">
        <v>50</v>
      </c>
      <c r="AN478" t="s">
        <v>51</v>
      </c>
      <c r="AO478" t="s">
        <v>51</v>
      </c>
      <c r="AP478" t="s">
        <v>51</v>
      </c>
      <c r="AQ478" t="s">
        <v>50</v>
      </c>
      <c r="AR478" t="s">
        <v>50</v>
      </c>
      <c r="AS478" t="s">
        <v>51</v>
      </c>
      <c r="AT478" t="s">
        <v>50</v>
      </c>
      <c r="AU478" t="s">
        <v>52</v>
      </c>
      <c r="AV478" t="s">
        <v>52</v>
      </c>
      <c r="AW478" t="s">
        <v>52</v>
      </c>
      <c r="AX478" t="s">
        <v>52</v>
      </c>
      <c r="AY478" t="s">
        <v>51</v>
      </c>
    </row>
    <row r="479" spans="1:51" hidden="1" x14ac:dyDescent="0.25">
      <c r="A479">
        <v>187019</v>
      </c>
      <c r="B479">
        <v>65</v>
      </c>
      <c r="C479">
        <v>65</v>
      </c>
      <c r="D479">
        <v>65</v>
      </c>
      <c r="E479">
        <v>3</v>
      </c>
      <c r="F479" t="s">
        <v>963</v>
      </c>
      <c r="G479" s="22">
        <v>10998</v>
      </c>
      <c r="H479">
        <v>88</v>
      </c>
      <c r="I479" t="s">
        <v>46</v>
      </c>
      <c r="J479" t="s">
        <v>47</v>
      </c>
      <c r="K479" t="s">
        <v>58</v>
      </c>
      <c r="L479">
        <v>33.200000000000003</v>
      </c>
      <c r="M479">
        <v>140</v>
      </c>
      <c r="N479">
        <v>60</v>
      </c>
      <c r="O479">
        <v>80</v>
      </c>
      <c r="P479">
        <v>100</v>
      </c>
      <c r="Q479">
        <v>64</v>
      </c>
      <c r="R479" t="s">
        <v>59</v>
      </c>
      <c r="S479" t="s">
        <v>50</v>
      </c>
      <c r="T479" t="s">
        <v>50</v>
      </c>
      <c r="U479" t="s">
        <v>50</v>
      </c>
      <c r="V479" t="s">
        <v>51</v>
      </c>
      <c r="W479" t="s">
        <v>50</v>
      </c>
      <c r="X479" t="s">
        <v>50</v>
      </c>
      <c r="Y479" t="s">
        <v>51</v>
      </c>
      <c r="Z479" t="b">
        <v>1</v>
      </c>
      <c r="AA479" t="s">
        <v>50</v>
      </c>
      <c r="AB479" t="s">
        <v>51</v>
      </c>
      <c r="AK479" t="s">
        <v>50</v>
      </c>
      <c r="AL479" t="s">
        <v>51</v>
      </c>
      <c r="AM479" t="s">
        <v>50</v>
      </c>
      <c r="AN479" t="s">
        <v>51</v>
      </c>
      <c r="AO479" t="s">
        <v>51</v>
      </c>
      <c r="AP479" t="s">
        <v>51</v>
      </c>
      <c r="AQ479" t="s">
        <v>50</v>
      </c>
      <c r="AR479" t="s">
        <v>50</v>
      </c>
      <c r="AS479" t="s">
        <v>51</v>
      </c>
      <c r="AT479" t="s">
        <v>50</v>
      </c>
      <c r="AU479" t="s">
        <v>52</v>
      </c>
      <c r="AV479" t="s">
        <v>52</v>
      </c>
      <c r="AW479" t="s">
        <v>52</v>
      </c>
      <c r="AX479" t="s">
        <v>52</v>
      </c>
      <c r="AY479" t="s">
        <v>51</v>
      </c>
    </row>
    <row r="480" spans="1:51" hidden="1" x14ac:dyDescent="0.25">
      <c r="A480">
        <v>187019</v>
      </c>
      <c r="B480">
        <v>71</v>
      </c>
      <c r="C480">
        <v>71</v>
      </c>
      <c r="D480">
        <v>59</v>
      </c>
      <c r="E480">
        <v>4</v>
      </c>
      <c r="F480" t="s">
        <v>964</v>
      </c>
      <c r="G480" s="22">
        <v>10998</v>
      </c>
      <c r="H480">
        <v>88</v>
      </c>
      <c r="I480" t="s">
        <v>46</v>
      </c>
      <c r="J480" t="s">
        <v>47</v>
      </c>
      <c r="K480" t="s">
        <v>58</v>
      </c>
      <c r="L480">
        <v>32.700000000000003</v>
      </c>
      <c r="M480">
        <v>125</v>
      </c>
      <c r="N480">
        <v>55</v>
      </c>
      <c r="O480">
        <v>70</v>
      </c>
      <c r="P480">
        <v>90</v>
      </c>
      <c r="Q480">
        <v>63</v>
      </c>
      <c r="R480" t="s">
        <v>59</v>
      </c>
      <c r="S480" t="s">
        <v>50</v>
      </c>
      <c r="T480" t="s">
        <v>50</v>
      </c>
      <c r="U480" t="s">
        <v>50</v>
      </c>
      <c r="V480" t="s">
        <v>51</v>
      </c>
      <c r="W480" t="s">
        <v>50</v>
      </c>
      <c r="X480" t="s">
        <v>50</v>
      </c>
      <c r="Y480" t="s">
        <v>51</v>
      </c>
      <c r="Z480" t="b">
        <v>1</v>
      </c>
      <c r="AA480" t="s">
        <v>50</v>
      </c>
      <c r="AB480" t="s">
        <v>51</v>
      </c>
      <c r="AK480" t="s">
        <v>50</v>
      </c>
      <c r="AL480" t="s">
        <v>51</v>
      </c>
      <c r="AM480" t="s">
        <v>50</v>
      </c>
      <c r="AN480" t="s">
        <v>51</v>
      </c>
      <c r="AO480" t="s">
        <v>51</v>
      </c>
      <c r="AP480" t="s">
        <v>51</v>
      </c>
      <c r="AQ480" t="s">
        <v>50</v>
      </c>
      <c r="AR480" t="s">
        <v>50</v>
      </c>
      <c r="AS480" t="s">
        <v>51</v>
      </c>
      <c r="AT480" t="s">
        <v>50</v>
      </c>
      <c r="AU480" t="s">
        <v>52</v>
      </c>
      <c r="AV480" t="s">
        <v>52</v>
      </c>
      <c r="AW480" t="s">
        <v>52</v>
      </c>
      <c r="AX480" t="s">
        <v>52</v>
      </c>
      <c r="AY480" t="s">
        <v>51</v>
      </c>
    </row>
    <row r="481" spans="1:51" hidden="1" x14ac:dyDescent="0.25">
      <c r="A481">
        <v>187019</v>
      </c>
      <c r="B481">
        <v>72</v>
      </c>
      <c r="C481">
        <v>72</v>
      </c>
      <c r="D481">
        <v>59</v>
      </c>
      <c r="E481">
        <v>5</v>
      </c>
      <c r="F481" t="s">
        <v>965</v>
      </c>
      <c r="G481" s="22">
        <v>10998</v>
      </c>
      <c r="H481">
        <v>88</v>
      </c>
      <c r="I481" t="s">
        <v>46</v>
      </c>
      <c r="J481" t="s">
        <v>47</v>
      </c>
      <c r="K481" t="s">
        <v>58</v>
      </c>
      <c r="L481">
        <v>32.700000000000003</v>
      </c>
      <c r="M481">
        <v>130</v>
      </c>
      <c r="N481">
        <v>60</v>
      </c>
      <c r="O481">
        <v>70</v>
      </c>
      <c r="P481">
        <v>95</v>
      </c>
      <c r="Q481">
        <v>66</v>
      </c>
      <c r="R481" t="s">
        <v>59</v>
      </c>
      <c r="S481" t="s">
        <v>50</v>
      </c>
      <c r="T481" t="s">
        <v>50</v>
      </c>
      <c r="U481" t="s">
        <v>50</v>
      </c>
      <c r="V481" t="s">
        <v>51</v>
      </c>
      <c r="W481" t="s">
        <v>50</v>
      </c>
      <c r="X481" t="s">
        <v>50</v>
      </c>
      <c r="Y481" t="s">
        <v>51</v>
      </c>
      <c r="Z481" t="b">
        <v>1</v>
      </c>
      <c r="AA481" t="s">
        <v>50</v>
      </c>
      <c r="AB481" t="s">
        <v>51</v>
      </c>
      <c r="AK481" t="s">
        <v>50</v>
      </c>
      <c r="AL481" t="s">
        <v>51</v>
      </c>
      <c r="AM481" t="s">
        <v>50</v>
      </c>
      <c r="AN481" t="s">
        <v>51</v>
      </c>
      <c r="AO481" t="s">
        <v>51</v>
      </c>
      <c r="AP481" t="s">
        <v>51</v>
      </c>
      <c r="AQ481" t="s">
        <v>50</v>
      </c>
      <c r="AR481" t="s">
        <v>50</v>
      </c>
      <c r="AS481" t="s">
        <v>51</v>
      </c>
      <c r="AT481" t="s">
        <v>50</v>
      </c>
      <c r="AU481" t="s">
        <v>52</v>
      </c>
      <c r="AV481" t="s">
        <v>52</v>
      </c>
      <c r="AW481" t="s">
        <v>52</v>
      </c>
      <c r="AX481" t="s">
        <v>52</v>
      </c>
      <c r="AY481" t="s">
        <v>51</v>
      </c>
    </row>
    <row r="482" spans="1:51" hidden="1" x14ac:dyDescent="0.25">
      <c r="A482">
        <v>187019</v>
      </c>
      <c r="B482">
        <v>72</v>
      </c>
      <c r="C482">
        <v>72</v>
      </c>
      <c r="D482">
        <v>59</v>
      </c>
      <c r="E482">
        <v>6</v>
      </c>
      <c r="F482" t="s">
        <v>966</v>
      </c>
      <c r="G482" s="22">
        <v>10998</v>
      </c>
      <c r="H482">
        <v>88</v>
      </c>
      <c r="I482" t="s">
        <v>46</v>
      </c>
      <c r="J482" t="s">
        <v>47</v>
      </c>
      <c r="K482" t="s">
        <v>58</v>
      </c>
      <c r="L482">
        <v>32.5</v>
      </c>
      <c r="M482">
        <v>130</v>
      </c>
      <c r="N482">
        <v>60</v>
      </c>
      <c r="O482">
        <v>70</v>
      </c>
      <c r="P482">
        <v>95</v>
      </c>
      <c r="Q482">
        <v>66</v>
      </c>
      <c r="R482" t="s">
        <v>59</v>
      </c>
      <c r="S482" t="s">
        <v>50</v>
      </c>
      <c r="T482" t="s">
        <v>50</v>
      </c>
      <c r="U482" t="s">
        <v>50</v>
      </c>
      <c r="V482" t="s">
        <v>51</v>
      </c>
      <c r="W482" t="s">
        <v>50</v>
      </c>
      <c r="X482" t="s">
        <v>50</v>
      </c>
      <c r="Y482" t="s">
        <v>51</v>
      </c>
      <c r="Z482" t="b">
        <v>1</v>
      </c>
      <c r="AA482" t="s">
        <v>50</v>
      </c>
      <c r="AB482" t="s">
        <v>51</v>
      </c>
      <c r="AK482" t="s">
        <v>50</v>
      </c>
      <c r="AL482" t="s">
        <v>51</v>
      </c>
      <c r="AM482" t="s">
        <v>50</v>
      </c>
      <c r="AN482" t="s">
        <v>51</v>
      </c>
      <c r="AO482" t="s">
        <v>51</v>
      </c>
      <c r="AP482" t="s">
        <v>51</v>
      </c>
      <c r="AQ482" t="s">
        <v>50</v>
      </c>
      <c r="AR482" t="s">
        <v>50</v>
      </c>
      <c r="AS482" t="s">
        <v>51</v>
      </c>
      <c r="AT482" t="s">
        <v>50</v>
      </c>
      <c r="AU482" t="s">
        <v>52</v>
      </c>
      <c r="AV482" t="s">
        <v>52</v>
      </c>
      <c r="AW482" t="s">
        <v>52</v>
      </c>
      <c r="AX482" t="s">
        <v>52</v>
      </c>
      <c r="AY482" t="s">
        <v>51</v>
      </c>
    </row>
    <row r="483" spans="1:51" hidden="1" x14ac:dyDescent="0.25">
      <c r="A483">
        <v>187019</v>
      </c>
      <c r="B483">
        <v>72</v>
      </c>
      <c r="C483">
        <v>72</v>
      </c>
      <c r="D483">
        <v>59</v>
      </c>
      <c r="E483">
        <v>7</v>
      </c>
      <c r="F483" t="s">
        <v>967</v>
      </c>
      <c r="G483" s="22">
        <v>10998</v>
      </c>
      <c r="H483">
        <v>88</v>
      </c>
      <c r="I483" t="s">
        <v>46</v>
      </c>
      <c r="J483" t="s">
        <v>47</v>
      </c>
      <c r="K483" t="s">
        <v>58</v>
      </c>
      <c r="L483">
        <v>32.5</v>
      </c>
      <c r="M483">
        <v>130</v>
      </c>
      <c r="N483">
        <v>80</v>
      </c>
      <c r="O483">
        <v>50</v>
      </c>
      <c r="P483">
        <v>105</v>
      </c>
      <c r="Q483">
        <v>65</v>
      </c>
      <c r="R483" t="s">
        <v>59</v>
      </c>
      <c r="S483" t="s">
        <v>50</v>
      </c>
      <c r="T483" t="s">
        <v>50</v>
      </c>
      <c r="U483" t="s">
        <v>50</v>
      </c>
      <c r="V483" t="s">
        <v>51</v>
      </c>
      <c r="W483" t="s">
        <v>50</v>
      </c>
      <c r="X483" t="s">
        <v>50</v>
      </c>
      <c r="Y483" t="s">
        <v>51</v>
      </c>
      <c r="Z483" t="b">
        <v>1</v>
      </c>
      <c r="AA483" t="s">
        <v>50</v>
      </c>
      <c r="AB483" t="s">
        <v>51</v>
      </c>
      <c r="AC483">
        <v>73</v>
      </c>
      <c r="AD483">
        <v>64</v>
      </c>
      <c r="AE483">
        <v>121</v>
      </c>
      <c r="AF483">
        <v>4.8</v>
      </c>
      <c r="AK483" t="s">
        <v>50</v>
      </c>
      <c r="AL483" t="s">
        <v>51</v>
      </c>
      <c r="AM483" t="s">
        <v>50</v>
      </c>
      <c r="AN483" t="s">
        <v>51</v>
      </c>
      <c r="AO483" t="s">
        <v>51</v>
      </c>
      <c r="AP483" t="s">
        <v>51</v>
      </c>
      <c r="AQ483" t="s">
        <v>50</v>
      </c>
      <c r="AR483" t="s">
        <v>50</v>
      </c>
      <c r="AS483" t="s">
        <v>51</v>
      </c>
      <c r="AT483" t="s">
        <v>50</v>
      </c>
      <c r="AU483" t="s">
        <v>52</v>
      </c>
      <c r="AV483" t="s">
        <v>52</v>
      </c>
      <c r="AW483" t="s">
        <v>52</v>
      </c>
      <c r="AX483" t="s">
        <v>52</v>
      </c>
      <c r="AY483" t="s">
        <v>51</v>
      </c>
    </row>
    <row r="484" spans="1:51" hidden="1" x14ac:dyDescent="0.25">
      <c r="A484">
        <v>187019</v>
      </c>
      <c r="B484">
        <v>72</v>
      </c>
      <c r="C484">
        <v>72</v>
      </c>
      <c r="D484">
        <v>59</v>
      </c>
      <c r="E484">
        <v>8</v>
      </c>
      <c r="F484" t="s">
        <v>968</v>
      </c>
      <c r="G484" s="22">
        <v>10998</v>
      </c>
      <c r="H484">
        <v>88</v>
      </c>
      <c r="I484" t="s">
        <v>46</v>
      </c>
      <c r="J484" t="s">
        <v>47</v>
      </c>
      <c r="K484" t="s">
        <v>58</v>
      </c>
      <c r="L484">
        <v>32</v>
      </c>
      <c r="M484">
        <v>150</v>
      </c>
      <c r="N484">
        <v>65</v>
      </c>
      <c r="O484">
        <v>85</v>
      </c>
      <c r="P484">
        <v>107.5</v>
      </c>
      <c r="Q484">
        <v>65</v>
      </c>
      <c r="R484" t="s">
        <v>59</v>
      </c>
      <c r="S484" t="s">
        <v>50</v>
      </c>
      <c r="T484" t="s">
        <v>50</v>
      </c>
      <c r="U484" t="s">
        <v>50</v>
      </c>
      <c r="V484" t="s">
        <v>51</v>
      </c>
      <c r="W484" t="s">
        <v>50</v>
      </c>
      <c r="X484" t="s">
        <v>50</v>
      </c>
      <c r="Y484" t="s">
        <v>51</v>
      </c>
      <c r="Z484" t="b">
        <v>1</v>
      </c>
      <c r="AA484" t="s">
        <v>50</v>
      </c>
      <c r="AB484" t="s">
        <v>51</v>
      </c>
      <c r="AC484">
        <v>80</v>
      </c>
      <c r="AD484">
        <v>57</v>
      </c>
      <c r="AE484">
        <v>110</v>
      </c>
      <c r="AF484">
        <v>4.9000000000000004</v>
      </c>
      <c r="AI484">
        <v>3.7</v>
      </c>
      <c r="AJ484">
        <v>1.8</v>
      </c>
      <c r="AK484" t="s">
        <v>50</v>
      </c>
      <c r="AL484" t="s">
        <v>51</v>
      </c>
      <c r="AM484" t="s">
        <v>50</v>
      </c>
      <c r="AN484" t="s">
        <v>51</v>
      </c>
      <c r="AO484" t="s">
        <v>51</v>
      </c>
      <c r="AP484" t="s">
        <v>51</v>
      </c>
      <c r="AQ484" t="s">
        <v>50</v>
      </c>
      <c r="AR484" t="s">
        <v>50</v>
      </c>
      <c r="AS484" t="s">
        <v>51</v>
      </c>
      <c r="AT484" t="s">
        <v>50</v>
      </c>
      <c r="AU484" t="s">
        <v>52</v>
      </c>
      <c r="AV484" t="s">
        <v>52</v>
      </c>
      <c r="AW484" t="s">
        <v>52</v>
      </c>
      <c r="AX484" t="s">
        <v>52</v>
      </c>
      <c r="AY484" t="s">
        <v>51</v>
      </c>
    </row>
    <row r="485" spans="1:51" x14ac:dyDescent="0.25">
      <c r="A485">
        <v>188472</v>
      </c>
      <c r="B485">
        <v>63</v>
      </c>
      <c r="C485">
        <v>63</v>
      </c>
      <c r="D485">
        <v>60</v>
      </c>
      <c r="E485">
        <v>1</v>
      </c>
      <c r="F485" t="s">
        <v>161</v>
      </c>
      <c r="G485" s="22">
        <v>11237</v>
      </c>
      <c r="H485">
        <v>88</v>
      </c>
      <c r="I485" t="s">
        <v>56</v>
      </c>
      <c r="J485" t="s">
        <v>57</v>
      </c>
      <c r="K485" t="s">
        <v>58</v>
      </c>
      <c r="L485">
        <v>27</v>
      </c>
      <c r="M485">
        <v>120</v>
      </c>
      <c r="N485">
        <v>70</v>
      </c>
      <c r="O485">
        <v>50</v>
      </c>
      <c r="P485">
        <v>95</v>
      </c>
      <c r="Q485">
        <v>75</v>
      </c>
      <c r="R485" t="s">
        <v>54</v>
      </c>
      <c r="S485" t="s">
        <v>51</v>
      </c>
      <c r="T485" t="s">
        <v>50</v>
      </c>
      <c r="U485" t="s">
        <v>50</v>
      </c>
      <c r="V485" t="s">
        <v>51</v>
      </c>
      <c r="W485" t="s">
        <v>51</v>
      </c>
      <c r="X485" t="s">
        <v>50</v>
      </c>
      <c r="Y485" t="s">
        <v>50</v>
      </c>
      <c r="Z485" t="s">
        <v>52</v>
      </c>
      <c r="AA485" t="s">
        <v>50</v>
      </c>
      <c r="AB485" t="s">
        <v>50</v>
      </c>
      <c r="AK485" t="s">
        <v>50</v>
      </c>
      <c r="AL485" t="s">
        <v>50</v>
      </c>
      <c r="AM485" t="s">
        <v>50</v>
      </c>
      <c r="AN485" t="s">
        <v>51</v>
      </c>
      <c r="AO485" t="s">
        <v>51</v>
      </c>
      <c r="AP485" t="s">
        <v>50</v>
      </c>
      <c r="AQ485" t="s">
        <v>50</v>
      </c>
      <c r="AR485" t="s">
        <v>50</v>
      </c>
      <c r="AS485" t="s">
        <v>51</v>
      </c>
      <c r="AT485" t="s">
        <v>50</v>
      </c>
      <c r="AU485" t="s">
        <v>52</v>
      </c>
      <c r="AV485" t="s">
        <v>52</v>
      </c>
      <c r="AW485" t="s">
        <v>52</v>
      </c>
      <c r="AX485" t="s">
        <v>52</v>
      </c>
      <c r="AY485" t="s">
        <v>51</v>
      </c>
    </row>
    <row r="486" spans="1:51" hidden="1" x14ac:dyDescent="0.25">
      <c r="A486">
        <v>188472</v>
      </c>
      <c r="B486">
        <v>63</v>
      </c>
      <c r="C486">
        <v>63</v>
      </c>
      <c r="D486">
        <v>60</v>
      </c>
      <c r="E486">
        <v>2</v>
      </c>
      <c r="F486" t="s">
        <v>969</v>
      </c>
      <c r="G486" s="22">
        <v>11237</v>
      </c>
      <c r="H486">
        <v>88</v>
      </c>
      <c r="I486" t="s">
        <v>56</v>
      </c>
      <c r="J486" t="s">
        <v>57</v>
      </c>
      <c r="K486" t="s">
        <v>58</v>
      </c>
      <c r="L486">
        <v>26.7</v>
      </c>
      <c r="M486">
        <v>135</v>
      </c>
      <c r="N486">
        <v>60</v>
      </c>
      <c r="O486">
        <v>75</v>
      </c>
      <c r="P486">
        <v>97.5</v>
      </c>
      <c r="Q486">
        <v>67</v>
      </c>
      <c r="R486" t="s">
        <v>54</v>
      </c>
      <c r="S486" t="s">
        <v>51</v>
      </c>
      <c r="T486" t="s">
        <v>50</v>
      </c>
      <c r="U486" t="s">
        <v>50</v>
      </c>
      <c r="V486" t="s">
        <v>51</v>
      </c>
      <c r="W486" t="s">
        <v>51</v>
      </c>
      <c r="X486" t="s">
        <v>50</v>
      </c>
      <c r="Y486" t="s">
        <v>50</v>
      </c>
      <c r="Z486" t="s">
        <v>52</v>
      </c>
      <c r="AA486" t="s">
        <v>50</v>
      </c>
      <c r="AB486" t="s">
        <v>50</v>
      </c>
      <c r="AC486">
        <v>98</v>
      </c>
      <c r="AD486">
        <v>60</v>
      </c>
      <c r="AE486">
        <v>98</v>
      </c>
      <c r="AF486">
        <v>5.0999999999999996</v>
      </c>
      <c r="AG486">
        <v>47</v>
      </c>
      <c r="AK486" t="s">
        <v>50</v>
      </c>
      <c r="AL486" t="s">
        <v>50</v>
      </c>
      <c r="AM486" t="s">
        <v>50</v>
      </c>
      <c r="AN486" t="s">
        <v>51</v>
      </c>
      <c r="AO486" t="s">
        <v>51</v>
      </c>
      <c r="AP486" t="s">
        <v>51</v>
      </c>
      <c r="AQ486" t="s">
        <v>50</v>
      </c>
      <c r="AR486" t="s">
        <v>50</v>
      </c>
      <c r="AS486" t="s">
        <v>51</v>
      </c>
      <c r="AT486" t="s">
        <v>50</v>
      </c>
      <c r="AU486" t="s">
        <v>52</v>
      </c>
      <c r="AV486" t="s">
        <v>52</v>
      </c>
      <c r="AW486" t="s">
        <v>52</v>
      </c>
      <c r="AX486" t="s">
        <v>52</v>
      </c>
      <c r="AY486" t="s">
        <v>51</v>
      </c>
    </row>
    <row r="487" spans="1:51" x14ac:dyDescent="0.25">
      <c r="A487">
        <v>188479</v>
      </c>
      <c r="B487">
        <v>69</v>
      </c>
      <c r="C487">
        <v>69</v>
      </c>
      <c r="D487">
        <v>69</v>
      </c>
      <c r="E487">
        <v>1</v>
      </c>
      <c r="F487" t="s">
        <v>162</v>
      </c>
      <c r="G487" s="22">
        <v>10943</v>
      </c>
      <c r="H487">
        <v>89</v>
      </c>
      <c r="I487" t="s">
        <v>46</v>
      </c>
      <c r="J487" t="s">
        <v>47</v>
      </c>
      <c r="K487" t="s">
        <v>58</v>
      </c>
      <c r="L487">
        <v>26.2</v>
      </c>
      <c r="M487">
        <v>140</v>
      </c>
      <c r="N487">
        <v>70</v>
      </c>
      <c r="O487">
        <v>70</v>
      </c>
      <c r="P487">
        <v>105</v>
      </c>
      <c r="Q487">
        <v>79</v>
      </c>
      <c r="R487" t="s">
        <v>54</v>
      </c>
      <c r="S487" t="s">
        <v>50</v>
      </c>
      <c r="T487" t="s">
        <v>50</v>
      </c>
      <c r="U487" t="s">
        <v>51</v>
      </c>
      <c r="V487" t="s">
        <v>51</v>
      </c>
      <c r="W487" t="s">
        <v>50</v>
      </c>
      <c r="X487" t="s">
        <v>50</v>
      </c>
      <c r="Y487" t="s">
        <v>51</v>
      </c>
      <c r="Z487" t="s">
        <v>52</v>
      </c>
      <c r="AA487" t="s">
        <v>50</v>
      </c>
      <c r="AB487" t="s">
        <v>50</v>
      </c>
      <c r="AC487">
        <v>137</v>
      </c>
      <c r="AD487">
        <v>30</v>
      </c>
      <c r="AE487">
        <v>113</v>
      </c>
      <c r="AF487">
        <v>4.5999999999999996</v>
      </c>
      <c r="AI487">
        <v>4.5</v>
      </c>
      <c r="AJ487">
        <v>1.9</v>
      </c>
      <c r="AK487" t="s">
        <v>50</v>
      </c>
      <c r="AL487" t="s">
        <v>50</v>
      </c>
      <c r="AM487" t="s">
        <v>50</v>
      </c>
      <c r="AN487" t="s">
        <v>51</v>
      </c>
      <c r="AO487" t="s">
        <v>51</v>
      </c>
      <c r="AP487" t="s">
        <v>50</v>
      </c>
      <c r="AQ487" t="s">
        <v>50</v>
      </c>
      <c r="AR487" t="s">
        <v>50</v>
      </c>
      <c r="AS487" t="s">
        <v>51</v>
      </c>
      <c r="AT487" t="s">
        <v>50</v>
      </c>
      <c r="AU487" t="s">
        <v>52</v>
      </c>
      <c r="AV487" t="s">
        <v>52</v>
      </c>
      <c r="AW487" t="s">
        <v>52</v>
      </c>
      <c r="AX487" t="s">
        <v>52</v>
      </c>
      <c r="AY487" t="s">
        <v>51</v>
      </c>
    </row>
    <row r="488" spans="1:51" hidden="1" x14ac:dyDescent="0.25">
      <c r="A488">
        <v>188479</v>
      </c>
      <c r="B488">
        <v>69</v>
      </c>
      <c r="C488">
        <v>69</v>
      </c>
      <c r="D488">
        <v>69</v>
      </c>
      <c r="E488">
        <v>2</v>
      </c>
      <c r="F488" t="s">
        <v>970</v>
      </c>
      <c r="G488" s="22">
        <v>10943</v>
      </c>
      <c r="H488">
        <v>89</v>
      </c>
      <c r="I488" t="s">
        <v>46</v>
      </c>
      <c r="J488" t="s">
        <v>47</v>
      </c>
      <c r="K488" t="s">
        <v>58</v>
      </c>
      <c r="L488">
        <v>26.2</v>
      </c>
      <c r="M488">
        <v>150</v>
      </c>
      <c r="N488">
        <v>50</v>
      </c>
      <c r="O488">
        <v>100</v>
      </c>
      <c r="P488">
        <v>100</v>
      </c>
      <c r="Q488">
        <v>68</v>
      </c>
      <c r="R488" t="s">
        <v>54</v>
      </c>
      <c r="S488" t="s">
        <v>50</v>
      </c>
      <c r="T488" t="s">
        <v>50</v>
      </c>
      <c r="U488" t="s">
        <v>50</v>
      </c>
      <c r="V488" t="s">
        <v>51</v>
      </c>
      <c r="W488" t="s">
        <v>50</v>
      </c>
      <c r="X488" t="s">
        <v>50</v>
      </c>
      <c r="Y488" t="s">
        <v>51</v>
      </c>
      <c r="Z488" t="s">
        <v>52</v>
      </c>
      <c r="AA488" t="s">
        <v>50</v>
      </c>
      <c r="AB488" t="s">
        <v>50</v>
      </c>
      <c r="AC488">
        <v>92</v>
      </c>
      <c r="AD488">
        <v>48</v>
      </c>
      <c r="AE488">
        <v>111</v>
      </c>
      <c r="AF488">
        <v>4</v>
      </c>
      <c r="AK488" t="s">
        <v>50</v>
      </c>
      <c r="AL488" t="s">
        <v>50</v>
      </c>
      <c r="AM488" t="s">
        <v>50</v>
      </c>
      <c r="AN488" t="s">
        <v>51</v>
      </c>
      <c r="AO488" t="s">
        <v>51</v>
      </c>
      <c r="AP488" t="s">
        <v>50</v>
      </c>
      <c r="AQ488" t="s">
        <v>50</v>
      </c>
      <c r="AR488" t="s">
        <v>50</v>
      </c>
      <c r="AS488" t="s">
        <v>51</v>
      </c>
      <c r="AT488" t="s">
        <v>50</v>
      </c>
      <c r="AU488" t="s">
        <v>52</v>
      </c>
      <c r="AV488" t="s">
        <v>52</v>
      </c>
      <c r="AW488" t="s">
        <v>52</v>
      </c>
      <c r="AX488" t="s">
        <v>52</v>
      </c>
      <c r="AY488" t="s">
        <v>51</v>
      </c>
    </row>
    <row r="489" spans="1:51" hidden="1" x14ac:dyDescent="0.25">
      <c r="A489">
        <v>188479</v>
      </c>
      <c r="B489">
        <v>69</v>
      </c>
      <c r="C489">
        <v>69</v>
      </c>
      <c r="D489">
        <v>69</v>
      </c>
      <c r="E489">
        <v>3</v>
      </c>
      <c r="F489" t="s">
        <v>971</v>
      </c>
      <c r="G489" s="22">
        <v>10943</v>
      </c>
      <c r="H489">
        <v>89</v>
      </c>
      <c r="I489" t="s">
        <v>46</v>
      </c>
      <c r="J489" t="s">
        <v>47</v>
      </c>
      <c r="K489" t="s">
        <v>58</v>
      </c>
      <c r="L489">
        <v>27.2</v>
      </c>
      <c r="M489">
        <v>140</v>
      </c>
      <c r="N489">
        <v>50</v>
      </c>
      <c r="O489">
        <v>90</v>
      </c>
      <c r="P489">
        <v>95</v>
      </c>
      <c r="Q489">
        <v>75</v>
      </c>
      <c r="R489" t="s">
        <v>54</v>
      </c>
      <c r="S489" t="s">
        <v>50</v>
      </c>
      <c r="T489" t="s">
        <v>50</v>
      </c>
      <c r="U489" t="s">
        <v>51</v>
      </c>
      <c r="V489" t="s">
        <v>51</v>
      </c>
      <c r="W489" t="s">
        <v>50</v>
      </c>
      <c r="X489" t="s">
        <v>50</v>
      </c>
      <c r="Y489" t="s">
        <v>51</v>
      </c>
      <c r="Z489" t="s">
        <v>52</v>
      </c>
      <c r="AA489" t="s">
        <v>50</v>
      </c>
      <c r="AB489" t="s">
        <v>50</v>
      </c>
      <c r="AC489">
        <v>101</v>
      </c>
      <c r="AD489">
        <v>43</v>
      </c>
      <c r="AE489">
        <v>107</v>
      </c>
      <c r="AF489">
        <v>4.8</v>
      </c>
      <c r="AK489" t="s">
        <v>50</v>
      </c>
      <c r="AL489" t="s">
        <v>50</v>
      </c>
      <c r="AM489" t="s">
        <v>50</v>
      </c>
      <c r="AN489" t="s">
        <v>51</v>
      </c>
      <c r="AO489" t="s">
        <v>50</v>
      </c>
      <c r="AP489" t="s">
        <v>50</v>
      </c>
      <c r="AQ489" t="s">
        <v>50</v>
      </c>
      <c r="AR489" t="s">
        <v>50</v>
      </c>
      <c r="AS489" t="s">
        <v>51</v>
      </c>
      <c r="AT489" t="s">
        <v>50</v>
      </c>
      <c r="AU489" t="s">
        <v>52</v>
      </c>
      <c r="AV489" t="s">
        <v>52</v>
      </c>
      <c r="AW489" t="s">
        <v>52</v>
      </c>
      <c r="AX489" t="s">
        <v>52</v>
      </c>
      <c r="AY489" t="s">
        <v>51</v>
      </c>
    </row>
    <row r="490" spans="1:51" hidden="1" x14ac:dyDescent="0.25">
      <c r="A490">
        <v>188479</v>
      </c>
      <c r="B490">
        <v>69</v>
      </c>
      <c r="C490">
        <v>69</v>
      </c>
      <c r="D490">
        <v>69</v>
      </c>
      <c r="E490">
        <v>4</v>
      </c>
      <c r="F490" t="s">
        <v>972</v>
      </c>
      <c r="G490" s="22">
        <v>10943</v>
      </c>
      <c r="H490">
        <v>89</v>
      </c>
      <c r="I490" t="s">
        <v>46</v>
      </c>
      <c r="J490" t="s">
        <v>47</v>
      </c>
      <c r="K490" t="s">
        <v>58</v>
      </c>
      <c r="L490">
        <v>26.9</v>
      </c>
      <c r="M490">
        <v>155</v>
      </c>
      <c r="N490">
        <v>55</v>
      </c>
      <c r="O490">
        <v>100</v>
      </c>
      <c r="P490">
        <v>105</v>
      </c>
      <c r="Q490">
        <v>81</v>
      </c>
      <c r="R490" t="s">
        <v>54</v>
      </c>
      <c r="S490" t="s">
        <v>50</v>
      </c>
      <c r="T490" t="s">
        <v>50</v>
      </c>
      <c r="U490" t="s">
        <v>50</v>
      </c>
      <c r="V490" t="s">
        <v>51</v>
      </c>
      <c r="W490" t="s">
        <v>50</v>
      </c>
      <c r="X490" t="s">
        <v>50</v>
      </c>
      <c r="Y490" t="s">
        <v>51</v>
      </c>
      <c r="Z490" t="s">
        <v>52</v>
      </c>
      <c r="AA490" t="s">
        <v>50</v>
      </c>
      <c r="AB490" t="s">
        <v>50</v>
      </c>
      <c r="AC490">
        <v>104</v>
      </c>
      <c r="AD490">
        <v>42</v>
      </c>
      <c r="AE490">
        <v>113</v>
      </c>
      <c r="AF490">
        <v>5.0999999999999996</v>
      </c>
      <c r="AK490" t="s">
        <v>50</v>
      </c>
      <c r="AL490" t="s">
        <v>50</v>
      </c>
      <c r="AM490" t="s">
        <v>50</v>
      </c>
      <c r="AN490" t="s">
        <v>51</v>
      </c>
      <c r="AO490" t="s">
        <v>51</v>
      </c>
      <c r="AP490" t="s">
        <v>50</v>
      </c>
      <c r="AQ490" t="s">
        <v>50</v>
      </c>
      <c r="AR490" t="s">
        <v>50</v>
      </c>
      <c r="AS490" t="s">
        <v>50</v>
      </c>
      <c r="AT490" t="s">
        <v>50</v>
      </c>
      <c r="AU490" t="s">
        <v>52</v>
      </c>
      <c r="AV490" t="s">
        <v>52</v>
      </c>
      <c r="AW490" t="s">
        <v>52</v>
      </c>
      <c r="AX490" t="s">
        <v>52</v>
      </c>
      <c r="AY490" t="s">
        <v>51</v>
      </c>
    </row>
    <row r="491" spans="1:51" hidden="1" x14ac:dyDescent="0.25">
      <c r="A491">
        <v>188479</v>
      </c>
      <c r="B491">
        <v>60</v>
      </c>
      <c r="C491">
        <v>60</v>
      </c>
      <c r="D491">
        <v>60</v>
      </c>
      <c r="E491">
        <v>5</v>
      </c>
      <c r="F491" t="s">
        <v>973</v>
      </c>
      <c r="G491" s="22">
        <v>10943</v>
      </c>
      <c r="H491">
        <v>89</v>
      </c>
      <c r="I491" t="s">
        <v>46</v>
      </c>
      <c r="J491" t="s">
        <v>47</v>
      </c>
      <c r="K491" t="s">
        <v>58</v>
      </c>
      <c r="L491">
        <v>25.7</v>
      </c>
      <c r="M491">
        <v>165</v>
      </c>
      <c r="N491">
        <v>60</v>
      </c>
      <c r="O491">
        <v>105</v>
      </c>
      <c r="P491">
        <v>112.5</v>
      </c>
      <c r="Q491">
        <v>76</v>
      </c>
      <c r="R491" t="s">
        <v>54</v>
      </c>
      <c r="S491" t="s">
        <v>50</v>
      </c>
      <c r="T491" t="s">
        <v>50</v>
      </c>
      <c r="U491" t="s">
        <v>50</v>
      </c>
      <c r="V491" t="s">
        <v>51</v>
      </c>
      <c r="W491" t="s">
        <v>50</v>
      </c>
      <c r="X491" t="s">
        <v>50</v>
      </c>
      <c r="Y491" t="s">
        <v>51</v>
      </c>
      <c r="Z491" t="s">
        <v>52</v>
      </c>
      <c r="AA491" t="s">
        <v>50</v>
      </c>
      <c r="AB491" t="s">
        <v>50</v>
      </c>
      <c r="AC491">
        <v>83</v>
      </c>
      <c r="AD491">
        <v>55</v>
      </c>
      <c r="AE491">
        <v>126</v>
      </c>
      <c r="AF491">
        <v>4.0999999999999996</v>
      </c>
      <c r="AI491">
        <v>4.4000000000000004</v>
      </c>
      <c r="AJ491">
        <v>1.8</v>
      </c>
      <c r="AK491" t="s">
        <v>50</v>
      </c>
      <c r="AL491" t="s">
        <v>50</v>
      </c>
      <c r="AM491" t="s">
        <v>50</v>
      </c>
      <c r="AN491" t="s">
        <v>51</v>
      </c>
      <c r="AO491" t="s">
        <v>51</v>
      </c>
      <c r="AP491" t="s">
        <v>50</v>
      </c>
      <c r="AQ491" t="s">
        <v>50</v>
      </c>
      <c r="AR491" t="s">
        <v>50</v>
      </c>
      <c r="AS491" t="s">
        <v>51</v>
      </c>
      <c r="AT491" t="s">
        <v>51</v>
      </c>
      <c r="AU491" t="s">
        <v>52</v>
      </c>
      <c r="AV491" t="s">
        <v>52</v>
      </c>
      <c r="AW491" t="s">
        <v>52</v>
      </c>
      <c r="AX491" t="s">
        <v>52</v>
      </c>
      <c r="AY491" t="s">
        <v>51</v>
      </c>
    </row>
    <row r="492" spans="1:51" hidden="1" x14ac:dyDescent="0.25">
      <c r="A492">
        <v>188479</v>
      </c>
      <c r="B492">
        <v>60</v>
      </c>
      <c r="C492">
        <v>60</v>
      </c>
      <c r="D492">
        <v>60</v>
      </c>
      <c r="E492">
        <v>6</v>
      </c>
      <c r="F492" t="s">
        <v>974</v>
      </c>
      <c r="G492" s="22">
        <v>10943</v>
      </c>
      <c r="H492">
        <v>89</v>
      </c>
      <c r="I492" t="s">
        <v>46</v>
      </c>
      <c r="J492" t="s">
        <v>47</v>
      </c>
      <c r="K492" t="s">
        <v>58</v>
      </c>
      <c r="L492">
        <v>25.9</v>
      </c>
      <c r="M492">
        <v>145</v>
      </c>
      <c r="N492">
        <v>60</v>
      </c>
      <c r="O492">
        <v>85</v>
      </c>
      <c r="P492">
        <v>102.5</v>
      </c>
      <c r="Q492">
        <v>81</v>
      </c>
      <c r="R492" t="s">
        <v>54</v>
      </c>
      <c r="S492" t="s">
        <v>50</v>
      </c>
      <c r="T492" t="s">
        <v>50</v>
      </c>
      <c r="U492" t="s">
        <v>50</v>
      </c>
      <c r="V492" t="s">
        <v>51</v>
      </c>
      <c r="W492" t="s">
        <v>50</v>
      </c>
      <c r="X492" t="s">
        <v>50</v>
      </c>
      <c r="Y492" t="s">
        <v>51</v>
      </c>
      <c r="Z492" t="s">
        <v>52</v>
      </c>
      <c r="AA492" t="s">
        <v>50</v>
      </c>
      <c r="AB492" t="s">
        <v>50</v>
      </c>
      <c r="AC492">
        <v>112</v>
      </c>
      <c r="AD492">
        <v>38</v>
      </c>
      <c r="AE492">
        <v>118</v>
      </c>
      <c r="AF492">
        <v>4.5999999999999996</v>
      </c>
      <c r="AK492" t="s">
        <v>50</v>
      </c>
      <c r="AL492" t="s">
        <v>50</v>
      </c>
      <c r="AM492" t="s">
        <v>50</v>
      </c>
      <c r="AN492" t="s">
        <v>51</v>
      </c>
      <c r="AO492" t="s">
        <v>51</v>
      </c>
      <c r="AP492" t="s">
        <v>51</v>
      </c>
      <c r="AQ492" t="s">
        <v>50</v>
      </c>
      <c r="AR492" t="s">
        <v>50</v>
      </c>
      <c r="AS492" t="s">
        <v>51</v>
      </c>
      <c r="AT492" t="s">
        <v>51</v>
      </c>
      <c r="AU492" t="s">
        <v>52</v>
      </c>
      <c r="AV492" t="s">
        <v>52</v>
      </c>
      <c r="AW492" t="s">
        <v>52</v>
      </c>
      <c r="AX492" t="s">
        <v>52</v>
      </c>
      <c r="AY492" t="s">
        <v>51</v>
      </c>
    </row>
    <row r="493" spans="1:51" x14ac:dyDescent="0.25">
      <c r="A493">
        <v>191506</v>
      </c>
      <c r="B493">
        <v>58</v>
      </c>
      <c r="D493">
        <v>58</v>
      </c>
      <c r="E493">
        <v>1</v>
      </c>
      <c r="F493" t="s">
        <v>163</v>
      </c>
      <c r="G493" s="22">
        <v>9822</v>
      </c>
      <c r="H493">
        <v>92</v>
      </c>
      <c r="I493" t="s">
        <v>56</v>
      </c>
      <c r="J493" t="s">
        <v>47</v>
      </c>
      <c r="K493" t="s">
        <v>58</v>
      </c>
      <c r="L493">
        <v>22.24</v>
      </c>
      <c r="M493">
        <v>130</v>
      </c>
      <c r="N493">
        <v>60</v>
      </c>
      <c r="O493">
        <v>70</v>
      </c>
      <c r="P493">
        <v>95</v>
      </c>
      <c r="Q493">
        <v>70</v>
      </c>
      <c r="R493" t="s">
        <v>54</v>
      </c>
      <c r="S493" t="s">
        <v>50</v>
      </c>
      <c r="T493" t="s">
        <v>50</v>
      </c>
      <c r="U493" t="s">
        <v>51</v>
      </c>
      <c r="V493" t="s">
        <v>50</v>
      </c>
      <c r="W493" t="s">
        <v>50</v>
      </c>
      <c r="X493" t="s">
        <v>51</v>
      </c>
      <c r="Y493" t="s">
        <v>50</v>
      </c>
      <c r="Z493" t="b">
        <v>1</v>
      </c>
      <c r="AA493" t="s">
        <v>50</v>
      </c>
      <c r="AB493" t="s">
        <v>51</v>
      </c>
      <c r="AC493">
        <v>155</v>
      </c>
      <c r="AD493">
        <v>34</v>
      </c>
      <c r="AE493">
        <v>113</v>
      </c>
      <c r="AF493">
        <v>4.9000000000000004</v>
      </c>
      <c r="AI493" t="s">
        <v>52</v>
      </c>
      <c r="AJ493" t="s">
        <v>52</v>
      </c>
      <c r="AK493" t="s">
        <v>50</v>
      </c>
      <c r="AL493" t="s">
        <v>50</v>
      </c>
      <c r="AM493" t="s">
        <v>52</v>
      </c>
      <c r="AN493" t="s">
        <v>50</v>
      </c>
      <c r="AO493" t="s">
        <v>51</v>
      </c>
      <c r="AP493" t="s">
        <v>50</v>
      </c>
      <c r="AQ493" t="s">
        <v>50</v>
      </c>
      <c r="AR493" t="s">
        <v>50</v>
      </c>
      <c r="AS493" t="s">
        <v>50</v>
      </c>
      <c r="AT493" t="s">
        <v>51</v>
      </c>
      <c r="AU493" t="s">
        <v>52</v>
      </c>
      <c r="AV493" t="s">
        <v>52</v>
      </c>
      <c r="AW493" t="s">
        <v>52</v>
      </c>
      <c r="AX493" t="s">
        <v>52</v>
      </c>
      <c r="AY493" t="s">
        <v>51</v>
      </c>
    </row>
    <row r="494" spans="1:51" hidden="1" x14ac:dyDescent="0.25">
      <c r="A494">
        <v>191506</v>
      </c>
      <c r="B494">
        <v>58</v>
      </c>
      <c r="D494">
        <v>58</v>
      </c>
      <c r="E494">
        <v>2</v>
      </c>
      <c r="F494" t="s">
        <v>975</v>
      </c>
      <c r="G494" s="22">
        <v>9822</v>
      </c>
      <c r="H494">
        <v>92</v>
      </c>
      <c r="I494" t="s">
        <v>56</v>
      </c>
      <c r="J494" t="s">
        <v>47</v>
      </c>
      <c r="K494" t="s">
        <v>58</v>
      </c>
      <c r="L494">
        <v>22.03</v>
      </c>
      <c r="M494">
        <v>130</v>
      </c>
      <c r="N494">
        <v>60</v>
      </c>
      <c r="O494">
        <v>70</v>
      </c>
      <c r="P494">
        <v>95</v>
      </c>
      <c r="Q494">
        <v>72</v>
      </c>
      <c r="R494" t="s">
        <v>54</v>
      </c>
      <c r="S494" t="s">
        <v>50</v>
      </c>
      <c r="T494" t="s">
        <v>50</v>
      </c>
      <c r="U494" t="s">
        <v>50</v>
      </c>
      <c r="V494" t="s">
        <v>50</v>
      </c>
      <c r="W494" t="s">
        <v>50</v>
      </c>
      <c r="X494" t="s">
        <v>51</v>
      </c>
      <c r="Y494" t="s">
        <v>50</v>
      </c>
      <c r="Z494" t="b">
        <v>1</v>
      </c>
      <c r="AA494" t="s">
        <v>50</v>
      </c>
      <c r="AB494" t="s">
        <v>51</v>
      </c>
      <c r="AC494">
        <v>122</v>
      </c>
      <c r="AD494">
        <v>45</v>
      </c>
      <c r="AE494">
        <v>104</v>
      </c>
      <c r="AF494">
        <v>4.7</v>
      </c>
      <c r="AI494" t="s">
        <v>52</v>
      </c>
      <c r="AJ494" t="s">
        <v>52</v>
      </c>
      <c r="AK494" t="s">
        <v>50</v>
      </c>
      <c r="AL494" t="s">
        <v>50</v>
      </c>
      <c r="AM494" t="s">
        <v>52</v>
      </c>
      <c r="AN494" t="s">
        <v>50</v>
      </c>
      <c r="AO494" t="s">
        <v>51</v>
      </c>
      <c r="AP494" t="s">
        <v>50</v>
      </c>
      <c r="AQ494" t="s">
        <v>50</v>
      </c>
      <c r="AR494" t="s">
        <v>50</v>
      </c>
      <c r="AS494" t="s">
        <v>50</v>
      </c>
      <c r="AT494" t="s">
        <v>51</v>
      </c>
      <c r="AU494" t="s">
        <v>52</v>
      </c>
      <c r="AV494" t="s">
        <v>52</v>
      </c>
      <c r="AW494" t="s">
        <v>52</v>
      </c>
      <c r="AX494" t="s">
        <v>52</v>
      </c>
      <c r="AY494" t="s">
        <v>51</v>
      </c>
    </row>
    <row r="495" spans="1:51" hidden="1" x14ac:dyDescent="0.25">
      <c r="A495">
        <v>191506</v>
      </c>
      <c r="B495">
        <v>58</v>
      </c>
      <c r="D495">
        <v>58</v>
      </c>
      <c r="E495">
        <v>3</v>
      </c>
      <c r="F495" t="s">
        <v>976</v>
      </c>
      <c r="G495" s="22">
        <v>9822</v>
      </c>
      <c r="H495">
        <v>92</v>
      </c>
      <c r="I495" t="s">
        <v>56</v>
      </c>
      <c r="J495" t="s">
        <v>47</v>
      </c>
      <c r="K495" t="s">
        <v>58</v>
      </c>
      <c r="L495">
        <v>21.97</v>
      </c>
      <c r="M495">
        <v>130</v>
      </c>
      <c r="N495">
        <v>65</v>
      </c>
      <c r="O495">
        <v>65</v>
      </c>
      <c r="P495">
        <v>97.5</v>
      </c>
      <c r="Q495">
        <v>70</v>
      </c>
      <c r="R495" t="s">
        <v>54</v>
      </c>
      <c r="S495" t="s">
        <v>50</v>
      </c>
      <c r="T495" t="s">
        <v>50</v>
      </c>
      <c r="U495" t="s">
        <v>50</v>
      </c>
      <c r="V495" t="s">
        <v>50</v>
      </c>
      <c r="W495" t="s">
        <v>50</v>
      </c>
      <c r="X495" t="s">
        <v>51</v>
      </c>
      <c r="Y495" t="s">
        <v>50</v>
      </c>
      <c r="Z495" t="b">
        <v>1</v>
      </c>
      <c r="AA495" t="s">
        <v>50</v>
      </c>
      <c r="AB495" t="s">
        <v>51</v>
      </c>
      <c r="AC495">
        <v>145</v>
      </c>
      <c r="AD495">
        <v>37</v>
      </c>
      <c r="AF495">
        <v>4.4000000000000004</v>
      </c>
      <c r="AI495" t="s">
        <v>52</v>
      </c>
      <c r="AJ495" t="s">
        <v>52</v>
      </c>
      <c r="AK495" t="s">
        <v>50</v>
      </c>
      <c r="AL495" t="s">
        <v>50</v>
      </c>
      <c r="AM495" t="s">
        <v>52</v>
      </c>
      <c r="AN495" t="s">
        <v>50</v>
      </c>
      <c r="AO495" t="s">
        <v>51</v>
      </c>
      <c r="AP495" t="s">
        <v>50</v>
      </c>
      <c r="AQ495" t="s">
        <v>50</v>
      </c>
      <c r="AR495" t="s">
        <v>50</v>
      </c>
      <c r="AS495" t="s">
        <v>50</v>
      </c>
      <c r="AT495" t="s">
        <v>51</v>
      </c>
      <c r="AU495" t="s">
        <v>52</v>
      </c>
      <c r="AV495" t="s">
        <v>52</v>
      </c>
      <c r="AW495" t="s">
        <v>52</v>
      </c>
      <c r="AX495" t="s">
        <v>52</v>
      </c>
      <c r="AY495" t="s">
        <v>51</v>
      </c>
    </row>
    <row r="496" spans="1:51" hidden="1" x14ac:dyDescent="0.25">
      <c r="A496">
        <v>191506</v>
      </c>
      <c r="B496">
        <v>58</v>
      </c>
      <c r="D496">
        <v>58</v>
      </c>
      <c r="E496">
        <v>4</v>
      </c>
      <c r="F496" t="s">
        <v>977</v>
      </c>
      <c r="G496" s="22">
        <v>9822</v>
      </c>
      <c r="H496">
        <v>92</v>
      </c>
      <c r="I496" t="s">
        <v>56</v>
      </c>
      <c r="J496" t="s">
        <v>47</v>
      </c>
      <c r="K496" t="s">
        <v>58</v>
      </c>
      <c r="L496">
        <v>23.05</v>
      </c>
      <c r="M496">
        <v>140</v>
      </c>
      <c r="N496">
        <v>80</v>
      </c>
      <c r="O496">
        <v>60</v>
      </c>
      <c r="P496">
        <v>110</v>
      </c>
      <c r="Q496">
        <v>70</v>
      </c>
      <c r="R496" t="s">
        <v>59</v>
      </c>
      <c r="S496" t="s">
        <v>51</v>
      </c>
      <c r="T496" t="s">
        <v>50</v>
      </c>
      <c r="U496" t="s">
        <v>50</v>
      </c>
      <c r="V496" t="s">
        <v>50</v>
      </c>
      <c r="W496" t="s">
        <v>50</v>
      </c>
      <c r="X496" t="s">
        <v>51</v>
      </c>
      <c r="Y496" t="s">
        <v>50</v>
      </c>
      <c r="Z496" t="b">
        <v>1</v>
      </c>
      <c r="AA496" t="s">
        <v>50</v>
      </c>
      <c r="AB496" t="s">
        <v>51</v>
      </c>
      <c r="AI496" t="s">
        <v>52</v>
      </c>
      <c r="AJ496" t="s">
        <v>52</v>
      </c>
      <c r="AK496" t="s">
        <v>50</v>
      </c>
      <c r="AL496" t="s">
        <v>50</v>
      </c>
      <c r="AM496" t="s">
        <v>52</v>
      </c>
      <c r="AN496" t="s">
        <v>50</v>
      </c>
      <c r="AO496" t="s">
        <v>51</v>
      </c>
      <c r="AP496" t="s">
        <v>50</v>
      </c>
      <c r="AQ496" t="s">
        <v>50</v>
      </c>
      <c r="AR496" t="s">
        <v>50</v>
      </c>
      <c r="AS496" t="s">
        <v>50</v>
      </c>
      <c r="AT496" t="s">
        <v>51</v>
      </c>
      <c r="AU496" t="s">
        <v>52</v>
      </c>
      <c r="AV496" t="s">
        <v>52</v>
      </c>
      <c r="AW496" t="s">
        <v>52</v>
      </c>
      <c r="AX496" t="s">
        <v>52</v>
      </c>
      <c r="AY496" t="s">
        <v>51</v>
      </c>
    </row>
    <row r="497" spans="1:51" hidden="1" x14ac:dyDescent="0.25">
      <c r="A497">
        <v>191506</v>
      </c>
      <c r="B497">
        <v>58</v>
      </c>
      <c r="D497">
        <v>58</v>
      </c>
      <c r="E497">
        <v>5</v>
      </c>
      <c r="F497" t="s">
        <v>978</v>
      </c>
      <c r="G497" s="22">
        <v>9822</v>
      </c>
      <c r="H497">
        <v>92</v>
      </c>
      <c r="I497" t="s">
        <v>56</v>
      </c>
      <c r="J497" t="s">
        <v>47</v>
      </c>
      <c r="K497" t="s">
        <v>58</v>
      </c>
      <c r="L497">
        <v>22.24</v>
      </c>
      <c r="M497">
        <v>120</v>
      </c>
      <c r="N497">
        <v>60</v>
      </c>
      <c r="O497">
        <v>60</v>
      </c>
      <c r="P497">
        <v>90</v>
      </c>
      <c r="Q497">
        <v>72</v>
      </c>
      <c r="R497" t="s">
        <v>54</v>
      </c>
      <c r="S497" t="s">
        <v>50</v>
      </c>
      <c r="T497" t="s">
        <v>50</v>
      </c>
      <c r="U497" t="s">
        <v>50</v>
      </c>
      <c r="V497" t="s">
        <v>50</v>
      </c>
      <c r="W497" t="s">
        <v>50</v>
      </c>
      <c r="X497" t="s">
        <v>51</v>
      </c>
      <c r="Y497" t="s">
        <v>50</v>
      </c>
      <c r="Z497" t="b">
        <v>1</v>
      </c>
      <c r="AA497" t="s">
        <v>50</v>
      </c>
      <c r="AB497" t="s">
        <v>51</v>
      </c>
      <c r="AC497">
        <v>155</v>
      </c>
      <c r="AD497">
        <v>34</v>
      </c>
      <c r="AE497">
        <v>90</v>
      </c>
      <c r="AF497">
        <v>4.7</v>
      </c>
      <c r="AI497" t="s">
        <v>52</v>
      </c>
      <c r="AJ497" t="s">
        <v>52</v>
      </c>
      <c r="AK497" t="s">
        <v>50</v>
      </c>
      <c r="AL497" t="s">
        <v>51</v>
      </c>
      <c r="AM497" t="s">
        <v>52</v>
      </c>
      <c r="AN497" t="s">
        <v>51</v>
      </c>
      <c r="AO497" t="s">
        <v>51</v>
      </c>
      <c r="AP497" t="s">
        <v>50</v>
      </c>
      <c r="AQ497" t="s">
        <v>50</v>
      </c>
      <c r="AR497" t="s">
        <v>50</v>
      </c>
      <c r="AS497" t="s">
        <v>50</v>
      </c>
      <c r="AT497" t="s">
        <v>51</v>
      </c>
      <c r="AU497" t="s">
        <v>52</v>
      </c>
      <c r="AV497" t="s">
        <v>52</v>
      </c>
      <c r="AW497" t="s">
        <v>52</v>
      </c>
      <c r="AX497" t="s">
        <v>52</v>
      </c>
      <c r="AY497" t="s">
        <v>51</v>
      </c>
    </row>
    <row r="498" spans="1:51" hidden="1" x14ac:dyDescent="0.25">
      <c r="A498">
        <v>191506</v>
      </c>
      <c r="B498">
        <v>58</v>
      </c>
      <c r="D498">
        <v>58</v>
      </c>
      <c r="E498">
        <v>6</v>
      </c>
      <c r="F498" t="s">
        <v>979</v>
      </c>
      <c r="G498" s="22">
        <v>9822</v>
      </c>
      <c r="H498">
        <v>92</v>
      </c>
      <c r="I498" t="s">
        <v>56</v>
      </c>
      <c r="J498" t="s">
        <v>47</v>
      </c>
      <c r="K498" t="s">
        <v>58</v>
      </c>
      <c r="L498">
        <v>22.03</v>
      </c>
      <c r="M498">
        <v>110</v>
      </c>
      <c r="N498">
        <v>60</v>
      </c>
      <c r="O498">
        <v>50</v>
      </c>
      <c r="P498">
        <v>85</v>
      </c>
      <c r="Q498">
        <v>75</v>
      </c>
      <c r="R498" t="s">
        <v>54</v>
      </c>
      <c r="S498" t="s">
        <v>51</v>
      </c>
      <c r="T498" t="s">
        <v>50</v>
      </c>
      <c r="U498" t="s">
        <v>50</v>
      </c>
      <c r="V498" t="s">
        <v>50</v>
      </c>
      <c r="W498" t="s">
        <v>50</v>
      </c>
      <c r="X498" t="s">
        <v>51</v>
      </c>
      <c r="Y498" t="s">
        <v>50</v>
      </c>
      <c r="Z498" t="b">
        <v>1</v>
      </c>
      <c r="AA498" t="s">
        <v>50</v>
      </c>
      <c r="AB498" t="s">
        <v>51</v>
      </c>
      <c r="AC498">
        <v>135</v>
      </c>
      <c r="AD498">
        <v>40</v>
      </c>
      <c r="AE498">
        <v>95</v>
      </c>
      <c r="AF498">
        <v>5</v>
      </c>
      <c r="AI498" t="s">
        <v>52</v>
      </c>
      <c r="AJ498" t="s">
        <v>52</v>
      </c>
      <c r="AK498" t="s">
        <v>50</v>
      </c>
      <c r="AL498" t="s">
        <v>51</v>
      </c>
      <c r="AM498" t="s">
        <v>52</v>
      </c>
      <c r="AN498" t="s">
        <v>51</v>
      </c>
      <c r="AO498" t="s">
        <v>51</v>
      </c>
      <c r="AP498" t="s">
        <v>50</v>
      </c>
      <c r="AQ498" t="s">
        <v>50</v>
      </c>
      <c r="AR498" t="s">
        <v>50</v>
      </c>
      <c r="AS498" t="s">
        <v>50</v>
      </c>
      <c r="AT498" t="s">
        <v>51</v>
      </c>
      <c r="AU498" t="s">
        <v>52</v>
      </c>
      <c r="AV498" t="s">
        <v>52</v>
      </c>
      <c r="AW498" t="s">
        <v>52</v>
      </c>
      <c r="AX498" t="s">
        <v>52</v>
      </c>
      <c r="AY498" t="s">
        <v>51</v>
      </c>
    </row>
    <row r="499" spans="1:51" hidden="1" x14ac:dyDescent="0.25">
      <c r="A499">
        <v>191506</v>
      </c>
      <c r="B499">
        <v>63</v>
      </c>
      <c r="C499">
        <v>63</v>
      </c>
      <c r="D499">
        <v>58</v>
      </c>
      <c r="E499">
        <v>7</v>
      </c>
      <c r="F499" t="s">
        <v>980</v>
      </c>
      <c r="G499" s="22">
        <v>9822</v>
      </c>
      <c r="H499">
        <v>92</v>
      </c>
      <c r="I499" t="s">
        <v>56</v>
      </c>
      <c r="J499" t="s">
        <v>47</v>
      </c>
      <c r="K499" t="s">
        <v>58</v>
      </c>
      <c r="L499">
        <v>21.5</v>
      </c>
      <c r="M499">
        <v>120</v>
      </c>
      <c r="N499">
        <v>60</v>
      </c>
      <c r="O499">
        <v>60</v>
      </c>
      <c r="P499">
        <v>90</v>
      </c>
      <c r="Q499">
        <v>87</v>
      </c>
      <c r="R499" t="s">
        <v>54</v>
      </c>
      <c r="S499" t="s">
        <v>51</v>
      </c>
      <c r="T499" t="s">
        <v>50</v>
      </c>
      <c r="U499" t="s">
        <v>50</v>
      </c>
      <c r="V499" t="s">
        <v>50</v>
      </c>
      <c r="W499" t="s">
        <v>50</v>
      </c>
      <c r="X499" t="s">
        <v>51</v>
      </c>
      <c r="Y499" t="s">
        <v>50</v>
      </c>
      <c r="Z499" t="b">
        <v>1</v>
      </c>
      <c r="AA499" t="s">
        <v>50</v>
      </c>
      <c r="AB499" t="s">
        <v>51</v>
      </c>
      <c r="AC499">
        <v>132</v>
      </c>
      <c r="AD499">
        <v>41</v>
      </c>
      <c r="AF499">
        <v>4.9000000000000004</v>
      </c>
      <c r="AK499" t="s">
        <v>50</v>
      </c>
      <c r="AL499" t="s">
        <v>51</v>
      </c>
      <c r="AN499" t="s">
        <v>51</v>
      </c>
      <c r="AO499" t="s">
        <v>51</v>
      </c>
      <c r="AP499" t="s">
        <v>50</v>
      </c>
      <c r="AQ499" t="s">
        <v>50</v>
      </c>
      <c r="AR499" t="s">
        <v>50</v>
      </c>
      <c r="AS499" t="s">
        <v>50</v>
      </c>
      <c r="AT499" t="s">
        <v>51</v>
      </c>
      <c r="AU499" t="s">
        <v>52</v>
      </c>
      <c r="AV499" t="s">
        <v>52</v>
      </c>
      <c r="AW499" t="s">
        <v>52</v>
      </c>
      <c r="AX499" t="s">
        <v>52</v>
      </c>
      <c r="AY499" t="s">
        <v>51</v>
      </c>
    </row>
    <row r="500" spans="1:51" hidden="1" x14ac:dyDescent="0.25">
      <c r="A500">
        <v>191506</v>
      </c>
      <c r="B500">
        <v>63</v>
      </c>
      <c r="C500">
        <v>63</v>
      </c>
      <c r="D500">
        <v>58</v>
      </c>
      <c r="E500">
        <v>8</v>
      </c>
      <c r="F500" t="s">
        <v>981</v>
      </c>
      <c r="G500" s="22">
        <v>9822</v>
      </c>
      <c r="H500">
        <v>92</v>
      </c>
      <c r="I500" t="s">
        <v>56</v>
      </c>
      <c r="J500" t="s">
        <v>47</v>
      </c>
      <c r="K500" t="s">
        <v>58</v>
      </c>
      <c r="L500">
        <v>21.3</v>
      </c>
      <c r="M500">
        <v>115</v>
      </c>
      <c r="N500">
        <v>60</v>
      </c>
      <c r="O500">
        <v>55</v>
      </c>
      <c r="P500">
        <v>87.5</v>
      </c>
      <c r="Q500">
        <v>70</v>
      </c>
      <c r="R500" t="s">
        <v>54</v>
      </c>
      <c r="S500" t="s">
        <v>50</v>
      </c>
      <c r="T500" t="s">
        <v>50</v>
      </c>
      <c r="U500" t="s">
        <v>50</v>
      </c>
      <c r="V500" t="s">
        <v>50</v>
      </c>
      <c r="W500" t="s">
        <v>50</v>
      </c>
      <c r="X500" t="s">
        <v>51</v>
      </c>
      <c r="Y500" t="s">
        <v>50</v>
      </c>
      <c r="Z500" t="b">
        <v>1</v>
      </c>
      <c r="AA500" t="s">
        <v>50</v>
      </c>
      <c r="AB500" t="s">
        <v>51</v>
      </c>
      <c r="AC500">
        <v>163</v>
      </c>
      <c r="AD500">
        <v>32</v>
      </c>
      <c r="AE500">
        <v>10.9</v>
      </c>
      <c r="AF500">
        <v>5.2</v>
      </c>
      <c r="AK500" t="s">
        <v>50</v>
      </c>
      <c r="AL500" t="s">
        <v>51</v>
      </c>
      <c r="AM500" t="s">
        <v>50</v>
      </c>
      <c r="AN500" t="s">
        <v>51</v>
      </c>
      <c r="AO500" t="s">
        <v>51</v>
      </c>
      <c r="AP500" t="s">
        <v>50</v>
      </c>
      <c r="AQ500" t="s">
        <v>50</v>
      </c>
      <c r="AR500" t="s">
        <v>50</v>
      </c>
      <c r="AS500" t="s">
        <v>50</v>
      </c>
      <c r="AT500" t="s">
        <v>51</v>
      </c>
      <c r="AU500" t="s">
        <v>52</v>
      </c>
      <c r="AV500" t="s">
        <v>52</v>
      </c>
      <c r="AW500" t="s">
        <v>52</v>
      </c>
      <c r="AX500" t="s">
        <v>52</v>
      </c>
      <c r="AY500" t="s">
        <v>51</v>
      </c>
    </row>
    <row r="501" spans="1:51" hidden="1" x14ac:dyDescent="0.25">
      <c r="A501">
        <v>191506</v>
      </c>
      <c r="B501">
        <v>63</v>
      </c>
      <c r="C501">
        <v>63</v>
      </c>
      <c r="D501">
        <v>58</v>
      </c>
      <c r="E501">
        <v>9</v>
      </c>
      <c r="F501" t="s">
        <v>982</v>
      </c>
      <c r="G501" s="22">
        <v>9822</v>
      </c>
      <c r="H501">
        <v>92</v>
      </c>
      <c r="I501" t="s">
        <v>56</v>
      </c>
      <c r="J501" t="s">
        <v>47</v>
      </c>
      <c r="K501" t="s">
        <v>58</v>
      </c>
      <c r="L501">
        <v>21.5</v>
      </c>
      <c r="M501">
        <v>125</v>
      </c>
      <c r="N501">
        <v>65</v>
      </c>
      <c r="O501">
        <v>60</v>
      </c>
      <c r="P501">
        <v>95</v>
      </c>
      <c r="Q501">
        <v>78</v>
      </c>
      <c r="R501" t="s">
        <v>54</v>
      </c>
      <c r="S501" t="s">
        <v>50</v>
      </c>
      <c r="T501" t="s">
        <v>50</v>
      </c>
      <c r="U501" t="s">
        <v>50</v>
      </c>
      <c r="V501" t="s">
        <v>50</v>
      </c>
      <c r="W501" t="s">
        <v>50</v>
      </c>
      <c r="X501" t="s">
        <v>51</v>
      </c>
      <c r="Y501" t="s">
        <v>50</v>
      </c>
      <c r="Z501" t="b">
        <v>1</v>
      </c>
      <c r="AA501" t="s">
        <v>50</v>
      </c>
      <c r="AB501" t="s">
        <v>51</v>
      </c>
      <c r="AC501">
        <v>187</v>
      </c>
      <c r="AD501">
        <v>27</v>
      </c>
      <c r="AE501">
        <v>100</v>
      </c>
      <c r="AF501">
        <v>5.6</v>
      </c>
      <c r="AK501" t="s">
        <v>50</v>
      </c>
      <c r="AL501" t="s">
        <v>51</v>
      </c>
      <c r="AM501" t="s">
        <v>50</v>
      </c>
      <c r="AN501" t="s">
        <v>51</v>
      </c>
      <c r="AO501" t="s">
        <v>51</v>
      </c>
      <c r="AP501" t="s">
        <v>50</v>
      </c>
      <c r="AQ501" t="s">
        <v>50</v>
      </c>
      <c r="AR501" t="s">
        <v>50</v>
      </c>
      <c r="AS501" t="s">
        <v>50</v>
      </c>
      <c r="AT501" t="s">
        <v>51</v>
      </c>
      <c r="AU501" t="s">
        <v>52</v>
      </c>
      <c r="AV501" t="s">
        <v>52</v>
      </c>
      <c r="AW501" t="s">
        <v>52</v>
      </c>
      <c r="AX501" t="s">
        <v>52</v>
      </c>
      <c r="AY501" t="s">
        <v>51</v>
      </c>
    </row>
    <row r="502" spans="1:51" hidden="1" x14ac:dyDescent="0.25">
      <c r="A502">
        <v>191506</v>
      </c>
      <c r="B502">
        <v>63</v>
      </c>
      <c r="C502">
        <v>63</v>
      </c>
      <c r="D502">
        <v>58</v>
      </c>
      <c r="E502">
        <v>10</v>
      </c>
      <c r="F502" t="s">
        <v>983</v>
      </c>
      <c r="G502" s="22">
        <v>9822</v>
      </c>
      <c r="H502">
        <v>92</v>
      </c>
      <c r="I502" t="s">
        <v>56</v>
      </c>
      <c r="J502" t="s">
        <v>47</v>
      </c>
      <c r="K502" t="s">
        <v>58</v>
      </c>
      <c r="L502">
        <v>22.2</v>
      </c>
      <c r="M502">
        <v>125</v>
      </c>
      <c r="N502">
        <v>60</v>
      </c>
      <c r="O502">
        <v>65</v>
      </c>
      <c r="P502">
        <v>92.5</v>
      </c>
      <c r="Q502">
        <v>86</v>
      </c>
      <c r="R502" t="s">
        <v>54</v>
      </c>
      <c r="S502" t="s">
        <v>51</v>
      </c>
      <c r="T502" t="s">
        <v>50</v>
      </c>
      <c r="U502" t="s">
        <v>50</v>
      </c>
      <c r="V502" t="s">
        <v>50</v>
      </c>
      <c r="W502" t="s">
        <v>50</v>
      </c>
      <c r="X502" t="s">
        <v>51</v>
      </c>
      <c r="Y502" t="s">
        <v>50</v>
      </c>
      <c r="Z502" t="b">
        <v>1</v>
      </c>
      <c r="AA502" t="s">
        <v>50</v>
      </c>
      <c r="AB502" t="s">
        <v>51</v>
      </c>
      <c r="AC502">
        <v>171</v>
      </c>
      <c r="AD502">
        <v>30</v>
      </c>
      <c r="AF502">
        <v>4.8</v>
      </c>
      <c r="AK502" t="s">
        <v>50</v>
      </c>
      <c r="AL502" t="s">
        <v>51</v>
      </c>
      <c r="AM502" t="s">
        <v>50</v>
      </c>
      <c r="AN502" t="s">
        <v>51</v>
      </c>
      <c r="AO502" t="s">
        <v>51</v>
      </c>
      <c r="AP502" t="s">
        <v>50</v>
      </c>
      <c r="AQ502" t="s">
        <v>50</v>
      </c>
      <c r="AR502" t="s">
        <v>50</v>
      </c>
      <c r="AS502" t="s">
        <v>50</v>
      </c>
      <c r="AT502" t="s">
        <v>51</v>
      </c>
      <c r="AU502" t="s">
        <v>52</v>
      </c>
      <c r="AV502" t="s">
        <v>52</v>
      </c>
      <c r="AW502" t="s">
        <v>52</v>
      </c>
      <c r="AX502" t="s">
        <v>52</v>
      </c>
      <c r="AY502" t="s">
        <v>51</v>
      </c>
    </row>
    <row r="503" spans="1:51" hidden="1" x14ac:dyDescent="0.25">
      <c r="A503">
        <v>191506</v>
      </c>
      <c r="B503">
        <v>63</v>
      </c>
      <c r="C503">
        <v>63</v>
      </c>
      <c r="D503">
        <v>58</v>
      </c>
      <c r="E503">
        <v>11</v>
      </c>
      <c r="F503" t="s">
        <v>984</v>
      </c>
      <c r="G503" s="22">
        <v>9822</v>
      </c>
      <c r="H503">
        <v>92</v>
      </c>
      <c r="I503" t="s">
        <v>56</v>
      </c>
      <c r="J503" t="s">
        <v>47</v>
      </c>
      <c r="K503" t="s">
        <v>58</v>
      </c>
      <c r="L503">
        <v>22.1</v>
      </c>
      <c r="M503">
        <v>110</v>
      </c>
      <c r="N503">
        <v>60</v>
      </c>
      <c r="O503">
        <v>50</v>
      </c>
      <c r="P503">
        <v>85</v>
      </c>
      <c r="Q503">
        <v>76</v>
      </c>
      <c r="R503" t="s">
        <v>54</v>
      </c>
      <c r="S503" t="s">
        <v>51</v>
      </c>
      <c r="T503" t="s">
        <v>50</v>
      </c>
      <c r="U503" t="s">
        <v>50</v>
      </c>
      <c r="V503" t="s">
        <v>50</v>
      </c>
      <c r="W503" t="s">
        <v>50</v>
      </c>
      <c r="X503" t="s">
        <v>51</v>
      </c>
      <c r="Y503" t="s">
        <v>50</v>
      </c>
      <c r="Z503" t="b">
        <v>1</v>
      </c>
      <c r="AA503" t="s">
        <v>50</v>
      </c>
      <c r="AB503" t="s">
        <v>51</v>
      </c>
      <c r="AC503">
        <v>171</v>
      </c>
      <c r="AD503">
        <v>30</v>
      </c>
      <c r="AE503">
        <v>93</v>
      </c>
      <c r="AF503">
        <v>5.5</v>
      </c>
      <c r="AK503" t="s">
        <v>50</v>
      </c>
      <c r="AL503" t="s">
        <v>51</v>
      </c>
      <c r="AM503" t="s">
        <v>50</v>
      </c>
      <c r="AN503" t="s">
        <v>51</v>
      </c>
      <c r="AO503" t="s">
        <v>51</v>
      </c>
      <c r="AP503" t="s">
        <v>50</v>
      </c>
      <c r="AQ503" t="s">
        <v>50</v>
      </c>
      <c r="AR503" t="s">
        <v>50</v>
      </c>
      <c r="AS503" t="s">
        <v>50</v>
      </c>
      <c r="AT503" t="s">
        <v>51</v>
      </c>
      <c r="AU503" t="s">
        <v>52</v>
      </c>
      <c r="AV503" t="s">
        <v>52</v>
      </c>
      <c r="AW503" t="s">
        <v>52</v>
      </c>
      <c r="AX503" t="s">
        <v>52</v>
      </c>
      <c r="AY503" t="s">
        <v>51</v>
      </c>
    </row>
    <row r="504" spans="1:51" hidden="1" x14ac:dyDescent="0.25">
      <c r="A504">
        <v>191506</v>
      </c>
      <c r="B504">
        <v>63</v>
      </c>
      <c r="C504">
        <v>63</v>
      </c>
      <c r="D504">
        <v>58</v>
      </c>
      <c r="E504">
        <v>12</v>
      </c>
      <c r="F504" t="s">
        <v>985</v>
      </c>
      <c r="G504" s="22">
        <v>9822</v>
      </c>
      <c r="H504">
        <v>92</v>
      </c>
      <c r="I504" t="s">
        <v>56</v>
      </c>
      <c r="J504" t="s">
        <v>47</v>
      </c>
      <c r="K504" t="s">
        <v>58</v>
      </c>
      <c r="L504">
        <v>21.7</v>
      </c>
      <c r="M504">
        <v>110</v>
      </c>
      <c r="N504">
        <v>60</v>
      </c>
      <c r="O504">
        <v>50</v>
      </c>
      <c r="P504">
        <v>85</v>
      </c>
      <c r="Q504">
        <v>77</v>
      </c>
      <c r="R504" t="s">
        <v>54</v>
      </c>
      <c r="S504" t="s">
        <v>51</v>
      </c>
      <c r="T504" t="s">
        <v>50</v>
      </c>
      <c r="U504" t="s">
        <v>50</v>
      </c>
      <c r="V504" t="s">
        <v>50</v>
      </c>
      <c r="W504" t="s">
        <v>50</v>
      </c>
      <c r="X504" t="s">
        <v>51</v>
      </c>
      <c r="Y504" t="s">
        <v>50</v>
      </c>
      <c r="Z504" t="b">
        <v>1</v>
      </c>
      <c r="AA504" t="s">
        <v>50</v>
      </c>
      <c r="AB504" t="s">
        <v>51</v>
      </c>
      <c r="AC504">
        <v>158</v>
      </c>
      <c r="AD504">
        <v>33</v>
      </c>
      <c r="AE504">
        <v>92</v>
      </c>
      <c r="AF504">
        <v>4.4000000000000004</v>
      </c>
      <c r="AK504" t="s">
        <v>50</v>
      </c>
      <c r="AL504" t="s">
        <v>51</v>
      </c>
      <c r="AM504" t="s">
        <v>50</v>
      </c>
      <c r="AN504" t="s">
        <v>51</v>
      </c>
      <c r="AO504" t="s">
        <v>51</v>
      </c>
      <c r="AP504" t="s">
        <v>50</v>
      </c>
      <c r="AQ504" t="s">
        <v>50</v>
      </c>
      <c r="AR504" t="s">
        <v>50</v>
      </c>
      <c r="AS504" t="s">
        <v>50</v>
      </c>
      <c r="AT504" t="s">
        <v>51</v>
      </c>
      <c r="AU504" t="s">
        <v>52</v>
      </c>
      <c r="AV504" t="s">
        <v>52</v>
      </c>
      <c r="AW504" t="s">
        <v>52</v>
      </c>
      <c r="AX504" t="s">
        <v>52</v>
      </c>
      <c r="AY504" t="s">
        <v>51</v>
      </c>
    </row>
    <row r="505" spans="1:51" x14ac:dyDescent="0.25">
      <c r="A505">
        <v>192339</v>
      </c>
      <c r="B505">
        <v>52</v>
      </c>
      <c r="C505">
        <v>52</v>
      </c>
      <c r="D505">
        <v>35</v>
      </c>
      <c r="E505">
        <v>1</v>
      </c>
      <c r="F505" t="s">
        <v>164</v>
      </c>
      <c r="G505" s="22">
        <v>15635</v>
      </c>
      <c r="H505">
        <v>76</v>
      </c>
      <c r="I505" t="s">
        <v>46</v>
      </c>
      <c r="J505" t="s">
        <v>57</v>
      </c>
      <c r="K505" t="s">
        <v>58</v>
      </c>
      <c r="L505">
        <v>21.1</v>
      </c>
      <c r="M505">
        <v>130</v>
      </c>
      <c r="N505">
        <v>70</v>
      </c>
      <c r="O505">
        <v>60</v>
      </c>
      <c r="P505">
        <v>100</v>
      </c>
      <c r="Q505">
        <v>82</v>
      </c>
      <c r="R505" t="s">
        <v>54</v>
      </c>
      <c r="S505" t="s">
        <v>50</v>
      </c>
      <c r="T505" t="s">
        <v>50</v>
      </c>
      <c r="U505" t="s">
        <v>50</v>
      </c>
      <c r="V505" t="s">
        <v>51</v>
      </c>
      <c r="W505" t="s">
        <v>51</v>
      </c>
      <c r="X505" t="s">
        <v>51</v>
      </c>
      <c r="Y505" t="s">
        <v>50</v>
      </c>
      <c r="Z505" t="b">
        <v>1</v>
      </c>
      <c r="AA505" t="s">
        <v>50</v>
      </c>
      <c r="AB505" t="s">
        <v>50</v>
      </c>
      <c r="AC505">
        <v>70</v>
      </c>
      <c r="AD505">
        <v>74</v>
      </c>
      <c r="AE505">
        <v>133</v>
      </c>
      <c r="AF505">
        <v>4.4000000000000004</v>
      </c>
      <c r="AI505">
        <v>5</v>
      </c>
      <c r="AJ505">
        <v>3.2</v>
      </c>
      <c r="AK505" t="s">
        <v>51</v>
      </c>
      <c r="AL505" t="s">
        <v>50</v>
      </c>
      <c r="AM505" t="s">
        <v>50</v>
      </c>
      <c r="AN505" t="s">
        <v>51</v>
      </c>
      <c r="AO505" t="s">
        <v>51</v>
      </c>
      <c r="AP505" t="s">
        <v>51</v>
      </c>
      <c r="AQ505" t="s">
        <v>50</v>
      </c>
      <c r="AR505" t="s">
        <v>50</v>
      </c>
      <c r="AS505" t="s">
        <v>50</v>
      </c>
      <c r="AT505" t="s">
        <v>50</v>
      </c>
      <c r="AU505" t="s">
        <v>52</v>
      </c>
      <c r="AV505" t="s">
        <v>52</v>
      </c>
      <c r="AW505" t="s">
        <v>52</v>
      </c>
      <c r="AX505" t="s">
        <v>52</v>
      </c>
      <c r="AY505" t="s">
        <v>51</v>
      </c>
    </row>
    <row r="506" spans="1:51" hidden="1" x14ac:dyDescent="0.25">
      <c r="A506">
        <v>192339</v>
      </c>
      <c r="B506">
        <v>52</v>
      </c>
      <c r="C506">
        <v>52</v>
      </c>
      <c r="D506">
        <v>35</v>
      </c>
      <c r="E506">
        <v>2</v>
      </c>
      <c r="F506" t="s">
        <v>986</v>
      </c>
      <c r="G506" s="22">
        <v>15635</v>
      </c>
      <c r="H506">
        <v>76</v>
      </c>
      <c r="I506" t="s">
        <v>46</v>
      </c>
      <c r="J506" t="s">
        <v>57</v>
      </c>
      <c r="K506" t="s">
        <v>58</v>
      </c>
      <c r="L506">
        <v>20.7</v>
      </c>
      <c r="M506">
        <v>150</v>
      </c>
      <c r="N506">
        <v>80</v>
      </c>
      <c r="O506">
        <v>70</v>
      </c>
      <c r="P506">
        <v>115</v>
      </c>
      <c r="Q506">
        <v>80</v>
      </c>
      <c r="R506" t="s">
        <v>54</v>
      </c>
      <c r="S506" t="s">
        <v>50</v>
      </c>
      <c r="T506" t="s">
        <v>50</v>
      </c>
      <c r="U506" t="s">
        <v>50</v>
      </c>
      <c r="V506" t="s">
        <v>51</v>
      </c>
      <c r="W506" t="s">
        <v>51</v>
      </c>
      <c r="X506" t="s">
        <v>51</v>
      </c>
      <c r="Y506" t="s">
        <v>50</v>
      </c>
      <c r="Z506" t="b">
        <v>1</v>
      </c>
      <c r="AA506" t="s">
        <v>50</v>
      </c>
      <c r="AB506" t="s">
        <v>50</v>
      </c>
      <c r="AC506">
        <v>63</v>
      </c>
      <c r="AD506">
        <v>84</v>
      </c>
      <c r="AF506">
        <v>3.9</v>
      </c>
      <c r="AK506" t="s">
        <v>51</v>
      </c>
      <c r="AL506" t="s">
        <v>50</v>
      </c>
      <c r="AM506" t="s">
        <v>50</v>
      </c>
      <c r="AN506" t="s">
        <v>51</v>
      </c>
      <c r="AO506" t="s">
        <v>51</v>
      </c>
      <c r="AP506" t="s">
        <v>51</v>
      </c>
      <c r="AQ506" t="s">
        <v>50</v>
      </c>
      <c r="AR506" t="s">
        <v>50</v>
      </c>
      <c r="AS506" t="s">
        <v>50</v>
      </c>
      <c r="AT506" t="s">
        <v>50</v>
      </c>
      <c r="AU506" t="s">
        <v>52</v>
      </c>
      <c r="AV506" t="s">
        <v>52</v>
      </c>
      <c r="AW506" t="s">
        <v>52</v>
      </c>
      <c r="AX506" t="s">
        <v>52</v>
      </c>
      <c r="AY506" t="s">
        <v>51</v>
      </c>
    </row>
    <row r="507" spans="1:51" hidden="1" x14ac:dyDescent="0.25">
      <c r="A507">
        <v>192339</v>
      </c>
      <c r="B507">
        <v>52</v>
      </c>
      <c r="C507">
        <v>52</v>
      </c>
      <c r="D507">
        <v>35</v>
      </c>
      <c r="E507">
        <v>3</v>
      </c>
      <c r="F507" t="s">
        <v>987</v>
      </c>
      <c r="G507" s="22">
        <v>15635</v>
      </c>
      <c r="H507">
        <v>76</v>
      </c>
      <c r="I507" t="s">
        <v>46</v>
      </c>
      <c r="J507" t="s">
        <v>57</v>
      </c>
      <c r="K507" t="s">
        <v>58</v>
      </c>
      <c r="L507">
        <v>21</v>
      </c>
      <c r="M507">
        <v>130</v>
      </c>
      <c r="N507">
        <v>70</v>
      </c>
      <c r="O507">
        <v>60</v>
      </c>
      <c r="P507">
        <v>100</v>
      </c>
      <c r="Q507">
        <v>73</v>
      </c>
      <c r="R507" t="s">
        <v>54</v>
      </c>
      <c r="S507" t="s">
        <v>50</v>
      </c>
      <c r="T507" t="s">
        <v>50</v>
      </c>
      <c r="U507" t="s">
        <v>50</v>
      </c>
      <c r="V507" t="s">
        <v>51</v>
      </c>
      <c r="W507" t="s">
        <v>51</v>
      </c>
      <c r="X507" t="s">
        <v>51</v>
      </c>
      <c r="Y507" t="s">
        <v>50</v>
      </c>
      <c r="Z507" t="b">
        <v>1</v>
      </c>
      <c r="AA507" t="s">
        <v>50</v>
      </c>
      <c r="AB507" t="s">
        <v>50</v>
      </c>
      <c r="AC507">
        <v>78</v>
      </c>
      <c r="AD507">
        <v>64</v>
      </c>
      <c r="AE507">
        <v>140</v>
      </c>
      <c r="AF507">
        <v>5.0999999999999996</v>
      </c>
      <c r="AK507" t="s">
        <v>51</v>
      </c>
      <c r="AL507" t="s">
        <v>50</v>
      </c>
      <c r="AM507" t="s">
        <v>50</v>
      </c>
      <c r="AN507" t="s">
        <v>51</v>
      </c>
      <c r="AO507" t="s">
        <v>51</v>
      </c>
      <c r="AP507" t="s">
        <v>51</v>
      </c>
      <c r="AQ507" t="s">
        <v>50</v>
      </c>
      <c r="AR507" t="s">
        <v>50</v>
      </c>
      <c r="AS507" t="s">
        <v>50</v>
      </c>
      <c r="AT507" t="s">
        <v>50</v>
      </c>
      <c r="AU507" t="s">
        <v>52</v>
      </c>
      <c r="AV507" t="s">
        <v>52</v>
      </c>
      <c r="AW507" t="s">
        <v>52</v>
      </c>
      <c r="AX507" t="s">
        <v>52</v>
      </c>
      <c r="AY507" t="s">
        <v>51</v>
      </c>
    </row>
    <row r="508" spans="1:51" hidden="1" x14ac:dyDescent="0.25">
      <c r="A508">
        <v>192339</v>
      </c>
      <c r="B508">
        <v>52</v>
      </c>
      <c r="C508">
        <v>52</v>
      </c>
      <c r="D508">
        <v>35</v>
      </c>
      <c r="E508">
        <v>4</v>
      </c>
      <c r="F508" t="s">
        <v>988</v>
      </c>
      <c r="G508" s="22">
        <v>15635</v>
      </c>
      <c r="H508">
        <v>76</v>
      </c>
      <c r="I508" t="s">
        <v>46</v>
      </c>
      <c r="J508" t="s">
        <v>57</v>
      </c>
      <c r="K508" t="s">
        <v>58</v>
      </c>
      <c r="L508">
        <v>21.2</v>
      </c>
      <c r="M508">
        <v>130</v>
      </c>
      <c r="N508">
        <v>60</v>
      </c>
      <c r="O508">
        <v>70</v>
      </c>
      <c r="P508">
        <v>95</v>
      </c>
      <c r="Q508">
        <v>70</v>
      </c>
      <c r="R508" t="s">
        <v>54</v>
      </c>
      <c r="S508" t="s">
        <v>50</v>
      </c>
      <c r="T508" t="s">
        <v>50</v>
      </c>
      <c r="U508" t="s">
        <v>50</v>
      </c>
      <c r="V508" t="s">
        <v>51</v>
      </c>
      <c r="W508" t="s">
        <v>51</v>
      </c>
      <c r="X508" t="s">
        <v>51</v>
      </c>
      <c r="Y508" t="s">
        <v>50</v>
      </c>
      <c r="Z508" t="b">
        <v>1</v>
      </c>
      <c r="AA508" t="s">
        <v>50</v>
      </c>
      <c r="AB508" t="s">
        <v>50</v>
      </c>
      <c r="AC508">
        <v>90</v>
      </c>
      <c r="AD508">
        <v>54</v>
      </c>
      <c r="AE508">
        <v>130</v>
      </c>
      <c r="AF508">
        <v>4.3</v>
      </c>
      <c r="AK508" t="s">
        <v>51</v>
      </c>
      <c r="AL508" t="s">
        <v>50</v>
      </c>
      <c r="AM508" t="s">
        <v>50</v>
      </c>
      <c r="AN508" t="s">
        <v>51</v>
      </c>
      <c r="AO508" t="s">
        <v>51</v>
      </c>
      <c r="AP508" t="s">
        <v>51</v>
      </c>
      <c r="AQ508" t="s">
        <v>50</v>
      </c>
      <c r="AR508" t="s">
        <v>50</v>
      </c>
      <c r="AS508" t="s">
        <v>50</v>
      </c>
      <c r="AT508" t="s">
        <v>50</v>
      </c>
      <c r="AU508" t="s">
        <v>52</v>
      </c>
      <c r="AV508" t="s">
        <v>52</v>
      </c>
      <c r="AW508" t="s">
        <v>52</v>
      </c>
      <c r="AX508" t="s">
        <v>52</v>
      </c>
      <c r="AY508" t="s">
        <v>51</v>
      </c>
    </row>
    <row r="509" spans="1:51" x14ac:dyDescent="0.25">
      <c r="A509">
        <v>197377</v>
      </c>
      <c r="B509">
        <v>55</v>
      </c>
      <c r="D509">
        <v>55</v>
      </c>
      <c r="E509">
        <v>1</v>
      </c>
      <c r="F509" t="s">
        <v>165</v>
      </c>
      <c r="G509" s="22">
        <v>12299</v>
      </c>
      <c r="H509">
        <v>85</v>
      </c>
      <c r="I509" t="s">
        <v>46</v>
      </c>
      <c r="J509" t="s">
        <v>57</v>
      </c>
      <c r="K509" t="s">
        <v>58</v>
      </c>
      <c r="L509">
        <v>30.37</v>
      </c>
      <c r="M509">
        <v>110</v>
      </c>
      <c r="N509">
        <v>60</v>
      </c>
      <c r="O509">
        <v>50</v>
      </c>
      <c r="P509">
        <v>85</v>
      </c>
      <c r="Q509">
        <v>68</v>
      </c>
      <c r="R509" t="s">
        <v>54</v>
      </c>
      <c r="S509" t="s">
        <v>50</v>
      </c>
      <c r="T509" t="s">
        <v>50</v>
      </c>
      <c r="U509" t="s">
        <v>50</v>
      </c>
      <c r="V509" t="s">
        <v>50</v>
      </c>
      <c r="W509" t="s">
        <v>51</v>
      </c>
      <c r="X509" t="s">
        <v>51</v>
      </c>
      <c r="Y509" t="s">
        <v>50</v>
      </c>
      <c r="Z509" t="s">
        <v>52</v>
      </c>
      <c r="AA509" t="s">
        <v>50</v>
      </c>
      <c r="AB509" t="s">
        <v>50</v>
      </c>
      <c r="AC509">
        <v>119</v>
      </c>
      <c r="AD509">
        <v>37</v>
      </c>
      <c r="AF509">
        <v>4.4000000000000004</v>
      </c>
      <c r="AI509" t="s">
        <v>52</v>
      </c>
      <c r="AJ509" t="s">
        <v>52</v>
      </c>
      <c r="AK509" t="s">
        <v>50</v>
      </c>
      <c r="AL509" t="s">
        <v>51</v>
      </c>
      <c r="AM509" t="s">
        <v>52</v>
      </c>
      <c r="AN509" t="s">
        <v>51</v>
      </c>
      <c r="AO509" t="s">
        <v>51</v>
      </c>
      <c r="AP509" t="s">
        <v>50</v>
      </c>
      <c r="AQ509" t="s">
        <v>51</v>
      </c>
      <c r="AR509" t="s">
        <v>51</v>
      </c>
      <c r="AS509" t="s">
        <v>50</v>
      </c>
      <c r="AT509" t="s">
        <v>50</v>
      </c>
      <c r="AU509" t="s">
        <v>52</v>
      </c>
      <c r="AV509" t="s">
        <v>52</v>
      </c>
      <c r="AW509" t="s">
        <v>52</v>
      </c>
      <c r="AX509" t="s">
        <v>52</v>
      </c>
      <c r="AY509" t="s">
        <v>51</v>
      </c>
    </row>
    <row r="510" spans="1:51" hidden="1" x14ac:dyDescent="0.25">
      <c r="A510">
        <v>197377</v>
      </c>
      <c r="B510">
        <v>55</v>
      </c>
      <c r="C510">
        <v>55</v>
      </c>
      <c r="D510">
        <v>55</v>
      </c>
      <c r="E510">
        <v>2</v>
      </c>
      <c r="F510" t="s">
        <v>989</v>
      </c>
      <c r="G510" s="22">
        <v>12299</v>
      </c>
      <c r="H510">
        <v>85</v>
      </c>
      <c r="I510" t="s">
        <v>46</v>
      </c>
      <c r="J510" t="s">
        <v>57</v>
      </c>
      <c r="K510" t="s">
        <v>58</v>
      </c>
      <c r="L510">
        <v>29.7</v>
      </c>
      <c r="M510">
        <v>120</v>
      </c>
      <c r="N510">
        <v>60</v>
      </c>
      <c r="O510">
        <v>60</v>
      </c>
      <c r="P510">
        <v>90</v>
      </c>
      <c r="Q510">
        <v>70</v>
      </c>
      <c r="R510" t="s">
        <v>54</v>
      </c>
      <c r="S510" t="s">
        <v>50</v>
      </c>
      <c r="T510" t="s">
        <v>50</v>
      </c>
      <c r="U510" t="s">
        <v>50</v>
      </c>
      <c r="V510" t="s">
        <v>50</v>
      </c>
      <c r="W510" t="s">
        <v>51</v>
      </c>
      <c r="X510" t="s">
        <v>51</v>
      </c>
      <c r="Y510" t="s">
        <v>50</v>
      </c>
      <c r="Z510" t="s">
        <v>52</v>
      </c>
      <c r="AA510" t="s">
        <v>50</v>
      </c>
      <c r="AB510" t="s">
        <v>50</v>
      </c>
      <c r="AC510">
        <v>115</v>
      </c>
      <c r="AD510">
        <v>38</v>
      </c>
      <c r="AE510">
        <v>105</v>
      </c>
      <c r="AF510">
        <v>4</v>
      </c>
      <c r="AK510" t="s">
        <v>50</v>
      </c>
      <c r="AL510" t="s">
        <v>51</v>
      </c>
      <c r="AN510" t="s">
        <v>51</v>
      </c>
      <c r="AO510" t="s">
        <v>51</v>
      </c>
      <c r="AP510" t="s">
        <v>50</v>
      </c>
      <c r="AQ510" t="s">
        <v>51</v>
      </c>
      <c r="AR510" t="s">
        <v>51</v>
      </c>
      <c r="AS510" t="s">
        <v>50</v>
      </c>
      <c r="AT510" t="s">
        <v>50</v>
      </c>
      <c r="AU510" t="s">
        <v>52</v>
      </c>
      <c r="AV510" t="s">
        <v>52</v>
      </c>
      <c r="AW510" t="s">
        <v>52</v>
      </c>
      <c r="AX510" t="s">
        <v>52</v>
      </c>
      <c r="AY510" t="s">
        <v>51</v>
      </c>
    </row>
    <row r="511" spans="1:51" hidden="1" x14ac:dyDescent="0.25">
      <c r="A511">
        <v>197377</v>
      </c>
      <c r="B511">
        <v>65</v>
      </c>
      <c r="C511">
        <v>65</v>
      </c>
      <c r="D511">
        <v>55</v>
      </c>
      <c r="E511">
        <v>3</v>
      </c>
      <c r="F511" t="s">
        <v>990</v>
      </c>
      <c r="G511" s="22">
        <v>12299</v>
      </c>
      <c r="H511">
        <v>85</v>
      </c>
      <c r="I511" t="s">
        <v>46</v>
      </c>
      <c r="J511" t="s">
        <v>57</v>
      </c>
      <c r="K511" t="s">
        <v>58</v>
      </c>
      <c r="L511">
        <v>28</v>
      </c>
      <c r="M511">
        <v>120</v>
      </c>
      <c r="N511">
        <v>60</v>
      </c>
      <c r="O511">
        <v>60</v>
      </c>
      <c r="P511">
        <v>90</v>
      </c>
      <c r="Q511">
        <v>74</v>
      </c>
      <c r="R511" t="s">
        <v>54</v>
      </c>
      <c r="S511" t="s">
        <v>51</v>
      </c>
      <c r="T511" t="s">
        <v>50</v>
      </c>
      <c r="U511" t="s">
        <v>50</v>
      </c>
      <c r="V511" t="s">
        <v>50</v>
      </c>
      <c r="W511" t="s">
        <v>51</v>
      </c>
      <c r="X511" t="s">
        <v>51</v>
      </c>
      <c r="Y511" t="s">
        <v>50</v>
      </c>
      <c r="Z511" t="s">
        <v>52</v>
      </c>
      <c r="AA511" t="s">
        <v>50</v>
      </c>
      <c r="AB511" t="s">
        <v>50</v>
      </c>
      <c r="AE511">
        <v>110</v>
      </c>
      <c r="AK511" t="s">
        <v>50</v>
      </c>
      <c r="AL511" t="s">
        <v>51</v>
      </c>
      <c r="AM511" t="s">
        <v>50</v>
      </c>
      <c r="AN511" t="s">
        <v>51</v>
      </c>
      <c r="AO511" t="s">
        <v>51</v>
      </c>
      <c r="AP511" t="s">
        <v>51</v>
      </c>
      <c r="AQ511" t="s">
        <v>51</v>
      </c>
      <c r="AR511" t="s">
        <v>51</v>
      </c>
      <c r="AS511" t="s">
        <v>50</v>
      </c>
      <c r="AT511" t="s">
        <v>50</v>
      </c>
      <c r="AU511" t="s">
        <v>52</v>
      </c>
      <c r="AV511" t="s">
        <v>52</v>
      </c>
      <c r="AW511" t="s">
        <v>52</v>
      </c>
      <c r="AX511" t="s">
        <v>52</v>
      </c>
      <c r="AY511" t="s">
        <v>51</v>
      </c>
    </row>
    <row r="512" spans="1:51" hidden="1" x14ac:dyDescent="0.25">
      <c r="A512">
        <v>197377</v>
      </c>
      <c r="B512">
        <v>65</v>
      </c>
      <c r="C512">
        <v>65</v>
      </c>
      <c r="D512">
        <v>55</v>
      </c>
      <c r="E512">
        <v>4</v>
      </c>
      <c r="F512" t="s">
        <v>991</v>
      </c>
      <c r="G512" s="22">
        <v>12299</v>
      </c>
      <c r="H512">
        <v>85</v>
      </c>
      <c r="I512" t="s">
        <v>46</v>
      </c>
      <c r="J512" t="s">
        <v>57</v>
      </c>
      <c r="K512" t="s">
        <v>58</v>
      </c>
      <c r="L512">
        <v>28.2</v>
      </c>
      <c r="M512">
        <v>110</v>
      </c>
      <c r="N512">
        <v>60</v>
      </c>
      <c r="O512">
        <v>50</v>
      </c>
      <c r="P512">
        <v>85</v>
      </c>
      <c r="Q512">
        <v>83</v>
      </c>
      <c r="R512" t="s">
        <v>54</v>
      </c>
      <c r="S512" t="s">
        <v>51</v>
      </c>
      <c r="T512" t="s">
        <v>50</v>
      </c>
      <c r="U512" t="s">
        <v>50</v>
      </c>
      <c r="V512" t="s">
        <v>50</v>
      </c>
      <c r="W512" t="s">
        <v>51</v>
      </c>
      <c r="X512" t="s">
        <v>51</v>
      </c>
      <c r="Y512" t="s">
        <v>50</v>
      </c>
      <c r="Z512" t="s">
        <v>52</v>
      </c>
      <c r="AA512" t="s">
        <v>50</v>
      </c>
      <c r="AB512" t="s">
        <v>50</v>
      </c>
      <c r="AK512" t="s">
        <v>50</v>
      </c>
      <c r="AL512" t="s">
        <v>51</v>
      </c>
      <c r="AM512" t="s">
        <v>50</v>
      </c>
      <c r="AN512" t="s">
        <v>51</v>
      </c>
      <c r="AO512" t="s">
        <v>51</v>
      </c>
      <c r="AP512" t="s">
        <v>51</v>
      </c>
      <c r="AQ512" t="s">
        <v>50</v>
      </c>
      <c r="AR512" t="s">
        <v>50</v>
      </c>
      <c r="AS512" t="s">
        <v>50</v>
      </c>
      <c r="AT512" t="s">
        <v>50</v>
      </c>
      <c r="AU512" t="s">
        <v>52</v>
      </c>
      <c r="AV512" t="s">
        <v>52</v>
      </c>
      <c r="AW512" t="s">
        <v>52</v>
      </c>
      <c r="AX512" t="s">
        <v>52</v>
      </c>
      <c r="AY512" t="s">
        <v>51</v>
      </c>
    </row>
    <row r="513" spans="1:51" hidden="1" x14ac:dyDescent="0.25">
      <c r="A513">
        <v>197377</v>
      </c>
      <c r="B513">
        <v>65</v>
      </c>
      <c r="C513">
        <v>65</v>
      </c>
      <c r="D513">
        <v>55</v>
      </c>
      <c r="E513">
        <v>5</v>
      </c>
      <c r="F513" t="s">
        <v>992</v>
      </c>
      <c r="G513" s="22">
        <v>12299</v>
      </c>
      <c r="H513">
        <v>85</v>
      </c>
      <c r="I513" t="s">
        <v>46</v>
      </c>
      <c r="J513" t="s">
        <v>57</v>
      </c>
      <c r="K513" t="s">
        <v>58</v>
      </c>
      <c r="L513">
        <v>28.8</v>
      </c>
      <c r="M513">
        <v>130</v>
      </c>
      <c r="N513">
        <v>70</v>
      </c>
      <c r="O513">
        <v>60</v>
      </c>
      <c r="P513">
        <v>100</v>
      </c>
      <c r="Q513">
        <v>94</v>
      </c>
      <c r="R513" t="s">
        <v>54</v>
      </c>
      <c r="S513" t="s">
        <v>50</v>
      </c>
      <c r="T513" t="s">
        <v>50</v>
      </c>
      <c r="U513" t="s">
        <v>50</v>
      </c>
      <c r="V513" t="s">
        <v>50</v>
      </c>
      <c r="W513" t="s">
        <v>51</v>
      </c>
      <c r="X513" t="s">
        <v>51</v>
      </c>
      <c r="Y513" t="s">
        <v>50</v>
      </c>
      <c r="Z513" t="s">
        <v>52</v>
      </c>
      <c r="AA513" t="s">
        <v>50</v>
      </c>
      <c r="AB513" t="s">
        <v>50</v>
      </c>
      <c r="AC513">
        <v>125</v>
      </c>
      <c r="AD513">
        <v>34</v>
      </c>
      <c r="AE513">
        <v>101</v>
      </c>
      <c r="AF513">
        <v>3.6</v>
      </c>
      <c r="AK513" t="s">
        <v>50</v>
      </c>
      <c r="AL513" t="s">
        <v>50</v>
      </c>
      <c r="AM513" t="s">
        <v>50</v>
      </c>
      <c r="AN513" t="s">
        <v>51</v>
      </c>
      <c r="AO513" t="s">
        <v>51</v>
      </c>
      <c r="AP513" t="s">
        <v>50</v>
      </c>
      <c r="AQ513" t="s">
        <v>50</v>
      </c>
      <c r="AR513" t="s">
        <v>50</v>
      </c>
      <c r="AS513" t="s">
        <v>50</v>
      </c>
      <c r="AT513" t="s">
        <v>50</v>
      </c>
      <c r="AU513" t="s">
        <v>52</v>
      </c>
      <c r="AV513" t="s">
        <v>52</v>
      </c>
      <c r="AW513" t="s">
        <v>52</v>
      </c>
      <c r="AX513" t="s">
        <v>52</v>
      </c>
      <c r="AY513" t="s">
        <v>51</v>
      </c>
    </row>
    <row r="514" spans="1:51" hidden="1" x14ac:dyDescent="0.25">
      <c r="A514">
        <v>197377</v>
      </c>
      <c r="B514">
        <v>65</v>
      </c>
      <c r="C514">
        <v>65</v>
      </c>
      <c r="D514">
        <v>55</v>
      </c>
      <c r="E514">
        <v>6</v>
      </c>
      <c r="F514" t="s">
        <v>993</v>
      </c>
      <c r="G514" s="22">
        <v>12299</v>
      </c>
      <c r="H514">
        <v>85</v>
      </c>
      <c r="I514" t="s">
        <v>46</v>
      </c>
      <c r="J514" t="s">
        <v>57</v>
      </c>
      <c r="K514" t="s">
        <v>58</v>
      </c>
      <c r="L514">
        <v>28</v>
      </c>
      <c r="M514">
        <v>120</v>
      </c>
      <c r="N514">
        <v>70</v>
      </c>
      <c r="O514">
        <v>50</v>
      </c>
      <c r="P514">
        <v>95</v>
      </c>
      <c r="Q514">
        <v>91</v>
      </c>
      <c r="R514" t="s">
        <v>54</v>
      </c>
      <c r="S514" t="s">
        <v>50</v>
      </c>
      <c r="T514" t="s">
        <v>50</v>
      </c>
      <c r="U514" t="s">
        <v>50</v>
      </c>
      <c r="V514" t="s">
        <v>50</v>
      </c>
      <c r="W514" t="s">
        <v>51</v>
      </c>
      <c r="X514" t="s">
        <v>51</v>
      </c>
      <c r="Y514" t="s">
        <v>50</v>
      </c>
      <c r="Z514" t="s">
        <v>52</v>
      </c>
      <c r="AA514" t="s">
        <v>50</v>
      </c>
      <c r="AB514" t="s">
        <v>50</v>
      </c>
      <c r="AC514">
        <v>124</v>
      </c>
      <c r="AD514">
        <v>35</v>
      </c>
      <c r="AE514">
        <v>104</v>
      </c>
      <c r="AF514">
        <v>3.8</v>
      </c>
      <c r="AK514" t="s">
        <v>50</v>
      </c>
      <c r="AL514" t="s">
        <v>51</v>
      </c>
      <c r="AM514" t="s">
        <v>50</v>
      </c>
      <c r="AN514" t="s">
        <v>51</v>
      </c>
      <c r="AO514" t="s">
        <v>51</v>
      </c>
      <c r="AP514" t="s">
        <v>50</v>
      </c>
      <c r="AQ514" t="s">
        <v>50</v>
      </c>
      <c r="AR514" t="s">
        <v>50</v>
      </c>
      <c r="AS514" t="s">
        <v>50</v>
      </c>
      <c r="AT514" t="s">
        <v>50</v>
      </c>
      <c r="AU514" t="s">
        <v>52</v>
      </c>
      <c r="AV514" t="s">
        <v>52</v>
      </c>
      <c r="AW514" t="s">
        <v>52</v>
      </c>
      <c r="AX514" t="s">
        <v>52</v>
      </c>
      <c r="AY514" t="s">
        <v>51</v>
      </c>
    </row>
    <row r="515" spans="1:51" hidden="1" x14ac:dyDescent="0.25">
      <c r="A515">
        <v>197377</v>
      </c>
      <c r="B515">
        <v>65</v>
      </c>
      <c r="C515">
        <v>65</v>
      </c>
      <c r="D515">
        <v>55</v>
      </c>
      <c r="E515">
        <v>7</v>
      </c>
      <c r="F515" t="s">
        <v>994</v>
      </c>
      <c r="G515" s="22">
        <v>12299</v>
      </c>
      <c r="H515">
        <v>85</v>
      </c>
      <c r="I515" t="s">
        <v>46</v>
      </c>
      <c r="J515" t="s">
        <v>57</v>
      </c>
      <c r="K515" t="s">
        <v>58</v>
      </c>
      <c r="L515">
        <v>28.3</v>
      </c>
      <c r="M515">
        <v>120</v>
      </c>
      <c r="N515">
        <v>60</v>
      </c>
      <c r="O515">
        <v>60</v>
      </c>
      <c r="P515">
        <v>90</v>
      </c>
      <c r="Q515">
        <v>80</v>
      </c>
      <c r="R515" t="s">
        <v>54</v>
      </c>
      <c r="S515" t="s">
        <v>50</v>
      </c>
      <c r="T515" t="s">
        <v>50</v>
      </c>
      <c r="U515" t="s">
        <v>50</v>
      </c>
      <c r="V515" t="s">
        <v>50</v>
      </c>
      <c r="W515" t="s">
        <v>51</v>
      </c>
      <c r="X515" t="s">
        <v>51</v>
      </c>
      <c r="Y515" t="s">
        <v>50</v>
      </c>
      <c r="Z515" t="s">
        <v>52</v>
      </c>
      <c r="AA515" t="s">
        <v>50</v>
      </c>
      <c r="AB515" t="s">
        <v>50</v>
      </c>
      <c r="AC515">
        <v>115</v>
      </c>
      <c r="AD515">
        <v>38</v>
      </c>
      <c r="AE515">
        <v>109</v>
      </c>
      <c r="AF515">
        <v>4.3</v>
      </c>
      <c r="AK515" t="s">
        <v>50</v>
      </c>
      <c r="AL515" t="s">
        <v>51</v>
      </c>
      <c r="AM515" t="s">
        <v>50</v>
      </c>
      <c r="AN515" t="s">
        <v>51</v>
      </c>
      <c r="AO515" t="s">
        <v>51</v>
      </c>
      <c r="AP515" t="s">
        <v>50</v>
      </c>
      <c r="AQ515" t="s">
        <v>51</v>
      </c>
      <c r="AR515" t="s">
        <v>51</v>
      </c>
      <c r="AS515" t="s">
        <v>50</v>
      </c>
      <c r="AT515" t="s">
        <v>50</v>
      </c>
      <c r="AU515" t="s">
        <v>52</v>
      </c>
      <c r="AV515" t="s">
        <v>52</v>
      </c>
      <c r="AW515" t="s">
        <v>52</v>
      </c>
      <c r="AX515" t="s">
        <v>52</v>
      </c>
      <c r="AY515" t="s">
        <v>51</v>
      </c>
    </row>
    <row r="516" spans="1:51" hidden="1" x14ac:dyDescent="0.25">
      <c r="A516">
        <v>197377</v>
      </c>
      <c r="B516">
        <v>65</v>
      </c>
      <c r="C516">
        <v>65</v>
      </c>
      <c r="D516">
        <v>55</v>
      </c>
      <c r="E516">
        <v>8</v>
      </c>
      <c r="F516" t="s">
        <v>995</v>
      </c>
      <c r="G516" s="22">
        <v>12299</v>
      </c>
      <c r="H516">
        <v>85</v>
      </c>
      <c r="I516" t="s">
        <v>46</v>
      </c>
      <c r="J516" t="s">
        <v>57</v>
      </c>
      <c r="K516" t="s">
        <v>58</v>
      </c>
      <c r="L516">
        <v>28.4</v>
      </c>
      <c r="M516">
        <v>125</v>
      </c>
      <c r="N516">
        <v>80</v>
      </c>
      <c r="O516">
        <v>45</v>
      </c>
      <c r="P516">
        <v>102.5</v>
      </c>
      <c r="Q516">
        <v>78</v>
      </c>
      <c r="R516" t="s">
        <v>54</v>
      </c>
      <c r="S516" t="s">
        <v>50</v>
      </c>
      <c r="T516" t="s">
        <v>50</v>
      </c>
      <c r="U516" t="s">
        <v>50</v>
      </c>
      <c r="V516" t="s">
        <v>50</v>
      </c>
      <c r="W516" t="s">
        <v>51</v>
      </c>
      <c r="X516" t="s">
        <v>51</v>
      </c>
      <c r="Y516" t="s">
        <v>50</v>
      </c>
      <c r="Z516" t="s">
        <v>52</v>
      </c>
      <c r="AA516" t="s">
        <v>50</v>
      </c>
      <c r="AB516" t="s">
        <v>50</v>
      </c>
      <c r="AC516">
        <v>127</v>
      </c>
      <c r="AD516">
        <v>33</v>
      </c>
      <c r="AE516">
        <v>111</v>
      </c>
      <c r="AF516">
        <v>4.0999999999999996</v>
      </c>
      <c r="AK516" t="s">
        <v>50</v>
      </c>
      <c r="AL516" t="s">
        <v>51</v>
      </c>
      <c r="AM516" t="s">
        <v>50</v>
      </c>
      <c r="AN516" t="s">
        <v>51</v>
      </c>
      <c r="AO516" t="s">
        <v>51</v>
      </c>
      <c r="AP516" t="s">
        <v>50</v>
      </c>
      <c r="AQ516" t="s">
        <v>51</v>
      </c>
      <c r="AR516" t="s">
        <v>51</v>
      </c>
      <c r="AS516" t="s">
        <v>50</v>
      </c>
      <c r="AT516" t="s">
        <v>50</v>
      </c>
      <c r="AU516" t="s">
        <v>52</v>
      </c>
      <c r="AV516" t="s">
        <v>52</v>
      </c>
      <c r="AW516" t="s">
        <v>52</v>
      </c>
      <c r="AX516" t="s">
        <v>52</v>
      </c>
      <c r="AY516" t="s">
        <v>51</v>
      </c>
    </row>
    <row r="517" spans="1:51" hidden="1" x14ac:dyDescent="0.25">
      <c r="A517">
        <v>197377</v>
      </c>
      <c r="B517">
        <v>65</v>
      </c>
      <c r="C517">
        <v>65</v>
      </c>
      <c r="D517">
        <v>55</v>
      </c>
      <c r="E517">
        <v>9</v>
      </c>
      <c r="F517" t="s">
        <v>996</v>
      </c>
      <c r="G517" s="22">
        <v>12299</v>
      </c>
      <c r="H517">
        <v>85</v>
      </c>
      <c r="I517" t="s">
        <v>46</v>
      </c>
      <c r="J517" t="s">
        <v>57</v>
      </c>
      <c r="K517" t="s">
        <v>58</v>
      </c>
      <c r="L517">
        <v>28.6</v>
      </c>
      <c r="M517">
        <v>120</v>
      </c>
      <c r="N517">
        <v>70</v>
      </c>
      <c r="O517">
        <v>50</v>
      </c>
      <c r="P517">
        <v>95</v>
      </c>
      <c r="Q517">
        <v>72</v>
      </c>
      <c r="R517" t="s">
        <v>54</v>
      </c>
      <c r="S517" t="s">
        <v>50</v>
      </c>
      <c r="T517" t="s">
        <v>50</v>
      </c>
      <c r="U517" t="s">
        <v>50</v>
      </c>
      <c r="V517" t="s">
        <v>50</v>
      </c>
      <c r="W517" t="s">
        <v>51</v>
      </c>
      <c r="X517" t="s">
        <v>51</v>
      </c>
      <c r="Y517" t="s">
        <v>50</v>
      </c>
      <c r="Z517" t="s">
        <v>52</v>
      </c>
      <c r="AA517" t="s">
        <v>50</v>
      </c>
      <c r="AB517" t="s">
        <v>50</v>
      </c>
      <c r="AE517">
        <v>110</v>
      </c>
      <c r="AK517" t="s">
        <v>50</v>
      </c>
      <c r="AL517" t="s">
        <v>51</v>
      </c>
      <c r="AM517" t="s">
        <v>50</v>
      </c>
      <c r="AN517" t="s">
        <v>51</v>
      </c>
      <c r="AO517" t="s">
        <v>51</v>
      </c>
      <c r="AP517" t="s">
        <v>50</v>
      </c>
      <c r="AQ517" t="s">
        <v>51</v>
      </c>
      <c r="AR517" t="s">
        <v>51</v>
      </c>
      <c r="AS517" t="s">
        <v>50</v>
      </c>
      <c r="AT517" t="s">
        <v>50</v>
      </c>
      <c r="AU517" t="s">
        <v>52</v>
      </c>
      <c r="AV517" t="s">
        <v>52</v>
      </c>
      <c r="AW517" t="s">
        <v>52</v>
      </c>
      <c r="AX517" t="s">
        <v>52</v>
      </c>
      <c r="AY517" t="s">
        <v>51</v>
      </c>
    </row>
    <row r="518" spans="1:51" x14ac:dyDescent="0.25">
      <c r="A518">
        <v>199632</v>
      </c>
      <c r="B518">
        <v>70</v>
      </c>
      <c r="C518">
        <v>70</v>
      </c>
      <c r="D518">
        <v>70</v>
      </c>
      <c r="E518">
        <v>1</v>
      </c>
      <c r="F518" t="s">
        <v>166</v>
      </c>
      <c r="G518" s="22">
        <v>15407</v>
      </c>
      <c r="H518">
        <v>76</v>
      </c>
      <c r="I518" t="s">
        <v>46</v>
      </c>
      <c r="J518" t="s">
        <v>47</v>
      </c>
      <c r="K518" t="s">
        <v>58</v>
      </c>
      <c r="L518">
        <v>21.8</v>
      </c>
      <c r="M518">
        <v>130</v>
      </c>
      <c r="N518">
        <v>70</v>
      </c>
      <c r="O518">
        <v>60</v>
      </c>
      <c r="P518">
        <v>100</v>
      </c>
      <c r="Q518">
        <v>65</v>
      </c>
      <c r="R518" t="s">
        <v>54</v>
      </c>
      <c r="S518" t="s">
        <v>50</v>
      </c>
      <c r="T518" t="s">
        <v>50</v>
      </c>
      <c r="U518" t="s">
        <v>50</v>
      </c>
      <c r="V518" t="s">
        <v>51</v>
      </c>
      <c r="W518" t="s">
        <v>50</v>
      </c>
      <c r="X518" t="s">
        <v>50</v>
      </c>
      <c r="Y518" t="s">
        <v>50</v>
      </c>
      <c r="Z518" t="s">
        <v>52</v>
      </c>
      <c r="AA518" t="s">
        <v>50</v>
      </c>
      <c r="AB518" t="s">
        <v>51</v>
      </c>
      <c r="AK518" t="s">
        <v>50</v>
      </c>
      <c r="AL518" t="s">
        <v>50</v>
      </c>
      <c r="AM518" t="s">
        <v>50</v>
      </c>
      <c r="AN518" t="s">
        <v>51</v>
      </c>
      <c r="AO518" t="s">
        <v>50</v>
      </c>
      <c r="AP518" t="s">
        <v>50</v>
      </c>
      <c r="AQ518" t="s">
        <v>50</v>
      </c>
      <c r="AR518" t="s">
        <v>50</v>
      </c>
      <c r="AS518" t="s">
        <v>51</v>
      </c>
      <c r="AT518" t="s">
        <v>50</v>
      </c>
      <c r="AU518" t="s">
        <v>52</v>
      </c>
      <c r="AV518" t="s">
        <v>52</v>
      </c>
      <c r="AW518" t="s">
        <v>52</v>
      </c>
      <c r="AX518" t="s">
        <v>52</v>
      </c>
      <c r="AY518" t="s">
        <v>50</v>
      </c>
    </row>
    <row r="519" spans="1:51" hidden="1" x14ac:dyDescent="0.25">
      <c r="A519">
        <v>199632</v>
      </c>
      <c r="B519">
        <v>70</v>
      </c>
      <c r="C519">
        <v>70</v>
      </c>
      <c r="D519">
        <v>70</v>
      </c>
      <c r="E519">
        <v>2</v>
      </c>
      <c r="F519" t="s">
        <v>997</v>
      </c>
      <c r="G519" s="22">
        <v>15407</v>
      </c>
      <c r="H519">
        <v>76</v>
      </c>
      <c r="I519" t="s">
        <v>46</v>
      </c>
      <c r="J519" t="s">
        <v>47</v>
      </c>
      <c r="K519" t="s">
        <v>58</v>
      </c>
      <c r="L519">
        <v>21.7</v>
      </c>
      <c r="M519">
        <v>140</v>
      </c>
      <c r="N519">
        <v>70</v>
      </c>
      <c r="O519">
        <v>70</v>
      </c>
      <c r="P519">
        <v>105</v>
      </c>
      <c r="Q519">
        <v>66</v>
      </c>
      <c r="R519" t="s">
        <v>54</v>
      </c>
      <c r="S519" t="s">
        <v>50</v>
      </c>
      <c r="T519" t="s">
        <v>50</v>
      </c>
      <c r="U519" t="s">
        <v>50</v>
      </c>
      <c r="V519" t="s">
        <v>51</v>
      </c>
      <c r="W519" t="s">
        <v>50</v>
      </c>
      <c r="X519" t="s">
        <v>50</v>
      </c>
      <c r="Y519" t="s">
        <v>50</v>
      </c>
      <c r="Z519" t="s">
        <v>52</v>
      </c>
      <c r="AA519" t="s">
        <v>50</v>
      </c>
      <c r="AB519" t="s">
        <v>51</v>
      </c>
      <c r="AC519">
        <v>114</v>
      </c>
      <c r="AD519">
        <v>40</v>
      </c>
      <c r="AE519">
        <v>108</v>
      </c>
      <c r="AF519">
        <v>5.2</v>
      </c>
      <c r="AI519">
        <v>4.7</v>
      </c>
      <c r="AJ519">
        <v>2.2000000000000002</v>
      </c>
      <c r="AK519" t="s">
        <v>50</v>
      </c>
      <c r="AL519" t="s">
        <v>50</v>
      </c>
      <c r="AM519" t="s">
        <v>50</v>
      </c>
      <c r="AN519" t="s">
        <v>51</v>
      </c>
      <c r="AO519" t="s">
        <v>50</v>
      </c>
      <c r="AP519" t="s">
        <v>50</v>
      </c>
      <c r="AQ519" t="s">
        <v>50</v>
      </c>
      <c r="AR519" t="s">
        <v>50</v>
      </c>
      <c r="AS519" t="s">
        <v>51</v>
      </c>
      <c r="AT519" t="s">
        <v>50</v>
      </c>
      <c r="AU519" t="s">
        <v>52</v>
      </c>
      <c r="AV519" t="s">
        <v>52</v>
      </c>
      <c r="AW519" t="s">
        <v>52</v>
      </c>
      <c r="AX519" t="s">
        <v>52</v>
      </c>
      <c r="AY519" t="s">
        <v>50</v>
      </c>
    </row>
    <row r="520" spans="1:51" x14ac:dyDescent="0.25">
      <c r="A520">
        <v>199763</v>
      </c>
      <c r="B520">
        <v>55</v>
      </c>
      <c r="C520">
        <v>55</v>
      </c>
      <c r="D520">
        <v>53</v>
      </c>
      <c r="E520">
        <v>1</v>
      </c>
      <c r="F520" t="s">
        <v>167</v>
      </c>
      <c r="G520" s="22">
        <v>20185</v>
      </c>
      <c r="H520">
        <v>63</v>
      </c>
      <c r="I520" t="s">
        <v>56</v>
      </c>
      <c r="J520" t="s">
        <v>57</v>
      </c>
      <c r="K520" t="s">
        <v>58</v>
      </c>
      <c r="L520">
        <v>44.6</v>
      </c>
      <c r="M520">
        <v>120</v>
      </c>
      <c r="N520">
        <v>60</v>
      </c>
      <c r="O520">
        <v>60</v>
      </c>
      <c r="P520">
        <v>90</v>
      </c>
      <c r="Q520">
        <v>95</v>
      </c>
      <c r="R520" t="s">
        <v>59</v>
      </c>
      <c r="S520" t="s">
        <v>50</v>
      </c>
      <c r="T520" t="s">
        <v>51</v>
      </c>
      <c r="U520" t="s">
        <v>51</v>
      </c>
      <c r="V520" t="s">
        <v>51</v>
      </c>
      <c r="W520" t="s">
        <v>51</v>
      </c>
      <c r="X520" t="s">
        <v>51</v>
      </c>
      <c r="Y520" t="s">
        <v>51</v>
      </c>
      <c r="Z520" t="s">
        <v>52</v>
      </c>
      <c r="AA520" t="s">
        <v>51</v>
      </c>
      <c r="AB520" t="s">
        <v>51</v>
      </c>
      <c r="AC520">
        <v>96</v>
      </c>
      <c r="AD520">
        <v>73</v>
      </c>
      <c r="AE520">
        <v>111</v>
      </c>
      <c r="AF520">
        <v>4.5999999999999996</v>
      </c>
      <c r="AK520" t="s">
        <v>50</v>
      </c>
      <c r="AL520" t="s">
        <v>51</v>
      </c>
      <c r="AM520" t="s">
        <v>50</v>
      </c>
      <c r="AN520" t="s">
        <v>51</v>
      </c>
      <c r="AO520" t="s">
        <v>51</v>
      </c>
      <c r="AP520" t="s">
        <v>50</v>
      </c>
      <c r="AQ520" t="s">
        <v>50</v>
      </c>
      <c r="AR520" t="s">
        <v>50</v>
      </c>
      <c r="AS520" t="s">
        <v>51</v>
      </c>
      <c r="AT520" t="s">
        <v>50</v>
      </c>
      <c r="AU520" t="s">
        <v>52</v>
      </c>
      <c r="AV520" t="s">
        <v>52</v>
      </c>
      <c r="AW520" t="s">
        <v>52</v>
      </c>
      <c r="AX520" t="s">
        <v>52</v>
      </c>
      <c r="AY520" t="s">
        <v>51</v>
      </c>
    </row>
    <row r="521" spans="1:51" x14ac:dyDescent="0.25">
      <c r="A521">
        <v>2000007</v>
      </c>
      <c r="B521">
        <v>58</v>
      </c>
      <c r="C521">
        <v>58</v>
      </c>
      <c r="D521">
        <v>53</v>
      </c>
      <c r="E521">
        <v>1</v>
      </c>
      <c r="F521" t="s">
        <v>168</v>
      </c>
      <c r="G521" s="22">
        <v>13591</v>
      </c>
      <c r="H521">
        <v>81</v>
      </c>
      <c r="I521" t="s">
        <v>169</v>
      </c>
      <c r="J521" t="s">
        <v>47</v>
      </c>
      <c r="K521" t="s">
        <v>58</v>
      </c>
      <c r="L521">
        <v>36.299999999999997</v>
      </c>
      <c r="M521">
        <v>150</v>
      </c>
      <c r="N521">
        <v>60</v>
      </c>
      <c r="O521">
        <v>90</v>
      </c>
      <c r="P521">
        <v>105</v>
      </c>
      <c r="Q521">
        <v>60</v>
      </c>
      <c r="R521" t="s">
        <v>59</v>
      </c>
      <c r="S521" t="s">
        <v>50</v>
      </c>
      <c r="T521" t="s">
        <v>50</v>
      </c>
      <c r="U521" t="s">
        <v>50</v>
      </c>
      <c r="V521" t="s">
        <v>51</v>
      </c>
      <c r="W521" t="s">
        <v>50</v>
      </c>
      <c r="X521" t="s">
        <v>51</v>
      </c>
      <c r="Y521" t="s">
        <v>50</v>
      </c>
      <c r="Z521" t="s">
        <v>52</v>
      </c>
      <c r="AA521" t="s">
        <v>50</v>
      </c>
      <c r="AB521" t="s">
        <v>51</v>
      </c>
      <c r="AC521">
        <v>79</v>
      </c>
      <c r="AD521">
        <v>62</v>
      </c>
      <c r="AF521">
        <v>3.9</v>
      </c>
      <c r="AG521">
        <v>1413</v>
      </c>
      <c r="AK521" t="s">
        <v>50</v>
      </c>
      <c r="AL521" t="s">
        <v>50</v>
      </c>
      <c r="AN521" t="s">
        <v>51</v>
      </c>
      <c r="AO521" t="s">
        <v>51</v>
      </c>
      <c r="AP521" t="s">
        <v>51</v>
      </c>
      <c r="AQ521" t="s">
        <v>50</v>
      </c>
      <c r="AR521" t="s">
        <v>50</v>
      </c>
      <c r="AS521" t="s">
        <v>50</v>
      </c>
      <c r="AT521" t="s">
        <v>50</v>
      </c>
      <c r="AU521" t="s">
        <v>52</v>
      </c>
      <c r="AV521" t="s">
        <v>52</v>
      </c>
      <c r="AW521" t="s">
        <v>52</v>
      </c>
      <c r="AX521" t="s">
        <v>52</v>
      </c>
      <c r="AY521" t="s">
        <v>51</v>
      </c>
    </row>
    <row r="522" spans="1:51" hidden="1" x14ac:dyDescent="0.25">
      <c r="A522">
        <v>2000007</v>
      </c>
      <c r="B522">
        <v>58</v>
      </c>
      <c r="C522">
        <v>58</v>
      </c>
      <c r="D522">
        <v>53</v>
      </c>
      <c r="E522">
        <v>2</v>
      </c>
      <c r="F522" t="s">
        <v>998</v>
      </c>
      <c r="G522" s="22">
        <v>13591</v>
      </c>
      <c r="H522">
        <v>81</v>
      </c>
      <c r="I522" t="s">
        <v>169</v>
      </c>
      <c r="J522" t="s">
        <v>47</v>
      </c>
      <c r="K522" t="s">
        <v>58</v>
      </c>
      <c r="L522">
        <v>36</v>
      </c>
      <c r="M522">
        <v>137</v>
      </c>
      <c r="N522">
        <v>55</v>
      </c>
      <c r="O522">
        <v>82</v>
      </c>
      <c r="P522">
        <v>96</v>
      </c>
      <c r="Q522">
        <v>62</v>
      </c>
      <c r="R522" t="s">
        <v>59</v>
      </c>
      <c r="S522" t="s">
        <v>50</v>
      </c>
      <c r="T522" t="s">
        <v>50</v>
      </c>
      <c r="U522" t="s">
        <v>50</v>
      </c>
      <c r="V522" t="s">
        <v>51</v>
      </c>
      <c r="W522" t="s">
        <v>50</v>
      </c>
      <c r="X522" t="s">
        <v>51</v>
      </c>
      <c r="Y522" t="s">
        <v>50</v>
      </c>
      <c r="Z522" t="s">
        <v>52</v>
      </c>
      <c r="AA522" t="s">
        <v>50</v>
      </c>
      <c r="AB522" t="s">
        <v>51</v>
      </c>
      <c r="AC522">
        <v>89</v>
      </c>
      <c r="AD522">
        <v>53</v>
      </c>
      <c r="AE522">
        <v>134</v>
      </c>
      <c r="AF522">
        <v>4</v>
      </c>
      <c r="AK522" t="s">
        <v>50</v>
      </c>
      <c r="AL522" t="s">
        <v>50</v>
      </c>
      <c r="AM522" t="s">
        <v>50</v>
      </c>
      <c r="AN522" t="s">
        <v>50</v>
      </c>
      <c r="AO522" t="s">
        <v>51</v>
      </c>
      <c r="AP522" t="s">
        <v>51</v>
      </c>
      <c r="AQ522" t="s">
        <v>50</v>
      </c>
      <c r="AR522" t="s">
        <v>50</v>
      </c>
      <c r="AS522" t="s">
        <v>50</v>
      </c>
      <c r="AT522" t="s">
        <v>50</v>
      </c>
      <c r="AU522" t="s">
        <v>52</v>
      </c>
      <c r="AV522" t="s">
        <v>52</v>
      </c>
      <c r="AW522" t="s">
        <v>52</v>
      </c>
      <c r="AX522" t="s">
        <v>52</v>
      </c>
      <c r="AY522" t="s">
        <v>51</v>
      </c>
    </row>
    <row r="523" spans="1:51" hidden="1" x14ac:dyDescent="0.25">
      <c r="A523">
        <v>2000007</v>
      </c>
      <c r="B523">
        <v>58</v>
      </c>
      <c r="C523">
        <v>58</v>
      </c>
      <c r="D523">
        <v>53</v>
      </c>
      <c r="E523">
        <v>3</v>
      </c>
      <c r="F523" t="s">
        <v>999</v>
      </c>
      <c r="G523" s="22">
        <v>13591</v>
      </c>
      <c r="H523">
        <v>81</v>
      </c>
      <c r="I523" t="s">
        <v>169</v>
      </c>
      <c r="J523" t="s">
        <v>47</v>
      </c>
      <c r="K523" t="s">
        <v>58</v>
      </c>
      <c r="L523">
        <v>37.1</v>
      </c>
      <c r="M523">
        <v>140</v>
      </c>
      <c r="N523">
        <v>60</v>
      </c>
      <c r="O523">
        <v>80</v>
      </c>
      <c r="P523">
        <v>100</v>
      </c>
      <c r="Q523">
        <v>60</v>
      </c>
      <c r="R523" t="s">
        <v>59</v>
      </c>
      <c r="S523" t="s">
        <v>50</v>
      </c>
      <c r="T523" t="s">
        <v>50</v>
      </c>
      <c r="U523" t="s">
        <v>50</v>
      </c>
      <c r="V523" t="s">
        <v>51</v>
      </c>
      <c r="W523" t="s">
        <v>50</v>
      </c>
      <c r="X523" t="s">
        <v>51</v>
      </c>
      <c r="Y523" t="s">
        <v>50</v>
      </c>
      <c r="Z523" t="s">
        <v>52</v>
      </c>
      <c r="AA523" t="s">
        <v>50</v>
      </c>
      <c r="AB523" t="s">
        <v>51</v>
      </c>
      <c r="AC523">
        <v>89</v>
      </c>
      <c r="AD523">
        <v>53</v>
      </c>
      <c r="AE523">
        <v>134</v>
      </c>
      <c r="AF523">
        <v>4</v>
      </c>
      <c r="AK523" t="s">
        <v>50</v>
      </c>
      <c r="AL523" t="s">
        <v>50</v>
      </c>
      <c r="AM523" t="s">
        <v>50</v>
      </c>
      <c r="AN523" t="s">
        <v>50</v>
      </c>
      <c r="AO523" t="s">
        <v>51</v>
      </c>
      <c r="AP523" t="s">
        <v>51</v>
      </c>
      <c r="AQ523" t="s">
        <v>50</v>
      </c>
      <c r="AR523" t="s">
        <v>50</v>
      </c>
      <c r="AS523" t="s">
        <v>50</v>
      </c>
      <c r="AT523" t="s">
        <v>50</v>
      </c>
      <c r="AU523" t="s">
        <v>52</v>
      </c>
      <c r="AV523" t="s">
        <v>52</v>
      </c>
      <c r="AW523" t="s">
        <v>52</v>
      </c>
      <c r="AX523" t="s">
        <v>52</v>
      </c>
      <c r="AY523" t="s">
        <v>51</v>
      </c>
    </row>
    <row r="524" spans="1:51" hidden="1" x14ac:dyDescent="0.25">
      <c r="A524">
        <v>2000007</v>
      </c>
      <c r="B524">
        <v>58</v>
      </c>
      <c r="C524">
        <v>58</v>
      </c>
      <c r="D524">
        <v>53</v>
      </c>
      <c r="E524">
        <v>4</v>
      </c>
      <c r="F524" t="s">
        <v>1000</v>
      </c>
      <c r="G524" s="22">
        <v>13591</v>
      </c>
      <c r="H524">
        <v>81</v>
      </c>
      <c r="I524" t="s">
        <v>169</v>
      </c>
      <c r="J524" t="s">
        <v>47</v>
      </c>
      <c r="K524" t="s">
        <v>58</v>
      </c>
      <c r="L524">
        <v>36.200000000000003</v>
      </c>
      <c r="M524">
        <v>145</v>
      </c>
      <c r="N524">
        <v>55</v>
      </c>
      <c r="O524">
        <v>90</v>
      </c>
      <c r="P524">
        <v>100</v>
      </c>
      <c r="Q524">
        <v>61</v>
      </c>
      <c r="R524" t="s">
        <v>54</v>
      </c>
      <c r="S524" t="s">
        <v>50</v>
      </c>
      <c r="T524" t="s">
        <v>50</v>
      </c>
      <c r="U524" t="s">
        <v>50</v>
      </c>
      <c r="V524" t="s">
        <v>51</v>
      </c>
      <c r="W524" t="s">
        <v>50</v>
      </c>
      <c r="X524" t="s">
        <v>51</v>
      </c>
      <c r="Y524" t="s">
        <v>50</v>
      </c>
      <c r="Z524" t="s">
        <v>52</v>
      </c>
      <c r="AA524" t="s">
        <v>50</v>
      </c>
      <c r="AB524" t="s">
        <v>51</v>
      </c>
      <c r="AC524">
        <v>87</v>
      </c>
      <c r="AD524">
        <v>55</v>
      </c>
      <c r="AF524">
        <v>5.6</v>
      </c>
      <c r="AK524" t="s">
        <v>50</v>
      </c>
      <c r="AL524" t="s">
        <v>50</v>
      </c>
      <c r="AM524" t="s">
        <v>50</v>
      </c>
      <c r="AN524" t="s">
        <v>50</v>
      </c>
      <c r="AO524" t="s">
        <v>51</v>
      </c>
      <c r="AP524" t="s">
        <v>51</v>
      </c>
      <c r="AQ524" t="s">
        <v>50</v>
      </c>
      <c r="AR524" t="s">
        <v>50</v>
      </c>
      <c r="AS524" t="s">
        <v>50</v>
      </c>
      <c r="AT524" t="s">
        <v>50</v>
      </c>
      <c r="AU524" t="s">
        <v>52</v>
      </c>
      <c r="AV524" t="s">
        <v>52</v>
      </c>
      <c r="AW524" t="s">
        <v>52</v>
      </c>
      <c r="AX524" t="s">
        <v>52</v>
      </c>
      <c r="AY524" t="s">
        <v>51</v>
      </c>
    </row>
    <row r="525" spans="1:51" hidden="1" x14ac:dyDescent="0.25">
      <c r="A525">
        <v>2000007</v>
      </c>
      <c r="B525">
        <v>58</v>
      </c>
      <c r="C525">
        <v>58</v>
      </c>
      <c r="D525">
        <v>53</v>
      </c>
      <c r="E525">
        <v>5</v>
      </c>
      <c r="F525" t="s">
        <v>1001</v>
      </c>
      <c r="G525" s="22">
        <v>13591</v>
      </c>
      <c r="H525">
        <v>81</v>
      </c>
      <c r="I525" t="s">
        <v>169</v>
      </c>
      <c r="J525" t="s">
        <v>47</v>
      </c>
      <c r="K525" t="s">
        <v>58</v>
      </c>
      <c r="L525">
        <v>36.200000000000003</v>
      </c>
      <c r="M525">
        <v>140</v>
      </c>
      <c r="N525">
        <v>70</v>
      </c>
      <c r="O525">
        <v>70</v>
      </c>
      <c r="P525">
        <v>105</v>
      </c>
      <c r="Q525">
        <v>60</v>
      </c>
      <c r="R525" t="s">
        <v>54</v>
      </c>
      <c r="S525" t="s">
        <v>50</v>
      </c>
      <c r="T525" t="s">
        <v>50</v>
      </c>
      <c r="U525" t="s">
        <v>50</v>
      </c>
      <c r="V525" t="s">
        <v>51</v>
      </c>
      <c r="W525" t="s">
        <v>50</v>
      </c>
      <c r="X525" t="s">
        <v>51</v>
      </c>
      <c r="Y525" t="s">
        <v>50</v>
      </c>
      <c r="Z525" t="s">
        <v>52</v>
      </c>
      <c r="AA525" t="s">
        <v>50</v>
      </c>
      <c r="AB525" t="s">
        <v>51</v>
      </c>
      <c r="AK525" t="s">
        <v>50</v>
      </c>
      <c r="AL525" t="s">
        <v>50</v>
      </c>
      <c r="AM525" t="s">
        <v>50</v>
      </c>
      <c r="AN525" t="s">
        <v>50</v>
      </c>
      <c r="AO525" t="s">
        <v>51</v>
      </c>
      <c r="AP525" t="s">
        <v>51</v>
      </c>
      <c r="AQ525" t="s">
        <v>50</v>
      </c>
      <c r="AR525" t="s">
        <v>50</v>
      </c>
      <c r="AS525" t="s">
        <v>50</v>
      </c>
      <c r="AT525" t="s">
        <v>50</v>
      </c>
      <c r="AU525" t="s">
        <v>52</v>
      </c>
      <c r="AV525" t="s">
        <v>52</v>
      </c>
      <c r="AW525" t="s">
        <v>52</v>
      </c>
      <c r="AX525" t="s">
        <v>52</v>
      </c>
      <c r="AY525" t="s">
        <v>51</v>
      </c>
    </row>
    <row r="526" spans="1:51" hidden="1" x14ac:dyDescent="0.25">
      <c r="A526">
        <v>2000007</v>
      </c>
      <c r="B526">
        <v>58</v>
      </c>
      <c r="C526">
        <v>58</v>
      </c>
      <c r="D526">
        <v>53</v>
      </c>
      <c r="E526">
        <v>6</v>
      </c>
      <c r="F526" t="s">
        <v>1002</v>
      </c>
      <c r="G526" s="22">
        <v>13591</v>
      </c>
      <c r="H526">
        <v>81</v>
      </c>
      <c r="I526" t="s">
        <v>169</v>
      </c>
      <c r="J526" t="s">
        <v>47</v>
      </c>
      <c r="K526" t="s">
        <v>58</v>
      </c>
      <c r="L526">
        <v>36.1</v>
      </c>
      <c r="M526">
        <v>138</v>
      </c>
      <c r="N526">
        <v>80</v>
      </c>
      <c r="O526">
        <v>58</v>
      </c>
      <c r="P526">
        <v>109</v>
      </c>
      <c r="Q526">
        <v>62</v>
      </c>
      <c r="R526" t="s">
        <v>54</v>
      </c>
      <c r="S526" t="s">
        <v>50</v>
      </c>
      <c r="T526" t="s">
        <v>50</v>
      </c>
      <c r="U526" t="s">
        <v>50</v>
      </c>
      <c r="V526" t="s">
        <v>51</v>
      </c>
      <c r="W526" t="s">
        <v>50</v>
      </c>
      <c r="X526" t="s">
        <v>51</v>
      </c>
      <c r="Y526" t="s">
        <v>50</v>
      </c>
      <c r="Z526" t="s">
        <v>52</v>
      </c>
      <c r="AA526" t="s">
        <v>50</v>
      </c>
      <c r="AB526" t="s">
        <v>51</v>
      </c>
      <c r="AK526" t="s">
        <v>50</v>
      </c>
      <c r="AL526" t="s">
        <v>50</v>
      </c>
      <c r="AM526" t="s">
        <v>50</v>
      </c>
      <c r="AN526" t="s">
        <v>50</v>
      </c>
      <c r="AO526" t="s">
        <v>51</v>
      </c>
      <c r="AP526" t="s">
        <v>51</v>
      </c>
      <c r="AQ526" t="s">
        <v>50</v>
      </c>
      <c r="AR526" t="s">
        <v>50</v>
      </c>
      <c r="AS526" t="s">
        <v>50</v>
      </c>
      <c r="AT526" t="s">
        <v>50</v>
      </c>
      <c r="AU526" t="s">
        <v>52</v>
      </c>
      <c r="AV526" t="s">
        <v>52</v>
      </c>
      <c r="AW526" t="s">
        <v>52</v>
      </c>
      <c r="AX526" t="s">
        <v>52</v>
      </c>
      <c r="AY526" t="s">
        <v>51</v>
      </c>
    </row>
    <row r="527" spans="1:51" hidden="1" x14ac:dyDescent="0.25">
      <c r="A527">
        <v>2000007</v>
      </c>
      <c r="B527">
        <v>55</v>
      </c>
      <c r="C527">
        <v>55</v>
      </c>
      <c r="D527">
        <v>53</v>
      </c>
      <c r="E527">
        <v>7</v>
      </c>
      <c r="F527" t="s">
        <v>1003</v>
      </c>
      <c r="G527" s="22">
        <v>13591</v>
      </c>
      <c r="H527">
        <v>81</v>
      </c>
      <c r="I527" t="s">
        <v>169</v>
      </c>
      <c r="J527" t="s">
        <v>47</v>
      </c>
      <c r="K527" t="s">
        <v>58</v>
      </c>
      <c r="L527">
        <v>35.9</v>
      </c>
      <c r="M527">
        <v>130</v>
      </c>
      <c r="N527">
        <v>70</v>
      </c>
      <c r="O527">
        <v>60</v>
      </c>
      <c r="P527">
        <v>100</v>
      </c>
      <c r="Q527">
        <v>61</v>
      </c>
      <c r="R527" t="s">
        <v>54</v>
      </c>
      <c r="S527" t="s">
        <v>50</v>
      </c>
      <c r="T527" t="s">
        <v>50</v>
      </c>
      <c r="U527" t="s">
        <v>50</v>
      </c>
      <c r="V527" t="s">
        <v>51</v>
      </c>
      <c r="W527" t="s">
        <v>50</v>
      </c>
      <c r="X527" t="s">
        <v>51</v>
      </c>
      <c r="Y527" t="s">
        <v>50</v>
      </c>
      <c r="Z527" t="s">
        <v>52</v>
      </c>
      <c r="AA527" t="s">
        <v>50</v>
      </c>
      <c r="AB527" t="s">
        <v>51</v>
      </c>
      <c r="AK527" t="s">
        <v>50</v>
      </c>
      <c r="AL527" t="s">
        <v>50</v>
      </c>
      <c r="AM527" t="s">
        <v>50</v>
      </c>
      <c r="AN527" t="s">
        <v>50</v>
      </c>
      <c r="AO527" t="s">
        <v>51</v>
      </c>
      <c r="AP527" t="s">
        <v>51</v>
      </c>
      <c r="AQ527" t="s">
        <v>50</v>
      </c>
      <c r="AR527" t="s">
        <v>50</v>
      </c>
      <c r="AS527" t="s">
        <v>50</v>
      </c>
      <c r="AT527" t="s">
        <v>50</v>
      </c>
      <c r="AU527" t="s">
        <v>52</v>
      </c>
      <c r="AV527" t="s">
        <v>52</v>
      </c>
      <c r="AW527" t="s">
        <v>52</v>
      </c>
      <c r="AX527" t="s">
        <v>52</v>
      </c>
      <c r="AY527" t="s">
        <v>51</v>
      </c>
    </row>
    <row r="528" spans="1:51" hidden="1" x14ac:dyDescent="0.25">
      <c r="A528">
        <v>2000007</v>
      </c>
      <c r="B528">
        <v>55</v>
      </c>
      <c r="C528">
        <v>55</v>
      </c>
      <c r="D528">
        <v>53</v>
      </c>
      <c r="E528">
        <v>8</v>
      </c>
      <c r="F528" t="s">
        <v>1004</v>
      </c>
      <c r="G528" s="22">
        <v>13591</v>
      </c>
      <c r="H528">
        <v>81</v>
      </c>
      <c r="I528" t="s">
        <v>169</v>
      </c>
      <c r="J528" t="s">
        <v>47</v>
      </c>
      <c r="K528" t="s">
        <v>58</v>
      </c>
      <c r="L528">
        <v>36.5</v>
      </c>
      <c r="M528">
        <v>140</v>
      </c>
      <c r="N528">
        <v>70</v>
      </c>
      <c r="O528">
        <v>70</v>
      </c>
      <c r="P528">
        <v>105</v>
      </c>
      <c r="Q528">
        <v>62</v>
      </c>
      <c r="R528" t="s">
        <v>54</v>
      </c>
      <c r="S528" t="s">
        <v>50</v>
      </c>
      <c r="T528" t="s">
        <v>50</v>
      </c>
      <c r="U528" t="s">
        <v>50</v>
      </c>
      <c r="V528" t="s">
        <v>51</v>
      </c>
      <c r="W528" t="s">
        <v>50</v>
      </c>
      <c r="X528" t="s">
        <v>51</v>
      </c>
      <c r="Y528" t="s">
        <v>50</v>
      </c>
      <c r="Z528" t="s">
        <v>52</v>
      </c>
      <c r="AA528" t="s">
        <v>50</v>
      </c>
      <c r="AB528" t="s">
        <v>51</v>
      </c>
      <c r="AC528">
        <v>87</v>
      </c>
      <c r="AD528">
        <v>55</v>
      </c>
      <c r="AF528">
        <v>4.7</v>
      </c>
      <c r="AK528" t="s">
        <v>50</v>
      </c>
      <c r="AL528" t="s">
        <v>50</v>
      </c>
      <c r="AM528" t="s">
        <v>50</v>
      </c>
      <c r="AN528" t="s">
        <v>50</v>
      </c>
      <c r="AO528" t="s">
        <v>51</v>
      </c>
      <c r="AP528" t="s">
        <v>51</v>
      </c>
      <c r="AQ528" t="s">
        <v>50</v>
      </c>
      <c r="AR528" t="s">
        <v>50</v>
      </c>
      <c r="AS528" t="s">
        <v>50</v>
      </c>
      <c r="AT528" t="s">
        <v>50</v>
      </c>
      <c r="AU528" t="s">
        <v>52</v>
      </c>
      <c r="AV528" t="s">
        <v>52</v>
      </c>
      <c r="AW528" t="s">
        <v>52</v>
      </c>
      <c r="AX528" t="s">
        <v>52</v>
      </c>
      <c r="AY528" t="s">
        <v>51</v>
      </c>
    </row>
    <row r="529" spans="1:51" hidden="1" x14ac:dyDescent="0.25">
      <c r="A529">
        <v>2000007</v>
      </c>
      <c r="B529">
        <v>55</v>
      </c>
      <c r="C529">
        <v>55</v>
      </c>
      <c r="D529">
        <v>53</v>
      </c>
      <c r="E529">
        <v>9</v>
      </c>
      <c r="F529" t="s">
        <v>1005</v>
      </c>
      <c r="G529" s="22">
        <v>13591</v>
      </c>
      <c r="H529">
        <v>81</v>
      </c>
      <c r="I529" t="s">
        <v>169</v>
      </c>
      <c r="J529" t="s">
        <v>47</v>
      </c>
      <c r="K529" t="s">
        <v>58</v>
      </c>
      <c r="L529">
        <v>36.200000000000003</v>
      </c>
      <c r="M529">
        <v>130</v>
      </c>
      <c r="N529">
        <v>70</v>
      </c>
      <c r="O529">
        <v>60</v>
      </c>
      <c r="P529">
        <v>100</v>
      </c>
      <c r="Q529">
        <v>60</v>
      </c>
      <c r="R529" t="s">
        <v>54</v>
      </c>
      <c r="S529" t="s">
        <v>50</v>
      </c>
      <c r="T529" t="s">
        <v>50</v>
      </c>
      <c r="U529" t="s">
        <v>50</v>
      </c>
      <c r="V529" t="s">
        <v>51</v>
      </c>
      <c r="W529" t="s">
        <v>50</v>
      </c>
      <c r="X529" t="s">
        <v>51</v>
      </c>
      <c r="Y529" t="s">
        <v>50</v>
      </c>
      <c r="Z529" t="s">
        <v>52</v>
      </c>
      <c r="AA529" t="s">
        <v>50</v>
      </c>
      <c r="AB529" t="s">
        <v>51</v>
      </c>
      <c r="AC529">
        <v>84</v>
      </c>
      <c r="AD529">
        <v>57</v>
      </c>
      <c r="AE529">
        <v>131</v>
      </c>
      <c r="AF529">
        <v>4.5999999999999996</v>
      </c>
      <c r="AK529" t="s">
        <v>50</v>
      </c>
      <c r="AL529" t="s">
        <v>50</v>
      </c>
      <c r="AM529" t="s">
        <v>50</v>
      </c>
      <c r="AN529" t="s">
        <v>50</v>
      </c>
      <c r="AO529" t="s">
        <v>51</v>
      </c>
      <c r="AP529" t="s">
        <v>51</v>
      </c>
      <c r="AQ529" t="s">
        <v>50</v>
      </c>
      <c r="AR529" t="s">
        <v>50</v>
      </c>
      <c r="AS529" t="s">
        <v>50</v>
      </c>
      <c r="AT529" t="s">
        <v>50</v>
      </c>
      <c r="AU529" t="s">
        <v>52</v>
      </c>
      <c r="AV529" t="s">
        <v>52</v>
      </c>
      <c r="AW529" t="s">
        <v>52</v>
      </c>
      <c r="AX529" t="s">
        <v>52</v>
      </c>
      <c r="AY529" t="s">
        <v>51</v>
      </c>
    </row>
    <row r="530" spans="1:51" hidden="1" x14ac:dyDescent="0.25">
      <c r="A530">
        <v>2000007</v>
      </c>
      <c r="B530">
        <v>55</v>
      </c>
      <c r="C530">
        <v>55</v>
      </c>
      <c r="D530">
        <v>53</v>
      </c>
      <c r="E530">
        <v>10</v>
      </c>
      <c r="F530" t="s">
        <v>1006</v>
      </c>
      <c r="G530" s="22">
        <v>13591</v>
      </c>
      <c r="H530">
        <v>81</v>
      </c>
      <c r="I530" t="s">
        <v>169</v>
      </c>
      <c r="J530" t="s">
        <v>47</v>
      </c>
      <c r="K530" t="s">
        <v>58</v>
      </c>
      <c r="L530">
        <v>38.1</v>
      </c>
      <c r="M530">
        <v>125</v>
      </c>
      <c r="N530">
        <v>65</v>
      </c>
      <c r="O530">
        <v>60</v>
      </c>
      <c r="P530">
        <v>95</v>
      </c>
      <c r="Q530">
        <v>61</v>
      </c>
      <c r="R530" t="s">
        <v>54</v>
      </c>
      <c r="S530" t="s">
        <v>50</v>
      </c>
      <c r="T530" t="s">
        <v>50</v>
      </c>
      <c r="U530" t="s">
        <v>50</v>
      </c>
      <c r="V530" t="s">
        <v>51</v>
      </c>
      <c r="W530" t="s">
        <v>50</v>
      </c>
      <c r="X530" t="s">
        <v>51</v>
      </c>
      <c r="Y530" t="s">
        <v>50</v>
      </c>
      <c r="Z530" t="s">
        <v>52</v>
      </c>
      <c r="AA530" t="s">
        <v>50</v>
      </c>
      <c r="AB530" t="s">
        <v>51</v>
      </c>
      <c r="AK530" t="s">
        <v>50</v>
      </c>
      <c r="AL530" t="s">
        <v>50</v>
      </c>
      <c r="AM530" t="s">
        <v>50</v>
      </c>
      <c r="AN530" t="s">
        <v>50</v>
      </c>
      <c r="AO530" t="s">
        <v>51</v>
      </c>
      <c r="AP530" t="s">
        <v>51</v>
      </c>
      <c r="AQ530" t="s">
        <v>50</v>
      </c>
      <c r="AR530" t="s">
        <v>50</v>
      </c>
      <c r="AS530" t="s">
        <v>50</v>
      </c>
      <c r="AT530" t="s">
        <v>50</v>
      </c>
      <c r="AU530" t="s">
        <v>52</v>
      </c>
      <c r="AV530" t="s">
        <v>52</v>
      </c>
      <c r="AW530" t="s">
        <v>52</v>
      </c>
      <c r="AX530" t="s">
        <v>52</v>
      </c>
      <c r="AY530" t="s">
        <v>51</v>
      </c>
    </row>
    <row r="531" spans="1:51" x14ac:dyDescent="0.25">
      <c r="A531">
        <v>2000103</v>
      </c>
      <c r="B531">
        <v>60</v>
      </c>
      <c r="C531">
        <v>60</v>
      </c>
      <c r="D531">
        <v>60</v>
      </c>
      <c r="E531">
        <v>1</v>
      </c>
      <c r="F531" t="s">
        <v>170</v>
      </c>
      <c r="G531" s="22">
        <v>17660</v>
      </c>
      <c r="H531">
        <v>70</v>
      </c>
      <c r="I531" t="s">
        <v>169</v>
      </c>
      <c r="J531" t="s">
        <v>47</v>
      </c>
      <c r="K531" t="s">
        <v>58</v>
      </c>
      <c r="L531">
        <v>23.3</v>
      </c>
      <c r="M531">
        <v>140</v>
      </c>
      <c r="N531">
        <v>60</v>
      </c>
      <c r="O531">
        <v>80</v>
      </c>
      <c r="P531">
        <v>100</v>
      </c>
      <c r="Q531">
        <v>99</v>
      </c>
      <c r="R531" t="s">
        <v>54</v>
      </c>
      <c r="S531" t="s">
        <v>51</v>
      </c>
      <c r="T531" t="s">
        <v>50</v>
      </c>
      <c r="U531" t="s">
        <v>50</v>
      </c>
      <c r="V531" t="s">
        <v>51</v>
      </c>
      <c r="W531" t="s">
        <v>50</v>
      </c>
      <c r="X531" t="s">
        <v>50</v>
      </c>
      <c r="Y531" t="s">
        <v>50</v>
      </c>
      <c r="Z531" t="s">
        <v>52</v>
      </c>
      <c r="AA531" t="s">
        <v>50</v>
      </c>
      <c r="AB531" t="s">
        <v>51</v>
      </c>
      <c r="AK531" t="s">
        <v>50</v>
      </c>
      <c r="AL531" t="s">
        <v>51</v>
      </c>
      <c r="AM531" t="s">
        <v>50</v>
      </c>
      <c r="AN531" t="s">
        <v>50</v>
      </c>
      <c r="AO531" t="s">
        <v>50</v>
      </c>
      <c r="AP531" t="s">
        <v>50</v>
      </c>
      <c r="AQ531" t="s">
        <v>50</v>
      </c>
      <c r="AR531" t="s">
        <v>50</v>
      </c>
      <c r="AS531" t="s">
        <v>50</v>
      </c>
      <c r="AT531" t="s">
        <v>50</v>
      </c>
      <c r="AU531" t="s">
        <v>52</v>
      </c>
      <c r="AV531" t="s">
        <v>52</v>
      </c>
      <c r="AW531" t="s">
        <v>52</v>
      </c>
      <c r="AX531" t="s">
        <v>52</v>
      </c>
      <c r="AY531" t="s">
        <v>51</v>
      </c>
    </row>
    <row r="532" spans="1:51" hidden="1" x14ac:dyDescent="0.25">
      <c r="A532">
        <v>2000103</v>
      </c>
      <c r="B532">
        <v>60</v>
      </c>
      <c r="C532">
        <v>60</v>
      </c>
      <c r="D532">
        <v>60</v>
      </c>
      <c r="E532">
        <v>2</v>
      </c>
      <c r="F532" t="s">
        <v>1007</v>
      </c>
      <c r="G532" s="22">
        <v>17660</v>
      </c>
      <c r="H532">
        <v>70</v>
      </c>
      <c r="I532" t="s">
        <v>169</v>
      </c>
      <c r="J532" t="s">
        <v>47</v>
      </c>
      <c r="K532" t="s">
        <v>58</v>
      </c>
      <c r="L532">
        <v>23.2</v>
      </c>
      <c r="M532">
        <v>135</v>
      </c>
      <c r="N532">
        <v>60</v>
      </c>
      <c r="O532">
        <v>75</v>
      </c>
      <c r="P532">
        <v>97.5</v>
      </c>
      <c r="Q532">
        <v>100</v>
      </c>
      <c r="R532" t="s">
        <v>54</v>
      </c>
      <c r="S532" t="s">
        <v>51</v>
      </c>
      <c r="T532" t="s">
        <v>50</v>
      </c>
      <c r="U532" t="s">
        <v>50</v>
      </c>
      <c r="V532" t="s">
        <v>51</v>
      </c>
      <c r="W532" t="s">
        <v>50</v>
      </c>
      <c r="X532" t="s">
        <v>50</v>
      </c>
      <c r="Y532" t="s">
        <v>50</v>
      </c>
      <c r="Z532" t="s">
        <v>52</v>
      </c>
      <c r="AA532" t="s">
        <v>50</v>
      </c>
      <c r="AB532" t="s">
        <v>51</v>
      </c>
      <c r="AK532" t="s">
        <v>50</v>
      </c>
      <c r="AL532" t="s">
        <v>51</v>
      </c>
      <c r="AM532" t="s">
        <v>50</v>
      </c>
      <c r="AN532" t="s">
        <v>50</v>
      </c>
      <c r="AO532" t="s">
        <v>50</v>
      </c>
      <c r="AP532" t="s">
        <v>50</v>
      </c>
      <c r="AQ532" t="s">
        <v>50</v>
      </c>
      <c r="AR532" t="s">
        <v>50</v>
      </c>
      <c r="AS532" t="s">
        <v>50</v>
      </c>
      <c r="AT532" t="s">
        <v>50</v>
      </c>
      <c r="AU532" t="s">
        <v>52</v>
      </c>
      <c r="AV532" t="s">
        <v>52</v>
      </c>
      <c r="AW532" t="s">
        <v>52</v>
      </c>
      <c r="AX532" t="s">
        <v>52</v>
      </c>
      <c r="AY532" t="s">
        <v>51</v>
      </c>
    </row>
    <row r="533" spans="1:51" hidden="1" x14ac:dyDescent="0.25">
      <c r="A533">
        <v>2000103</v>
      </c>
      <c r="B533">
        <v>60</v>
      </c>
      <c r="C533">
        <v>60</v>
      </c>
      <c r="D533">
        <v>60</v>
      </c>
      <c r="E533">
        <v>3</v>
      </c>
      <c r="F533" t="s">
        <v>1008</v>
      </c>
      <c r="G533" s="22">
        <v>17660</v>
      </c>
      <c r="H533">
        <v>70</v>
      </c>
      <c r="I533" t="s">
        <v>169</v>
      </c>
      <c r="J533" t="s">
        <v>47</v>
      </c>
      <c r="K533" t="s">
        <v>58</v>
      </c>
      <c r="L533">
        <v>23.2</v>
      </c>
      <c r="M533">
        <v>140</v>
      </c>
      <c r="N533">
        <v>70</v>
      </c>
      <c r="O533">
        <v>70</v>
      </c>
      <c r="P533">
        <v>105</v>
      </c>
      <c r="Q533">
        <v>87</v>
      </c>
      <c r="R533" t="s">
        <v>54</v>
      </c>
      <c r="S533" t="s">
        <v>51</v>
      </c>
      <c r="T533" t="s">
        <v>50</v>
      </c>
      <c r="U533" t="s">
        <v>50</v>
      </c>
      <c r="V533" t="s">
        <v>51</v>
      </c>
      <c r="W533" t="s">
        <v>50</v>
      </c>
      <c r="X533" t="s">
        <v>50</v>
      </c>
      <c r="Y533" t="s">
        <v>50</v>
      </c>
      <c r="Z533" t="s">
        <v>52</v>
      </c>
      <c r="AA533" t="s">
        <v>50</v>
      </c>
      <c r="AB533" t="s">
        <v>51</v>
      </c>
      <c r="AC533">
        <v>85</v>
      </c>
      <c r="AD533">
        <v>60</v>
      </c>
      <c r="AE533">
        <v>122</v>
      </c>
      <c r="AF533">
        <v>3.6</v>
      </c>
      <c r="AK533" t="s">
        <v>50</v>
      </c>
      <c r="AL533" t="s">
        <v>51</v>
      </c>
      <c r="AM533" t="s">
        <v>50</v>
      </c>
      <c r="AN533" t="s">
        <v>50</v>
      </c>
      <c r="AO533" t="s">
        <v>51</v>
      </c>
      <c r="AP533" t="s">
        <v>50</v>
      </c>
      <c r="AQ533" t="s">
        <v>50</v>
      </c>
      <c r="AR533" t="s">
        <v>50</v>
      </c>
      <c r="AS533" t="s">
        <v>50</v>
      </c>
      <c r="AT533" t="s">
        <v>50</v>
      </c>
      <c r="AU533" t="s">
        <v>52</v>
      </c>
      <c r="AV533" t="s">
        <v>52</v>
      </c>
      <c r="AW533" t="s">
        <v>52</v>
      </c>
      <c r="AX533" t="s">
        <v>52</v>
      </c>
      <c r="AY533" t="s">
        <v>51</v>
      </c>
    </row>
    <row r="534" spans="1:51" hidden="1" x14ac:dyDescent="0.25">
      <c r="A534">
        <v>2000103</v>
      </c>
      <c r="B534">
        <v>60</v>
      </c>
      <c r="C534">
        <v>60</v>
      </c>
      <c r="D534">
        <v>60</v>
      </c>
      <c r="E534">
        <v>4</v>
      </c>
      <c r="F534" t="s">
        <v>1009</v>
      </c>
      <c r="G534" s="22">
        <v>17660</v>
      </c>
      <c r="H534">
        <v>70</v>
      </c>
      <c r="I534" t="s">
        <v>169</v>
      </c>
      <c r="J534" t="s">
        <v>47</v>
      </c>
      <c r="K534" t="s">
        <v>58</v>
      </c>
      <c r="L534">
        <v>22.6</v>
      </c>
      <c r="M534">
        <v>135</v>
      </c>
      <c r="N534">
        <v>70</v>
      </c>
      <c r="O534">
        <v>65</v>
      </c>
      <c r="P534">
        <v>102.5</v>
      </c>
      <c r="Q534">
        <v>98</v>
      </c>
      <c r="R534" t="s">
        <v>54</v>
      </c>
      <c r="S534" t="s">
        <v>51</v>
      </c>
      <c r="T534" t="s">
        <v>50</v>
      </c>
      <c r="U534" t="s">
        <v>50</v>
      </c>
      <c r="V534" t="s">
        <v>51</v>
      </c>
      <c r="W534" t="s">
        <v>50</v>
      </c>
      <c r="X534" t="s">
        <v>50</v>
      </c>
      <c r="Y534" t="s">
        <v>50</v>
      </c>
      <c r="Z534" t="s">
        <v>52</v>
      </c>
      <c r="AA534" t="s">
        <v>50</v>
      </c>
      <c r="AB534" t="s">
        <v>51</v>
      </c>
      <c r="AC534">
        <v>77</v>
      </c>
      <c r="AD534">
        <v>68</v>
      </c>
      <c r="AF534">
        <v>4</v>
      </c>
      <c r="AK534" t="s">
        <v>50</v>
      </c>
      <c r="AL534" t="s">
        <v>51</v>
      </c>
      <c r="AM534" t="s">
        <v>50</v>
      </c>
      <c r="AN534" t="s">
        <v>50</v>
      </c>
      <c r="AO534" t="s">
        <v>51</v>
      </c>
      <c r="AP534" t="s">
        <v>50</v>
      </c>
      <c r="AQ534" t="s">
        <v>50</v>
      </c>
      <c r="AR534" t="s">
        <v>50</v>
      </c>
      <c r="AS534" t="s">
        <v>50</v>
      </c>
      <c r="AT534" t="s">
        <v>50</v>
      </c>
      <c r="AU534" t="s">
        <v>52</v>
      </c>
      <c r="AV534" t="s">
        <v>52</v>
      </c>
      <c r="AW534" t="s">
        <v>52</v>
      </c>
      <c r="AX534" t="s">
        <v>52</v>
      </c>
      <c r="AY534" t="s">
        <v>51</v>
      </c>
    </row>
    <row r="535" spans="1:51" hidden="1" x14ac:dyDescent="0.25">
      <c r="A535">
        <v>2000103</v>
      </c>
      <c r="B535">
        <v>60</v>
      </c>
      <c r="C535">
        <v>60</v>
      </c>
      <c r="D535">
        <v>60</v>
      </c>
      <c r="E535">
        <v>5</v>
      </c>
      <c r="F535" t="s">
        <v>1010</v>
      </c>
      <c r="G535" s="22">
        <v>17660</v>
      </c>
      <c r="H535">
        <v>70</v>
      </c>
      <c r="I535" t="s">
        <v>169</v>
      </c>
      <c r="J535" t="s">
        <v>47</v>
      </c>
      <c r="K535" t="s">
        <v>58</v>
      </c>
      <c r="L535">
        <v>22.1</v>
      </c>
      <c r="M535">
        <v>160</v>
      </c>
      <c r="N535">
        <v>100</v>
      </c>
      <c r="O535">
        <v>60</v>
      </c>
      <c r="P535">
        <v>130</v>
      </c>
      <c r="Q535">
        <v>72</v>
      </c>
      <c r="R535" t="s">
        <v>54</v>
      </c>
      <c r="S535" t="s">
        <v>51</v>
      </c>
      <c r="T535" t="s">
        <v>50</v>
      </c>
      <c r="U535" t="s">
        <v>50</v>
      </c>
      <c r="V535" t="s">
        <v>51</v>
      </c>
      <c r="W535" t="s">
        <v>50</v>
      </c>
      <c r="X535" t="s">
        <v>50</v>
      </c>
      <c r="Y535" t="s">
        <v>50</v>
      </c>
      <c r="Z535" t="s">
        <v>52</v>
      </c>
      <c r="AA535" t="s">
        <v>50</v>
      </c>
      <c r="AB535" t="s">
        <v>51</v>
      </c>
      <c r="AC535">
        <v>73</v>
      </c>
      <c r="AD535">
        <v>73</v>
      </c>
      <c r="AF535">
        <v>3.9</v>
      </c>
      <c r="AK535" t="s">
        <v>50</v>
      </c>
      <c r="AL535" t="s">
        <v>51</v>
      </c>
      <c r="AM535" t="s">
        <v>50</v>
      </c>
      <c r="AN535" t="s">
        <v>50</v>
      </c>
      <c r="AO535" t="s">
        <v>50</v>
      </c>
      <c r="AP535" t="s">
        <v>50</v>
      </c>
      <c r="AQ535" t="s">
        <v>50</v>
      </c>
      <c r="AR535" t="s">
        <v>50</v>
      </c>
      <c r="AS535" t="s">
        <v>50</v>
      </c>
      <c r="AT535" t="s">
        <v>50</v>
      </c>
      <c r="AU535" t="s">
        <v>52</v>
      </c>
      <c r="AV535" t="s">
        <v>52</v>
      </c>
      <c r="AW535" t="s">
        <v>52</v>
      </c>
      <c r="AX535" t="s">
        <v>52</v>
      </c>
      <c r="AY535" t="s">
        <v>50</v>
      </c>
    </row>
    <row r="536" spans="1:51" hidden="1" x14ac:dyDescent="0.25">
      <c r="A536">
        <v>2000103</v>
      </c>
      <c r="B536">
        <v>60</v>
      </c>
      <c r="C536">
        <v>60</v>
      </c>
      <c r="D536">
        <v>60</v>
      </c>
      <c r="E536">
        <v>6</v>
      </c>
      <c r="F536" t="s">
        <v>1011</v>
      </c>
      <c r="G536" s="22">
        <v>17660</v>
      </c>
      <c r="H536">
        <v>70</v>
      </c>
      <c r="I536" t="s">
        <v>169</v>
      </c>
      <c r="J536" t="s">
        <v>47</v>
      </c>
      <c r="K536" t="s">
        <v>58</v>
      </c>
      <c r="L536">
        <v>22.1</v>
      </c>
      <c r="M536">
        <v>160</v>
      </c>
      <c r="N536">
        <v>100</v>
      </c>
      <c r="O536">
        <v>60</v>
      </c>
      <c r="P536">
        <v>130</v>
      </c>
      <c r="Q536">
        <v>96</v>
      </c>
      <c r="R536" t="s">
        <v>54</v>
      </c>
      <c r="S536" t="s">
        <v>50</v>
      </c>
      <c r="T536" t="s">
        <v>50</v>
      </c>
      <c r="U536" t="s">
        <v>50</v>
      </c>
      <c r="V536" t="s">
        <v>51</v>
      </c>
      <c r="W536" t="s">
        <v>50</v>
      </c>
      <c r="X536" t="s">
        <v>50</v>
      </c>
      <c r="Y536" t="s">
        <v>50</v>
      </c>
      <c r="Z536" t="s">
        <v>52</v>
      </c>
      <c r="AA536" t="s">
        <v>50</v>
      </c>
      <c r="AB536" t="s">
        <v>51</v>
      </c>
      <c r="AC536">
        <v>70</v>
      </c>
      <c r="AD536">
        <v>77</v>
      </c>
      <c r="AF536">
        <v>4</v>
      </c>
      <c r="AI536">
        <v>5</v>
      </c>
      <c r="AJ536">
        <v>3</v>
      </c>
      <c r="AK536" t="s">
        <v>50</v>
      </c>
      <c r="AL536" t="s">
        <v>51</v>
      </c>
      <c r="AM536" t="s">
        <v>50</v>
      </c>
      <c r="AN536" t="s">
        <v>50</v>
      </c>
      <c r="AO536" t="s">
        <v>51</v>
      </c>
      <c r="AP536" t="s">
        <v>50</v>
      </c>
      <c r="AQ536" t="s">
        <v>50</v>
      </c>
      <c r="AR536" t="s">
        <v>50</v>
      </c>
      <c r="AS536" t="s">
        <v>50</v>
      </c>
      <c r="AT536" t="s">
        <v>50</v>
      </c>
      <c r="AU536" t="s">
        <v>52</v>
      </c>
      <c r="AV536" t="s">
        <v>52</v>
      </c>
      <c r="AW536" t="s">
        <v>52</v>
      </c>
      <c r="AX536" t="s">
        <v>52</v>
      </c>
      <c r="AY536" t="s">
        <v>51</v>
      </c>
    </row>
    <row r="537" spans="1:51" hidden="1" x14ac:dyDescent="0.25">
      <c r="A537">
        <v>2000103</v>
      </c>
      <c r="B537">
        <v>60</v>
      </c>
      <c r="C537">
        <v>60</v>
      </c>
      <c r="D537">
        <v>60</v>
      </c>
      <c r="E537">
        <v>7</v>
      </c>
      <c r="F537" t="s">
        <v>1012</v>
      </c>
      <c r="G537" s="22">
        <v>17660</v>
      </c>
      <c r="H537">
        <v>70</v>
      </c>
      <c r="I537" t="s">
        <v>169</v>
      </c>
      <c r="J537" t="s">
        <v>47</v>
      </c>
      <c r="K537" t="s">
        <v>58</v>
      </c>
      <c r="L537">
        <v>22.7</v>
      </c>
      <c r="M537">
        <v>135</v>
      </c>
      <c r="N537">
        <v>80</v>
      </c>
      <c r="O537">
        <v>55</v>
      </c>
      <c r="P537">
        <v>107.5</v>
      </c>
      <c r="Q537">
        <v>83</v>
      </c>
      <c r="R537" t="s">
        <v>54</v>
      </c>
      <c r="S537" t="s">
        <v>50</v>
      </c>
      <c r="T537" t="s">
        <v>50</v>
      </c>
      <c r="U537" t="s">
        <v>50</v>
      </c>
      <c r="V537" t="s">
        <v>51</v>
      </c>
      <c r="W537" t="s">
        <v>50</v>
      </c>
      <c r="X537" t="s">
        <v>50</v>
      </c>
      <c r="Y537" t="s">
        <v>50</v>
      </c>
      <c r="Z537" t="s">
        <v>52</v>
      </c>
      <c r="AA537" t="s">
        <v>50</v>
      </c>
      <c r="AB537" t="s">
        <v>51</v>
      </c>
      <c r="AC537">
        <v>79</v>
      </c>
      <c r="AD537">
        <v>66</v>
      </c>
      <c r="AF537">
        <v>3.9</v>
      </c>
      <c r="AK537" t="s">
        <v>50</v>
      </c>
      <c r="AL537" t="s">
        <v>51</v>
      </c>
      <c r="AM537" t="s">
        <v>50</v>
      </c>
      <c r="AN537" t="s">
        <v>50</v>
      </c>
      <c r="AO537" t="s">
        <v>51</v>
      </c>
      <c r="AP537" t="s">
        <v>50</v>
      </c>
      <c r="AQ537" t="s">
        <v>50</v>
      </c>
      <c r="AR537" t="s">
        <v>50</v>
      </c>
      <c r="AS537" t="s">
        <v>50</v>
      </c>
      <c r="AT537" t="s">
        <v>50</v>
      </c>
      <c r="AU537" t="s">
        <v>52</v>
      </c>
      <c r="AV537" t="s">
        <v>52</v>
      </c>
      <c r="AW537" t="s">
        <v>52</v>
      </c>
      <c r="AX537" t="s">
        <v>52</v>
      </c>
      <c r="AY537" t="s">
        <v>51</v>
      </c>
    </row>
    <row r="538" spans="1:51" x14ac:dyDescent="0.25">
      <c r="A538">
        <v>2000152</v>
      </c>
      <c r="B538">
        <v>70</v>
      </c>
      <c r="C538">
        <v>70</v>
      </c>
      <c r="E538">
        <v>1</v>
      </c>
      <c r="F538" t="s">
        <v>171</v>
      </c>
      <c r="G538" s="22">
        <v>17059</v>
      </c>
      <c r="H538">
        <v>72</v>
      </c>
      <c r="I538" t="s">
        <v>169</v>
      </c>
      <c r="J538" t="s">
        <v>47</v>
      </c>
      <c r="K538" t="s">
        <v>58</v>
      </c>
      <c r="L538">
        <v>42.3</v>
      </c>
      <c r="M538">
        <v>170</v>
      </c>
      <c r="N538">
        <v>100</v>
      </c>
      <c r="O538">
        <v>70</v>
      </c>
      <c r="P538">
        <v>135</v>
      </c>
      <c r="Q538">
        <v>90</v>
      </c>
      <c r="R538" t="s">
        <v>59</v>
      </c>
      <c r="S538" t="s">
        <v>50</v>
      </c>
      <c r="T538" t="s">
        <v>51</v>
      </c>
      <c r="U538" t="s">
        <v>51</v>
      </c>
      <c r="V538" t="s">
        <v>51</v>
      </c>
      <c r="W538" t="s">
        <v>50</v>
      </c>
      <c r="X538" t="s">
        <v>51</v>
      </c>
      <c r="Y538" t="s">
        <v>50</v>
      </c>
      <c r="Z538" t="s">
        <v>52</v>
      </c>
      <c r="AA538" t="s">
        <v>50</v>
      </c>
      <c r="AB538" t="s">
        <v>51</v>
      </c>
      <c r="AC538">
        <v>86</v>
      </c>
      <c r="AD538">
        <v>59</v>
      </c>
      <c r="AE538">
        <v>103</v>
      </c>
      <c r="AF538">
        <v>4.2</v>
      </c>
      <c r="AK538" t="s">
        <v>51</v>
      </c>
      <c r="AL538" t="s">
        <v>50</v>
      </c>
      <c r="AM538" t="s">
        <v>50</v>
      </c>
      <c r="AN538" t="s">
        <v>51</v>
      </c>
      <c r="AO538" t="s">
        <v>51</v>
      </c>
      <c r="AP538" t="s">
        <v>50</v>
      </c>
      <c r="AQ538" t="s">
        <v>51</v>
      </c>
      <c r="AR538" t="s">
        <v>51</v>
      </c>
      <c r="AS538" t="s">
        <v>50</v>
      </c>
      <c r="AT538" t="s">
        <v>50</v>
      </c>
      <c r="AU538" t="s">
        <v>52</v>
      </c>
      <c r="AV538" t="s">
        <v>52</v>
      </c>
      <c r="AW538" t="s">
        <v>52</v>
      </c>
      <c r="AX538" t="s">
        <v>52</v>
      </c>
      <c r="AY538" t="s">
        <v>51</v>
      </c>
    </row>
    <row r="539" spans="1:51" x14ac:dyDescent="0.25">
      <c r="A539">
        <v>2000423</v>
      </c>
      <c r="B539">
        <v>65</v>
      </c>
      <c r="D539">
        <v>65</v>
      </c>
      <c r="E539">
        <v>1</v>
      </c>
      <c r="F539" t="s">
        <v>172</v>
      </c>
      <c r="G539" s="22">
        <v>20508</v>
      </c>
      <c r="H539">
        <v>62</v>
      </c>
      <c r="I539" t="s">
        <v>169</v>
      </c>
      <c r="J539" t="s">
        <v>47</v>
      </c>
      <c r="K539" t="s">
        <v>58</v>
      </c>
      <c r="L539">
        <v>28.2</v>
      </c>
      <c r="M539">
        <v>130</v>
      </c>
      <c r="N539">
        <v>70</v>
      </c>
      <c r="O539">
        <v>60</v>
      </c>
      <c r="P539">
        <v>100</v>
      </c>
      <c r="Q539">
        <v>76</v>
      </c>
      <c r="R539" t="s">
        <v>54</v>
      </c>
      <c r="S539" t="s">
        <v>50</v>
      </c>
      <c r="T539" t="s">
        <v>50</v>
      </c>
      <c r="U539" t="s">
        <v>51</v>
      </c>
      <c r="V539" t="s">
        <v>51</v>
      </c>
      <c r="W539" t="s">
        <v>51</v>
      </c>
      <c r="X539" t="s">
        <v>51</v>
      </c>
      <c r="Y539" t="s">
        <v>50</v>
      </c>
      <c r="Z539" t="s">
        <v>52</v>
      </c>
      <c r="AA539" t="s">
        <v>50</v>
      </c>
      <c r="AB539" t="s">
        <v>50</v>
      </c>
      <c r="AC539">
        <v>147</v>
      </c>
      <c r="AD539">
        <v>33</v>
      </c>
      <c r="AF539">
        <v>4.2</v>
      </c>
      <c r="AK539" t="s">
        <v>50</v>
      </c>
      <c r="AL539" t="s">
        <v>51</v>
      </c>
      <c r="AM539" t="s">
        <v>50</v>
      </c>
      <c r="AN539" t="s">
        <v>51</v>
      </c>
      <c r="AO539" t="s">
        <v>51</v>
      </c>
      <c r="AP539" t="s">
        <v>50</v>
      </c>
      <c r="AQ539" t="s">
        <v>50</v>
      </c>
      <c r="AR539" t="s">
        <v>50</v>
      </c>
      <c r="AS539" t="s">
        <v>51</v>
      </c>
      <c r="AT539" t="s">
        <v>50</v>
      </c>
      <c r="AU539" t="s">
        <v>52</v>
      </c>
      <c r="AV539" t="s">
        <v>52</v>
      </c>
      <c r="AW539" t="s">
        <v>52</v>
      </c>
      <c r="AX539" t="s">
        <v>52</v>
      </c>
      <c r="AY539" t="s">
        <v>51</v>
      </c>
    </row>
    <row r="540" spans="1:51" hidden="1" x14ac:dyDescent="0.25">
      <c r="A540">
        <v>2000423</v>
      </c>
      <c r="B540">
        <v>65</v>
      </c>
      <c r="D540">
        <v>65</v>
      </c>
      <c r="E540">
        <v>2</v>
      </c>
      <c r="F540" t="s">
        <v>1013</v>
      </c>
      <c r="G540" s="22">
        <v>20508</v>
      </c>
      <c r="H540">
        <v>62</v>
      </c>
      <c r="I540" t="s">
        <v>169</v>
      </c>
      <c r="J540" t="s">
        <v>47</v>
      </c>
      <c r="K540" t="s">
        <v>58</v>
      </c>
      <c r="L540">
        <v>29</v>
      </c>
      <c r="M540">
        <v>130</v>
      </c>
      <c r="N540">
        <v>70</v>
      </c>
      <c r="O540">
        <v>60</v>
      </c>
      <c r="P540">
        <v>100</v>
      </c>
      <c r="Q540">
        <v>84</v>
      </c>
      <c r="R540" t="s">
        <v>54</v>
      </c>
      <c r="S540" t="s">
        <v>50</v>
      </c>
      <c r="T540" t="s">
        <v>50</v>
      </c>
      <c r="U540" t="s">
        <v>51</v>
      </c>
      <c r="V540" t="s">
        <v>51</v>
      </c>
      <c r="W540" t="s">
        <v>51</v>
      </c>
      <c r="X540" t="s">
        <v>51</v>
      </c>
      <c r="Y540" t="s">
        <v>50</v>
      </c>
      <c r="Z540" t="s">
        <v>52</v>
      </c>
      <c r="AA540" t="s">
        <v>50</v>
      </c>
      <c r="AB540" t="s">
        <v>50</v>
      </c>
      <c r="AK540" t="s">
        <v>50</v>
      </c>
      <c r="AL540" t="s">
        <v>51</v>
      </c>
      <c r="AM540" t="s">
        <v>50</v>
      </c>
      <c r="AN540" t="s">
        <v>51</v>
      </c>
      <c r="AO540" t="s">
        <v>51</v>
      </c>
      <c r="AP540" t="s">
        <v>50</v>
      </c>
      <c r="AQ540" t="s">
        <v>50</v>
      </c>
      <c r="AR540" t="s">
        <v>50</v>
      </c>
      <c r="AS540" t="s">
        <v>51</v>
      </c>
      <c r="AT540" t="s">
        <v>50</v>
      </c>
      <c r="AU540" t="s">
        <v>52</v>
      </c>
      <c r="AV540" t="s">
        <v>52</v>
      </c>
      <c r="AW540" t="s">
        <v>52</v>
      </c>
      <c r="AX540" t="s">
        <v>52</v>
      </c>
      <c r="AY540" t="s">
        <v>51</v>
      </c>
    </row>
    <row r="541" spans="1:51" hidden="1" x14ac:dyDescent="0.25">
      <c r="A541">
        <v>2000423</v>
      </c>
      <c r="B541">
        <v>65</v>
      </c>
      <c r="D541">
        <v>65</v>
      </c>
      <c r="E541">
        <v>3</v>
      </c>
      <c r="F541" t="s">
        <v>1014</v>
      </c>
      <c r="G541" s="22">
        <v>20508</v>
      </c>
      <c r="H541">
        <v>62</v>
      </c>
      <c r="I541" t="s">
        <v>169</v>
      </c>
      <c r="J541" t="s">
        <v>47</v>
      </c>
      <c r="K541" t="s">
        <v>58</v>
      </c>
      <c r="L541">
        <v>28.7</v>
      </c>
      <c r="M541">
        <v>115</v>
      </c>
      <c r="N541">
        <v>60</v>
      </c>
      <c r="O541">
        <v>55</v>
      </c>
      <c r="P541">
        <v>87.5</v>
      </c>
      <c r="Q541">
        <v>86</v>
      </c>
      <c r="R541" t="s">
        <v>54</v>
      </c>
      <c r="S541" t="s">
        <v>50</v>
      </c>
      <c r="T541" t="s">
        <v>50</v>
      </c>
      <c r="U541" t="s">
        <v>51</v>
      </c>
      <c r="V541" t="s">
        <v>51</v>
      </c>
      <c r="W541" t="s">
        <v>51</v>
      </c>
      <c r="X541" t="s">
        <v>51</v>
      </c>
      <c r="Y541" t="s">
        <v>50</v>
      </c>
      <c r="Z541" t="s">
        <v>52</v>
      </c>
      <c r="AA541" t="s">
        <v>50</v>
      </c>
      <c r="AB541" t="s">
        <v>50</v>
      </c>
      <c r="AK541" t="s">
        <v>50</v>
      </c>
      <c r="AL541" t="s">
        <v>51</v>
      </c>
      <c r="AM541" t="s">
        <v>50</v>
      </c>
      <c r="AN541" t="s">
        <v>51</v>
      </c>
      <c r="AO541" t="s">
        <v>51</v>
      </c>
      <c r="AP541" t="s">
        <v>50</v>
      </c>
      <c r="AQ541" t="s">
        <v>50</v>
      </c>
      <c r="AR541" t="s">
        <v>50</v>
      </c>
      <c r="AS541" t="s">
        <v>51</v>
      </c>
      <c r="AT541" t="s">
        <v>50</v>
      </c>
      <c r="AU541" t="s">
        <v>52</v>
      </c>
      <c r="AV541" t="s">
        <v>52</v>
      </c>
      <c r="AW541" t="s">
        <v>52</v>
      </c>
      <c r="AX541" t="s">
        <v>52</v>
      </c>
      <c r="AY541" t="s">
        <v>51</v>
      </c>
    </row>
    <row r="542" spans="1:51" hidden="1" x14ac:dyDescent="0.25">
      <c r="A542">
        <v>2000423</v>
      </c>
      <c r="B542">
        <v>65</v>
      </c>
      <c r="D542">
        <v>65</v>
      </c>
      <c r="E542">
        <v>4</v>
      </c>
      <c r="F542" t="s">
        <v>1015</v>
      </c>
      <c r="G542" s="22">
        <v>20508</v>
      </c>
      <c r="H542">
        <v>62</v>
      </c>
      <c r="I542" t="s">
        <v>169</v>
      </c>
      <c r="J542" t="s">
        <v>47</v>
      </c>
      <c r="K542" t="s">
        <v>58</v>
      </c>
      <c r="L542">
        <v>29</v>
      </c>
      <c r="M542">
        <v>125</v>
      </c>
      <c r="N542">
        <v>80</v>
      </c>
      <c r="O542">
        <v>45</v>
      </c>
      <c r="P542">
        <v>102.5</v>
      </c>
      <c r="Q542">
        <v>79</v>
      </c>
      <c r="R542" t="s">
        <v>54</v>
      </c>
      <c r="S542" t="s">
        <v>50</v>
      </c>
      <c r="T542" t="s">
        <v>50</v>
      </c>
      <c r="U542" t="s">
        <v>50</v>
      </c>
      <c r="V542" t="s">
        <v>51</v>
      </c>
      <c r="W542" t="s">
        <v>51</v>
      </c>
      <c r="X542" t="s">
        <v>51</v>
      </c>
      <c r="Y542" t="s">
        <v>50</v>
      </c>
      <c r="Z542" t="s">
        <v>52</v>
      </c>
      <c r="AA542" t="s">
        <v>50</v>
      </c>
      <c r="AB542" t="s">
        <v>50</v>
      </c>
      <c r="AC542">
        <v>150</v>
      </c>
      <c r="AD542">
        <v>32</v>
      </c>
      <c r="AF542">
        <v>3.8</v>
      </c>
      <c r="AK542" t="s">
        <v>50</v>
      </c>
      <c r="AL542" t="s">
        <v>51</v>
      </c>
      <c r="AM542" t="s">
        <v>50</v>
      </c>
      <c r="AN542" t="s">
        <v>51</v>
      </c>
      <c r="AO542" t="s">
        <v>51</v>
      </c>
      <c r="AP542" t="s">
        <v>50</v>
      </c>
      <c r="AQ542" t="s">
        <v>50</v>
      </c>
      <c r="AR542" t="s">
        <v>50</v>
      </c>
      <c r="AS542" t="s">
        <v>51</v>
      </c>
      <c r="AT542" t="s">
        <v>50</v>
      </c>
      <c r="AU542" t="s">
        <v>52</v>
      </c>
      <c r="AV542" t="s">
        <v>52</v>
      </c>
      <c r="AW542" t="s">
        <v>52</v>
      </c>
      <c r="AX542" t="s">
        <v>52</v>
      </c>
      <c r="AY542" t="s">
        <v>51</v>
      </c>
    </row>
    <row r="543" spans="1:51" hidden="1" x14ac:dyDescent="0.25">
      <c r="A543">
        <v>2000423</v>
      </c>
      <c r="B543">
        <v>65</v>
      </c>
      <c r="D543">
        <v>65</v>
      </c>
      <c r="E543">
        <v>5</v>
      </c>
      <c r="F543" t="s">
        <v>1016</v>
      </c>
      <c r="G543" s="22">
        <v>20508</v>
      </c>
      <c r="H543">
        <v>62</v>
      </c>
      <c r="I543" t="s">
        <v>169</v>
      </c>
      <c r="J543" t="s">
        <v>47</v>
      </c>
      <c r="K543" t="s">
        <v>58</v>
      </c>
      <c r="L543">
        <v>28.7</v>
      </c>
      <c r="M543">
        <v>100</v>
      </c>
      <c r="N543">
        <v>65</v>
      </c>
      <c r="O543">
        <v>35</v>
      </c>
      <c r="P543">
        <v>82.5</v>
      </c>
      <c r="Q543">
        <v>80</v>
      </c>
      <c r="R543" t="s">
        <v>54</v>
      </c>
      <c r="S543" t="s">
        <v>50</v>
      </c>
      <c r="T543" t="s">
        <v>50</v>
      </c>
      <c r="U543" t="s">
        <v>50</v>
      </c>
      <c r="V543" t="s">
        <v>51</v>
      </c>
      <c r="W543" t="s">
        <v>51</v>
      </c>
      <c r="X543" t="s">
        <v>51</v>
      </c>
      <c r="Y543" t="s">
        <v>50</v>
      </c>
      <c r="Z543" t="s">
        <v>52</v>
      </c>
      <c r="AA543" t="s">
        <v>50</v>
      </c>
      <c r="AB543" t="s">
        <v>50</v>
      </c>
      <c r="AK543" t="s">
        <v>50</v>
      </c>
      <c r="AL543" t="s">
        <v>51</v>
      </c>
      <c r="AM543" t="s">
        <v>50</v>
      </c>
      <c r="AN543" t="s">
        <v>51</v>
      </c>
      <c r="AO543" t="s">
        <v>51</v>
      </c>
      <c r="AP543" t="s">
        <v>50</v>
      </c>
      <c r="AQ543" t="s">
        <v>50</v>
      </c>
      <c r="AR543" t="s">
        <v>50</v>
      </c>
      <c r="AS543" t="s">
        <v>51</v>
      </c>
      <c r="AT543" t="s">
        <v>50</v>
      </c>
      <c r="AU543" t="s">
        <v>52</v>
      </c>
      <c r="AV543" t="s">
        <v>52</v>
      </c>
      <c r="AW543" t="s">
        <v>52</v>
      </c>
      <c r="AX543" t="s">
        <v>52</v>
      </c>
      <c r="AY543" t="s">
        <v>51</v>
      </c>
    </row>
    <row r="544" spans="1:51" hidden="1" x14ac:dyDescent="0.25">
      <c r="A544">
        <v>2000423</v>
      </c>
      <c r="B544">
        <v>65</v>
      </c>
      <c r="D544">
        <v>65</v>
      </c>
      <c r="E544">
        <v>6</v>
      </c>
      <c r="F544" t="s">
        <v>1017</v>
      </c>
      <c r="G544" s="22">
        <v>20508</v>
      </c>
      <c r="H544">
        <v>62</v>
      </c>
      <c r="I544" t="s">
        <v>169</v>
      </c>
      <c r="J544" t="s">
        <v>47</v>
      </c>
      <c r="K544" t="s">
        <v>58</v>
      </c>
      <c r="L544">
        <v>28.4</v>
      </c>
      <c r="M544">
        <v>130</v>
      </c>
      <c r="N544">
        <v>90</v>
      </c>
      <c r="O544">
        <v>40</v>
      </c>
      <c r="P544">
        <v>110</v>
      </c>
      <c r="Q544">
        <v>73</v>
      </c>
      <c r="R544" t="s">
        <v>54</v>
      </c>
      <c r="S544" t="s">
        <v>50</v>
      </c>
      <c r="T544" t="s">
        <v>50</v>
      </c>
      <c r="U544" t="s">
        <v>50</v>
      </c>
      <c r="V544" t="s">
        <v>51</v>
      </c>
      <c r="W544" t="s">
        <v>51</v>
      </c>
      <c r="X544" t="s">
        <v>51</v>
      </c>
      <c r="Y544" t="s">
        <v>50</v>
      </c>
      <c r="Z544" t="s">
        <v>52</v>
      </c>
      <c r="AA544" t="s">
        <v>50</v>
      </c>
      <c r="AB544" t="s">
        <v>50</v>
      </c>
      <c r="AC544">
        <v>148</v>
      </c>
      <c r="AD544">
        <v>33</v>
      </c>
      <c r="AF544">
        <v>4.0999999999999996</v>
      </c>
      <c r="AK544" t="s">
        <v>50</v>
      </c>
      <c r="AL544" t="s">
        <v>51</v>
      </c>
      <c r="AM544" t="s">
        <v>50</v>
      </c>
      <c r="AN544" t="s">
        <v>51</v>
      </c>
      <c r="AO544" t="s">
        <v>51</v>
      </c>
      <c r="AP544" t="s">
        <v>50</v>
      </c>
      <c r="AQ544" t="s">
        <v>50</v>
      </c>
      <c r="AR544" t="s">
        <v>50</v>
      </c>
      <c r="AS544" t="s">
        <v>51</v>
      </c>
      <c r="AT544" t="s">
        <v>50</v>
      </c>
      <c r="AU544" t="s">
        <v>52</v>
      </c>
      <c r="AV544" t="s">
        <v>52</v>
      </c>
      <c r="AW544" t="s">
        <v>52</v>
      </c>
      <c r="AX544" t="s">
        <v>52</v>
      </c>
      <c r="AY544" t="s">
        <v>51</v>
      </c>
    </row>
    <row r="545" spans="1:51" hidden="1" x14ac:dyDescent="0.25">
      <c r="A545">
        <v>2000423</v>
      </c>
      <c r="B545">
        <v>65</v>
      </c>
      <c r="D545">
        <v>65</v>
      </c>
      <c r="E545">
        <v>7</v>
      </c>
      <c r="F545" t="s">
        <v>1018</v>
      </c>
      <c r="G545" s="22">
        <v>20508</v>
      </c>
      <c r="H545">
        <v>62</v>
      </c>
      <c r="I545" t="s">
        <v>169</v>
      </c>
      <c r="J545" t="s">
        <v>47</v>
      </c>
      <c r="K545" t="s">
        <v>58</v>
      </c>
      <c r="L545">
        <v>29</v>
      </c>
      <c r="M545">
        <v>130</v>
      </c>
      <c r="N545">
        <v>80</v>
      </c>
      <c r="O545">
        <v>50</v>
      </c>
      <c r="P545">
        <v>105</v>
      </c>
      <c r="Q545">
        <v>83</v>
      </c>
      <c r="R545" t="s">
        <v>54</v>
      </c>
      <c r="S545" t="s">
        <v>50</v>
      </c>
      <c r="T545" t="s">
        <v>50</v>
      </c>
      <c r="U545" t="s">
        <v>50</v>
      </c>
      <c r="V545" t="s">
        <v>51</v>
      </c>
      <c r="W545" t="s">
        <v>51</v>
      </c>
      <c r="X545" t="s">
        <v>51</v>
      </c>
      <c r="Y545" t="s">
        <v>50</v>
      </c>
      <c r="Z545" t="s">
        <v>52</v>
      </c>
      <c r="AA545" t="s">
        <v>50</v>
      </c>
      <c r="AB545" t="s">
        <v>50</v>
      </c>
      <c r="AK545" t="s">
        <v>50</v>
      </c>
      <c r="AL545" t="s">
        <v>51</v>
      </c>
      <c r="AM545" t="s">
        <v>50</v>
      </c>
      <c r="AN545" t="s">
        <v>51</v>
      </c>
      <c r="AO545" t="s">
        <v>50</v>
      </c>
      <c r="AP545" t="s">
        <v>50</v>
      </c>
      <c r="AQ545" t="s">
        <v>50</v>
      </c>
      <c r="AR545" t="s">
        <v>50</v>
      </c>
      <c r="AS545" t="s">
        <v>51</v>
      </c>
      <c r="AT545" t="s">
        <v>50</v>
      </c>
      <c r="AU545" t="s">
        <v>52</v>
      </c>
      <c r="AV545" t="s">
        <v>52</v>
      </c>
      <c r="AW545" t="s">
        <v>52</v>
      </c>
      <c r="AX545" t="s">
        <v>52</v>
      </c>
      <c r="AY545" t="s">
        <v>51</v>
      </c>
    </row>
    <row r="546" spans="1:51" x14ac:dyDescent="0.25">
      <c r="A546">
        <v>2000942</v>
      </c>
      <c r="B546">
        <v>65</v>
      </c>
      <c r="C546">
        <v>65</v>
      </c>
      <c r="E546">
        <v>1</v>
      </c>
      <c r="F546" t="s">
        <v>173</v>
      </c>
      <c r="G546" s="22">
        <v>12244</v>
      </c>
      <c r="H546">
        <v>85</v>
      </c>
      <c r="I546" t="s">
        <v>169</v>
      </c>
      <c r="J546" t="s">
        <v>57</v>
      </c>
      <c r="K546" t="s">
        <v>58</v>
      </c>
      <c r="O546">
        <v>0</v>
      </c>
      <c r="P546">
        <v>0</v>
      </c>
      <c r="T546" t="s">
        <v>50</v>
      </c>
      <c r="V546" t="s">
        <v>51</v>
      </c>
      <c r="W546" t="s">
        <v>50</v>
      </c>
      <c r="X546" t="s">
        <v>50</v>
      </c>
      <c r="Y546" t="s">
        <v>50</v>
      </c>
      <c r="Z546" t="s">
        <v>52</v>
      </c>
      <c r="AA546" t="s">
        <v>50</v>
      </c>
      <c r="AB546" t="s">
        <v>50</v>
      </c>
      <c r="AC546">
        <v>68</v>
      </c>
      <c r="AD546">
        <v>71</v>
      </c>
      <c r="AF546">
        <v>4.3</v>
      </c>
      <c r="AK546" t="s">
        <v>50</v>
      </c>
      <c r="AL546" t="s">
        <v>51</v>
      </c>
      <c r="AM546" t="s">
        <v>50</v>
      </c>
      <c r="AN546" t="s">
        <v>50</v>
      </c>
      <c r="AO546" t="s">
        <v>51</v>
      </c>
      <c r="AP546" t="s">
        <v>50</v>
      </c>
      <c r="AQ546" t="s">
        <v>50</v>
      </c>
      <c r="AR546" t="s">
        <v>50</v>
      </c>
      <c r="AS546" t="s">
        <v>50</v>
      </c>
      <c r="AT546" t="s">
        <v>50</v>
      </c>
      <c r="AU546" t="s">
        <v>52</v>
      </c>
      <c r="AV546" t="s">
        <v>52</v>
      </c>
      <c r="AW546" t="s">
        <v>52</v>
      </c>
      <c r="AX546" t="s">
        <v>52</v>
      </c>
      <c r="AY546" t="s">
        <v>51</v>
      </c>
    </row>
    <row r="547" spans="1:51" x14ac:dyDescent="0.25">
      <c r="A547">
        <v>2001607</v>
      </c>
      <c r="B547">
        <v>56.7</v>
      </c>
      <c r="C547">
        <v>56.7</v>
      </c>
      <c r="D547">
        <v>57</v>
      </c>
      <c r="E547">
        <v>1</v>
      </c>
      <c r="F547" t="s">
        <v>174</v>
      </c>
      <c r="G547" s="22">
        <v>8675</v>
      </c>
      <c r="H547">
        <v>95</v>
      </c>
      <c r="I547" t="s">
        <v>175</v>
      </c>
      <c r="J547" t="s">
        <v>47</v>
      </c>
      <c r="K547" t="s">
        <v>58</v>
      </c>
      <c r="L547">
        <v>25</v>
      </c>
      <c r="M547">
        <v>125</v>
      </c>
      <c r="N547">
        <v>60</v>
      </c>
      <c r="O547">
        <v>65</v>
      </c>
      <c r="P547">
        <v>92.5</v>
      </c>
      <c r="Q547">
        <v>50</v>
      </c>
      <c r="R547" t="s">
        <v>59</v>
      </c>
      <c r="S547" t="s">
        <v>50</v>
      </c>
      <c r="T547" t="s">
        <v>50</v>
      </c>
      <c r="U547" t="s">
        <v>50</v>
      </c>
      <c r="V547" t="s">
        <v>51</v>
      </c>
      <c r="W547" t="s">
        <v>50</v>
      </c>
      <c r="X547" t="s">
        <v>51</v>
      </c>
      <c r="Y547" t="s">
        <v>50</v>
      </c>
      <c r="Z547" t="b">
        <v>1</v>
      </c>
      <c r="AA547" t="s">
        <v>50</v>
      </c>
      <c r="AB547" t="s">
        <v>50</v>
      </c>
      <c r="AC547">
        <v>150</v>
      </c>
      <c r="AD547">
        <v>34</v>
      </c>
      <c r="AF547">
        <v>4.5999999999999996</v>
      </c>
      <c r="AK547" t="s">
        <v>50</v>
      </c>
      <c r="AL547" t="s">
        <v>51</v>
      </c>
      <c r="AM547" t="s">
        <v>50</v>
      </c>
      <c r="AN547" t="s">
        <v>50</v>
      </c>
      <c r="AO547" t="s">
        <v>51</v>
      </c>
      <c r="AP547" t="s">
        <v>50</v>
      </c>
      <c r="AQ547" t="s">
        <v>50</v>
      </c>
      <c r="AR547" t="s">
        <v>50</v>
      </c>
      <c r="AS547" t="s">
        <v>51</v>
      </c>
      <c r="AT547" t="s">
        <v>50</v>
      </c>
      <c r="AU547" t="s">
        <v>52</v>
      </c>
      <c r="AV547" t="s">
        <v>52</v>
      </c>
      <c r="AW547" t="s">
        <v>52</v>
      </c>
      <c r="AX547" t="s">
        <v>52</v>
      </c>
      <c r="AY547" t="s">
        <v>51</v>
      </c>
    </row>
    <row r="548" spans="1:51" hidden="1" x14ac:dyDescent="0.25">
      <c r="A548">
        <v>2001607</v>
      </c>
      <c r="B548">
        <v>56.7</v>
      </c>
      <c r="C548">
        <v>56.7</v>
      </c>
      <c r="D548">
        <v>57</v>
      </c>
      <c r="E548">
        <v>2</v>
      </c>
      <c r="F548" t="s">
        <v>1019</v>
      </c>
      <c r="G548" s="22">
        <v>8675</v>
      </c>
      <c r="H548">
        <v>95</v>
      </c>
      <c r="I548" t="s">
        <v>175</v>
      </c>
      <c r="J548" t="s">
        <v>47</v>
      </c>
      <c r="K548" t="s">
        <v>58</v>
      </c>
      <c r="L548">
        <v>24.3</v>
      </c>
      <c r="M548">
        <v>120</v>
      </c>
      <c r="N548">
        <v>70</v>
      </c>
      <c r="O548">
        <v>50</v>
      </c>
      <c r="P548">
        <v>95</v>
      </c>
      <c r="Q548">
        <v>66</v>
      </c>
      <c r="R548" t="s">
        <v>59</v>
      </c>
      <c r="S548" t="s">
        <v>50</v>
      </c>
      <c r="T548" t="s">
        <v>50</v>
      </c>
      <c r="U548" t="s">
        <v>50</v>
      </c>
      <c r="V548" t="s">
        <v>51</v>
      </c>
      <c r="W548" t="s">
        <v>50</v>
      </c>
      <c r="X548" t="s">
        <v>51</v>
      </c>
      <c r="Y548" t="s">
        <v>50</v>
      </c>
      <c r="Z548" t="b">
        <v>1</v>
      </c>
      <c r="AA548" t="s">
        <v>50</v>
      </c>
      <c r="AB548" t="s">
        <v>50</v>
      </c>
      <c r="AC548">
        <v>148</v>
      </c>
      <c r="AD548">
        <v>35</v>
      </c>
      <c r="AF548">
        <v>4.3</v>
      </c>
      <c r="AK548" t="s">
        <v>50</v>
      </c>
      <c r="AL548" t="s">
        <v>51</v>
      </c>
      <c r="AM548" t="s">
        <v>50</v>
      </c>
      <c r="AN548" t="s">
        <v>50</v>
      </c>
      <c r="AO548" t="s">
        <v>51</v>
      </c>
      <c r="AP548" t="s">
        <v>50</v>
      </c>
      <c r="AQ548" t="s">
        <v>50</v>
      </c>
      <c r="AR548" t="s">
        <v>50</v>
      </c>
      <c r="AS548" t="s">
        <v>51</v>
      </c>
      <c r="AT548" t="s">
        <v>50</v>
      </c>
      <c r="AU548" t="s">
        <v>52</v>
      </c>
      <c r="AV548" t="s">
        <v>52</v>
      </c>
      <c r="AW548" t="s">
        <v>52</v>
      </c>
      <c r="AX548" t="s">
        <v>52</v>
      </c>
      <c r="AY548" t="s">
        <v>51</v>
      </c>
    </row>
    <row r="549" spans="1:51" hidden="1" x14ac:dyDescent="0.25">
      <c r="A549">
        <v>2001607</v>
      </c>
      <c r="B549">
        <v>56.7</v>
      </c>
      <c r="C549">
        <v>56.7</v>
      </c>
      <c r="D549">
        <v>57</v>
      </c>
      <c r="E549">
        <v>3</v>
      </c>
      <c r="F549" t="s">
        <v>1020</v>
      </c>
      <c r="G549" s="22">
        <v>8675</v>
      </c>
      <c r="H549">
        <v>95</v>
      </c>
      <c r="I549" t="s">
        <v>175</v>
      </c>
      <c r="J549" t="s">
        <v>47</v>
      </c>
      <c r="K549" t="s">
        <v>58</v>
      </c>
      <c r="L549">
        <v>23.3</v>
      </c>
      <c r="M549">
        <v>135</v>
      </c>
      <c r="N549">
        <v>60</v>
      </c>
      <c r="O549">
        <v>75</v>
      </c>
      <c r="P549">
        <v>97.5</v>
      </c>
      <c r="Q549">
        <v>62</v>
      </c>
      <c r="R549" t="s">
        <v>59</v>
      </c>
      <c r="S549" t="s">
        <v>50</v>
      </c>
      <c r="T549" t="s">
        <v>50</v>
      </c>
      <c r="U549" t="s">
        <v>50</v>
      </c>
      <c r="V549" t="s">
        <v>51</v>
      </c>
      <c r="W549" t="s">
        <v>50</v>
      </c>
      <c r="X549" t="s">
        <v>51</v>
      </c>
      <c r="Y549" t="s">
        <v>50</v>
      </c>
      <c r="Z549" t="b">
        <v>1</v>
      </c>
      <c r="AA549" t="s">
        <v>50</v>
      </c>
      <c r="AB549" t="s">
        <v>50</v>
      </c>
      <c r="AC549">
        <v>136</v>
      </c>
      <c r="AD549">
        <v>38</v>
      </c>
      <c r="AF549">
        <v>4.5999999999999996</v>
      </c>
      <c r="AK549" t="s">
        <v>50</v>
      </c>
      <c r="AL549" t="s">
        <v>51</v>
      </c>
      <c r="AM549" t="s">
        <v>50</v>
      </c>
      <c r="AN549" t="s">
        <v>50</v>
      </c>
      <c r="AO549" t="s">
        <v>51</v>
      </c>
      <c r="AP549" t="s">
        <v>51</v>
      </c>
      <c r="AQ549" t="s">
        <v>50</v>
      </c>
      <c r="AR549" t="s">
        <v>50</v>
      </c>
      <c r="AS549" t="s">
        <v>51</v>
      </c>
      <c r="AT549" t="s">
        <v>50</v>
      </c>
      <c r="AU549" t="s">
        <v>52</v>
      </c>
      <c r="AV549" t="s">
        <v>52</v>
      </c>
      <c r="AW549" t="s">
        <v>52</v>
      </c>
      <c r="AX549" t="s">
        <v>52</v>
      </c>
      <c r="AY549" t="s">
        <v>51</v>
      </c>
    </row>
    <row r="550" spans="1:51" hidden="1" x14ac:dyDescent="0.25">
      <c r="A550">
        <v>2001607</v>
      </c>
      <c r="B550">
        <v>56.7</v>
      </c>
      <c r="C550">
        <v>56.7</v>
      </c>
      <c r="D550">
        <v>57</v>
      </c>
      <c r="E550">
        <v>4</v>
      </c>
      <c r="F550" t="s">
        <v>1021</v>
      </c>
      <c r="G550" s="22">
        <v>8675</v>
      </c>
      <c r="H550">
        <v>95</v>
      </c>
      <c r="I550" t="s">
        <v>175</v>
      </c>
      <c r="J550" t="s">
        <v>47</v>
      </c>
      <c r="K550" t="s">
        <v>58</v>
      </c>
      <c r="L550">
        <v>21.2</v>
      </c>
      <c r="M550">
        <v>100</v>
      </c>
      <c r="N550">
        <v>60</v>
      </c>
      <c r="O550">
        <v>40</v>
      </c>
      <c r="P550">
        <v>80</v>
      </c>
      <c r="Q550">
        <v>52</v>
      </c>
      <c r="R550" t="s">
        <v>59</v>
      </c>
      <c r="S550" t="s">
        <v>50</v>
      </c>
      <c r="T550" t="s">
        <v>50</v>
      </c>
      <c r="U550" t="s">
        <v>50</v>
      </c>
      <c r="V550" t="s">
        <v>51</v>
      </c>
      <c r="W550" t="s">
        <v>50</v>
      </c>
      <c r="X550" t="s">
        <v>51</v>
      </c>
      <c r="Y550" t="s">
        <v>50</v>
      </c>
      <c r="Z550" t="b">
        <v>1</v>
      </c>
      <c r="AA550" t="s">
        <v>50</v>
      </c>
      <c r="AB550" t="s">
        <v>50</v>
      </c>
      <c r="AK550" t="s">
        <v>50</v>
      </c>
      <c r="AL550" t="s">
        <v>51</v>
      </c>
      <c r="AM550" t="s">
        <v>50</v>
      </c>
      <c r="AN550" t="s">
        <v>50</v>
      </c>
      <c r="AO550" t="s">
        <v>51</v>
      </c>
      <c r="AP550" t="s">
        <v>51</v>
      </c>
      <c r="AQ550" t="s">
        <v>50</v>
      </c>
      <c r="AR550" t="s">
        <v>50</v>
      </c>
      <c r="AS550" t="s">
        <v>51</v>
      </c>
      <c r="AT550" t="s">
        <v>50</v>
      </c>
      <c r="AU550" t="s">
        <v>52</v>
      </c>
      <c r="AV550" t="s">
        <v>52</v>
      </c>
      <c r="AW550" t="s">
        <v>52</v>
      </c>
      <c r="AX550" t="s">
        <v>52</v>
      </c>
      <c r="AY550" t="s">
        <v>51</v>
      </c>
    </row>
    <row r="551" spans="1:51" hidden="1" x14ac:dyDescent="0.25">
      <c r="A551">
        <v>2001607</v>
      </c>
      <c r="B551">
        <v>56.7</v>
      </c>
      <c r="C551">
        <v>56.7</v>
      </c>
      <c r="D551">
        <v>57</v>
      </c>
      <c r="E551">
        <v>5</v>
      </c>
      <c r="F551" t="s">
        <v>1022</v>
      </c>
      <c r="G551" s="22">
        <v>8675</v>
      </c>
      <c r="H551">
        <v>95</v>
      </c>
      <c r="I551" t="s">
        <v>175</v>
      </c>
      <c r="J551" t="s">
        <v>47</v>
      </c>
      <c r="K551" t="s">
        <v>58</v>
      </c>
      <c r="L551">
        <v>21.5</v>
      </c>
      <c r="M551">
        <v>105</v>
      </c>
      <c r="N551">
        <v>65</v>
      </c>
      <c r="O551">
        <v>40</v>
      </c>
      <c r="P551">
        <v>85</v>
      </c>
      <c r="Q551">
        <v>58</v>
      </c>
      <c r="R551" t="s">
        <v>54</v>
      </c>
      <c r="S551" t="s">
        <v>50</v>
      </c>
      <c r="T551" t="s">
        <v>50</v>
      </c>
      <c r="U551" t="s">
        <v>50</v>
      </c>
      <c r="V551" t="s">
        <v>51</v>
      </c>
      <c r="W551" t="s">
        <v>50</v>
      </c>
      <c r="X551" t="s">
        <v>51</v>
      </c>
      <c r="Y551" t="s">
        <v>50</v>
      </c>
      <c r="Z551" t="b">
        <v>1</v>
      </c>
      <c r="AA551" t="s">
        <v>50</v>
      </c>
      <c r="AB551" t="s">
        <v>50</v>
      </c>
      <c r="AC551">
        <v>212</v>
      </c>
      <c r="AD551">
        <v>22</v>
      </c>
      <c r="AF551">
        <v>5.4</v>
      </c>
      <c r="AK551" t="s">
        <v>50</v>
      </c>
      <c r="AL551" t="s">
        <v>51</v>
      </c>
      <c r="AM551" t="s">
        <v>50</v>
      </c>
      <c r="AN551" t="s">
        <v>50</v>
      </c>
      <c r="AO551" t="s">
        <v>51</v>
      </c>
      <c r="AP551" t="s">
        <v>51</v>
      </c>
      <c r="AQ551" t="s">
        <v>50</v>
      </c>
      <c r="AR551" t="s">
        <v>50</v>
      </c>
      <c r="AS551" t="s">
        <v>51</v>
      </c>
      <c r="AT551" t="s">
        <v>50</v>
      </c>
      <c r="AU551" t="s">
        <v>52</v>
      </c>
      <c r="AV551" t="s">
        <v>52</v>
      </c>
      <c r="AW551" t="s">
        <v>52</v>
      </c>
      <c r="AX551" t="s">
        <v>52</v>
      </c>
      <c r="AY551" t="s">
        <v>51</v>
      </c>
    </row>
    <row r="552" spans="1:51" hidden="1" x14ac:dyDescent="0.25">
      <c r="A552">
        <v>2001607</v>
      </c>
      <c r="B552">
        <v>56.7</v>
      </c>
      <c r="C552">
        <v>56.7</v>
      </c>
      <c r="D552">
        <v>57</v>
      </c>
      <c r="E552">
        <v>6</v>
      </c>
      <c r="F552" t="s">
        <v>1023</v>
      </c>
      <c r="G552" s="22">
        <v>8675</v>
      </c>
      <c r="H552">
        <v>95</v>
      </c>
      <c r="I552" t="s">
        <v>175</v>
      </c>
      <c r="J552" t="s">
        <v>47</v>
      </c>
      <c r="K552" t="s">
        <v>58</v>
      </c>
      <c r="L552">
        <v>21.6</v>
      </c>
      <c r="M552">
        <v>125</v>
      </c>
      <c r="N552">
        <v>70</v>
      </c>
      <c r="O552">
        <v>55</v>
      </c>
      <c r="P552">
        <v>97.5</v>
      </c>
      <c r="Q552">
        <v>50</v>
      </c>
      <c r="R552" t="s">
        <v>54</v>
      </c>
      <c r="S552" t="s">
        <v>50</v>
      </c>
      <c r="T552" t="s">
        <v>50</v>
      </c>
      <c r="U552" t="s">
        <v>50</v>
      </c>
      <c r="V552" t="s">
        <v>51</v>
      </c>
      <c r="W552" t="s">
        <v>50</v>
      </c>
      <c r="X552" t="s">
        <v>51</v>
      </c>
      <c r="Y552" t="s">
        <v>50</v>
      </c>
      <c r="Z552" t="b">
        <v>1</v>
      </c>
      <c r="AA552" t="s">
        <v>50</v>
      </c>
      <c r="AB552" t="s">
        <v>50</v>
      </c>
      <c r="AC552">
        <v>212</v>
      </c>
      <c r="AD552">
        <v>22</v>
      </c>
      <c r="AF552">
        <v>5.4</v>
      </c>
      <c r="AK552" t="s">
        <v>50</v>
      </c>
      <c r="AL552" t="s">
        <v>50</v>
      </c>
      <c r="AM552" t="s">
        <v>50</v>
      </c>
      <c r="AN552" t="s">
        <v>50</v>
      </c>
      <c r="AO552" t="s">
        <v>51</v>
      </c>
      <c r="AP552" t="s">
        <v>50</v>
      </c>
      <c r="AQ552" t="s">
        <v>50</v>
      </c>
      <c r="AR552" t="s">
        <v>50</v>
      </c>
      <c r="AS552" t="s">
        <v>51</v>
      </c>
      <c r="AT552" t="s">
        <v>50</v>
      </c>
      <c r="AU552" t="s">
        <v>52</v>
      </c>
      <c r="AV552" t="s">
        <v>52</v>
      </c>
      <c r="AW552" t="s">
        <v>52</v>
      </c>
      <c r="AX552" t="s">
        <v>52</v>
      </c>
      <c r="AY552" t="s">
        <v>51</v>
      </c>
    </row>
    <row r="553" spans="1:51" hidden="1" x14ac:dyDescent="0.25">
      <c r="A553">
        <v>2001607</v>
      </c>
      <c r="B553">
        <v>56.7</v>
      </c>
      <c r="C553">
        <v>56.7</v>
      </c>
      <c r="D553">
        <v>57</v>
      </c>
      <c r="E553">
        <v>7</v>
      </c>
      <c r="F553" t="s">
        <v>1024</v>
      </c>
      <c r="G553" s="22">
        <v>8675</v>
      </c>
      <c r="H553">
        <v>95</v>
      </c>
      <c r="I553" t="s">
        <v>175</v>
      </c>
      <c r="J553" t="s">
        <v>47</v>
      </c>
      <c r="K553" t="s">
        <v>58</v>
      </c>
      <c r="L553">
        <v>23.5</v>
      </c>
      <c r="M553">
        <v>120</v>
      </c>
      <c r="N553">
        <v>70</v>
      </c>
      <c r="O553">
        <v>50</v>
      </c>
      <c r="P553">
        <v>95</v>
      </c>
      <c r="Q553">
        <v>54</v>
      </c>
      <c r="R553" t="s">
        <v>54</v>
      </c>
      <c r="S553" t="s">
        <v>50</v>
      </c>
      <c r="T553" t="s">
        <v>50</v>
      </c>
      <c r="U553" t="s">
        <v>50</v>
      </c>
      <c r="V553" t="s">
        <v>51</v>
      </c>
      <c r="W553" t="s">
        <v>50</v>
      </c>
      <c r="X553" t="s">
        <v>51</v>
      </c>
      <c r="Y553" t="s">
        <v>50</v>
      </c>
      <c r="Z553" t="b">
        <v>1</v>
      </c>
      <c r="AA553" t="s">
        <v>50</v>
      </c>
      <c r="AB553" t="s">
        <v>50</v>
      </c>
      <c r="AC553">
        <v>118</v>
      </c>
      <c r="AD553">
        <v>46</v>
      </c>
      <c r="AE553">
        <v>119</v>
      </c>
      <c r="AF553">
        <v>5</v>
      </c>
      <c r="AK553" t="s">
        <v>50</v>
      </c>
      <c r="AL553" t="s">
        <v>50</v>
      </c>
      <c r="AM553" t="s">
        <v>50</v>
      </c>
      <c r="AN553" t="s">
        <v>50</v>
      </c>
      <c r="AO553" t="s">
        <v>51</v>
      </c>
      <c r="AP553" t="s">
        <v>50</v>
      </c>
      <c r="AQ553" t="s">
        <v>50</v>
      </c>
      <c r="AR553" t="s">
        <v>50</v>
      </c>
      <c r="AS553" t="s">
        <v>51</v>
      </c>
      <c r="AT553" t="s">
        <v>50</v>
      </c>
      <c r="AU553" t="s">
        <v>52</v>
      </c>
      <c r="AV553" t="s">
        <v>52</v>
      </c>
      <c r="AW553" t="s">
        <v>52</v>
      </c>
      <c r="AX553" t="s">
        <v>52</v>
      </c>
      <c r="AY553" t="s">
        <v>51</v>
      </c>
    </row>
    <row r="554" spans="1:51" hidden="1" x14ac:dyDescent="0.25">
      <c r="A554">
        <v>2001607</v>
      </c>
      <c r="B554">
        <v>56.7</v>
      </c>
      <c r="C554">
        <v>56.7</v>
      </c>
      <c r="D554">
        <v>57</v>
      </c>
      <c r="E554">
        <v>8</v>
      </c>
      <c r="F554" t="s">
        <v>1025</v>
      </c>
      <c r="G554" s="22">
        <v>8675</v>
      </c>
      <c r="H554">
        <v>95</v>
      </c>
      <c r="I554" t="s">
        <v>175</v>
      </c>
      <c r="J554" t="s">
        <v>47</v>
      </c>
      <c r="K554" t="s">
        <v>58</v>
      </c>
      <c r="L554">
        <v>24</v>
      </c>
      <c r="M554">
        <v>130</v>
      </c>
      <c r="N554">
        <v>70</v>
      </c>
      <c r="O554">
        <v>60</v>
      </c>
      <c r="P554">
        <v>100</v>
      </c>
      <c r="Q554">
        <v>65</v>
      </c>
      <c r="R554" t="s">
        <v>54</v>
      </c>
      <c r="S554" t="s">
        <v>50</v>
      </c>
      <c r="T554" t="s">
        <v>50</v>
      </c>
      <c r="U554" t="s">
        <v>50</v>
      </c>
      <c r="V554" t="s">
        <v>51</v>
      </c>
      <c r="W554" t="s">
        <v>50</v>
      </c>
      <c r="X554" t="s">
        <v>51</v>
      </c>
      <c r="Y554" t="s">
        <v>50</v>
      </c>
      <c r="Z554" t="b">
        <v>1</v>
      </c>
      <c r="AA554" t="s">
        <v>50</v>
      </c>
      <c r="AB554" t="s">
        <v>50</v>
      </c>
      <c r="AK554" t="s">
        <v>50</v>
      </c>
      <c r="AL554" t="s">
        <v>50</v>
      </c>
      <c r="AM554" t="s">
        <v>50</v>
      </c>
      <c r="AN554" t="s">
        <v>50</v>
      </c>
      <c r="AO554" t="s">
        <v>51</v>
      </c>
      <c r="AP554" t="s">
        <v>50</v>
      </c>
      <c r="AQ554" t="s">
        <v>50</v>
      </c>
      <c r="AR554" t="s">
        <v>50</v>
      </c>
      <c r="AS554" t="s">
        <v>51</v>
      </c>
      <c r="AT554" t="s">
        <v>50</v>
      </c>
      <c r="AU554" t="s">
        <v>52</v>
      </c>
      <c r="AV554" t="s">
        <v>52</v>
      </c>
      <c r="AW554" t="s">
        <v>52</v>
      </c>
      <c r="AX554" t="s">
        <v>52</v>
      </c>
      <c r="AY554" t="s">
        <v>51</v>
      </c>
    </row>
    <row r="555" spans="1:51" hidden="1" x14ac:dyDescent="0.25">
      <c r="A555">
        <v>2001607</v>
      </c>
      <c r="B555">
        <v>56.7</v>
      </c>
      <c r="C555">
        <v>56.7</v>
      </c>
      <c r="D555">
        <v>57</v>
      </c>
      <c r="E555">
        <v>9</v>
      </c>
      <c r="F555" t="s">
        <v>1026</v>
      </c>
      <c r="G555" s="22">
        <v>8675</v>
      </c>
      <c r="H555">
        <v>95</v>
      </c>
      <c r="I555" t="s">
        <v>175</v>
      </c>
      <c r="J555" t="s">
        <v>47</v>
      </c>
      <c r="K555" t="s">
        <v>58</v>
      </c>
      <c r="L555">
        <v>24.4</v>
      </c>
      <c r="M555">
        <v>136</v>
      </c>
      <c r="N555">
        <v>80</v>
      </c>
      <c r="O555">
        <v>56</v>
      </c>
      <c r="P555">
        <v>108</v>
      </c>
      <c r="Q555">
        <v>57</v>
      </c>
      <c r="R555" t="s">
        <v>54</v>
      </c>
      <c r="S555" t="s">
        <v>50</v>
      </c>
      <c r="T555" t="s">
        <v>50</v>
      </c>
      <c r="U555" t="s">
        <v>50</v>
      </c>
      <c r="V555" t="s">
        <v>51</v>
      </c>
      <c r="W555" t="s">
        <v>50</v>
      </c>
      <c r="X555" t="s">
        <v>51</v>
      </c>
      <c r="Y555" t="s">
        <v>50</v>
      </c>
      <c r="Z555" t="b">
        <v>1</v>
      </c>
      <c r="AA555" t="s">
        <v>50</v>
      </c>
      <c r="AB555" t="s">
        <v>50</v>
      </c>
      <c r="AK555" t="s">
        <v>50</v>
      </c>
      <c r="AL555" t="s">
        <v>50</v>
      </c>
      <c r="AM555" t="s">
        <v>50</v>
      </c>
      <c r="AN555" t="s">
        <v>50</v>
      </c>
      <c r="AO555" t="s">
        <v>51</v>
      </c>
      <c r="AP555" t="s">
        <v>50</v>
      </c>
      <c r="AQ555" t="s">
        <v>50</v>
      </c>
      <c r="AR555" t="s">
        <v>50</v>
      </c>
      <c r="AS555" t="s">
        <v>51</v>
      </c>
      <c r="AT555" t="s">
        <v>50</v>
      </c>
      <c r="AU555" t="s">
        <v>52</v>
      </c>
      <c r="AV555" t="s">
        <v>52</v>
      </c>
      <c r="AW555" t="s">
        <v>52</v>
      </c>
      <c r="AX555" t="s">
        <v>52</v>
      </c>
      <c r="AY555" t="s">
        <v>51</v>
      </c>
    </row>
    <row r="556" spans="1:51" hidden="1" x14ac:dyDescent="0.25">
      <c r="A556">
        <v>2001607</v>
      </c>
      <c r="B556">
        <v>56.7</v>
      </c>
      <c r="C556">
        <v>56.7</v>
      </c>
      <c r="D556">
        <v>57</v>
      </c>
      <c r="E556">
        <v>10</v>
      </c>
      <c r="F556" t="s">
        <v>1027</v>
      </c>
      <c r="G556" s="22">
        <v>8675</v>
      </c>
      <c r="H556">
        <v>95</v>
      </c>
      <c r="I556" t="s">
        <v>175</v>
      </c>
      <c r="J556" t="s">
        <v>47</v>
      </c>
      <c r="K556" t="s">
        <v>58</v>
      </c>
      <c r="L556">
        <v>24</v>
      </c>
      <c r="M556">
        <v>120</v>
      </c>
      <c r="N556">
        <v>60</v>
      </c>
      <c r="O556">
        <v>60</v>
      </c>
      <c r="P556">
        <v>90</v>
      </c>
      <c r="Q556">
        <v>58</v>
      </c>
      <c r="R556" t="s">
        <v>54</v>
      </c>
      <c r="S556" t="s">
        <v>50</v>
      </c>
      <c r="T556" t="s">
        <v>50</v>
      </c>
      <c r="U556" t="s">
        <v>50</v>
      </c>
      <c r="V556" t="s">
        <v>51</v>
      </c>
      <c r="W556" t="s">
        <v>50</v>
      </c>
      <c r="X556" t="s">
        <v>51</v>
      </c>
      <c r="Y556" t="s">
        <v>50</v>
      </c>
      <c r="Z556" t="b">
        <v>1</v>
      </c>
      <c r="AA556" t="s">
        <v>50</v>
      </c>
      <c r="AB556" t="s">
        <v>50</v>
      </c>
      <c r="AC556">
        <v>142</v>
      </c>
      <c r="AD556">
        <v>36</v>
      </c>
      <c r="AF556">
        <v>4</v>
      </c>
      <c r="AK556" t="s">
        <v>50</v>
      </c>
      <c r="AL556" t="s">
        <v>50</v>
      </c>
      <c r="AM556" t="s">
        <v>50</v>
      </c>
      <c r="AN556" t="s">
        <v>50</v>
      </c>
      <c r="AO556" t="s">
        <v>51</v>
      </c>
      <c r="AP556" t="s">
        <v>50</v>
      </c>
      <c r="AQ556" t="s">
        <v>50</v>
      </c>
      <c r="AR556" t="s">
        <v>50</v>
      </c>
      <c r="AS556" t="s">
        <v>51</v>
      </c>
      <c r="AT556" t="s">
        <v>50</v>
      </c>
      <c r="AU556" t="s">
        <v>52</v>
      </c>
      <c r="AV556" t="s">
        <v>52</v>
      </c>
      <c r="AW556" t="s">
        <v>52</v>
      </c>
      <c r="AX556" t="s">
        <v>52</v>
      </c>
      <c r="AY556" t="s">
        <v>51</v>
      </c>
    </row>
    <row r="557" spans="1:51" hidden="1" x14ac:dyDescent="0.25">
      <c r="A557">
        <v>2001607</v>
      </c>
      <c r="B557">
        <v>56.7</v>
      </c>
      <c r="C557">
        <v>56.7</v>
      </c>
      <c r="D557">
        <v>57</v>
      </c>
      <c r="E557">
        <v>11</v>
      </c>
      <c r="F557" t="s">
        <v>1028</v>
      </c>
      <c r="G557" s="22">
        <v>8675</v>
      </c>
      <c r="H557">
        <v>95</v>
      </c>
      <c r="I557" t="s">
        <v>175</v>
      </c>
      <c r="J557" t="s">
        <v>47</v>
      </c>
      <c r="K557" t="s">
        <v>58</v>
      </c>
      <c r="L557">
        <v>23.5</v>
      </c>
      <c r="M557">
        <v>110</v>
      </c>
      <c r="N557">
        <v>60</v>
      </c>
      <c r="O557">
        <v>50</v>
      </c>
      <c r="P557">
        <v>85</v>
      </c>
      <c r="Q557">
        <v>52</v>
      </c>
      <c r="R557" t="s">
        <v>54</v>
      </c>
      <c r="S557" t="s">
        <v>50</v>
      </c>
      <c r="T557" t="s">
        <v>50</v>
      </c>
      <c r="U557" t="s">
        <v>50</v>
      </c>
      <c r="V557" t="s">
        <v>51</v>
      </c>
      <c r="W557" t="s">
        <v>50</v>
      </c>
      <c r="X557" t="s">
        <v>51</v>
      </c>
      <c r="Y557" t="s">
        <v>50</v>
      </c>
      <c r="Z557" t="b">
        <v>1</v>
      </c>
      <c r="AA557" t="s">
        <v>50</v>
      </c>
      <c r="AB557" t="s">
        <v>50</v>
      </c>
      <c r="AC557">
        <v>124</v>
      </c>
      <c r="AD557">
        <v>43</v>
      </c>
      <c r="AF557">
        <v>3.7</v>
      </c>
      <c r="AK557" t="s">
        <v>50</v>
      </c>
      <c r="AL557" t="s">
        <v>50</v>
      </c>
      <c r="AM557" t="s">
        <v>50</v>
      </c>
      <c r="AN557" t="s">
        <v>50</v>
      </c>
      <c r="AO557" t="s">
        <v>51</v>
      </c>
      <c r="AP557" t="s">
        <v>50</v>
      </c>
      <c r="AQ557" t="s">
        <v>50</v>
      </c>
      <c r="AR557" t="s">
        <v>50</v>
      </c>
      <c r="AS557" t="s">
        <v>51</v>
      </c>
      <c r="AT557" t="s">
        <v>50</v>
      </c>
      <c r="AU557" t="s">
        <v>52</v>
      </c>
      <c r="AV557" t="s">
        <v>52</v>
      </c>
      <c r="AW557" t="s">
        <v>52</v>
      </c>
      <c r="AX557" t="s">
        <v>52</v>
      </c>
      <c r="AY557" t="s">
        <v>51</v>
      </c>
    </row>
    <row r="558" spans="1:51" hidden="1" x14ac:dyDescent="0.25">
      <c r="A558">
        <v>2001607</v>
      </c>
      <c r="B558">
        <v>56.7</v>
      </c>
      <c r="C558">
        <v>56.7</v>
      </c>
      <c r="D558">
        <v>57</v>
      </c>
      <c r="E558">
        <v>12</v>
      </c>
      <c r="F558" t="s">
        <v>1029</v>
      </c>
      <c r="G558" s="22">
        <v>8675</v>
      </c>
      <c r="H558">
        <v>95</v>
      </c>
      <c r="I558" t="s">
        <v>175</v>
      </c>
      <c r="J558" t="s">
        <v>47</v>
      </c>
      <c r="K558" t="s">
        <v>58</v>
      </c>
      <c r="L558">
        <v>22.7</v>
      </c>
      <c r="M558">
        <v>140</v>
      </c>
      <c r="N558">
        <v>60</v>
      </c>
      <c r="O558">
        <v>80</v>
      </c>
      <c r="P558">
        <v>100</v>
      </c>
      <c r="Q558">
        <v>54</v>
      </c>
      <c r="R558" t="s">
        <v>54</v>
      </c>
      <c r="S558" t="s">
        <v>50</v>
      </c>
      <c r="T558" t="s">
        <v>50</v>
      </c>
      <c r="U558" t="s">
        <v>50</v>
      </c>
      <c r="V558" t="s">
        <v>51</v>
      </c>
      <c r="W558" t="s">
        <v>50</v>
      </c>
      <c r="X558" t="s">
        <v>51</v>
      </c>
      <c r="Y558" t="s">
        <v>50</v>
      </c>
      <c r="Z558" t="b">
        <v>1</v>
      </c>
      <c r="AA558" t="s">
        <v>50</v>
      </c>
      <c r="AB558" t="s">
        <v>50</v>
      </c>
      <c r="AC558">
        <v>144</v>
      </c>
      <c r="AD558">
        <v>36</v>
      </c>
      <c r="AF558">
        <v>3.9</v>
      </c>
      <c r="AK558" t="s">
        <v>50</v>
      </c>
      <c r="AL558" t="s">
        <v>50</v>
      </c>
      <c r="AM558" t="s">
        <v>50</v>
      </c>
      <c r="AN558" t="s">
        <v>50</v>
      </c>
      <c r="AO558" t="s">
        <v>51</v>
      </c>
      <c r="AP558" t="s">
        <v>50</v>
      </c>
      <c r="AQ558" t="s">
        <v>50</v>
      </c>
      <c r="AR558" t="s">
        <v>50</v>
      </c>
      <c r="AS558" t="s">
        <v>51</v>
      </c>
      <c r="AT558" t="s">
        <v>50</v>
      </c>
      <c r="AU558" t="s">
        <v>52</v>
      </c>
      <c r="AV558" t="s">
        <v>52</v>
      </c>
      <c r="AW558" t="s">
        <v>52</v>
      </c>
      <c r="AX558" t="s">
        <v>52</v>
      </c>
      <c r="AY558" t="s">
        <v>51</v>
      </c>
    </row>
    <row r="559" spans="1:51" hidden="1" x14ac:dyDescent="0.25">
      <c r="A559">
        <v>2001607</v>
      </c>
      <c r="B559">
        <v>56.7</v>
      </c>
      <c r="C559">
        <v>56.7</v>
      </c>
      <c r="D559">
        <v>57</v>
      </c>
      <c r="E559">
        <v>13</v>
      </c>
      <c r="F559" t="s">
        <v>1030</v>
      </c>
      <c r="G559" s="22">
        <v>8675</v>
      </c>
      <c r="H559">
        <v>95</v>
      </c>
      <c r="I559" t="s">
        <v>175</v>
      </c>
      <c r="J559" t="s">
        <v>47</v>
      </c>
      <c r="K559" t="s">
        <v>58</v>
      </c>
      <c r="L559">
        <v>22.3</v>
      </c>
      <c r="M559">
        <v>120</v>
      </c>
      <c r="N559">
        <v>60</v>
      </c>
      <c r="O559">
        <v>60</v>
      </c>
      <c r="P559">
        <v>90</v>
      </c>
      <c r="Q559">
        <v>54</v>
      </c>
      <c r="R559" t="s">
        <v>54</v>
      </c>
      <c r="S559" t="s">
        <v>50</v>
      </c>
      <c r="T559" t="s">
        <v>50</v>
      </c>
      <c r="U559" t="s">
        <v>50</v>
      </c>
      <c r="V559" t="s">
        <v>51</v>
      </c>
      <c r="W559" t="s">
        <v>50</v>
      </c>
      <c r="X559" t="s">
        <v>51</v>
      </c>
      <c r="Y559" t="s">
        <v>50</v>
      </c>
      <c r="Z559" t="b">
        <v>1</v>
      </c>
      <c r="AA559" t="s">
        <v>50</v>
      </c>
      <c r="AB559" t="s">
        <v>50</v>
      </c>
      <c r="AC559">
        <v>144</v>
      </c>
      <c r="AD559">
        <v>36</v>
      </c>
      <c r="AF559">
        <v>3.9</v>
      </c>
      <c r="AK559" t="s">
        <v>50</v>
      </c>
      <c r="AL559" t="s">
        <v>50</v>
      </c>
      <c r="AM559" t="s">
        <v>50</v>
      </c>
      <c r="AN559" t="s">
        <v>50</v>
      </c>
      <c r="AO559" t="s">
        <v>51</v>
      </c>
      <c r="AP559" t="s">
        <v>50</v>
      </c>
      <c r="AQ559" t="s">
        <v>50</v>
      </c>
      <c r="AR559" t="s">
        <v>50</v>
      </c>
      <c r="AS559" t="s">
        <v>51</v>
      </c>
      <c r="AT559" t="s">
        <v>50</v>
      </c>
      <c r="AU559" t="s">
        <v>52</v>
      </c>
      <c r="AV559" t="s">
        <v>52</v>
      </c>
      <c r="AW559" t="s">
        <v>52</v>
      </c>
      <c r="AX559" t="s">
        <v>52</v>
      </c>
      <c r="AY559" t="s">
        <v>51</v>
      </c>
    </row>
    <row r="560" spans="1:51" hidden="1" x14ac:dyDescent="0.25">
      <c r="A560">
        <v>2001607</v>
      </c>
      <c r="B560">
        <v>56.7</v>
      </c>
      <c r="C560">
        <v>56.7</v>
      </c>
      <c r="D560">
        <v>57</v>
      </c>
      <c r="E560">
        <v>14</v>
      </c>
      <c r="F560" t="s">
        <v>1031</v>
      </c>
      <c r="G560" s="22">
        <v>8675</v>
      </c>
      <c r="H560">
        <v>95</v>
      </c>
      <c r="I560" t="s">
        <v>175</v>
      </c>
      <c r="J560" t="s">
        <v>47</v>
      </c>
      <c r="K560" t="s">
        <v>58</v>
      </c>
      <c r="L560">
        <v>22.3</v>
      </c>
      <c r="M560">
        <v>130</v>
      </c>
      <c r="N560">
        <v>65</v>
      </c>
      <c r="O560">
        <v>65</v>
      </c>
      <c r="P560">
        <v>97.5</v>
      </c>
      <c r="Q560">
        <v>51</v>
      </c>
      <c r="R560" t="s">
        <v>54</v>
      </c>
      <c r="S560" t="s">
        <v>50</v>
      </c>
      <c r="T560" t="s">
        <v>50</v>
      </c>
      <c r="U560" t="s">
        <v>50</v>
      </c>
      <c r="V560" t="s">
        <v>51</v>
      </c>
      <c r="W560" t="s">
        <v>50</v>
      </c>
      <c r="X560" t="s">
        <v>51</v>
      </c>
      <c r="Y560" t="s">
        <v>50</v>
      </c>
      <c r="Z560" t="b">
        <v>1</v>
      </c>
      <c r="AA560" t="s">
        <v>50</v>
      </c>
      <c r="AB560" t="s">
        <v>50</v>
      </c>
      <c r="AC560">
        <v>153</v>
      </c>
      <c r="AD560">
        <v>33</v>
      </c>
      <c r="AF560">
        <v>4</v>
      </c>
      <c r="AK560" t="s">
        <v>50</v>
      </c>
      <c r="AL560" t="s">
        <v>50</v>
      </c>
      <c r="AM560" t="s">
        <v>50</v>
      </c>
      <c r="AN560" t="s">
        <v>50</v>
      </c>
      <c r="AO560" t="s">
        <v>51</v>
      </c>
      <c r="AP560" t="s">
        <v>50</v>
      </c>
      <c r="AQ560" t="s">
        <v>50</v>
      </c>
      <c r="AR560" t="s">
        <v>50</v>
      </c>
      <c r="AS560" t="s">
        <v>51</v>
      </c>
      <c r="AT560" t="s">
        <v>50</v>
      </c>
      <c r="AU560" t="s">
        <v>52</v>
      </c>
      <c r="AV560" t="s">
        <v>52</v>
      </c>
      <c r="AW560" t="s">
        <v>52</v>
      </c>
      <c r="AX560" t="s">
        <v>52</v>
      </c>
      <c r="AY560" t="s">
        <v>51</v>
      </c>
    </row>
    <row r="561" spans="1:51" hidden="1" x14ac:dyDescent="0.25">
      <c r="A561">
        <v>2001607</v>
      </c>
      <c r="B561">
        <v>56.7</v>
      </c>
      <c r="C561">
        <v>56.7</v>
      </c>
      <c r="D561">
        <v>57</v>
      </c>
      <c r="E561">
        <v>15</v>
      </c>
      <c r="F561" t="s">
        <v>1032</v>
      </c>
      <c r="G561" s="22">
        <v>8675</v>
      </c>
      <c r="H561">
        <v>95</v>
      </c>
      <c r="I561" t="s">
        <v>175</v>
      </c>
      <c r="J561" t="s">
        <v>47</v>
      </c>
      <c r="K561" t="s">
        <v>58</v>
      </c>
      <c r="L561">
        <v>22.5</v>
      </c>
      <c r="M561">
        <v>135</v>
      </c>
      <c r="N561">
        <v>60</v>
      </c>
      <c r="O561">
        <v>75</v>
      </c>
      <c r="P561">
        <v>97.5</v>
      </c>
      <c r="Q561">
        <v>57</v>
      </c>
      <c r="R561" t="s">
        <v>54</v>
      </c>
      <c r="S561" t="s">
        <v>50</v>
      </c>
      <c r="T561" t="s">
        <v>50</v>
      </c>
      <c r="U561" t="s">
        <v>50</v>
      </c>
      <c r="V561" t="s">
        <v>51</v>
      </c>
      <c r="W561" t="s">
        <v>50</v>
      </c>
      <c r="X561" t="s">
        <v>51</v>
      </c>
      <c r="Y561" t="s">
        <v>50</v>
      </c>
      <c r="Z561" t="b">
        <v>1</v>
      </c>
      <c r="AA561" t="s">
        <v>50</v>
      </c>
      <c r="AB561" t="s">
        <v>50</v>
      </c>
      <c r="AC561">
        <v>139</v>
      </c>
      <c r="AD561">
        <v>37</v>
      </c>
      <c r="AF561">
        <v>4.0999999999999996</v>
      </c>
      <c r="AK561" t="s">
        <v>50</v>
      </c>
      <c r="AL561" t="s">
        <v>50</v>
      </c>
      <c r="AM561" t="s">
        <v>50</v>
      </c>
      <c r="AN561" t="s">
        <v>50</v>
      </c>
      <c r="AO561" t="s">
        <v>51</v>
      </c>
      <c r="AP561" t="s">
        <v>50</v>
      </c>
      <c r="AQ561" t="s">
        <v>50</v>
      </c>
      <c r="AR561" t="s">
        <v>50</v>
      </c>
      <c r="AS561" t="s">
        <v>51</v>
      </c>
      <c r="AT561" t="s">
        <v>50</v>
      </c>
      <c r="AU561" t="s">
        <v>52</v>
      </c>
      <c r="AV561" t="s">
        <v>52</v>
      </c>
      <c r="AW561" t="s">
        <v>52</v>
      </c>
      <c r="AX561" t="s">
        <v>52</v>
      </c>
      <c r="AY561" t="s">
        <v>51</v>
      </c>
    </row>
    <row r="562" spans="1:51" hidden="1" x14ac:dyDescent="0.25">
      <c r="A562">
        <v>2001607</v>
      </c>
      <c r="B562">
        <v>56.7</v>
      </c>
      <c r="C562">
        <v>56.7</v>
      </c>
      <c r="D562">
        <v>57</v>
      </c>
      <c r="E562">
        <v>16</v>
      </c>
      <c r="F562" t="s">
        <v>1033</v>
      </c>
      <c r="G562" s="22">
        <v>8675</v>
      </c>
      <c r="H562">
        <v>95</v>
      </c>
      <c r="I562" t="s">
        <v>175</v>
      </c>
      <c r="J562" t="s">
        <v>47</v>
      </c>
      <c r="K562" t="s">
        <v>58</v>
      </c>
      <c r="L562">
        <v>22.7</v>
      </c>
      <c r="M562">
        <v>135</v>
      </c>
      <c r="N562">
        <v>65</v>
      </c>
      <c r="O562">
        <v>70</v>
      </c>
      <c r="P562">
        <v>100</v>
      </c>
      <c r="Q562">
        <v>47</v>
      </c>
      <c r="R562" t="s">
        <v>54</v>
      </c>
      <c r="S562" t="s">
        <v>50</v>
      </c>
      <c r="T562" t="s">
        <v>50</v>
      </c>
      <c r="U562" t="s">
        <v>50</v>
      </c>
      <c r="V562" t="s">
        <v>51</v>
      </c>
      <c r="W562" t="s">
        <v>50</v>
      </c>
      <c r="X562" t="s">
        <v>51</v>
      </c>
      <c r="Y562" t="s">
        <v>50</v>
      </c>
      <c r="Z562" t="b">
        <v>1</v>
      </c>
      <c r="AA562" t="s">
        <v>51</v>
      </c>
      <c r="AB562" t="s">
        <v>50</v>
      </c>
      <c r="AC562">
        <v>146</v>
      </c>
      <c r="AD562">
        <v>35</v>
      </c>
      <c r="AF562">
        <v>4.0999999999999996</v>
      </c>
      <c r="AK562" t="s">
        <v>50</v>
      </c>
      <c r="AL562" t="s">
        <v>51</v>
      </c>
      <c r="AM562" t="s">
        <v>50</v>
      </c>
      <c r="AN562" t="s">
        <v>50</v>
      </c>
      <c r="AO562" t="s">
        <v>51</v>
      </c>
      <c r="AP562" t="s">
        <v>50</v>
      </c>
      <c r="AQ562" t="s">
        <v>50</v>
      </c>
      <c r="AR562" t="s">
        <v>50</v>
      </c>
      <c r="AS562" t="s">
        <v>51</v>
      </c>
      <c r="AT562" t="s">
        <v>50</v>
      </c>
      <c r="AU562" t="s">
        <v>52</v>
      </c>
      <c r="AV562" t="s">
        <v>52</v>
      </c>
      <c r="AW562" t="s">
        <v>52</v>
      </c>
      <c r="AX562" t="s">
        <v>52</v>
      </c>
      <c r="AY562" t="s">
        <v>51</v>
      </c>
    </row>
    <row r="563" spans="1:51" hidden="1" x14ac:dyDescent="0.25">
      <c r="A563">
        <v>2001607</v>
      </c>
      <c r="B563">
        <v>56.7</v>
      </c>
      <c r="C563">
        <v>56.7</v>
      </c>
      <c r="D563">
        <v>57</v>
      </c>
      <c r="E563">
        <v>17</v>
      </c>
      <c r="F563" t="s">
        <v>1034</v>
      </c>
      <c r="G563" s="22">
        <v>8675</v>
      </c>
      <c r="H563">
        <v>95</v>
      </c>
      <c r="I563" t="s">
        <v>175</v>
      </c>
      <c r="J563" t="s">
        <v>47</v>
      </c>
      <c r="K563" t="s">
        <v>58</v>
      </c>
      <c r="L563">
        <v>23.7</v>
      </c>
      <c r="M563">
        <v>115</v>
      </c>
      <c r="N563">
        <v>70</v>
      </c>
      <c r="O563">
        <v>45</v>
      </c>
      <c r="P563">
        <v>92.5</v>
      </c>
      <c r="Q563">
        <v>55</v>
      </c>
      <c r="R563" t="s">
        <v>54</v>
      </c>
      <c r="S563" t="s">
        <v>50</v>
      </c>
      <c r="T563" t="s">
        <v>50</v>
      </c>
      <c r="U563" t="s">
        <v>50</v>
      </c>
      <c r="V563" t="s">
        <v>51</v>
      </c>
      <c r="W563" t="s">
        <v>50</v>
      </c>
      <c r="X563" t="s">
        <v>51</v>
      </c>
      <c r="Y563" t="s">
        <v>50</v>
      </c>
      <c r="Z563" t="b">
        <v>1</v>
      </c>
      <c r="AA563" t="s">
        <v>51</v>
      </c>
      <c r="AB563" t="s">
        <v>50</v>
      </c>
      <c r="AC563">
        <v>148</v>
      </c>
      <c r="AD563">
        <v>35</v>
      </c>
      <c r="AE563">
        <v>124</v>
      </c>
      <c r="AF563">
        <v>4.2</v>
      </c>
      <c r="AK563" t="s">
        <v>50</v>
      </c>
      <c r="AL563" t="s">
        <v>51</v>
      </c>
      <c r="AM563" t="s">
        <v>50</v>
      </c>
      <c r="AN563" t="s">
        <v>50</v>
      </c>
      <c r="AO563" t="s">
        <v>51</v>
      </c>
      <c r="AP563" t="s">
        <v>50</v>
      </c>
      <c r="AQ563" t="s">
        <v>50</v>
      </c>
      <c r="AR563" t="s">
        <v>50</v>
      </c>
      <c r="AS563" t="s">
        <v>51</v>
      </c>
      <c r="AT563" t="s">
        <v>50</v>
      </c>
      <c r="AU563" t="s">
        <v>52</v>
      </c>
      <c r="AV563" t="s">
        <v>52</v>
      </c>
      <c r="AW563" t="s">
        <v>52</v>
      </c>
      <c r="AX563" t="s">
        <v>52</v>
      </c>
      <c r="AY563" t="s">
        <v>51</v>
      </c>
    </row>
    <row r="564" spans="1:51" hidden="1" x14ac:dyDescent="0.25">
      <c r="A564">
        <v>2001607</v>
      </c>
      <c r="B564">
        <v>56.7</v>
      </c>
      <c r="C564">
        <v>56.7</v>
      </c>
      <c r="D564">
        <v>57</v>
      </c>
      <c r="E564">
        <v>18</v>
      </c>
      <c r="F564" t="s">
        <v>1035</v>
      </c>
      <c r="G564" s="22">
        <v>8675</v>
      </c>
      <c r="H564">
        <v>95</v>
      </c>
      <c r="I564" t="s">
        <v>175</v>
      </c>
      <c r="J564" t="s">
        <v>47</v>
      </c>
      <c r="K564" t="s">
        <v>58</v>
      </c>
      <c r="L564">
        <v>25.9</v>
      </c>
      <c r="M564">
        <v>110</v>
      </c>
      <c r="N564">
        <v>60</v>
      </c>
      <c r="O564">
        <v>50</v>
      </c>
      <c r="P564">
        <v>85</v>
      </c>
      <c r="Q564">
        <v>54</v>
      </c>
      <c r="R564" t="s">
        <v>59</v>
      </c>
      <c r="S564" t="s">
        <v>50</v>
      </c>
      <c r="T564" t="s">
        <v>50</v>
      </c>
      <c r="U564" t="s">
        <v>50</v>
      </c>
      <c r="V564" t="s">
        <v>51</v>
      </c>
      <c r="W564" t="s">
        <v>50</v>
      </c>
      <c r="X564" t="s">
        <v>51</v>
      </c>
      <c r="Y564" t="s">
        <v>50</v>
      </c>
      <c r="Z564" t="b">
        <v>1</v>
      </c>
      <c r="AA564" t="s">
        <v>51</v>
      </c>
      <c r="AB564" t="s">
        <v>50</v>
      </c>
      <c r="AC564">
        <v>159</v>
      </c>
      <c r="AD564">
        <v>32</v>
      </c>
      <c r="AF564">
        <v>4.5</v>
      </c>
      <c r="AK564" t="s">
        <v>50</v>
      </c>
      <c r="AL564" t="s">
        <v>51</v>
      </c>
      <c r="AM564" t="s">
        <v>50</v>
      </c>
      <c r="AN564" t="s">
        <v>50</v>
      </c>
      <c r="AO564" t="s">
        <v>51</v>
      </c>
      <c r="AP564" t="s">
        <v>50</v>
      </c>
      <c r="AQ564" t="s">
        <v>50</v>
      </c>
      <c r="AR564" t="s">
        <v>50</v>
      </c>
      <c r="AS564" t="s">
        <v>51</v>
      </c>
      <c r="AT564" t="s">
        <v>50</v>
      </c>
      <c r="AU564" t="s">
        <v>52</v>
      </c>
      <c r="AV564" t="s">
        <v>52</v>
      </c>
      <c r="AW564" t="s">
        <v>52</v>
      </c>
      <c r="AX564" t="s">
        <v>52</v>
      </c>
      <c r="AY564" t="s">
        <v>51</v>
      </c>
    </row>
    <row r="565" spans="1:51" hidden="1" x14ac:dyDescent="0.25">
      <c r="A565">
        <v>2001607</v>
      </c>
      <c r="B565">
        <v>56.7</v>
      </c>
      <c r="C565">
        <v>56.7</v>
      </c>
      <c r="D565">
        <v>57</v>
      </c>
      <c r="E565">
        <v>19</v>
      </c>
      <c r="F565" t="s">
        <v>1036</v>
      </c>
      <c r="G565" s="22">
        <v>8675</v>
      </c>
      <c r="H565">
        <v>95</v>
      </c>
      <c r="I565" t="s">
        <v>175</v>
      </c>
      <c r="J565" t="s">
        <v>47</v>
      </c>
      <c r="K565" t="s">
        <v>58</v>
      </c>
      <c r="L565">
        <v>24.1</v>
      </c>
      <c r="M565">
        <v>140</v>
      </c>
      <c r="N565">
        <v>60</v>
      </c>
      <c r="O565">
        <v>80</v>
      </c>
      <c r="P565">
        <v>100</v>
      </c>
      <c r="Q565">
        <v>49</v>
      </c>
      <c r="R565" t="s">
        <v>59</v>
      </c>
      <c r="S565" t="s">
        <v>50</v>
      </c>
      <c r="T565" t="s">
        <v>50</v>
      </c>
      <c r="U565" t="s">
        <v>50</v>
      </c>
      <c r="V565" t="s">
        <v>51</v>
      </c>
      <c r="W565" t="s">
        <v>50</v>
      </c>
      <c r="X565" t="s">
        <v>51</v>
      </c>
      <c r="Y565" t="s">
        <v>50</v>
      </c>
      <c r="Z565" t="b">
        <v>1</v>
      </c>
      <c r="AA565" t="s">
        <v>51</v>
      </c>
      <c r="AB565" t="s">
        <v>50</v>
      </c>
      <c r="AC565">
        <v>165</v>
      </c>
      <c r="AD565">
        <v>30</v>
      </c>
      <c r="AF565">
        <v>4.2</v>
      </c>
      <c r="AK565" t="s">
        <v>50</v>
      </c>
      <c r="AL565" t="s">
        <v>51</v>
      </c>
      <c r="AM565" t="s">
        <v>50</v>
      </c>
      <c r="AN565" t="s">
        <v>50</v>
      </c>
      <c r="AO565" t="s">
        <v>51</v>
      </c>
      <c r="AP565" t="s">
        <v>50</v>
      </c>
      <c r="AQ565" t="s">
        <v>50</v>
      </c>
      <c r="AR565" t="s">
        <v>50</v>
      </c>
      <c r="AS565" t="s">
        <v>51</v>
      </c>
      <c r="AT565" t="s">
        <v>50</v>
      </c>
      <c r="AU565" t="s">
        <v>52</v>
      </c>
      <c r="AV565" t="s">
        <v>52</v>
      </c>
      <c r="AW565" t="s">
        <v>52</v>
      </c>
      <c r="AX565" t="s">
        <v>52</v>
      </c>
      <c r="AY565" t="s">
        <v>51</v>
      </c>
    </row>
    <row r="566" spans="1:51" hidden="1" x14ac:dyDescent="0.25">
      <c r="A566">
        <v>2001607</v>
      </c>
      <c r="B566">
        <v>56.7</v>
      </c>
      <c r="C566">
        <v>56.7</v>
      </c>
      <c r="D566">
        <v>57</v>
      </c>
      <c r="E566">
        <v>20</v>
      </c>
      <c r="F566" t="s">
        <v>1037</v>
      </c>
      <c r="G566" s="22">
        <v>8675</v>
      </c>
      <c r="H566">
        <v>95</v>
      </c>
      <c r="I566" t="s">
        <v>175</v>
      </c>
      <c r="J566" t="s">
        <v>47</v>
      </c>
      <c r="K566" t="s">
        <v>58</v>
      </c>
      <c r="L566">
        <v>24.9</v>
      </c>
      <c r="M566">
        <v>80</v>
      </c>
      <c r="N566">
        <v>55</v>
      </c>
      <c r="O566">
        <v>25</v>
      </c>
      <c r="P566">
        <v>67.5</v>
      </c>
      <c r="Q566">
        <v>54</v>
      </c>
      <c r="R566" t="s">
        <v>59</v>
      </c>
      <c r="S566" t="s">
        <v>50</v>
      </c>
      <c r="T566" t="s">
        <v>50</v>
      </c>
      <c r="U566" t="s">
        <v>50</v>
      </c>
      <c r="V566" t="s">
        <v>51</v>
      </c>
      <c r="W566" t="s">
        <v>50</v>
      </c>
      <c r="X566" t="s">
        <v>51</v>
      </c>
      <c r="Y566" t="s">
        <v>50</v>
      </c>
      <c r="Z566" t="b">
        <v>1</v>
      </c>
      <c r="AA566" t="s">
        <v>51</v>
      </c>
      <c r="AB566" t="s">
        <v>50</v>
      </c>
      <c r="AK566" t="s">
        <v>50</v>
      </c>
      <c r="AL566" t="s">
        <v>51</v>
      </c>
      <c r="AM566" t="s">
        <v>50</v>
      </c>
      <c r="AN566" t="s">
        <v>50</v>
      </c>
      <c r="AO566" t="s">
        <v>51</v>
      </c>
      <c r="AP566" t="s">
        <v>50</v>
      </c>
      <c r="AQ566" t="s">
        <v>50</v>
      </c>
      <c r="AR566" t="s">
        <v>50</v>
      </c>
      <c r="AS566" t="s">
        <v>51</v>
      </c>
      <c r="AT566" t="s">
        <v>50</v>
      </c>
      <c r="AU566" t="s">
        <v>52</v>
      </c>
      <c r="AV566" t="s">
        <v>52</v>
      </c>
      <c r="AW566" t="s">
        <v>52</v>
      </c>
      <c r="AX566" t="s">
        <v>52</v>
      </c>
      <c r="AY566" t="s">
        <v>51</v>
      </c>
    </row>
    <row r="567" spans="1:51" hidden="1" x14ac:dyDescent="0.25">
      <c r="A567">
        <v>2001607</v>
      </c>
      <c r="B567">
        <v>56.7</v>
      </c>
      <c r="C567">
        <v>56.7</v>
      </c>
      <c r="D567">
        <v>57</v>
      </c>
      <c r="E567">
        <v>21</v>
      </c>
      <c r="F567" t="s">
        <v>1038</v>
      </c>
      <c r="G567" s="22">
        <v>8675</v>
      </c>
      <c r="H567">
        <v>95</v>
      </c>
      <c r="I567" t="s">
        <v>175</v>
      </c>
      <c r="J567" t="s">
        <v>47</v>
      </c>
      <c r="K567" t="s">
        <v>58</v>
      </c>
      <c r="L567">
        <v>24.5</v>
      </c>
      <c r="M567">
        <v>125</v>
      </c>
      <c r="N567">
        <v>80</v>
      </c>
      <c r="O567">
        <v>45</v>
      </c>
      <c r="P567">
        <v>102.5</v>
      </c>
      <c r="Q567">
        <v>56</v>
      </c>
      <c r="R567" t="s">
        <v>59</v>
      </c>
      <c r="S567" t="s">
        <v>50</v>
      </c>
      <c r="T567" t="s">
        <v>50</v>
      </c>
      <c r="U567" t="s">
        <v>50</v>
      </c>
      <c r="V567" t="s">
        <v>51</v>
      </c>
      <c r="W567" t="s">
        <v>50</v>
      </c>
      <c r="X567" t="s">
        <v>51</v>
      </c>
      <c r="Y567" t="s">
        <v>50</v>
      </c>
      <c r="Z567" t="b">
        <v>1</v>
      </c>
      <c r="AA567" t="s">
        <v>51</v>
      </c>
      <c r="AB567" t="s">
        <v>50</v>
      </c>
      <c r="AC567">
        <v>153</v>
      </c>
      <c r="AD567">
        <v>33</v>
      </c>
      <c r="AF567">
        <v>4.0999999999999996</v>
      </c>
      <c r="AK567" t="s">
        <v>50</v>
      </c>
      <c r="AL567" t="s">
        <v>51</v>
      </c>
      <c r="AM567" t="s">
        <v>50</v>
      </c>
      <c r="AN567" t="s">
        <v>50</v>
      </c>
      <c r="AO567" t="s">
        <v>51</v>
      </c>
      <c r="AP567" t="s">
        <v>50</v>
      </c>
      <c r="AQ567" t="s">
        <v>50</v>
      </c>
      <c r="AR567" t="s">
        <v>50</v>
      </c>
      <c r="AS567" t="s">
        <v>51</v>
      </c>
      <c r="AT567" t="s">
        <v>50</v>
      </c>
      <c r="AU567" t="s">
        <v>52</v>
      </c>
      <c r="AV567" t="s">
        <v>52</v>
      </c>
      <c r="AW567" t="s">
        <v>52</v>
      </c>
      <c r="AX567" t="s">
        <v>52</v>
      </c>
      <c r="AY567" t="s">
        <v>51</v>
      </c>
    </row>
    <row r="568" spans="1:51" hidden="1" x14ac:dyDescent="0.25">
      <c r="A568">
        <v>2001607</v>
      </c>
      <c r="B568">
        <v>56.7</v>
      </c>
      <c r="C568">
        <v>56.7</v>
      </c>
      <c r="D568">
        <v>57</v>
      </c>
      <c r="E568">
        <v>22</v>
      </c>
      <c r="F568" t="s">
        <v>1039</v>
      </c>
      <c r="G568" s="22">
        <v>8675</v>
      </c>
      <c r="H568">
        <v>95</v>
      </c>
      <c r="I568" t="s">
        <v>175</v>
      </c>
      <c r="J568" t="s">
        <v>47</v>
      </c>
      <c r="K568" t="s">
        <v>58</v>
      </c>
      <c r="L568">
        <v>23.3</v>
      </c>
      <c r="M568">
        <v>120</v>
      </c>
      <c r="N568">
        <v>60</v>
      </c>
      <c r="O568">
        <v>60</v>
      </c>
      <c r="P568">
        <v>90</v>
      </c>
      <c r="Q568">
        <v>57</v>
      </c>
      <c r="R568" t="s">
        <v>59</v>
      </c>
      <c r="S568" t="s">
        <v>50</v>
      </c>
      <c r="T568" t="s">
        <v>50</v>
      </c>
      <c r="U568" t="s">
        <v>50</v>
      </c>
      <c r="V568" t="s">
        <v>51</v>
      </c>
      <c r="W568" t="s">
        <v>50</v>
      </c>
      <c r="X568" t="s">
        <v>51</v>
      </c>
      <c r="Y568" t="s">
        <v>50</v>
      </c>
      <c r="Z568" t="b">
        <v>1</v>
      </c>
      <c r="AA568" t="s">
        <v>51</v>
      </c>
      <c r="AB568" t="s">
        <v>50</v>
      </c>
      <c r="AC568">
        <v>175</v>
      </c>
      <c r="AD568">
        <v>28</v>
      </c>
      <c r="AF568">
        <v>4.3</v>
      </c>
      <c r="AK568" t="s">
        <v>50</v>
      </c>
      <c r="AL568" t="s">
        <v>51</v>
      </c>
      <c r="AM568" t="s">
        <v>50</v>
      </c>
      <c r="AN568" t="s">
        <v>50</v>
      </c>
      <c r="AO568" t="s">
        <v>51</v>
      </c>
      <c r="AP568" t="s">
        <v>50</v>
      </c>
      <c r="AQ568" t="s">
        <v>50</v>
      </c>
      <c r="AR568" t="s">
        <v>50</v>
      </c>
      <c r="AS568" t="s">
        <v>51</v>
      </c>
      <c r="AT568" t="s">
        <v>50</v>
      </c>
      <c r="AU568" t="s">
        <v>52</v>
      </c>
      <c r="AV568" t="s">
        <v>52</v>
      </c>
      <c r="AW568" t="s">
        <v>52</v>
      </c>
      <c r="AX568" t="s">
        <v>52</v>
      </c>
      <c r="AY568" t="s">
        <v>51</v>
      </c>
    </row>
    <row r="569" spans="1:51" hidden="1" x14ac:dyDescent="0.25">
      <c r="A569">
        <v>2001607</v>
      </c>
      <c r="B569">
        <v>56.7</v>
      </c>
      <c r="C569">
        <v>56.7</v>
      </c>
      <c r="D569">
        <v>56.7</v>
      </c>
      <c r="E569">
        <v>23</v>
      </c>
      <c r="F569" t="s">
        <v>1040</v>
      </c>
      <c r="G569" s="22">
        <v>8675</v>
      </c>
      <c r="H569">
        <v>95</v>
      </c>
      <c r="I569" t="s">
        <v>175</v>
      </c>
      <c r="J569" t="s">
        <v>47</v>
      </c>
      <c r="K569" t="s">
        <v>58</v>
      </c>
      <c r="L569">
        <v>24.1</v>
      </c>
      <c r="M569">
        <v>132</v>
      </c>
      <c r="N569">
        <v>74</v>
      </c>
      <c r="O569">
        <v>58</v>
      </c>
      <c r="P569">
        <v>103</v>
      </c>
      <c r="Q569">
        <v>58</v>
      </c>
      <c r="R569" t="s">
        <v>54</v>
      </c>
      <c r="S569" t="s">
        <v>50</v>
      </c>
      <c r="T569" t="s">
        <v>50</v>
      </c>
      <c r="U569" t="s">
        <v>50</v>
      </c>
      <c r="V569" t="s">
        <v>51</v>
      </c>
      <c r="W569" t="s">
        <v>50</v>
      </c>
      <c r="X569" t="s">
        <v>51</v>
      </c>
      <c r="Y569" t="s">
        <v>50</v>
      </c>
      <c r="Z569" t="b">
        <v>1</v>
      </c>
      <c r="AA569" t="s">
        <v>51</v>
      </c>
      <c r="AB569" t="s">
        <v>50</v>
      </c>
      <c r="AK569" t="s">
        <v>50</v>
      </c>
      <c r="AL569" t="s">
        <v>50</v>
      </c>
      <c r="AM569" t="s">
        <v>50</v>
      </c>
      <c r="AN569" t="s">
        <v>50</v>
      </c>
      <c r="AO569" t="s">
        <v>51</v>
      </c>
      <c r="AP569" t="s">
        <v>50</v>
      </c>
      <c r="AQ569" t="s">
        <v>50</v>
      </c>
      <c r="AR569" t="s">
        <v>50</v>
      </c>
      <c r="AS569" t="s">
        <v>51</v>
      </c>
      <c r="AT569" t="s">
        <v>50</v>
      </c>
      <c r="AU569" t="s">
        <v>52</v>
      </c>
      <c r="AV569" t="s">
        <v>52</v>
      </c>
      <c r="AW569" t="s">
        <v>52</v>
      </c>
      <c r="AX569" t="s">
        <v>52</v>
      </c>
      <c r="AY569" t="s">
        <v>51</v>
      </c>
    </row>
    <row r="570" spans="1:51" hidden="1" x14ac:dyDescent="0.25">
      <c r="A570">
        <v>2001607</v>
      </c>
      <c r="B570">
        <v>56.7</v>
      </c>
      <c r="C570">
        <v>56.7</v>
      </c>
      <c r="D570">
        <v>56.7</v>
      </c>
      <c r="E570">
        <v>24</v>
      </c>
      <c r="F570" t="s">
        <v>1041</v>
      </c>
      <c r="G570" s="22">
        <v>8675</v>
      </c>
      <c r="H570">
        <v>95</v>
      </c>
      <c r="I570" t="s">
        <v>175</v>
      </c>
      <c r="J570" t="s">
        <v>47</v>
      </c>
      <c r="K570" t="s">
        <v>58</v>
      </c>
      <c r="L570">
        <v>23.5</v>
      </c>
      <c r="M570">
        <v>110</v>
      </c>
      <c r="N570">
        <v>70</v>
      </c>
      <c r="O570">
        <v>40</v>
      </c>
      <c r="P570">
        <v>90</v>
      </c>
      <c r="Q570">
        <v>56</v>
      </c>
      <c r="R570" t="s">
        <v>54</v>
      </c>
      <c r="S570" t="s">
        <v>50</v>
      </c>
      <c r="T570" t="s">
        <v>50</v>
      </c>
      <c r="U570" t="s">
        <v>50</v>
      </c>
      <c r="V570" t="s">
        <v>51</v>
      </c>
      <c r="W570" t="s">
        <v>50</v>
      </c>
      <c r="X570" t="s">
        <v>51</v>
      </c>
      <c r="Y570" t="s">
        <v>50</v>
      </c>
      <c r="Z570" t="b">
        <v>1</v>
      </c>
      <c r="AA570" t="s">
        <v>51</v>
      </c>
      <c r="AB570" t="s">
        <v>50</v>
      </c>
      <c r="AC570">
        <v>158</v>
      </c>
      <c r="AD570">
        <v>32</v>
      </c>
      <c r="AF570">
        <v>4.3</v>
      </c>
      <c r="AK570" t="s">
        <v>50</v>
      </c>
      <c r="AL570" t="s">
        <v>50</v>
      </c>
      <c r="AM570" t="s">
        <v>50</v>
      </c>
      <c r="AN570" t="s">
        <v>50</v>
      </c>
      <c r="AO570" t="s">
        <v>51</v>
      </c>
      <c r="AP570" t="s">
        <v>50</v>
      </c>
      <c r="AQ570" t="s">
        <v>50</v>
      </c>
      <c r="AR570" t="s">
        <v>50</v>
      </c>
      <c r="AS570" t="s">
        <v>51</v>
      </c>
      <c r="AT570" t="s">
        <v>50</v>
      </c>
      <c r="AU570" t="s">
        <v>52</v>
      </c>
      <c r="AV570" t="s">
        <v>52</v>
      </c>
      <c r="AW570" t="s">
        <v>52</v>
      </c>
      <c r="AX570" t="s">
        <v>52</v>
      </c>
      <c r="AY570" t="s">
        <v>51</v>
      </c>
    </row>
    <row r="571" spans="1:51" hidden="1" x14ac:dyDescent="0.25">
      <c r="A571">
        <v>2001607</v>
      </c>
      <c r="B571">
        <v>56.7</v>
      </c>
      <c r="C571">
        <v>56.7</v>
      </c>
      <c r="D571">
        <v>56.7</v>
      </c>
      <c r="E571">
        <v>25</v>
      </c>
      <c r="F571" t="s">
        <v>1042</v>
      </c>
      <c r="G571" s="22">
        <v>8675</v>
      </c>
      <c r="H571">
        <v>95</v>
      </c>
      <c r="I571" t="s">
        <v>175</v>
      </c>
      <c r="J571" t="s">
        <v>47</v>
      </c>
      <c r="K571" t="s">
        <v>58</v>
      </c>
      <c r="L571">
        <v>23.2</v>
      </c>
      <c r="M571">
        <v>110</v>
      </c>
      <c r="N571">
        <v>55</v>
      </c>
      <c r="O571">
        <v>55</v>
      </c>
      <c r="P571">
        <v>82.5</v>
      </c>
      <c r="Q571">
        <v>63</v>
      </c>
      <c r="R571" t="s">
        <v>54</v>
      </c>
      <c r="S571" t="s">
        <v>50</v>
      </c>
      <c r="T571" t="s">
        <v>50</v>
      </c>
      <c r="U571" t="s">
        <v>50</v>
      </c>
      <c r="V571" t="s">
        <v>51</v>
      </c>
      <c r="W571" t="s">
        <v>50</v>
      </c>
      <c r="X571" t="s">
        <v>51</v>
      </c>
      <c r="Y571" t="s">
        <v>50</v>
      </c>
      <c r="Z571" t="b">
        <v>1</v>
      </c>
      <c r="AA571" t="s">
        <v>51</v>
      </c>
      <c r="AB571" t="s">
        <v>50</v>
      </c>
      <c r="AC571">
        <v>157</v>
      </c>
      <c r="AD571">
        <v>32</v>
      </c>
      <c r="AF571">
        <v>3.8</v>
      </c>
      <c r="AK571" t="s">
        <v>50</v>
      </c>
      <c r="AL571" t="s">
        <v>51</v>
      </c>
      <c r="AM571" t="s">
        <v>50</v>
      </c>
      <c r="AN571" t="s">
        <v>50</v>
      </c>
      <c r="AO571" t="s">
        <v>51</v>
      </c>
      <c r="AP571" t="s">
        <v>50</v>
      </c>
      <c r="AQ571" t="s">
        <v>50</v>
      </c>
      <c r="AR571" t="s">
        <v>50</v>
      </c>
      <c r="AS571" t="s">
        <v>51</v>
      </c>
      <c r="AT571" t="s">
        <v>50</v>
      </c>
      <c r="AU571" t="s">
        <v>52</v>
      </c>
      <c r="AV571" t="s">
        <v>52</v>
      </c>
      <c r="AW571" t="s">
        <v>52</v>
      </c>
      <c r="AX571" t="s">
        <v>52</v>
      </c>
      <c r="AY571" t="s">
        <v>51</v>
      </c>
    </row>
    <row r="572" spans="1:51" hidden="1" x14ac:dyDescent="0.25">
      <c r="A572">
        <v>2001607</v>
      </c>
      <c r="B572">
        <v>56.7</v>
      </c>
      <c r="C572">
        <v>56.7</v>
      </c>
      <c r="D572">
        <v>56.7</v>
      </c>
      <c r="E572">
        <v>26</v>
      </c>
      <c r="F572" t="s">
        <v>1043</v>
      </c>
      <c r="G572" s="22">
        <v>8675</v>
      </c>
      <c r="H572">
        <v>95</v>
      </c>
      <c r="I572" t="s">
        <v>175</v>
      </c>
      <c r="J572" t="s">
        <v>47</v>
      </c>
      <c r="K572" t="s">
        <v>58</v>
      </c>
      <c r="L572">
        <v>23</v>
      </c>
      <c r="M572">
        <v>125</v>
      </c>
      <c r="N572">
        <v>60</v>
      </c>
      <c r="O572">
        <v>65</v>
      </c>
      <c r="P572">
        <v>92.5</v>
      </c>
      <c r="Q572">
        <v>51</v>
      </c>
      <c r="R572" t="s">
        <v>54</v>
      </c>
      <c r="S572" t="s">
        <v>50</v>
      </c>
      <c r="T572" t="s">
        <v>50</v>
      </c>
      <c r="U572" t="s">
        <v>50</v>
      </c>
      <c r="V572" t="s">
        <v>51</v>
      </c>
      <c r="W572" t="s">
        <v>50</v>
      </c>
      <c r="X572" t="s">
        <v>51</v>
      </c>
      <c r="Y572" t="s">
        <v>50</v>
      </c>
      <c r="Z572" t="b">
        <v>1</v>
      </c>
      <c r="AA572" t="s">
        <v>51</v>
      </c>
      <c r="AB572" t="s">
        <v>50</v>
      </c>
      <c r="AC572">
        <v>139</v>
      </c>
      <c r="AD572">
        <v>37</v>
      </c>
      <c r="AE572">
        <v>126</v>
      </c>
      <c r="AF572">
        <v>4.5</v>
      </c>
      <c r="AK572" t="s">
        <v>50</v>
      </c>
      <c r="AL572" t="s">
        <v>50</v>
      </c>
      <c r="AM572" t="s">
        <v>50</v>
      </c>
      <c r="AN572" t="s">
        <v>50</v>
      </c>
      <c r="AO572" t="s">
        <v>51</v>
      </c>
      <c r="AP572" t="s">
        <v>50</v>
      </c>
      <c r="AQ572" t="s">
        <v>50</v>
      </c>
      <c r="AR572" t="s">
        <v>50</v>
      </c>
      <c r="AS572" t="s">
        <v>51</v>
      </c>
      <c r="AT572" t="s">
        <v>50</v>
      </c>
      <c r="AU572" t="s">
        <v>52</v>
      </c>
      <c r="AV572" t="s">
        <v>52</v>
      </c>
      <c r="AW572" t="s">
        <v>52</v>
      </c>
      <c r="AX572" t="s">
        <v>52</v>
      </c>
      <c r="AY572" t="s">
        <v>51</v>
      </c>
    </row>
    <row r="573" spans="1:51" hidden="1" x14ac:dyDescent="0.25">
      <c r="A573">
        <v>2001607</v>
      </c>
      <c r="B573">
        <v>56.7</v>
      </c>
      <c r="C573">
        <v>56.7</v>
      </c>
      <c r="D573">
        <v>56.7</v>
      </c>
      <c r="E573">
        <v>27</v>
      </c>
      <c r="F573" t="s">
        <v>1044</v>
      </c>
      <c r="G573" s="22">
        <v>8675</v>
      </c>
      <c r="H573">
        <v>95</v>
      </c>
      <c r="I573" t="s">
        <v>175</v>
      </c>
      <c r="J573" t="s">
        <v>47</v>
      </c>
      <c r="K573" t="s">
        <v>58</v>
      </c>
      <c r="L573">
        <v>22.3</v>
      </c>
      <c r="M573">
        <v>100</v>
      </c>
      <c r="N573">
        <v>55</v>
      </c>
      <c r="O573">
        <v>45</v>
      </c>
      <c r="P573">
        <v>77.5</v>
      </c>
      <c r="Q573">
        <v>54</v>
      </c>
      <c r="R573" t="s">
        <v>54</v>
      </c>
      <c r="S573" t="s">
        <v>50</v>
      </c>
      <c r="T573" t="s">
        <v>50</v>
      </c>
      <c r="U573" t="s">
        <v>50</v>
      </c>
      <c r="V573" t="s">
        <v>51</v>
      </c>
      <c r="W573" t="s">
        <v>50</v>
      </c>
      <c r="X573" t="s">
        <v>51</v>
      </c>
      <c r="Y573" t="s">
        <v>50</v>
      </c>
      <c r="Z573" t="b">
        <v>1</v>
      </c>
      <c r="AA573" t="s">
        <v>51</v>
      </c>
      <c r="AB573" t="s">
        <v>50</v>
      </c>
      <c r="AC573">
        <v>160</v>
      </c>
      <c r="AD573">
        <v>31</v>
      </c>
      <c r="AF573">
        <v>4.5</v>
      </c>
      <c r="AK573" t="s">
        <v>50</v>
      </c>
      <c r="AL573" t="s">
        <v>50</v>
      </c>
      <c r="AM573" t="s">
        <v>50</v>
      </c>
      <c r="AN573" t="s">
        <v>50</v>
      </c>
      <c r="AO573" t="s">
        <v>50</v>
      </c>
      <c r="AP573" t="s">
        <v>50</v>
      </c>
      <c r="AQ573" t="s">
        <v>50</v>
      </c>
      <c r="AR573" t="s">
        <v>50</v>
      </c>
      <c r="AS573" t="s">
        <v>51</v>
      </c>
      <c r="AT573" t="s">
        <v>50</v>
      </c>
      <c r="AU573" t="s">
        <v>52</v>
      </c>
      <c r="AV573" t="s">
        <v>52</v>
      </c>
      <c r="AW573" t="s">
        <v>52</v>
      </c>
      <c r="AX573" t="s">
        <v>52</v>
      </c>
      <c r="AY573" t="s">
        <v>51</v>
      </c>
    </row>
    <row r="574" spans="1:51" hidden="1" x14ac:dyDescent="0.25">
      <c r="A574">
        <v>2001607</v>
      </c>
      <c r="B574">
        <v>56.7</v>
      </c>
      <c r="C574">
        <v>56.7</v>
      </c>
      <c r="D574">
        <v>56.7</v>
      </c>
      <c r="E574">
        <v>28</v>
      </c>
      <c r="F574" t="s">
        <v>1045</v>
      </c>
      <c r="G574" s="22">
        <v>8675</v>
      </c>
      <c r="H574">
        <v>95</v>
      </c>
      <c r="I574" t="s">
        <v>175</v>
      </c>
      <c r="J574" t="s">
        <v>47</v>
      </c>
      <c r="K574" t="s">
        <v>58</v>
      </c>
      <c r="L574">
        <v>22.9</v>
      </c>
      <c r="M574">
        <v>120</v>
      </c>
      <c r="N574">
        <v>65</v>
      </c>
      <c r="O574">
        <v>55</v>
      </c>
      <c r="P574">
        <v>92.5</v>
      </c>
      <c r="Q574">
        <v>55</v>
      </c>
      <c r="R574" t="s">
        <v>54</v>
      </c>
      <c r="S574" t="s">
        <v>50</v>
      </c>
      <c r="T574" t="s">
        <v>50</v>
      </c>
      <c r="U574" t="s">
        <v>50</v>
      </c>
      <c r="V574" t="s">
        <v>51</v>
      </c>
      <c r="W574" t="s">
        <v>50</v>
      </c>
      <c r="X574" t="s">
        <v>51</v>
      </c>
      <c r="Y574" t="s">
        <v>50</v>
      </c>
      <c r="Z574" t="b">
        <v>1</v>
      </c>
      <c r="AA574" t="s">
        <v>51</v>
      </c>
      <c r="AB574" t="s">
        <v>50</v>
      </c>
      <c r="AC574">
        <v>159</v>
      </c>
      <c r="AD574">
        <v>32</v>
      </c>
      <c r="AE574">
        <v>130</v>
      </c>
      <c r="AF574">
        <v>4.2</v>
      </c>
      <c r="AK574" t="s">
        <v>50</v>
      </c>
      <c r="AL574" t="s">
        <v>50</v>
      </c>
      <c r="AM574" t="s">
        <v>50</v>
      </c>
      <c r="AN574" t="s">
        <v>50</v>
      </c>
      <c r="AO574" t="s">
        <v>51</v>
      </c>
      <c r="AP574" t="s">
        <v>50</v>
      </c>
      <c r="AQ574" t="s">
        <v>50</v>
      </c>
      <c r="AR574" t="s">
        <v>50</v>
      </c>
      <c r="AS574" t="s">
        <v>51</v>
      </c>
      <c r="AT574" t="s">
        <v>50</v>
      </c>
      <c r="AU574" t="s">
        <v>52</v>
      </c>
      <c r="AV574" t="s">
        <v>52</v>
      </c>
      <c r="AW574" t="s">
        <v>52</v>
      </c>
      <c r="AX574" t="s">
        <v>52</v>
      </c>
      <c r="AY574" t="s">
        <v>51</v>
      </c>
    </row>
    <row r="575" spans="1:51" hidden="1" x14ac:dyDescent="0.25">
      <c r="A575">
        <v>2001607</v>
      </c>
      <c r="B575">
        <v>56.7</v>
      </c>
      <c r="C575">
        <v>56.7</v>
      </c>
      <c r="D575">
        <v>56.7</v>
      </c>
      <c r="E575">
        <v>29</v>
      </c>
      <c r="F575" t="s">
        <v>1046</v>
      </c>
      <c r="G575" s="22">
        <v>8675</v>
      </c>
      <c r="H575">
        <v>95</v>
      </c>
      <c r="I575" t="s">
        <v>175</v>
      </c>
      <c r="J575" t="s">
        <v>47</v>
      </c>
      <c r="K575" t="s">
        <v>58</v>
      </c>
      <c r="L575">
        <v>22.5</v>
      </c>
      <c r="M575">
        <v>117</v>
      </c>
      <c r="N575">
        <v>70</v>
      </c>
      <c r="O575">
        <v>47</v>
      </c>
      <c r="P575">
        <v>93.5</v>
      </c>
      <c r="Q575">
        <v>52</v>
      </c>
      <c r="R575" t="s">
        <v>54</v>
      </c>
      <c r="S575" t="s">
        <v>50</v>
      </c>
      <c r="T575" t="s">
        <v>50</v>
      </c>
      <c r="U575" t="s">
        <v>50</v>
      </c>
      <c r="V575" t="s">
        <v>51</v>
      </c>
      <c r="W575" t="s">
        <v>50</v>
      </c>
      <c r="X575" t="s">
        <v>51</v>
      </c>
      <c r="Y575" t="s">
        <v>50</v>
      </c>
      <c r="Z575" t="b">
        <v>1</v>
      </c>
      <c r="AA575" t="s">
        <v>51</v>
      </c>
      <c r="AB575" t="s">
        <v>50</v>
      </c>
      <c r="AC575">
        <v>167</v>
      </c>
      <c r="AD575">
        <v>30</v>
      </c>
      <c r="AF575">
        <v>3.9</v>
      </c>
      <c r="AK575" t="s">
        <v>50</v>
      </c>
      <c r="AL575" t="s">
        <v>50</v>
      </c>
      <c r="AM575" t="s">
        <v>50</v>
      </c>
      <c r="AN575" t="s">
        <v>50</v>
      </c>
      <c r="AO575" t="s">
        <v>51</v>
      </c>
      <c r="AP575" t="s">
        <v>50</v>
      </c>
      <c r="AQ575" t="s">
        <v>50</v>
      </c>
      <c r="AR575" t="s">
        <v>50</v>
      </c>
      <c r="AS575" t="s">
        <v>51</v>
      </c>
      <c r="AT575" t="s">
        <v>50</v>
      </c>
      <c r="AU575" t="s">
        <v>52</v>
      </c>
      <c r="AV575" t="s">
        <v>52</v>
      </c>
      <c r="AW575" t="s">
        <v>52</v>
      </c>
      <c r="AX575" t="s">
        <v>52</v>
      </c>
      <c r="AY575" t="s">
        <v>51</v>
      </c>
    </row>
    <row r="576" spans="1:51" x14ac:dyDescent="0.25">
      <c r="A576">
        <v>2002044</v>
      </c>
      <c r="B576">
        <v>66</v>
      </c>
      <c r="C576">
        <v>66</v>
      </c>
      <c r="D576">
        <v>66</v>
      </c>
      <c r="E576">
        <v>1</v>
      </c>
      <c r="F576" t="s">
        <v>176</v>
      </c>
      <c r="G576" s="22">
        <v>12835</v>
      </c>
      <c r="H576">
        <v>83</v>
      </c>
      <c r="I576" t="s">
        <v>169</v>
      </c>
      <c r="J576" t="s">
        <v>47</v>
      </c>
      <c r="K576" t="s">
        <v>58</v>
      </c>
      <c r="L576">
        <v>35.5</v>
      </c>
      <c r="M576">
        <v>125</v>
      </c>
      <c r="N576">
        <v>70</v>
      </c>
      <c r="O576">
        <v>55</v>
      </c>
      <c r="P576">
        <v>97.5</v>
      </c>
      <c r="Q576">
        <v>84</v>
      </c>
      <c r="R576" t="s">
        <v>54</v>
      </c>
      <c r="S576" t="s">
        <v>50</v>
      </c>
      <c r="T576" t="s">
        <v>50</v>
      </c>
      <c r="U576" t="s">
        <v>51</v>
      </c>
      <c r="V576" t="s">
        <v>51</v>
      </c>
      <c r="W576" t="s">
        <v>50</v>
      </c>
      <c r="X576" t="s">
        <v>51</v>
      </c>
      <c r="Y576" t="s">
        <v>50</v>
      </c>
      <c r="Z576" t="s">
        <v>52</v>
      </c>
      <c r="AA576" t="s">
        <v>50</v>
      </c>
      <c r="AB576" t="s">
        <v>50</v>
      </c>
      <c r="AC576">
        <v>93</v>
      </c>
      <c r="AD576">
        <v>49</v>
      </c>
      <c r="AE576">
        <v>151</v>
      </c>
      <c r="AF576">
        <v>3.6</v>
      </c>
      <c r="AI576">
        <v>6.6</v>
      </c>
      <c r="AJ576">
        <v>4.2</v>
      </c>
      <c r="AK576" t="s">
        <v>50</v>
      </c>
      <c r="AL576" t="s">
        <v>50</v>
      </c>
      <c r="AM576" t="s">
        <v>50</v>
      </c>
      <c r="AN576" t="s">
        <v>51</v>
      </c>
      <c r="AO576" t="s">
        <v>51</v>
      </c>
      <c r="AP576" t="s">
        <v>50</v>
      </c>
      <c r="AQ576" t="s">
        <v>50</v>
      </c>
      <c r="AR576" t="s">
        <v>50</v>
      </c>
      <c r="AS576" t="s">
        <v>50</v>
      </c>
      <c r="AT576" t="s">
        <v>50</v>
      </c>
      <c r="AU576" t="s">
        <v>52</v>
      </c>
      <c r="AV576" t="s">
        <v>52</v>
      </c>
      <c r="AW576" t="s">
        <v>52</v>
      </c>
      <c r="AX576" t="s">
        <v>52</v>
      </c>
      <c r="AY576" t="s">
        <v>51</v>
      </c>
    </row>
    <row r="577" spans="1:51" hidden="1" x14ac:dyDescent="0.25">
      <c r="A577">
        <v>2002044</v>
      </c>
      <c r="B577">
        <v>66</v>
      </c>
      <c r="C577">
        <v>66</v>
      </c>
      <c r="D577">
        <v>66</v>
      </c>
      <c r="E577">
        <v>2</v>
      </c>
      <c r="F577" t="s">
        <v>1047</v>
      </c>
      <c r="G577" s="22">
        <v>12835</v>
      </c>
      <c r="H577">
        <v>83</v>
      </c>
      <c r="I577" t="s">
        <v>169</v>
      </c>
      <c r="J577" t="s">
        <v>47</v>
      </c>
      <c r="K577" t="s">
        <v>58</v>
      </c>
      <c r="L577">
        <v>34.799999999999997</v>
      </c>
      <c r="M577">
        <v>125</v>
      </c>
      <c r="N577">
        <v>80</v>
      </c>
      <c r="O577">
        <v>45</v>
      </c>
      <c r="P577">
        <v>102.5</v>
      </c>
      <c r="Q577">
        <v>108</v>
      </c>
      <c r="R577" t="s">
        <v>54</v>
      </c>
      <c r="S577" t="s">
        <v>50</v>
      </c>
      <c r="T577" t="s">
        <v>50</v>
      </c>
      <c r="U577" t="s">
        <v>50</v>
      </c>
      <c r="V577" t="s">
        <v>51</v>
      </c>
      <c r="W577" t="s">
        <v>50</v>
      </c>
      <c r="X577" t="s">
        <v>51</v>
      </c>
      <c r="Y577" t="s">
        <v>50</v>
      </c>
      <c r="Z577" t="s">
        <v>52</v>
      </c>
      <c r="AA577" t="s">
        <v>50</v>
      </c>
      <c r="AB577" t="s">
        <v>50</v>
      </c>
      <c r="AK577" t="s">
        <v>50</v>
      </c>
      <c r="AL577" t="s">
        <v>50</v>
      </c>
      <c r="AM577" t="s">
        <v>50</v>
      </c>
      <c r="AN577" t="s">
        <v>50</v>
      </c>
      <c r="AO577" t="s">
        <v>51</v>
      </c>
      <c r="AP577" t="s">
        <v>50</v>
      </c>
      <c r="AQ577" t="s">
        <v>50</v>
      </c>
      <c r="AR577" t="s">
        <v>50</v>
      </c>
      <c r="AS577" t="s">
        <v>50</v>
      </c>
      <c r="AT577" t="s">
        <v>50</v>
      </c>
      <c r="AU577" t="s">
        <v>52</v>
      </c>
      <c r="AV577" t="s">
        <v>52</v>
      </c>
      <c r="AW577" t="s">
        <v>52</v>
      </c>
      <c r="AX577" t="s">
        <v>52</v>
      </c>
      <c r="AY577" t="s">
        <v>51</v>
      </c>
    </row>
    <row r="578" spans="1:51" x14ac:dyDescent="0.25">
      <c r="A578">
        <v>2002094</v>
      </c>
      <c r="B578">
        <v>61</v>
      </c>
      <c r="C578">
        <v>61</v>
      </c>
      <c r="D578">
        <v>61</v>
      </c>
      <c r="E578">
        <v>1</v>
      </c>
      <c r="F578" t="s">
        <v>177</v>
      </c>
      <c r="G578" s="22">
        <v>13504</v>
      </c>
      <c r="H578">
        <v>82</v>
      </c>
      <c r="I578" t="s">
        <v>169</v>
      </c>
      <c r="J578" t="s">
        <v>70</v>
      </c>
      <c r="K578" t="s">
        <v>58</v>
      </c>
      <c r="L578">
        <v>20.8</v>
      </c>
      <c r="M578">
        <v>145</v>
      </c>
      <c r="N578">
        <v>70</v>
      </c>
      <c r="O578">
        <v>75</v>
      </c>
      <c r="P578">
        <v>107.5</v>
      </c>
      <c r="Q578">
        <v>71</v>
      </c>
      <c r="R578" t="s">
        <v>54</v>
      </c>
      <c r="S578" t="s">
        <v>50</v>
      </c>
      <c r="T578" t="s">
        <v>50</v>
      </c>
      <c r="U578" t="s">
        <v>50</v>
      </c>
      <c r="V578" t="s">
        <v>50</v>
      </c>
      <c r="W578" t="s">
        <v>50</v>
      </c>
      <c r="X578" t="s">
        <v>50</v>
      </c>
      <c r="Y578" t="s">
        <v>50</v>
      </c>
      <c r="Z578" t="s">
        <v>52</v>
      </c>
      <c r="AA578" t="s">
        <v>50</v>
      </c>
      <c r="AB578" t="s">
        <v>50</v>
      </c>
      <c r="AC578">
        <v>70</v>
      </c>
      <c r="AD578">
        <v>70</v>
      </c>
      <c r="AE578">
        <v>151</v>
      </c>
      <c r="AF578">
        <v>3.2</v>
      </c>
      <c r="AH578">
        <v>5.6</v>
      </c>
      <c r="AK578" t="s">
        <v>50</v>
      </c>
      <c r="AL578" t="s">
        <v>50</v>
      </c>
      <c r="AM578" t="s">
        <v>50</v>
      </c>
      <c r="AN578" t="s">
        <v>50</v>
      </c>
      <c r="AO578" t="s">
        <v>51</v>
      </c>
      <c r="AP578" t="s">
        <v>50</v>
      </c>
      <c r="AQ578" t="s">
        <v>50</v>
      </c>
      <c r="AR578" t="s">
        <v>50</v>
      </c>
      <c r="AS578" t="s">
        <v>51</v>
      </c>
      <c r="AT578" t="s">
        <v>50</v>
      </c>
      <c r="AU578" t="s">
        <v>52</v>
      </c>
      <c r="AV578" t="s">
        <v>52</v>
      </c>
      <c r="AW578" t="s">
        <v>52</v>
      </c>
      <c r="AX578" t="s">
        <v>52</v>
      </c>
      <c r="AY578" t="s">
        <v>51</v>
      </c>
    </row>
    <row r="579" spans="1:51" x14ac:dyDescent="0.25">
      <c r="A579">
        <v>2002181</v>
      </c>
      <c r="B579">
        <v>58</v>
      </c>
      <c r="C579">
        <v>58</v>
      </c>
      <c r="D579">
        <v>58</v>
      </c>
      <c r="E579">
        <v>1</v>
      </c>
      <c r="F579" t="s">
        <v>178</v>
      </c>
      <c r="G579" s="22">
        <v>9708</v>
      </c>
      <c r="H579">
        <v>92</v>
      </c>
      <c r="I579" t="s">
        <v>169</v>
      </c>
      <c r="J579" t="s">
        <v>47</v>
      </c>
      <c r="K579" t="s">
        <v>58</v>
      </c>
      <c r="L579">
        <v>40</v>
      </c>
      <c r="M579">
        <v>125</v>
      </c>
      <c r="N579">
        <v>80</v>
      </c>
      <c r="O579">
        <v>45</v>
      </c>
      <c r="P579">
        <v>102.5</v>
      </c>
      <c r="Q579">
        <v>76</v>
      </c>
      <c r="R579" t="s">
        <v>59</v>
      </c>
      <c r="S579" t="s">
        <v>51</v>
      </c>
      <c r="T579" t="s">
        <v>50</v>
      </c>
      <c r="U579" t="s">
        <v>50</v>
      </c>
      <c r="V579" t="s">
        <v>51</v>
      </c>
      <c r="W579" t="s">
        <v>50</v>
      </c>
      <c r="X579" t="s">
        <v>50</v>
      </c>
      <c r="Y579" t="s">
        <v>50</v>
      </c>
      <c r="Z579" t="s">
        <v>52</v>
      </c>
      <c r="AA579" t="s">
        <v>50</v>
      </c>
      <c r="AB579" t="s">
        <v>50</v>
      </c>
      <c r="AK579" t="s">
        <v>50</v>
      </c>
      <c r="AL579" t="s">
        <v>50</v>
      </c>
      <c r="AM579" t="s">
        <v>50</v>
      </c>
      <c r="AN579" t="s">
        <v>50</v>
      </c>
      <c r="AO579" t="s">
        <v>51</v>
      </c>
      <c r="AP579" t="s">
        <v>50</v>
      </c>
      <c r="AQ579" t="s">
        <v>50</v>
      </c>
      <c r="AR579" t="s">
        <v>50</v>
      </c>
      <c r="AS579" t="s">
        <v>50</v>
      </c>
      <c r="AT579" t="s">
        <v>50</v>
      </c>
      <c r="AU579" t="s">
        <v>52</v>
      </c>
      <c r="AV579" t="s">
        <v>52</v>
      </c>
      <c r="AW579" t="s">
        <v>52</v>
      </c>
      <c r="AX579" t="s">
        <v>52</v>
      </c>
      <c r="AY579" t="s">
        <v>51</v>
      </c>
    </row>
    <row r="580" spans="1:51" x14ac:dyDescent="0.25">
      <c r="A580">
        <v>2002627</v>
      </c>
      <c r="B580">
        <v>57</v>
      </c>
      <c r="C580">
        <v>57</v>
      </c>
      <c r="D580">
        <v>37</v>
      </c>
      <c r="E580">
        <v>1</v>
      </c>
      <c r="F580" t="s">
        <v>179</v>
      </c>
      <c r="G580" s="22">
        <v>12556</v>
      </c>
      <c r="H580">
        <v>84</v>
      </c>
      <c r="I580" t="s">
        <v>169</v>
      </c>
      <c r="J580" t="s">
        <v>47</v>
      </c>
      <c r="K580" t="s">
        <v>58</v>
      </c>
      <c r="L580">
        <v>30.2</v>
      </c>
      <c r="M580">
        <v>140</v>
      </c>
      <c r="N580">
        <v>60</v>
      </c>
      <c r="O580">
        <v>80</v>
      </c>
      <c r="P580">
        <v>100</v>
      </c>
      <c r="Q580">
        <v>61</v>
      </c>
      <c r="R580" t="s">
        <v>54</v>
      </c>
      <c r="S580" t="s">
        <v>50</v>
      </c>
      <c r="T580" t="s">
        <v>50</v>
      </c>
      <c r="U580" t="s">
        <v>50</v>
      </c>
      <c r="V580" t="s">
        <v>51</v>
      </c>
      <c r="W580" t="s">
        <v>50</v>
      </c>
      <c r="X580" t="s">
        <v>51</v>
      </c>
      <c r="Y580" t="s">
        <v>50</v>
      </c>
      <c r="Z580" t="b">
        <v>1</v>
      </c>
      <c r="AA580" t="s">
        <v>50</v>
      </c>
      <c r="AB580" t="s">
        <v>50</v>
      </c>
      <c r="AK580" t="s">
        <v>50</v>
      </c>
      <c r="AL580" t="s">
        <v>51</v>
      </c>
      <c r="AM580" t="s">
        <v>50</v>
      </c>
      <c r="AN580" t="s">
        <v>51</v>
      </c>
      <c r="AO580" t="s">
        <v>51</v>
      </c>
      <c r="AP580" t="s">
        <v>51</v>
      </c>
      <c r="AQ580" t="s">
        <v>50</v>
      </c>
      <c r="AR580" t="s">
        <v>50</v>
      </c>
      <c r="AS580" t="s">
        <v>51</v>
      </c>
      <c r="AT580" t="s">
        <v>50</v>
      </c>
      <c r="AU580" t="s">
        <v>52</v>
      </c>
      <c r="AV580" t="s">
        <v>52</v>
      </c>
      <c r="AW580" t="s">
        <v>52</v>
      </c>
      <c r="AX580" t="s">
        <v>52</v>
      </c>
      <c r="AY580" t="s">
        <v>51</v>
      </c>
    </row>
    <row r="581" spans="1:51" hidden="1" x14ac:dyDescent="0.25">
      <c r="A581">
        <v>2002627</v>
      </c>
      <c r="B581">
        <v>57</v>
      </c>
      <c r="C581">
        <v>57</v>
      </c>
      <c r="D581">
        <v>37</v>
      </c>
      <c r="E581">
        <v>2</v>
      </c>
      <c r="F581" t="s">
        <v>1048</v>
      </c>
      <c r="G581" s="22">
        <v>12556</v>
      </c>
      <c r="H581">
        <v>84</v>
      </c>
      <c r="I581" t="s">
        <v>169</v>
      </c>
      <c r="J581" t="s">
        <v>47</v>
      </c>
      <c r="K581" t="s">
        <v>58</v>
      </c>
      <c r="L581">
        <v>30.3</v>
      </c>
      <c r="M581">
        <v>110</v>
      </c>
      <c r="N581">
        <v>70</v>
      </c>
      <c r="O581">
        <v>40</v>
      </c>
      <c r="P581">
        <v>90</v>
      </c>
      <c r="Q581">
        <v>144</v>
      </c>
      <c r="R581" t="s">
        <v>54</v>
      </c>
      <c r="S581" t="s">
        <v>50</v>
      </c>
      <c r="T581" t="s">
        <v>50</v>
      </c>
      <c r="U581" t="s">
        <v>50</v>
      </c>
      <c r="V581" t="s">
        <v>51</v>
      </c>
      <c r="W581" t="s">
        <v>50</v>
      </c>
      <c r="X581" t="s">
        <v>51</v>
      </c>
      <c r="Y581" t="s">
        <v>50</v>
      </c>
      <c r="Z581" t="b">
        <v>1</v>
      </c>
      <c r="AA581" t="s">
        <v>50</v>
      </c>
      <c r="AB581" t="s">
        <v>50</v>
      </c>
      <c r="AC581">
        <v>80</v>
      </c>
      <c r="AD581">
        <v>59</v>
      </c>
      <c r="AE581">
        <v>135</v>
      </c>
      <c r="AF581">
        <v>4.5999999999999996</v>
      </c>
      <c r="AI581">
        <v>4.3</v>
      </c>
      <c r="AJ581">
        <v>2.5</v>
      </c>
      <c r="AK581" t="s">
        <v>50</v>
      </c>
      <c r="AL581" t="s">
        <v>51</v>
      </c>
      <c r="AM581" t="s">
        <v>50</v>
      </c>
      <c r="AN581" t="s">
        <v>51</v>
      </c>
      <c r="AO581" t="s">
        <v>51</v>
      </c>
      <c r="AP581" t="s">
        <v>51</v>
      </c>
      <c r="AQ581" t="s">
        <v>50</v>
      </c>
      <c r="AR581" t="s">
        <v>50</v>
      </c>
      <c r="AS581" t="s">
        <v>51</v>
      </c>
      <c r="AT581" t="s">
        <v>50</v>
      </c>
      <c r="AU581" t="s">
        <v>52</v>
      </c>
      <c r="AV581" t="s">
        <v>52</v>
      </c>
      <c r="AW581" t="s">
        <v>52</v>
      </c>
      <c r="AX581" t="s">
        <v>52</v>
      </c>
      <c r="AY581" t="s">
        <v>51</v>
      </c>
    </row>
    <row r="582" spans="1:51" hidden="1" x14ac:dyDescent="0.25">
      <c r="A582">
        <v>2002627</v>
      </c>
      <c r="B582">
        <v>57</v>
      </c>
      <c r="C582">
        <v>57</v>
      </c>
      <c r="D582">
        <v>37</v>
      </c>
      <c r="E582">
        <v>3</v>
      </c>
      <c r="F582" t="s">
        <v>1049</v>
      </c>
      <c r="G582" s="22">
        <v>12556</v>
      </c>
      <c r="H582">
        <v>84</v>
      </c>
      <c r="I582" t="s">
        <v>169</v>
      </c>
      <c r="J582" t="s">
        <v>47</v>
      </c>
      <c r="K582" t="s">
        <v>58</v>
      </c>
      <c r="L582">
        <v>30.3</v>
      </c>
      <c r="M582">
        <v>100</v>
      </c>
      <c r="N582">
        <v>65</v>
      </c>
      <c r="O582">
        <v>35</v>
      </c>
      <c r="P582">
        <v>82.5</v>
      </c>
      <c r="Q582">
        <v>97</v>
      </c>
      <c r="R582" t="s">
        <v>54</v>
      </c>
      <c r="S582" t="s">
        <v>50</v>
      </c>
      <c r="T582" t="s">
        <v>50</v>
      </c>
      <c r="U582" t="s">
        <v>50</v>
      </c>
      <c r="V582" t="s">
        <v>51</v>
      </c>
      <c r="W582" t="s">
        <v>50</v>
      </c>
      <c r="X582" t="s">
        <v>51</v>
      </c>
      <c r="Y582" t="s">
        <v>50</v>
      </c>
      <c r="Z582" t="b">
        <v>1</v>
      </c>
      <c r="AA582" t="s">
        <v>50</v>
      </c>
      <c r="AB582" t="s">
        <v>50</v>
      </c>
      <c r="AK582" t="s">
        <v>50</v>
      </c>
      <c r="AL582" t="s">
        <v>51</v>
      </c>
      <c r="AM582" t="s">
        <v>50</v>
      </c>
      <c r="AN582" t="s">
        <v>51</v>
      </c>
      <c r="AO582" t="s">
        <v>51</v>
      </c>
      <c r="AP582" t="s">
        <v>51</v>
      </c>
      <c r="AQ582" t="s">
        <v>50</v>
      </c>
      <c r="AR582" t="s">
        <v>50</v>
      </c>
      <c r="AS582" t="s">
        <v>51</v>
      </c>
      <c r="AT582" t="s">
        <v>50</v>
      </c>
      <c r="AU582" t="s">
        <v>52</v>
      </c>
      <c r="AV582" t="s">
        <v>52</v>
      </c>
      <c r="AW582" t="s">
        <v>52</v>
      </c>
      <c r="AX582" t="s">
        <v>52</v>
      </c>
      <c r="AY582" t="s">
        <v>51</v>
      </c>
    </row>
    <row r="583" spans="1:51" hidden="1" x14ac:dyDescent="0.25">
      <c r="A583">
        <v>2002627</v>
      </c>
      <c r="B583">
        <v>57</v>
      </c>
      <c r="C583">
        <v>57</v>
      </c>
      <c r="D583">
        <v>37</v>
      </c>
      <c r="E583">
        <v>4</v>
      </c>
      <c r="F583" t="s">
        <v>1050</v>
      </c>
      <c r="G583" s="22">
        <v>12556</v>
      </c>
      <c r="H583">
        <v>84</v>
      </c>
      <c r="I583" t="s">
        <v>169</v>
      </c>
      <c r="J583" t="s">
        <v>47</v>
      </c>
      <c r="K583" t="s">
        <v>58</v>
      </c>
      <c r="L583">
        <v>30.2</v>
      </c>
      <c r="M583">
        <v>100</v>
      </c>
      <c r="N583">
        <v>60</v>
      </c>
      <c r="O583">
        <v>40</v>
      </c>
      <c r="P583">
        <v>80</v>
      </c>
      <c r="Q583">
        <v>118</v>
      </c>
      <c r="R583" t="s">
        <v>54</v>
      </c>
      <c r="S583" t="s">
        <v>50</v>
      </c>
      <c r="T583" t="s">
        <v>50</v>
      </c>
      <c r="U583" t="s">
        <v>50</v>
      </c>
      <c r="V583" t="s">
        <v>51</v>
      </c>
      <c r="W583" t="s">
        <v>50</v>
      </c>
      <c r="X583" t="s">
        <v>51</v>
      </c>
      <c r="Y583" t="s">
        <v>50</v>
      </c>
      <c r="Z583" t="b">
        <v>1</v>
      </c>
      <c r="AA583" t="s">
        <v>50</v>
      </c>
      <c r="AB583" t="s">
        <v>50</v>
      </c>
      <c r="AK583" t="s">
        <v>50</v>
      </c>
      <c r="AL583" t="s">
        <v>51</v>
      </c>
      <c r="AM583" t="s">
        <v>50</v>
      </c>
      <c r="AN583" t="s">
        <v>51</v>
      </c>
      <c r="AO583" t="s">
        <v>51</v>
      </c>
      <c r="AP583" t="s">
        <v>51</v>
      </c>
      <c r="AQ583" t="s">
        <v>50</v>
      </c>
      <c r="AR583" t="s">
        <v>50</v>
      </c>
      <c r="AS583" t="s">
        <v>51</v>
      </c>
      <c r="AT583" t="s">
        <v>50</v>
      </c>
      <c r="AU583" t="s">
        <v>52</v>
      </c>
      <c r="AV583" t="s">
        <v>52</v>
      </c>
      <c r="AW583" t="s">
        <v>52</v>
      </c>
      <c r="AX583" t="s">
        <v>52</v>
      </c>
      <c r="AY583" t="s">
        <v>51</v>
      </c>
    </row>
    <row r="584" spans="1:51" hidden="1" x14ac:dyDescent="0.25">
      <c r="A584">
        <v>2002627</v>
      </c>
      <c r="B584">
        <v>57</v>
      </c>
      <c r="C584">
        <v>57</v>
      </c>
      <c r="D584">
        <v>37</v>
      </c>
      <c r="E584">
        <v>5</v>
      </c>
      <c r="F584" t="s">
        <v>1051</v>
      </c>
      <c r="G584" s="22">
        <v>12556</v>
      </c>
      <c r="H584">
        <v>84</v>
      </c>
      <c r="I584" t="s">
        <v>169</v>
      </c>
      <c r="J584" t="s">
        <v>47</v>
      </c>
      <c r="K584" t="s">
        <v>58</v>
      </c>
      <c r="L584">
        <v>29.8</v>
      </c>
      <c r="M584">
        <v>90</v>
      </c>
      <c r="N584">
        <v>55</v>
      </c>
      <c r="O584">
        <v>35</v>
      </c>
      <c r="P584">
        <v>72.5</v>
      </c>
      <c r="Q584">
        <v>94</v>
      </c>
      <c r="R584" t="s">
        <v>54</v>
      </c>
      <c r="S584" t="s">
        <v>50</v>
      </c>
      <c r="T584" t="s">
        <v>50</v>
      </c>
      <c r="U584" t="s">
        <v>50</v>
      </c>
      <c r="V584" t="s">
        <v>51</v>
      </c>
      <c r="W584" t="s">
        <v>50</v>
      </c>
      <c r="X584" t="s">
        <v>51</v>
      </c>
      <c r="Y584" t="s">
        <v>50</v>
      </c>
      <c r="Z584" t="b">
        <v>1</v>
      </c>
      <c r="AA584" t="s">
        <v>50</v>
      </c>
      <c r="AB584" t="s">
        <v>50</v>
      </c>
      <c r="AC584">
        <v>102</v>
      </c>
      <c r="AD584">
        <v>44</v>
      </c>
      <c r="AE584">
        <v>141</v>
      </c>
      <c r="AF584">
        <v>4.9000000000000004</v>
      </c>
      <c r="AK584" t="s">
        <v>50</v>
      </c>
      <c r="AL584" t="s">
        <v>51</v>
      </c>
      <c r="AM584" t="s">
        <v>50</v>
      </c>
      <c r="AN584" t="s">
        <v>51</v>
      </c>
      <c r="AO584" t="s">
        <v>51</v>
      </c>
      <c r="AP584" t="s">
        <v>50</v>
      </c>
      <c r="AQ584" t="s">
        <v>50</v>
      </c>
      <c r="AR584" t="s">
        <v>51</v>
      </c>
      <c r="AS584" t="s">
        <v>51</v>
      </c>
      <c r="AT584" t="s">
        <v>50</v>
      </c>
      <c r="AU584" t="s">
        <v>52</v>
      </c>
      <c r="AV584" t="s">
        <v>52</v>
      </c>
      <c r="AW584" t="s">
        <v>52</v>
      </c>
      <c r="AX584" t="s">
        <v>52</v>
      </c>
      <c r="AY584" t="s">
        <v>51</v>
      </c>
    </row>
    <row r="585" spans="1:51" hidden="1" x14ac:dyDescent="0.25">
      <c r="A585">
        <v>2002627</v>
      </c>
      <c r="B585">
        <v>57</v>
      </c>
      <c r="C585">
        <v>57</v>
      </c>
      <c r="D585">
        <v>37</v>
      </c>
      <c r="E585">
        <v>6</v>
      </c>
      <c r="F585" t="s">
        <v>1052</v>
      </c>
      <c r="G585" s="22">
        <v>12556</v>
      </c>
      <c r="H585">
        <v>84</v>
      </c>
      <c r="I585" t="s">
        <v>169</v>
      </c>
      <c r="J585" t="s">
        <v>47</v>
      </c>
      <c r="K585" t="s">
        <v>58</v>
      </c>
      <c r="L585">
        <v>29.8</v>
      </c>
      <c r="M585">
        <v>115</v>
      </c>
      <c r="N585">
        <v>60</v>
      </c>
      <c r="O585">
        <v>55</v>
      </c>
      <c r="P585">
        <v>87.5</v>
      </c>
      <c r="Q585">
        <v>77</v>
      </c>
      <c r="R585" t="s">
        <v>54</v>
      </c>
      <c r="S585" t="s">
        <v>50</v>
      </c>
      <c r="T585" t="s">
        <v>50</v>
      </c>
      <c r="U585" t="s">
        <v>50</v>
      </c>
      <c r="V585" t="s">
        <v>51</v>
      </c>
      <c r="W585" t="s">
        <v>50</v>
      </c>
      <c r="X585" t="s">
        <v>51</v>
      </c>
      <c r="Y585" t="s">
        <v>50</v>
      </c>
      <c r="Z585" t="b">
        <v>1</v>
      </c>
      <c r="AA585" t="s">
        <v>50</v>
      </c>
      <c r="AB585" t="s">
        <v>50</v>
      </c>
      <c r="AC585">
        <v>92</v>
      </c>
      <c r="AD585">
        <v>50</v>
      </c>
      <c r="AF585">
        <v>4.4000000000000004</v>
      </c>
      <c r="AK585" t="s">
        <v>50</v>
      </c>
      <c r="AL585" t="s">
        <v>51</v>
      </c>
      <c r="AM585" t="s">
        <v>50</v>
      </c>
      <c r="AN585" t="s">
        <v>51</v>
      </c>
      <c r="AO585" t="s">
        <v>51</v>
      </c>
      <c r="AP585" t="s">
        <v>50</v>
      </c>
      <c r="AQ585" t="s">
        <v>50</v>
      </c>
      <c r="AR585" t="s">
        <v>51</v>
      </c>
      <c r="AS585" t="s">
        <v>51</v>
      </c>
      <c r="AT585" t="s">
        <v>50</v>
      </c>
      <c r="AU585" t="s">
        <v>52</v>
      </c>
      <c r="AV585" t="s">
        <v>52</v>
      </c>
      <c r="AW585" t="s">
        <v>52</v>
      </c>
      <c r="AX585" t="s">
        <v>52</v>
      </c>
      <c r="AY585" t="s">
        <v>51</v>
      </c>
    </row>
    <row r="586" spans="1:51" x14ac:dyDescent="0.25">
      <c r="A586">
        <v>2002673</v>
      </c>
      <c r="B586">
        <v>57</v>
      </c>
      <c r="C586">
        <v>57</v>
      </c>
      <c r="D586">
        <v>57</v>
      </c>
      <c r="E586">
        <v>1</v>
      </c>
      <c r="F586" t="s">
        <v>180</v>
      </c>
      <c r="G586" s="22">
        <v>27857</v>
      </c>
      <c r="H586">
        <v>42</v>
      </c>
      <c r="I586" t="s">
        <v>169</v>
      </c>
      <c r="J586" t="s">
        <v>57</v>
      </c>
      <c r="K586" t="s">
        <v>58</v>
      </c>
      <c r="L586">
        <v>57.3</v>
      </c>
      <c r="M586">
        <v>140</v>
      </c>
      <c r="N586">
        <v>70</v>
      </c>
      <c r="O586">
        <v>70</v>
      </c>
      <c r="P586">
        <v>105</v>
      </c>
      <c r="Q586">
        <v>81</v>
      </c>
      <c r="R586" t="s">
        <v>54</v>
      </c>
      <c r="S586" t="s">
        <v>50</v>
      </c>
      <c r="T586" t="s">
        <v>50</v>
      </c>
      <c r="U586" t="s">
        <v>50</v>
      </c>
      <c r="V586" t="s">
        <v>50</v>
      </c>
      <c r="W586" t="s">
        <v>50</v>
      </c>
      <c r="X586" t="s">
        <v>50</v>
      </c>
      <c r="Y586" t="s">
        <v>50</v>
      </c>
      <c r="Z586" t="s">
        <v>52</v>
      </c>
      <c r="AA586" t="s">
        <v>50</v>
      </c>
      <c r="AB586" t="s">
        <v>50</v>
      </c>
      <c r="AC586">
        <v>55</v>
      </c>
      <c r="AD586" t="s">
        <v>92</v>
      </c>
      <c r="AF586">
        <v>4.7</v>
      </c>
      <c r="AK586" t="s">
        <v>50</v>
      </c>
      <c r="AL586" t="s">
        <v>51</v>
      </c>
      <c r="AM586" t="s">
        <v>50</v>
      </c>
      <c r="AN586" t="s">
        <v>51</v>
      </c>
      <c r="AO586" t="s">
        <v>50</v>
      </c>
      <c r="AP586" t="s">
        <v>50</v>
      </c>
      <c r="AQ586" t="s">
        <v>50</v>
      </c>
      <c r="AR586" t="s">
        <v>50</v>
      </c>
      <c r="AS586" t="s">
        <v>50</v>
      </c>
      <c r="AT586" t="s">
        <v>50</v>
      </c>
      <c r="AU586" t="s">
        <v>52</v>
      </c>
      <c r="AV586" t="s">
        <v>52</v>
      </c>
      <c r="AW586" t="s">
        <v>52</v>
      </c>
      <c r="AX586" t="s">
        <v>52</v>
      </c>
      <c r="AY586" t="s">
        <v>50</v>
      </c>
    </row>
    <row r="587" spans="1:51" hidden="1" x14ac:dyDescent="0.25">
      <c r="A587">
        <v>2002673</v>
      </c>
      <c r="B587">
        <v>57</v>
      </c>
      <c r="C587">
        <v>57</v>
      </c>
      <c r="D587">
        <v>57</v>
      </c>
      <c r="E587">
        <v>2</v>
      </c>
      <c r="F587" t="s">
        <v>1053</v>
      </c>
      <c r="G587" s="22">
        <v>27857</v>
      </c>
      <c r="H587">
        <v>42</v>
      </c>
      <c r="I587" t="s">
        <v>169</v>
      </c>
      <c r="J587" t="s">
        <v>57</v>
      </c>
      <c r="K587" t="s">
        <v>58</v>
      </c>
      <c r="L587">
        <v>57.6</v>
      </c>
      <c r="M587">
        <v>165</v>
      </c>
      <c r="N587">
        <v>65</v>
      </c>
      <c r="O587">
        <v>100</v>
      </c>
      <c r="P587">
        <v>115</v>
      </c>
      <c r="Q587">
        <v>82</v>
      </c>
      <c r="R587" t="s">
        <v>54</v>
      </c>
      <c r="S587" t="s">
        <v>50</v>
      </c>
      <c r="T587" t="s">
        <v>50</v>
      </c>
      <c r="U587" t="s">
        <v>50</v>
      </c>
      <c r="V587" t="s">
        <v>50</v>
      </c>
      <c r="W587" t="s">
        <v>50</v>
      </c>
      <c r="X587" t="s">
        <v>50</v>
      </c>
      <c r="Y587" t="s">
        <v>50</v>
      </c>
      <c r="Z587" t="s">
        <v>52</v>
      </c>
      <c r="AA587" t="s">
        <v>50</v>
      </c>
      <c r="AB587" t="s">
        <v>50</v>
      </c>
      <c r="AC587">
        <v>57</v>
      </c>
      <c r="AD587" t="s">
        <v>92</v>
      </c>
      <c r="AF587">
        <v>4.5999999999999996</v>
      </c>
      <c r="AK587" t="s">
        <v>50</v>
      </c>
      <c r="AL587" t="s">
        <v>51</v>
      </c>
      <c r="AM587" t="s">
        <v>50</v>
      </c>
      <c r="AN587" t="s">
        <v>51</v>
      </c>
      <c r="AO587" t="s">
        <v>50</v>
      </c>
      <c r="AP587" t="s">
        <v>50</v>
      </c>
      <c r="AQ587" t="s">
        <v>50</v>
      </c>
      <c r="AR587" t="s">
        <v>50</v>
      </c>
      <c r="AS587" t="s">
        <v>50</v>
      </c>
      <c r="AT587" t="s">
        <v>50</v>
      </c>
      <c r="AU587" t="s">
        <v>52</v>
      </c>
      <c r="AV587" t="s">
        <v>52</v>
      </c>
      <c r="AW587" t="s">
        <v>52</v>
      </c>
      <c r="AX587" t="s">
        <v>52</v>
      </c>
      <c r="AY587" t="s">
        <v>50</v>
      </c>
    </row>
    <row r="588" spans="1:51" hidden="1" x14ac:dyDescent="0.25">
      <c r="A588">
        <v>2002673</v>
      </c>
      <c r="B588">
        <v>57</v>
      </c>
      <c r="C588">
        <v>57</v>
      </c>
      <c r="D588">
        <v>57</v>
      </c>
      <c r="E588">
        <v>3</v>
      </c>
      <c r="F588" t="s">
        <v>1054</v>
      </c>
      <c r="G588" s="22">
        <v>27857</v>
      </c>
      <c r="H588">
        <v>42</v>
      </c>
      <c r="I588" t="s">
        <v>169</v>
      </c>
      <c r="J588" t="s">
        <v>57</v>
      </c>
      <c r="K588" t="s">
        <v>58</v>
      </c>
      <c r="L588">
        <v>57.8</v>
      </c>
      <c r="M588">
        <v>155</v>
      </c>
      <c r="N588">
        <v>60</v>
      </c>
      <c r="O588">
        <v>95</v>
      </c>
      <c r="P588">
        <v>107.5</v>
      </c>
      <c r="Q588">
        <v>82</v>
      </c>
      <c r="R588" t="s">
        <v>54</v>
      </c>
      <c r="S588" t="s">
        <v>50</v>
      </c>
      <c r="T588" t="s">
        <v>50</v>
      </c>
      <c r="U588" t="s">
        <v>50</v>
      </c>
      <c r="V588" t="s">
        <v>50</v>
      </c>
      <c r="W588" t="s">
        <v>50</v>
      </c>
      <c r="X588" t="s">
        <v>50</v>
      </c>
      <c r="Y588" t="s">
        <v>50</v>
      </c>
      <c r="Z588" t="s">
        <v>52</v>
      </c>
      <c r="AA588" t="s">
        <v>50</v>
      </c>
      <c r="AB588" t="s">
        <v>50</v>
      </c>
      <c r="AC588">
        <v>51</v>
      </c>
      <c r="AD588" t="s">
        <v>92</v>
      </c>
      <c r="AF588">
        <v>4.5</v>
      </c>
      <c r="AK588" t="s">
        <v>50</v>
      </c>
      <c r="AL588" t="s">
        <v>50</v>
      </c>
      <c r="AM588" t="s">
        <v>51</v>
      </c>
      <c r="AN588" t="s">
        <v>51</v>
      </c>
      <c r="AO588" t="s">
        <v>50</v>
      </c>
      <c r="AP588" t="s">
        <v>50</v>
      </c>
      <c r="AQ588" t="s">
        <v>50</v>
      </c>
      <c r="AR588" t="s">
        <v>50</v>
      </c>
      <c r="AS588" t="s">
        <v>50</v>
      </c>
      <c r="AT588" t="s">
        <v>50</v>
      </c>
      <c r="AU588" t="s">
        <v>52</v>
      </c>
      <c r="AV588" t="s">
        <v>52</v>
      </c>
      <c r="AW588" t="s">
        <v>52</v>
      </c>
      <c r="AX588" t="s">
        <v>52</v>
      </c>
      <c r="AY588" t="s">
        <v>50</v>
      </c>
    </row>
    <row r="589" spans="1:51" hidden="1" x14ac:dyDescent="0.25">
      <c r="A589">
        <v>2002673</v>
      </c>
      <c r="B589">
        <v>57</v>
      </c>
      <c r="C589">
        <v>57</v>
      </c>
      <c r="D589">
        <v>57</v>
      </c>
      <c r="E589">
        <v>4</v>
      </c>
      <c r="F589" t="s">
        <v>1055</v>
      </c>
      <c r="G589" s="22">
        <v>27857</v>
      </c>
      <c r="H589">
        <v>42</v>
      </c>
      <c r="I589" t="s">
        <v>169</v>
      </c>
      <c r="J589" t="s">
        <v>57</v>
      </c>
      <c r="K589" t="s">
        <v>58</v>
      </c>
      <c r="L589">
        <v>57.3</v>
      </c>
      <c r="M589">
        <v>110</v>
      </c>
      <c r="N589">
        <v>70</v>
      </c>
      <c r="O589">
        <v>40</v>
      </c>
      <c r="P589">
        <v>90</v>
      </c>
      <c r="Q589">
        <v>109</v>
      </c>
      <c r="R589" t="s">
        <v>54</v>
      </c>
      <c r="S589" t="s">
        <v>50</v>
      </c>
      <c r="T589" t="s">
        <v>50</v>
      </c>
      <c r="U589" t="s">
        <v>50</v>
      </c>
      <c r="V589" t="s">
        <v>50</v>
      </c>
      <c r="W589" t="s">
        <v>50</v>
      </c>
      <c r="X589" t="s">
        <v>50</v>
      </c>
      <c r="Y589" t="s">
        <v>50</v>
      </c>
      <c r="Z589" t="s">
        <v>52</v>
      </c>
      <c r="AA589" t="s">
        <v>50</v>
      </c>
      <c r="AB589" t="s">
        <v>50</v>
      </c>
      <c r="AC589">
        <v>64</v>
      </c>
      <c r="AD589" t="s">
        <v>92</v>
      </c>
      <c r="AF589">
        <v>4.5</v>
      </c>
      <c r="AK589" t="s">
        <v>50</v>
      </c>
      <c r="AL589" t="s">
        <v>50</v>
      </c>
      <c r="AM589" t="s">
        <v>51</v>
      </c>
      <c r="AN589" t="s">
        <v>51</v>
      </c>
      <c r="AO589" t="s">
        <v>50</v>
      </c>
      <c r="AP589" t="s">
        <v>50</v>
      </c>
      <c r="AQ589" t="s">
        <v>50</v>
      </c>
      <c r="AR589" t="s">
        <v>50</v>
      </c>
      <c r="AS589" t="s">
        <v>50</v>
      </c>
      <c r="AT589" t="s">
        <v>50</v>
      </c>
      <c r="AU589" t="s">
        <v>52</v>
      </c>
      <c r="AV589" t="s">
        <v>52</v>
      </c>
      <c r="AW589" t="s">
        <v>52</v>
      </c>
      <c r="AX589" t="s">
        <v>52</v>
      </c>
      <c r="AY589" t="s">
        <v>50</v>
      </c>
    </row>
    <row r="590" spans="1:51" hidden="1" x14ac:dyDescent="0.25">
      <c r="A590">
        <v>2002673</v>
      </c>
      <c r="B590">
        <v>57</v>
      </c>
      <c r="C590">
        <v>57</v>
      </c>
      <c r="D590">
        <v>57</v>
      </c>
      <c r="E590">
        <v>5</v>
      </c>
      <c r="F590" t="s">
        <v>1056</v>
      </c>
      <c r="G590" s="22">
        <v>27857</v>
      </c>
      <c r="H590">
        <v>42</v>
      </c>
      <c r="I590" t="s">
        <v>169</v>
      </c>
      <c r="J590" t="s">
        <v>57</v>
      </c>
      <c r="K590" t="s">
        <v>58</v>
      </c>
      <c r="L590">
        <v>57.6</v>
      </c>
      <c r="M590">
        <v>104</v>
      </c>
      <c r="N590">
        <v>80</v>
      </c>
      <c r="O590">
        <v>24</v>
      </c>
      <c r="P590">
        <v>92</v>
      </c>
      <c r="Q590">
        <v>86</v>
      </c>
      <c r="R590" t="s">
        <v>54</v>
      </c>
      <c r="S590" t="s">
        <v>50</v>
      </c>
      <c r="T590" t="s">
        <v>50</v>
      </c>
      <c r="U590" t="s">
        <v>50</v>
      </c>
      <c r="V590" t="s">
        <v>50</v>
      </c>
      <c r="W590" t="s">
        <v>50</v>
      </c>
      <c r="X590" t="s">
        <v>50</v>
      </c>
      <c r="Y590" t="s">
        <v>50</v>
      </c>
      <c r="Z590" t="s">
        <v>52</v>
      </c>
      <c r="AA590" t="s">
        <v>50</v>
      </c>
      <c r="AB590" t="s">
        <v>50</v>
      </c>
      <c r="AK590" t="s">
        <v>50</v>
      </c>
      <c r="AL590" t="s">
        <v>50</v>
      </c>
      <c r="AM590" t="s">
        <v>51</v>
      </c>
      <c r="AN590" t="s">
        <v>51</v>
      </c>
      <c r="AO590" t="s">
        <v>50</v>
      </c>
      <c r="AP590" t="s">
        <v>50</v>
      </c>
      <c r="AQ590" t="s">
        <v>50</v>
      </c>
      <c r="AR590" t="s">
        <v>50</v>
      </c>
      <c r="AS590" t="s">
        <v>50</v>
      </c>
      <c r="AT590" t="s">
        <v>50</v>
      </c>
      <c r="AU590" t="s">
        <v>52</v>
      </c>
      <c r="AV590" t="s">
        <v>52</v>
      </c>
      <c r="AW590" t="s">
        <v>52</v>
      </c>
      <c r="AX590" t="s">
        <v>52</v>
      </c>
      <c r="AY590" t="s">
        <v>50</v>
      </c>
    </row>
    <row r="591" spans="1:51" hidden="1" x14ac:dyDescent="0.25">
      <c r="A591">
        <v>2002673</v>
      </c>
      <c r="B591">
        <v>57</v>
      </c>
      <c r="C591">
        <v>57</v>
      </c>
      <c r="D591">
        <v>57</v>
      </c>
      <c r="E591">
        <v>6</v>
      </c>
      <c r="F591" t="s">
        <v>1057</v>
      </c>
      <c r="G591" s="22">
        <v>27857</v>
      </c>
      <c r="H591">
        <v>42</v>
      </c>
      <c r="I591" t="s">
        <v>169</v>
      </c>
      <c r="J591" t="s">
        <v>57</v>
      </c>
      <c r="K591" t="s">
        <v>58</v>
      </c>
      <c r="L591">
        <v>57.4</v>
      </c>
      <c r="M591">
        <v>150</v>
      </c>
      <c r="N591">
        <v>90</v>
      </c>
      <c r="O591">
        <v>60</v>
      </c>
      <c r="P591">
        <v>120</v>
      </c>
      <c r="Q591">
        <v>91</v>
      </c>
      <c r="R591" t="s">
        <v>54</v>
      </c>
      <c r="S591" t="s">
        <v>50</v>
      </c>
      <c r="T591" t="s">
        <v>50</v>
      </c>
      <c r="U591" t="s">
        <v>50</v>
      </c>
      <c r="V591" t="s">
        <v>50</v>
      </c>
      <c r="W591" t="s">
        <v>50</v>
      </c>
      <c r="X591" t="s">
        <v>50</v>
      </c>
      <c r="Y591" t="s">
        <v>50</v>
      </c>
      <c r="Z591" t="s">
        <v>52</v>
      </c>
      <c r="AA591" t="s">
        <v>50</v>
      </c>
      <c r="AB591" t="s">
        <v>50</v>
      </c>
      <c r="AC591">
        <v>77</v>
      </c>
      <c r="AD591">
        <v>83</v>
      </c>
      <c r="AE591">
        <v>138</v>
      </c>
      <c r="AF591">
        <v>4.7</v>
      </c>
      <c r="AK591" t="s">
        <v>50</v>
      </c>
      <c r="AL591" t="s">
        <v>50</v>
      </c>
      <c r="AM591" t="s">
        <v>51</v>
      </c>
      <c r="AN591" t="s">
        <v>51</v>
      </c>
      <c r="AO591" t="s">
        <v>50</v>
      </c>
      <c r="AP591" t="s">
        <v>50</v>
      </c>
      <c r="AQ591" t="s">
        <v>50</v>
      </c>
      <c r="AR591" t="s">
        <v>50</v>
      </c>
      <c r="AS591" t="s">
        <v>50</v>
      </c>
      <c r="AT591" t="s">
        <v>50</v>
      </c>
      <c r="AU591" t="s">
        <v>52</v>
      </c>
      <c r="AV591" t="s">
        <v>52</v>
      </c>
      <c r="AW591" t="s">
        <v>52</v>
      </c>
      <c r="AX591" t="s">
        <v>52</v>
      </c>
      <c r="AY591" t="s">
        <v>50</v>
      </c>
    </row>
    <row r="592" spans="1:51" hidden="1" x14ac:dyDescent="0.25">
      <c r="A592">
        <v>2002673</v>
      </c>
      <c r="B592">
        <v>57</v>
      </c>
      <c r="C592">
        <v>57</v>
      </c>
      <c r="D592">
        <v>57</v>
      </c>
      <c r="E592">
        <v>7</v>
      </c>
      <c r="F592" t="s">
        <v>1058</v>
      </c>
      <c r="G592" s="22">
        <v>27857</v>
      </c>
      <c r="H592">
        <v>42</v>
      </c>
      <c r="I592" t="s">
        <v>169</v>
      </c>
      <c r="J592" t="s">
        <v>57</v>
      </c>
      <c r="K592" t="s">
        <v>58</v>
      </c>
      <c r="L592">
        <v>56.1</v>
      </c>
      <c r="M592">
        <v>120</v>
      </c>
      <c r="N592">
        <v>80</v>
      </c>
      <c r="O592">
        <v>40</v>
      </c>
      <c r="P592">
        <v>100</v>
      </c>
      <c r="Q592">
        <v>94</v>
      </c>
      <c r="R592" t="s">
        <v>49</v>
      </c>
      <c r="S592" t="s">
        <v>50</v>
      </c>
      <c r="T592" t="s">
        <v>50</v>
      </c>
      <c r="U592" t="s">
        <v>50</v>
      </c>
      <c r="V592" t="s">
        <v>50</v>
      </c>
      <c r="W592" t="s">
        <v>50</v>
      </c>
      <c r="X592" t="s">
        <v>50</v>
      </c>
      <c r="Y592" t="s">
        <v>50</v>
      </c>
      <c r="Z592" t="s">
        <v>52</v>
      </c>
      <c r="AA592" t="s">
        <v>50</v>
      </c>
      <c r="AB592" t="s">
        <v>50</v>
      </c>
      <c r="AK592" t="s">
        <v>50</v>
      </c>
      <c r="AL592" t="s">
        <v>50</v>
      </c>
      <c r="AM592" t="s">
        <v>51</v>
      </c>
      <c r="AN592" t="s">
        <v>51</v>
      </c>
      <c r="AO592" t="s">
        <v>50</v>
      </c>
      <c r="AP592" t="s">
        <v>50</v>
      </c>
      <c r="AQ592" t="s">
        <v>50</v>
      </c>
      <c r="AR592" t="s">
        <v>50</v>
      </c>
      <c r="AS592" t="s">
        <v>50</v>
      </c>
      <c r="AT592" t="s">
        <v>50</v>
      </c>
      <c r="AU592" t="s">
        <v>52</v>
      </c>
      <c r="AV592" t="s">
        <v>52</v>
      </c>
      <c r="AW592" t="s">
        <v>52</v>
      </c>
      <c r="AX592" t="s">
        <v>52</v>
      </c>
      <c r="AY592" t="s">
        <v>50</v>
      </c>
    </row>
    <row r="593" spans="1:51" hidden="1" x14ac:dyDescent="0.25">
      <c r="A593">
        <v>2002673</v>
      </c>
      <c r="B593">
        <v>57</v>
      </c>
      <c r="C593">
        <v>57</v>
      </c>
      <c r="D593">
        <v>57</v>
      </c>
      <c r="E593">
        <v>8</v>
      </c>
      <c r="F593" t="s">
        <v>1059</v>
      </c>
      <c r="G593" s="22">
        <v>27857</v>
      </c>
      <c r="H593">
        <v>42</v>
      </c>
      <c r="I593" t="s">
        <v>169</v>
      </c>
      <c r="J593" t="s">
        <v>57</v>
      </c>
      <c r="K593" t="s">
        <v>58</v>
      </c>
      <c r="L593">
        <v>58.1</v>
      </c>
      <c r="M593">
        <v>110</v>
      </c>
      <c r="N593">
        <v>60</v>
      </c>
      <c r="O593">
        <v>50</v>
      </c>
      <c r="P593">
        <v>85</v>
      </c>
      <c r="Q593">
        <v>89</v>
      </c>
      <c r="R593" t="s">
        <v>49</v>
      </c>
      <c r="S593" t="s">
        <v>50</v>
      </c>
      <c r="T593" t="s">
        <v>50</v>
      </c>
      <c r="U593" t="s">
        <v>50</v>
      </c>
      <c r="V593" t="s">
        <v>50</v>
      </c>
      <c r="W593" t="s">
        <v>50</v>
      </c>
      <c r="X593" t="s">
        <v>50</v>
      </c>
      <c r="Y593" t="s">
        <v>50</v>
      </c>
      <c r="Z593" t="s">
        <v>52</v>
      </c>
      <c r="AA593" t="s">
        <v>50</v>
      </c>
      <c r="AB593" t="s">
        <v>50</v>
      </c>
      <c r="AC593">
        <v>70</v>
      </c>
      <c r="AD593" t="s">
        <v>92</v>
      </c>
      <c r="AE593">
        <v>145</v>
      </c>
      <c r="AF593">
        <v>4.8</v>
      </c>
      <c r="AK593" t="s">
        <v>50</v>
      </c>
      <c r="AL593" t="s">
        <v>50</v>
      </c>
      <c r="AM593" t="s">
        <v>51</v>
      </c>
      <c r="AN593" t="s">
        <v>51</v>
      </c>
      <c r="AO593" t="s">
        <v>50</v>
      </c>
      <c r="AP593" t="s">
        <v>50</v>
      </c>
      <c r="AQ593" t="s">
        <v>50</v>
      </c>
      <c r="AR593" t="s">
        <v>50</v>
      </c>
      <c r="AS593" t="s">
        <v>50</v>
      </c>
      <c r="AT593" t="s">
        <v>50</v>
      </c>
      <c r="AU593" t="s">
        <v>52</v>
      </c>
      <c r="AV593" t="s">
        <v>52</v>
      </c>
      <c r="AW593" t="s">
        <v>52</v>
      </c>
      <c r="AX593" t="s">
        <v>52</v>
      </c>
      <c r="AY593" t="s">
        <v>50</v>
      </c>
    </row>
    <row r="594" spans="1:51" x14ac:dyDescent="0.25">
      <c r="A594">
        <v>2004069</v>
      </c>
      <c r="B594">
        <v>55</v>
      </c>
      <c r="C594">
        <v>55</v>
      </c>
      <c r="D594">
        <v>55</v>
      </c>
      <c r="E594">
        <v>1</v>
      </c>
      <c r="F594" t="s">
        <v>181</v>
      </c>
      <c r="G594" s="22">
        <v>20377</v>
      </c>
      <c r="H594">
        <v>63</v>
      </c>
      <c r="I594" t="s">
        <v>169</v>
      </c>
      <c r="J594" t="s">
        <v>47</v>
      </c>
      <c r="K594" t="s">
        <v>58</v>
      </c>
      <c r="L594">
        <v>32</v>
      </c>
      <c r="M594">
        <v>115</v>
      </c>
      <c r="N594">
        <v>70</v>
      </c>
      <c r="O594">
        <v>45</v>
      </c>
      <c r="P594">
        <v>92.5</v>
      </c>
      <c r="Q594">
        <v>66</v>
      </c>
      <c r="R594" t="s">
        <v>54</v>
      </c>
      <c r="S594" t="s">
        <v>50</v>
      </c>
      <c r="T594" t="s">
        <v>50</v>
      </c>
      <c r="U594" t="s">
        <v>50</v>
      </c>
      <c r="V594" t="s">
        <v>50</v>
      </c>
      <c r="W594" t="s">
        <v>50</v>
      </c>
      <c r="X594" t="s">
        <v>51</v>
      </c>
      <c r="Y594" t="s">
        <v>50</v>
      </c>
      <c r="Z594" t="s">
        <v>52</v>
      </c>
      <c r="AA594" t="s">
        <v>50</v>
      </c>
      <c r="AB594" t="s">
        <v>50</v>
      </c>
      <c r="AC594">
        <v>78</v>
      </c>
      <c r="AD594">
        <v>71</v>
      </c>
      <c r="AF594">
        <v>3.8</v>
      </c>
      <c r="AK594" t="s">
        <v>51</v>
      </c>
      <c r="AL594" t="s">
        <v>50</v>
      </c>
      <c r="AM594" t="s">
        <v>50</v>
      </c>
      <c r="AN594" t="s">
        <v>51</v>
      </c>
      <c r="AO594" t="s">
        <v>51</v>
      </c>
      <c r="AP594" t="s">
        <v>50</v>
      </c>
      <c r="AQ594" t="s">
        <v>51</v>
      </c>
      <c r="AR594" t="s">
        <v>51</v>
      </c>
      <c r="AS594" t="s">
        <v>50</v>
      </c>
      <c r="AT594" t="s">
        <v>50</v>
      </c>
      <c r="AU594" t="s">
        <v>52</v>
      </c>
      <c r="AV594" t="s">
        <v>52</v>
      </c>
      <c r="AW594" t="s">
        <v>52</v>
      </c>
      <c r="AX594" t="s">
        <v>52</v>
      </c>
      <c r="AY594" t="s">
        <v>51</v>
      </c>
    </row>
    <row r="595" spans="1:51" hidden="1" x14ac:dyDescent="0.25">
      <c r="A595">
        <v>2004069</v>
      </c>
      <c r="B595">
        <v>55</v>
      </c>
      <c r="C595">
        <v>55</v>
      </c>
      <c r="D595">
        <v>55</v>
      </c>
      <c r="E595">
        <v>2</v>
      </c>
      <c r="F595" t="s">
        <v>1060</v>
      </c>
      <c r="G595" s="22">
        <v>20377</v>
      </c>
      <c r="H595">
        <v>63</v>
      </c>
      <c r="I595" t="s">
        <v>169</v>
      </c>
      <c r="J595" t="s">
        <v>47</v>
      </c>
      <c r="K595" t="s">
        <v>58</v>
      </c>
      <c r="L595">
        <v>31.5</v>
      </c>
      <c r="M595">
        <v>100</v>
      </c>
      <c r="N595">
        <v>70</v>
      </c>
      <c r="O595">
        <v>30</v>
      </c>
      <c r="P595">
        <v>85</v>
      </c>
      <c r="Q595">
        <v>65</v>
      </c>
      <c r="R595" t="s">
        <v>54</v>
      </c>
      <c r="S595" t="s">
        <v>50</v>
      </c>
      <c r="T595" t="s">
        <v>50</v>
      </c>
      <c r="U595" t="s">
        <v>50</v>
      </c>
      <c r="V595" t="s">
        <v>50</v>
      </c>
      <c r="W595" t="s">
        <v>50</v>
      </c>
      <c r="X595" t="s">
        <v>51</v>
      </c>
      <c r="Y595" t="s">
        <v>50</v>
      </c>
      <c r="Z595" t="s">
        <v>52</v>
      </c>
      <c r="AA595" t="s">
        <v>50</v>
      </c>
      <c r="AB595" t="s">
        <v>50</v>
      </c>
      <c r="AK595" t="s">
        <v>51</v>
      </c>
      <c r="AL595" t="s">
        <v>50</v>
      </c>
      <c r="AM595" t="s">
        <v>50</v>
      </c>
      <c r="AN595" t="s">
        <v>51</v>
      </c>
      <c r="AO595" t="s">
        <v>51</v>
      </c>
      <c r="AP595" t="s">
        <v>50</v>
      </c>
      <c r="AQ595" t="s">
        <v>51</v>
      </c>
      <c r="AR595" t="s">
        <v>51</v>
      </c>
      <c r="AS595" t="s">
        <v>50</v>
      </c>
      <c r="AT595" t="s">
        <v>50</v>
      </c>
      <c r="AU595" t="s">
        <v>52</v>
      </c>
      <c r="AV595" t="s">
        <v>52</v>
      </c>
      <c r="AW595" t="s">
        <v>52</v>
      </c>
      <c r="AX595" t="s">
        <v>52</v>
      </c>
      <c r="AY595" t="s">
        <v>51</v>
      </c>
    </row>
    <row r="596" spans="1:51" hidden="1" x14ac:dyDescent="0.25">
      <c r="A596">
        <v>2004069</v>
      </c>
      <c r="B596">
        <v>55</v>
      </c>
      <c r="C596">
        <v>55</v>
      </c>
      <c r="D596">
        <v>55</v>
      </c>
      <c r="E596">
        <v>3</v>
      </c>
      <c r="F596" t="s">
        <v>1061</v>
      </c>
      <c r="G596" s="22">
        <v>20377</v>
      </c>
      <c r="H596">
        <v>63</v>
      </c>
      <c r="I596" t="s">
        <v>169</v>
      </c>
      <c r="J596" t="s">
        <v>47</v>
      </c>
      <c r="K596" t="s">
        <v>58</v>
      </c>
      <c r="L596">
        <v>31.2</v>
      </c>
      <c r="M596">
        <v>85</v>
      </c>
      <c r="N596">
        <v>50</v>
      </c>
      <c r="O596">
        <v>35</v>
      </c>
      <c r="P596">
        <v>67.5</v>
      </c>
      <c r="Q596">
        <v>58</v>
      </c>
      <c r="R596" t="s">
        <v>54</v>
      </c>
      <c r="S596" t="s">
        <v>50</v>
      </c>
      <c r="T596" t="s">
        <v>50</v>
      </c>
      <c r="U596" t="s">
        <v>50</v>
      </c>
      <c r="V596" t="s">
        <v>50</v>
      </c>
      <c r="W596" t="s">
        <v>50</v>
      </c>
      <c r="X596" t="s">
        <v>51</v>
      </c>
      <c r="Y596" t="s">
        <v>50</v>
      </c>
      <c r="Z596" t="s">
        <v>52</v>
      </c>
      <c r="AA596" t="s">
        <v>50</v>
      </c>
      <c r="AB596" t="s">
        <v>50</v>
      </c>
      <c r="AC596">
        <v>85</v>
      </c>
      <c r="AD596">
        <v>64</v>
      </c>
      <c r="AE596">
        <v>131</v>
      </c>
      <c r="AF596">
        <v>3.8</v>
      </c>
      <c r="AK596" t="s">
        <v>51</v>
      </c>
      <c r="AL596" t="s">
        <v>50</v>
      </c>
      <c r="AM596" t="s">
        <v>50</v>
      </c>
      <c r="AN596" t="s">
        <v>51</v>
      </c>
      <c r="AO596" t="s">
        <v>51</v>
      </c>
      <c r="AP596" t="s">
        <v>50</v>
      </c>
      <c r="AQ596" t="s">
        <v>51</v>
      </c>
      <c r="AR596" t="s">
        <v>51</v>
      </c>
      <c r="AS596" t="s">
        <v>50</v>
      </c>
      <c r="AT596" t="s">
        <v>50</v>
      </c>
      <c r="AU596" t="s">
        <v>52</v>
      </c>
      <c r="AV596" t="s">
        <v>52</v>
      </c>
      <c r="AW596" t="s">
        <v>52</v>
      </c>
      <c r="AX596" t="s">
        <v>52</v>
      </c>
      <c r="AY596" t="s">
        <v>51</v>
      </c>
    </row>
    <row r="597" spans="1:51" hidden="1" x14ac:dyDescent="0.25">
      <c r="A597">
        <v>2004069</v>
      </c>
      <c r="B597">
        <v>55</v>
      </c>
      <c r="C597">
        <v>55</v>
      </c>
      <c r="D597">
        <v>55</v>
      </c>
      <c r="E597">
        <v>4</v>
      </c>
      <c r="F597" t="s">
        <v>1062</v>
      </c>
      <c r="G597" s="22">
        <v>20377</v>
      </c>
      <c r="H597">
        <v>63</v>
      </c>
      <c r="I597" t="s">
        <v>169</v>
      </c>
      <c r="J597" t="s">
        <v>47</v>
      </c>
      <c r="K597" t="s">
        <v>58</v>
      </c>
      <c r="L597">
        <v>31.4</v>
      </c>
      <c r="M597">
        <v>108</v>
      </c>
      <c r="N597">
        <v>60</v>
      </c>
      <c r="O597">
        <v>48</v>
      </c>
      <c r="P597">
        <v>84</v>
      </c>
      <c r="Q597">
        <v>81</v>
      </c>
      <c r="R597" t="s">
        <v>54</v>
      </c>
      <c r="S597" t="s">
        <v>50</v>
      </c>
      <c r="T597" t="s">
        <v>50</v>
      </c>
      <c r="U597" t="s">
        <v>50</v>
      </c>
      <c r="V597" t="s">
        <v>50</v>
      </c>
      <c r="W597" t="s">
        <v>50</v>
      </c>
      <c r="X597" t="s">
        <v>51</v>
      </c>
      <c r="Y597" t="s">
        <v>50</v>
      </c>
      <c r="Z597" t="s">
        <v>52</v>
      </c>
      <c r="AA597" t="s">
        <v>50</v>
      </c>
      <c r="AB597" t="s">
        <v>50</v>
      </c>
      <c r="AK597" t="s">
        <v>51</v>
      </c>
      <c r="AL597" t="s">
        <v>50</v>
      </c>
      <c r="AM597" t="s">
        <v>50</v>
      </c>
      <c r="AN597" t="s">
        <v>51</v>
      </c>
      <c r="AO597" t="s">
        <v>51</v>
      </c>
      <c r="AP597" t="s">
        <v>50</v>
      </c>
      <c r="AQ597" t="s">
        <v>51</v>
      </c>
      <c r="AR597" t="s">
        <v>51</v>
      </c>
      <c r="AS597" t="s">
        <v>50</v>
      </c>
      <c r="AT597" t="s">
        <v>50</v>
      </c>
      <c r="AU597" t="s">
        <v>52</v>
      </c>
      <c r="AV597" t="s">
        <v>52</v>
      </c>
      <c r="AW597" t="s">
        <v>52</v>
      </c>
      <c r="AX597" t="s">
        <v>52</v>
      </c>
      <c r="AY597" t="s">
        <v>51</v>
      </c>
    </row>
    <row r="598" spans="1:51" hidden="1" x14ac:dyDescent="0.25">
      <c r="A598">
        <v>2004069</v>
      </c>
      <c r="B598">
        <v>55</v>
      </c>
      <c r="C598">
        <v>55</v>
      </c>
      <c r="D598">
        <v>55</v>
      </c>
      <c r="E598">
        <v>5</v>
      </c>
      <c r="F598" t="s">
        <v>1063</v>
      </c>
      <c r="G598" s="22">
        <v>20377</v>
      </c>
      <c r="H598">
        <v>63</v>
      </c>
      <c r="I598" t="s">
        <v>169</v>
      </c>
      <c r="J598" t="s">
        <v>47</v>
      </c>
      <c r="K598" t="s">
        <v>58</v>
      </c>
      <c r="L598">
        <v>30.5</v>
      </c>
      <c r="M598">
        <v>100</v>
      </c>
      <c r="N598">
        <v>60</v>
      </c>
      <c r="O598">
        <v>40</v>
      </c>
      <c r="P598">
        <v>80</v>
      </c>
      <c r="Q598">
        <v>82</v>
      </c>
      <c r="R598" t="s">
        <v>54</v>
      </c>
      <c r="S598" t="s">
        <v>50</v>
      </c>
      <c r="T598" t="s">
        <v>50</v>
      </c>
      <c r="U598" t="s">
        <v>50</v>
      </c>
      <c r="V598" t="s">
        <v>50</v>
      </c>
      <c r="W598" t="s">
        <v>50</v>
      </c>
      <c r="X598" t="s">
        <v>51</v>
      </c>
      <c r="Y598" t="s">
        <v>50</v>
      </c>
      <c r="Z598" t="s">
        <v>52</v>
      </c>
      <c r="AA598" t="s">
        <v>50</v>
      </c>
      <c r="AB598" t="s">
        <v>50</v>
      </c>
      <c r="AK598" t="s">
        <v>51</v>
      </c>
      <c r="AL598" t="s">
        <v>50</v>
      </c>
      <c r="AM598" t="s">
        <v>50</v>
      </c>
      <c r="AN598" t="s">
        <v>51</v>
      </c>
      <c r="AO598" t="s">
        <v>51</v>
      </c>
      <c r="AP598" t="s">
        <v>50</v>
      </c>
      <c r="AQ598" t="s">
        <v>51</v>
      </c>
      <c r="AR598" t="s">
        <v>51</v>
      </c>
      <c r="AS598" t="s">
        <v>50</v>
      </c>
      <c r="AT598" t="s">
        <v>50</v>
      </c>
      <c r="AU598" t="s">
        <v>52</v>
      </c>
      <c r="AV598" t="s">
        <v>52</v>
      </c>
      <c r="AW598" t="s">
        <v>52</v>
      </c>
      <c r="AX598" t="s">
        <v>52</v>
      </c>
      <c r="AY598" t="s">
        <v>51</v>
      </c>
    </row>
    <row r="599" spans="1:51" hidden="1" x14ac:dyDescent="0.25">
      <c r="A599">
        <v>2004069</v>
      </c>
      <c r="B599">
        <v>55</v>
      </c>
      <c r="C599">
        <v>55</v>
      </c>
      <c r="D599">
        <v>55</v>
      </c>
      <c r="E599">
        <v>6</v>
      </c>
      <c r="F599" t="s">
        <v>1064</v>
      </c>
      <c r="G599" s="22">
        <v>20377</v>
      </c>
      <c r="H599">
        <v>63</v>
      </c>
      <c r="I599" t="s">
        <v>169</v>
      </c>
      <c r="J599" t="s">
        <v>47</v>
      </c>
      <c r="K599" t="s">
        <v>58</v>
      </c>
      <c r="L599">
        <v>30</v>
      </c>
      <c r="M599">
        <v>90</v>
      </c>
      <c r="N599">
        <v>50</v>
      </c>
      <c r="O599">
        <v>40</v>
      </c>
      <c r="P599">
        <v>70</v>
      </c>
      <c r="Q599">
        <v>97</v>
      </c>
      <c r="R599" t="s">
        <v>49</v>
      </c>
      <c r="S599" t="s">
        <v>50</v>
      </c>
      <c r="T599" t="s">
        <v>50</v>
      </c>
      <c r="U599" t="s">
        <v>50</v>
      </c>
      <c r="V599" t="s">
        <v>50</v>
      </c>
      <c r="W599" t="s">
        <v>50</v>
      </c>
      <c r="X599" t="s">
        <v>51</v>
      </c>
      <c r="Y599" t="s">
        <v>50</v>
      </c>
      <c r="Z599" t="s">
        <v>52</v>
      </c>
      <c r="AA599" t="s">
        <v>50</v>
      </c>
      <c r="AB599" t="s">
        <v>50</v>
      </c>
      <c r="AC599">
        <v>85</v>
      </c>
      <c r="AD599">
        <v>64</v>
      </c>
      <c r="AE599">
        <v>132</v>
      </c>
      <c r="AF599">
        <v>3.8</v>
      </c>
      <c r="AK599" t="s">
        <v>51</v>
      </c>
      <c r="AL599" t="s">
        <v>50</v>
      </c>
      <c r="AM599" t="s">
        <v>50</v>
      </c>
      <c r="AN599" t="s">
        <v>51</v>
      </c>
      <c r="AO599" t="s">
        <v>51</v>
      </c>
      <c r="AP599" t="s">
        <v>50</v>
      </c>
      <c r="AQ599" t="s">
        <v>51</v>
      </c>
      <c r="AR599" t="s">
        <v>51</v>
      </c>
      <c r="AS599" t="s">
        <v>50</v>
      </c>
      <c r="AT599" t="s">
        <v>50</v>
      </c>
      <c r="AU599" t="s">
        <v>52</v>
      </c>
      <c r="AV599" t="s">
        <v>52</v>
      </c>
      <c r="AW599" t="s">
        <v>52</v>
      </c>
      <c r="AX599" t="s">
        <v>52</v>
      </c>
      <c r="AY599" t="s">
        <v>51</v>
      </c>
    </row>
    <row r="600" spans="1:51" x14ac:dyDescent="0.25">
      <c r="A600">
        <v>2005276</v>
      </c>
      <c r="B600">
        <v>52</v>
      </c>
      <c r="C600">
        <v>52</v>
      </c>
      <c r="D600">
        <v>52</v>
      </c>
      <c r="E600">
        <v>1</v>
      </c>
      <c r="F600" t="s">
        <v>182</v>
      </c>
      <c r="G600" s="22">
        <v>19356</v>
      </c>
      <c r="H600">
        <v>66</v>
      </c>
      <c r="I600" t="s">
        <v>169</v>
      </c>
      <c r="J600" t="s">
        <v>57</v>
      </c>
      <c r="K600" t="s">
        <v>58</v>
      </c>
      <c r="L600">
        <v>22.5</v>
      </c>
      <c r="M600">
        <v>100</v>
      </c>
      <c r="N600">
        <v>65</v>
      </c>
      <c r="O600">
        <v>35</v>
      </c>
      <c r="P600">
        <v>82.5</v>
      </c>
      <c r="Q600">
        <v>91</v>
      </c>
      <c r="R600" t="s">
        <v>49</v>
      </c>
      <c r="S600" t="s">
        <v>50</v>
      </c>
      <c r="T600" t="s">
        <v>50</v>
      </c>
      <c r="U600" t="s">
        <v>50</v>
      </c>
      <c r="V600" t="s">
        <v>50</v>
      </c>
      <c r="W600" t="s">
        <v>50</v>
      </c>
      <c r="X600" t="s">
        <v>50</v>
      </c>
      <c r="Y600" t="s">
        <v>50</v>
      </c>
      <c r="Z600" t="s">
        <v>52</v>
      </c>
      <c r="AA600" t="s">
        <v>50</v>
      </c>
      <c r="AB600" t="s">
        <v>50</v>
      </c>
      <c r="AK600" t="s">
        <v>50</v>
      </c>
      <c r="AL600" t="s">
        <v>50</v>
      </c>
      <c r="AM600" t="s">
        <v>50</v>
      </c>
      <c r="AN600" t="s">
        <v>51</v>
      </c>
      <c r="AO600" t="s">
        <v>50</v>
      </c>
      <c r="AP600" t="s">
        <v>50</v>
      </c>
      <c r="AQ600" t="s">
        <v>50</v>
      </c>
      <c r="AR600" t="s">
        <v>50</v>
      </c>
      <c r="AS600" t="s">
        <v>50</v>
      </c>
      <c r="AT600" t="s">
        <v>50</v>
      </c>
      <c r="AU600" t="s">
        <v>52</v>
      </c>
      <c r="AV600" t="s">
        <v>52</v>
      </c>
      <c r="AW600" t="s">
        <v>52</v>
      </c>
      <c r="AX600" t="s">
        <v>52</v>
      </c>
      <c r="AY600" t="s">
        <v>50</v>
      </c>
    </row>
    <row r="601" spans="1:51" x14ac:dyDescent="0.25">
      <c r="A601">
        <v>2005340</v>
      </c>
      <c r="B601">
        <v>52</v>
      </c>
      <c r="C601">
        <v>52</v>
      </c>
      <c r="D601">
        <v>52</v>
      </c>
      <c r="E601">
        <v>1</v>
      </c>
      <c r="F601" t="s">
        <v>183</v>
      </c>
      <c r="G601" s="22">
        <v>12027</v>
      </c>
      <c r="H601">
        <v>86</v>
      </c>
      <c r="I601" t="s">
        <v>169</v>
      </c>
      <c r="J601" t="s">
        <v>47</v>
      </c>
      <c r="K601" t="s">
        <v>58</v>
      </c>
      <c r="L601">
        <v>35.700000000000003</v>
      </c>
      <c r="M601">
        <v>122</v>
      </c>
      <c r="N601">
        <v>70</v>
      </c>
      <c r="O601">
        <v>52</v>
      </c>
      <c r="P601">
        <v>96</v>
      </c>
      <c r="Q601">
        <v>87</v>
      </c>
      <c r="R601" t="s">
        <v>54</v>
      </c>
      <c r="S601" t="s">
        <v>50</v>
      </c>
      <c r="T601" t="s">
        <v>50</v>
      </c>
      <c r="U601" t="s">
        <v>50</v>
      </c>
      <c r="V601" t="s">
        <v>51</v>
      </c>
      <c r="W601" t="s">
        <v>50</v>
      </c>
      <c r="X601" t="s">
        <v>51</v>
      </c>
      <c r="Y601" t="s">
        <v>50</v>
      </c>
      <c r="Z601" t="b">
        <v>1</v>
      </c>
      <c r="AA601" t="s">
        <v>50</v>
      </c>
      <c r="AB601" t="s">
        <v>50</v>
      </c>
      <c r="AC601">
        <v>88</v>
      </c>
      <c r="AD601">
        <v>52</v>
      </c>
      <c r="AE601">
        <v>151</v>
      </c>
      <c r="AF601">
        <v>4.4000000000000004</v>
      </c>
      <c r="AK601" t="s">
        <v>50</v>
      </c>
      <c r="AL601" t="s">
        <v>51</v>
      </c>
      <c r="AM601" t="s">
        <v>50</v>
      </c>
      <c r="AN601" t="s">
        <v>51</v>
      </c>
      <c r="AO601" t="s">
        <v>51</v>
      </c>
      <c r="AP601" t="s">
        <v>50</v>
      </c>
      <c r="AQ601" t="s">
        <v>50</v>
      </c>
      <c r="AR601" t="s">
        <v>50</v>
      </c>
      <c r="AS601" t="s">
        <v>50</v>
      </c>
      <c r="AT601" t="s">
        <v>50</v>
      </c>
      <c r="AU601" t="s">
        <v>52</v>
      </c>
      <c r="AV601" t="s">
        <v>52</v>
      </c>
      <c r="AW601" t="s">
        <v>52</v>
      </c>
      <c r="AX601" t="s">
        <v>52</v>
      </c>
      <c r="AY601" t="s">
        <v>51</v>
      </c>
    </row>
    <row r="602" spans="1:51" hidden="1" x14ac:dyDescent="0.25">
      <c r="A602">
        <v>2005340</v>
      </c>
      <c r="B602">
        <v>52</v>
      </c>
      <c r="C602">
        <v>52</v>
      </c>
      <c r="D602">
        <v>52</v>
      </c>
      <c r="E602">
        <v>2</v>
      </c>
      <c r="F602" t="s">
        <v>1065</v>
      </c>
      <c r="G602" s="22">
        <v>12027</v>
      </c>
      <c r="H602">
        <v>86</v>
      </c>
      <c r="I602" t="s">
        <v>169</v>
      </c>
      <c r="J602" t="s">
        <v>47</v>
      </c>
      <c r="K602" t="s">
        <v>58</v>
      </c>
      <c r="L602">
        <v>33.6</v>
      </c>
      <c r="M602">
        <v>140</v>
      </c>
      <c r="N602">
        <v>90</v>
      </c>
      <c r="O602">
        <v>50</v>
      </c>
      <c r="P602">
        <v>115</v>
      </c>
      <c r="Q602">
        <v>70</v>
      </c>
      <c r="R602" t="s">
        <v>54</v>
      </c>
      <c r="S602" t="s">
        <v>51</v>
      </c>
      <c r="T602" t="s">
        <v>50</v>
      </c>
      <c r="U602" t="s">
        <v>51</v>
      </c>
      <c r="V602" t="s">
        <v>51</v>
      </c>
      <c r="W602" t="s">
        <v>50</v>
      </c>
      <c r="X602" t="s">
        <v>51</v>
      </c>
      <c r="Y602" t="s">
        <v>50</v>
      </c>
      <c r="Z602" t="b">
        <v>1</v>
      </c>
      <c r="AA602" t="s">
        <v>50</v>
      </c>
      <c r="AB602" t="s">
        <v>50</v>
      </c>
      <c r="AC602">
        <v>79</v>
      </c>
      <c r="AD602">
        <v>59</v>
      </c>
      <c r="AF602">
        <v>4.8</v>
      </c>
      <c r="AK602" t="s">
        <v>50</v>
      </c>
      <c r="AL602" t="s">
        <v>51</v>
      </c>
      <c r="AM602" t="s">
        <v>50</v>
      </c>
      <c r="AN602" t="s">
        <v>51</v>
      </c>
      <c r="AO602" t="s">
        <v>51</v>
      </c>
      <c r="AP602" t="s">
        <v>50</v>
      </c>
      <c r="AQ602" t="s">
        <v>50</v>
      </c>
      <c r="AR602" t="s">
        <v>50</v>
      </c>
      <c r="AS602" t="s">
        <v>50</v>
      </c>
      <c r="AT602" t="s">
        <v>50</v>
      </c>
      <c r="AU602" s="23">
        <v>43008</v>
      </c>
      <c r="AV602">
        <v>0</v>
      </c>
      <c r="AW602" t="s">
        <v>52</v>
      </c>
      <c r="AX602" t="s">
        <v>52</v>
      </c>
      <c r="AY602" t="s">
        <v>51</v>
      </c>
    </row>
    <row r="603" spans="1:51" hidden="1" x14ac:dyDescent="0.25">
      <c r="A603">
        <v>2005340</v>
      </c>
      <c r="B603">
        <v>52</v>
      </c>
      <c r="C603">
        <v>52</v>
      </c>
      <c r="D603">
        <v>52</v>
      </c>
      <c r="E603">
        <v>3</v>
      </c>
      <c r="F603" t="s">
        <v>1066</v>
      </c>
      <c r="G603" s="22">
        <v>12027</v>
      </c>
      <c r="H603">
        <v>86</v>
      </c>
      <c r="I603" t="s">
        <v>169</v>
      </c>
      <c r="J603" t="s">
        <v>47</v>
      </c>
      <c r="K603" t="s">
        <v>58</v>
      </c>
      <c r="L603">
        <v>32</v>
      </c>
      <c r="M603">
        <v>120</v>
      </c>
      <c r="N603">
        <v>70</v>
      </c>
      <c r="O603">
        <v>50</v>
      </c>
      <c r="P603">
        <v>95</v>
      </c>
      <c r="Q603">
        <v>72</v>
      </c>
      <c r="R603" t="s">
        <v>54</v>
      </c>
      <c r="S603" t="s">
        <v>50</v>
      </c>
      <c r="T603" t="s">
        <v>50</v>
      </c>
      <c r="U603" t="s">
        <v>50</v>
      </c>
      <c r="V603" t="s">
        <v>51</v>
      </c>
      <c r="W603" t="s">
        <v>50</v>
      </c>
      <c r="X603" t="s">
        <v>51</v>
      </c>
      <c r="Y603" t="s">
        <v>50</v>
      </c>
      <c r="Z603" t="b">
        <v>1</v>
      </c>
      <c r="AA603" t="s">
        <v>50</v>
      </c>
      <c r="AB603" t="s">
        <v>50</v>
      </c>
      <c r="AC603">
        <v>70</v>
      </c>
      <c r="AD603">
        <v>69</v>
      </c>
      <c r="AF603">
        <v>4.4000000000000004</v>
      </c>
      <c r="AK603" t="s">
        <v>50</v>
      </c>
      <c r="AL603" t="s">
        <v>51</v>
      </c>
      <c r="AM603" t="s">
        <v>50</v>
      </c>
      <c r="AN603" t="s">
        <v>51</v>
      </c>
      <c r="AO603" t="s">
        <v>51</v>
      </c>
      <c r="AP603" t="s">
        <v>50</v>
      </c>
      <c r="AQ603" t="s">
        <v>50</v>
      </c>
      <c r="AR603" t="s">
        <v>50</v>
      </c>
      <c r="AS603" t="s">
        <v>50</v>
      </c>
      <c r="AT603" t="s">
        <v>50</v>
      </c>
      <c r="AU603" t="s">
        <v>52</v>
      </c>
      <c r="AV603" t="s">
        <v>52</v>
      </c>
      <c r="AW603" t="s">
        <v>52</v>
      </c>
      <c r="AX603" t="s">
        <v>52</v>
      </c>
      <c r="AY603" t="s">
        <v>51</v>
      </c>
    </row>
    <row r="604" spans="1:51" hidden="1" x14ac:dyDescent="0.25">
      <c r="A604">
        <v>2005340</v>
      </c>
      <c r="B604">
        <v>52</v>
      </c>
      <c r="C604">
        <v>52</v>
      </c>
      <c r="D604">
        <v>52</v>
      </c>
      <c r="E604">
        <v>4</v>
      </c>
      <c r="F604" t="s">
        <v>1067</v>
      </c>
      <c r="G604" s="22">
        <v>12027</v>
      </c>
      <c r="H604">
        <v>86</v>
      </c>
      <c r="I604" t="s">
        <v>169</v>
      </c>
      <c r="J604" t="s">
        <v>47</v>
      </c>
      <c r="K604" t="s">
        <v>58</v>
      </c>
      <c r="L604">
        <v>31.8</v>
      </c>
      <c r="M604">
        <v>110</v>
      </c>
      <c r="N604">
        <v>60</v>
      </c>
      <c r="O604">
        <v>50</v>
      </c>
      <c r="P604">
        <v>85</v>
      </c>
      <c r="Q604">
        <v>57</v>
      </c>
      <c r="R604" t="s">
        <v>54</v>
      </c>
      <c r="S604" t="s">
        <v>50</v>
      </c>
      <c r="T604" t="s">
        <v>50</v>
      </c>
      <c r="U604" t="s">
        <v>50</v>
      </c>
      <c r="V604" t="s">
        <v>51</v>
      </c>
      <c r="W604" t="s">
        <v>50</v>
      </c>
      <c r="X604" t="s">
        <v>51</v>
      </c>
      <c r="Y604" t="s">
        <v>50</v>
      </c>
      <c r="Z604" t="b">
        <v>1</v>
      </c>
      <c r="AA604" t="s">
        <v>50</v>
      </c>
      <c r="AB604" t="s">
        <v>50</v>
      </c>
      <c r="AK604" t="s">
        <v>50</v>
      </c>
      <c r="AL604" t="s">
        <v>51</v>
      </c>
      <c r="AM604" t="s">
        <v>50</v>
      </c>
      <c r="AN604" t="s">
        <v>51</v>
      </c>
      <c r="AO604" t="s">
        <v>51</v>
      </c>
      <c r="AP604" t="s">
        <v>50</v>
      </c>
      <c r="AQ604" t="s">
        <v>50</v>
      </c>
      <c r="AR604" t="s">
        <v>50</v>
      </c>
      <c r="AS604" t="s">
        <v>50</v>
      </c>
      <c r="AT604" t="s">
        <v>50</v>
      </c>
      <c r="AU604" t="s">
        <v>52</v>
      </c>
      <c r="AV604" t="s">
        <v>52</v>
      </c>
      <c r="AW604" t="s">
        <v>52</v>
      </c>
      <c r="AX604" t="s">
        <v>52</v>
      </c>
      <c r="AY604" t="s">
        <v>51</v>
      </c>
    </row>
    <row r="605" spans="1:51" hidden="1" x14ac:dyDescent="0.25">
      <c r="A605">
        <v>2005340</v>
      </c>
      <c r="B605">
        <v>52</v>
      </c>
      <c r="C605">
        <v>52</v>
      </c>
      <c r="D605">
        <v>52</v>
      </c>
      <c r="E605">
        <v>5</v>
      </c>
      <c r="F605" t="s">
        <v>1068</v>
      </c>
      <c r="G605" s="22">
        <v>12027</v>
      </c>
      <c r="H605">
        <v>86</v>
      </c>
      <c r="I605" t="s">
        <v>169</v>
      </c>
      <c r="J605" t="s">
        <v>47</v>
      </c>
      <c r="K605" t="s">
        <v>58</v>
      </c>
      <c r="L605">
        <v>32</v>
      </c>
      <c r="M605">
        <v>120</v>
      </c>
      <c r="N605">
        <v>60</v>
      </c>
      <c r="O605">
        <v>60</v>
      </c>
      <c r="P605">
        <v>90</v>
      </c>
      <c r="Q605">
        <v>79</v>
      </c>
      <c r="R605" t="s">
        <v>54</v>
      </c>
      <c r="S605" t="s">
        <v>50</v>
      </c>
      <c r="T605" t="s">
        <v>50</v>
      </c>
      <c r="U605" t="s">
        <v>50</v>
      </c>
      <c r="V605" t="s">
        <v>51</v>
      </c>
      <c r="W605" t="s">
        <v>50</v>
      </c>
      <c r="X605" t="s">
        <v>51</v>
      </c>
      <c r="Y605" t="s">
        <v>50</v>
      </c>
      <c r="Z605" t="b">
        <v>1</v>
      </c>
      <c r="AA605" t="s">
        <v>50</v>
      </c>
      <c r="AB605" t="s">
        <v>50</v>
      </c>
      <c r="AC605">
        <v>95</v>
      </c>
      <c r="AD605">
        <v>47</v>
      </c>
      <c r="AE605">
        <v>146</v>
      </c>
      <c r="AF605">
        <v>4.2</v>
      </c>
      <c r="AK605" t="s">
        <v>50</v>
      </c>
      <c r="AL605" t="s">
        <v>51</v>
      </c>
      <c r="AM605" t="s">
        <v>50</v>
      </c>
      <c r="AN605" t="s">
        <v>51</v>
      </c>
      <c r="AO605" t="s">
        <v>51</v>
      </c>
      <c r="AP605" t="s">
        <v>50</v>
      </c>
      <c r="AQ605" t="s">
        <v>50</v>
      </c>
      <c r="AR605" t="s">
        <v>50</v>
      </c>
      <c r="AS605" t="s">
        <v>50</v>
      </c>
      <c r="AT605" t="s">
        <v>50</v>
      </c>
      <c r="AU605" t="s">
        <v>52</v>
      </c>
      <c r="AV605" t="s">
        <v>52</v>
      </c>
      <c r="AW605" t="s">
        <v>52</v>
      </c>
      <c r="AX605" t="s">
        <v>52</v>
      </c>
      <c r="AY605" t="s">
        <v>51</v>
      </c>
    </row>
    <row r="606" spans="1:51" x14ac:dyDescent="0.25">
      <c r="A606">
        <v>2005373</v>
      </c>
      <c r="B606">
        <v>51</v>
      </c>
      <c r="C606">
        <v>51</v>
      </c>
      <c r="D606">
        <v>51</v>
      </c>
      <c r="E606">
        <v>1</v>
      </c>
      <c r="F606" t="s">
        <v>184</v>
      </c>
      <c r="G606" s="22">
        <v>14410</v>
      </c>
      <c r="H606">
        <v>79</v>
      </c>
      <c r="I606" t="s">
        <v>169</v>
      </c>
      <c r="J606" t="s">
        <v>47</v>
      </c>
      <c r="K606" t="s">
        <v>58</v>
      </c>
      <c r="L606">
        <v>20</v>
      </c>
      <c r="M606">
        <v>144</v>
      </c>
      <c r="N606">
        <v>90</v>
      </c>
      <c r="O606">
        <v>54</v>
      </c>
      <c r="P606">
        <v>117</v>
      </c>
      <c r="Q606">
        <v>59</v>
      </c>
      <c r="R606" t="s">
        <v>54</v>
      </c>
      <c r="S606" t="s">
        <v>51</v>
      </c>
      <c r="T606" t="s">
        <v>50</v>
      </c>
      <c r="U606" t="s">
        <v>51</v>
      </c>
      <c r="V606" t="s">
        <v>50</v>
      </c>
      <c r="W606" t="s">
        <v>50</v>
      </c>
      <c r="X606" t="s">
        <v>50</v>
      </c>
      <c r="Y606" t="s">
        <v>50</v>
      </c>
      <c r="Z606" t="s">
        <v>52</v>
      </c>
      <c r="AA606" t="s">
        <v>50</v>
      </c>
      <c r="AB606" t="s">
        <v>50</v>
      </c>
      <c r="AC606">
        <v>51</v>
      </c>
      <c r="AD606">
        <v>88</v>
      </c>
      <c r="AE606">
        <v>127</v>
      </c>
      <c r="AF606">
        <v>4.5</v>
      </c>
      <c r="AK606" t="s">
        <v>51</v>
      </c>
      <c r="AL606" t="s">
        <v>50</v>
      </c>
      <c r="AM606" t="s">
        <v>50</v>
      </c>
      <c r="AN606" t="s">
        <v>51</v>
      </c>
      <c r="AO606" t="s">
        <v>50</v>
      </c>
      <c r="AP606" t="s">
        <v>50</v>
      </c>
      <c r="AQ606" t="s">
        <v>50</v>
      </c>
      <c r="AR606" t="s">
        <v>50</v>
      </c>
      <c r="AS606" t="s">
        <v>50</v>
      </c>
      <c r="AT606" t="s">
        <v>50</v>
      </c>
      <c r="AU606" t="s">
        <v>52</v>
      </c>
      <c r="AV606" t="s">
        <v>52</v>
      </c>
      <c r="AW606" t="s">
        <v>52</v>
      </c>
      <c r="AX606" t="s">
        <v>52</v>
      </c>
      <c r="AY606" t="s">
        <v>50</v>
      </c>
    </row>
    <row r="607" spans="1:51" hidden="1" x14ac:dyDescent="0.25">
      <c r="A607">
        <v>2005373</v>
      </c>
      <c r="B607">
        <v>51</v>
      </c>
      <c r="C607">
        <v>51</v>
      </c>
      <c r="D607">
        <v>51</v>
      </c>
      <c r="E607">
        <v>2</v>
      </c>
      <c r="F607" t="s">
        <v>1069</v>
      </c>
      <c r="G607" s="22">
        <v>14410</v>
      </c>
      <c r="H607">
        <v>79</v>
      </c>
      <c r="I607" t="s">
        <v>169</v>
      </c>
      <c r="J607" t="s">
        <v>47</v>
      </c>
      <c r="K607" t="s">
        <v>58</v>
      </c>
      <c r="L607">
        <v>19.899999999999999</v>
      </c>
      <c r="M607">
        <v>140</v>
      </c>
      <c r="N607">
        <v>60</v>
      </c>
      <c r="O607">
        <v>80</v>
      </c>
      <c r="P607">
        <v>100</v>
      </c>
      <c r="Q607">
        <v>58</v>
      </c>
      <c r="R607" t="s">
        <v>54</v>
      </c>
      <c r="S607" t="s">
        <v>51</v>
      </c>
      <c r="T607" t="s">
        <v>50</v>
      </c>
      <c r="U607" t="s">
        <v>51</v>
      </c>
      <c r="V607" t="s">
        <v>50</v>
      </c>
      <c r="W607" t="s">
        <v>50</v>
      </c>
      <c r="X607" t="s">
        <v>50</v>
      </c>
      <c r="Y607" t="s">
        <v>50</v>
      </c>
      <c r="Z607" t="s">
        <v>52</v>
      </c>
      <c r="AA607" t="s">
        <v>50</v>
      </c>
      <c r="AB607" t="s">
        <v>50</v>
      </c>
      <c r="AC607">
        <v>74</v>
      </c>
      <c r="AD607">
        <v>67</v>
      </c>
      <c r="AE607">
        <v>127</v>
      </c>
      <c r="AF607">
        <v>5.6</v>
      </c>
      <c r="AK607" t="s">
        <v>50</v>
      </c>
      <c r="AL607" t="s">
        <v>51</v>
      </c>
      <c r="AM607" t="s">
        <v>50</v>
      </c>
      <c r="AN607" t="s">
        <v>51</v>
      </c>
      <c r="AO607" t="s">
        <v>50</v>
      </c>
      <c r="AP607" t="s">
        <v>50</v>
      </c>
      <c r="AQ607" t="s">
        <v>50</v>
      </c>
      <c r="AR607" t="s">
        <v>50</v>
      </c>
      <c r="AS607" t="s">
        <v>50</v>
      </c>
      <c r="AT607" t="s">
        <v>50</v>
      </c>
      <c r="AU607" t="s">
        <v>52</v>
      </c>
      <c r="AV607" t="s">
        <v>52</v>
      </c>
      <c r="AW607" t="s">
        <v>52</v>
      </c>
      <c r="AX607" t="s">
        <v>52</v>
      </c>
      <c r="AY607" t="s">
        <v>50</v>
      </c>
    </row>
    <row r="608" spans="1:51" hidden="1" x14ac:dyDescent="0.25">
      <c r="A608">
        <v>2005373</v>
      </c>
      <c r="B608">
        <v>51</v>
      </c>
      <c r="C608">
        <v>51</v>
      </c>
      <c r="D608">
        <v>51</v>
      </c>
      <c r="E608">
        <v>3</v>
      </c>
      <c r="F608" t="s">
        <v>1070</v>
      </c>
      <c r="G608" s="22">
        <v>14410</v>
      </c>
      <c r="H608">
        <v>79</v>
      </c>
      <c r="I608" t="s">
        <v>169</v>
      </c>
      <c r="J608" t="s">
        <v>47</v>
      </c>
      <c r="K608" t="s">
        <v>58</v>
      </c>
      <c r="L608">
        <v>19.8</v>
      </c>
      <c r="M608">
        <v>130</v>
      </c>
      <c r="N608">
        <v>70</v>
      </c>
      <c r="O608">
        <v>60</v>
      </c>
      <c r="P608">
        <v>100</v>
      </c>
      <c r="Q608">
        <v>68</v>
      </c>
      <c r="R608" t="s">
        <v>54</v>
      </c>
      <c r="S608" t="s">
        <v>50</v>
      </c>
      <c r="T608" t="s">
        <v>50</v>
      </c>
      <c r="U608" t="s">
        <v>51</v>
      </c>
      <c r="V608" t="s">
        <v>50</v>
      </c>
      <c r="W608" t="s">
        <v>50</v>
      </c>
      <c r="X608" t="s">
        <v>50</v>
      </c>
      <c r="Y608" t="s">
        <v>50</v>
      </c>
      <c r="Z608" t="s">
        <v>52</v>
      </c>
      <c r="AA608" t="s">
        <v>50</v>
      </c>
      <c r="AB608" t="s">
        <v>50</v>
      </c>
      <c r="AC608">
        <v>58</v>
      </c>
      <c r="AD608">
        <v>85</v>
      </c>
      <c r="AE608">
        <v>119</v>
      </c>
      <c r="AF608">
        <v>4.9000000000000004</v>
      </c>
      <c r="AK608" t="s">
        <v>50</v>
      </c>
      <c r="AL608" t="s">
        <v>51</v>
      </c>
      <c r="AM608" t="s">
        <v>50</v>
      </c>
      <c r="AN608" t="s">
        <v>51</v>
      </c>
      <c r="AO608" t="s">
        <v>50</v>
      </c>
      <c r="AP608" t="s">
        <v>50</v>
      </c>
      <c r="AQ608" t="s">
        <v>50</v>
      </c>
      <c r="AR608" t="s">
        <v>50</v>
      </c>
      <c r="AS608" t="s">
        <v>50</v>
      </c>
      <c r="AT608" t="s">
        <v>50</v>
      </c>
      <c r="AU608" t="s">
        <v>52</v>
      </c>
      <c r="AV608" t="s">
        <v>52</v>
      </c>
      <c r="AW608" t="s">
        <v>52</v>
      </c>
      <c r="AX608" t="s">
        <v>52</v>
      </c>
      <c r="AY608" t="s">
        <v>50</v>
      </c>
    </row>
    <row r="609" spans="1:51" hidden="1" x14ac:dyDescent="0.25">
      <c r="A609">
        <v>2005373</v>
      </c>
      <c r="B609">
        <v>51</v>
      </c>
      <c r="C609">
        <v>51</v>
      </c>
      <c r="D609">
        <v>51</v>
      </c>
      <c r="E609">
        <v>4</v>
      </c>
      <c r="F609" t="s">
        <v>1071</v>
      </c>
      <c r="G609" s="22">
        <v>14410</v>
      </c>
      <c r="H609">
        <v>79</v>
      </c>
      <c r="I609" t="s">
        <v>169</v>
      </c>
      <c r="J609" t="s">
        <v>47</v>
      </c>
      <c r="K609" t="s">
        <v>58</v>
      </c>
      <c r="L609">
        <v>20.5</v>
      </c>
      <c r="M609">
        <v>136</v>
      </c>
      <c r="N609">
        <v>80</v>
      </c>
      <c r="O609">
        <v>56</v>
      </c>
      <c r="P609">
        <v>108</v>
      </c>
      <c r="Q609">
        <v>57</v>
      </c>
      <c r="R609" t="s">
        <v>54</v>
      </c>
      <c r="S609" t="s">
        <v>50</v>
      </c>
      <c r="T609" t="s">
        <v>50</v>
      </c>
      <c r="U609" t="s">
        <v>50</v>
      </c>
      <c r="V609" t="s">
        <v>50</v>
      </c>
      <c r="W609" t="s">
        <v>50</v>
      </c>
      <c r="X609" t="s">
        <v>50</v>
      </c>
      <c r="Y609" t="s">
        <v>50</v>
      </c>
      <c r="Z609" t="s">
        <v>52</v>
      </c>
      <c r="AA609" t="s">
        <v>50</v>
      </c>
      <c r="AB609" t="s">
        <v>50</v>
      </c>
      <c r="AC609">
        <v>59</v>
      </c>
      <c r="AD609">
        <v>84</v>
      </c>
      <c r="AF609">
        <v>4.5999999999999996</v>
      </c>
      <c r="AK609" t="s">
        <v>50</v>
      </c>
      <c r="AL609" t="s">
        <v>51</v>
      </c>
      <c r="AM609" t="s">
        <v>50</v>
      </c>
      <c r="AN609" t="s">
        <v>51</v>
      </c>
      <c r="AO609" t="s">
        <v>50</v>
      </c>
      <c r="AP609" t="s">
        <v>50</v>
      </c>
      <c r="AQ609" t="s">
        <v>50</v>
      </c>
      <c r="AR609" t="s">
        <v>50</v>
      </c>
      <c r="AS609" t="s">
        <v>51</v>
      </c>
      <c r="AT609" t="s">
        <v>50</v>
      </c>
      <c r="AU609" t="s">
        <v>52</v>
      </c>
      <c r="AV609" t="s">
        <v>52</v>
      </c>
      <c r="AW609" t="s">
        <v>52</v>
      </c>
      <c r="AX609" t="s">
        <v>52</v>
      </c>
      <c r="AY609" t="s">
        <v>50</v>
      </c>
    </row>
    <row r="610" spans="1:51" hidden="1" x14ac:dyDescent="0.25">
      <c r="A610">
        <v>2005373</v>
      </c>
      <c r="B610">
        <v>58</v>
      </c>
      <c r="C610">
        <v>58</v>
      </c>
      <c r="D610">
        <v>51</v>
      </c>
      <c r="E610">
        <v>5</v>
      </c>
      <c r="F610" t="s">
        <v>1072</v>
      </c>
      <c r="G610" s="22">
        <v>14410</v>
      </c>
      <c r="H610">
        <v>79</v>
      </c>
      <c r="I610" t="s">
        <v>169</v>
      </c>
      <c r="J610" t="s">
        <v>47</v>
      </c>
      <c r="K610" t="s">
        <v>58</v>
      </c>
      <c r="L610">
        <v>20.8</v>
      </c>
      <c r="M610">
        <v>135</v>
      </c>
      <c r="N610">
        <v>65</v>
      </c>
      <c r="O610">
        <v>70</v>
      </c>
      <c r="P610">
        <v>100</v>
      </c>
      <c r="Q610">
        <v>61</v>
      </c>
      <c r="R610" t="s">
        <v>54</v>
      </c>
      <c r="S610" t="s">
        <v>50</v>
      </c>
      <c r="T610" t="s">
        <v>50</v>
      </c>
      <c r="U610" t="s">
        <v>50</v>
      </c>
      <c r="V610" t="s">
        <v>50</v>
      </c>
      <c r="W610" t="s">
        <v>50</v>
      </c>
      <c r="X610" t="s">
        <v>50</v>
      </c>
      <c r="Y610" t="s">
        <v>50</v>
      </c>
      <c r="Z610" t="s">
        <v>52</v>
      </c>
      <c r="AA610" t="s">
        <v>50</v>
      </c>
      <c r="AB610" t="s">
        <v>50</v>
      </c>
      <c r="AC610">
        <v>52</v>
      </c>
      <c r="AD610">
        <v>88</v>
      </c>
      <c r="AF610">
        <v>4.8</v>
      </c>
      <c r="AI610">
        <v>4.3</v>
      </c>
      <c r="AJ610">
        <v>1.6</v>
      </c>
      <c r="AK610" t="s">
        <v>50</v>
      </c>
      <c r="AL610" t="s">
        <v>51</v>
      </c>
      <c r="AM610" t="s">
        <v>50</v>
      </c>
      <c r="AN610" t="s">
        <v>51</v>
      </c>
      <c r="AO610" t="s">
        <v>50</v>
      </c>
      <c r="AP610" t="s">
        <v>50</v>
      </c>
      <c r="AQ610" t="s">
        <v>50</v>
      </c>
      <c r="AR610" t="s">
        <v>50</v>
      </c>
      <c r="AS610" t="s">
        <v>51</v>
      </c>
      <c r="AT610" t="s">
        <v>50</v>
      </c>
      <c r="AU610" t="s">
        <v>52</v>
      </c>
      <c r="AV610" t="s">
        <v>52</v>
      </c>
      <c r="AW610" t="s">
        <v>52</v>
      </c>
      <c r="AX610" t="s">
        <v>52</v>
      </c>
      <c r="AY610" t="s">
        <v>51</v>
      </c>
    </row>
    <row r="611" spans="1:51" x14ac:dyDescent="0.25">
      <c r="A611">
        <v>2006904</v>
      </c>
      <c r="B611">
        <v>71</v>
      </c>
      <c r="C611">
        <v>71</v>
      </c>
      <c r="D611">
        <v>71</v>
      </c>
      <c r="E611">
        <v>1</v>
      </c>
      <c r="F611" t="s">
        <v>185</v>
      </c>
      <c r="G611" s="22">
        <v>11680</v>
      </c>
      <c r="H611">
        <v>87</v>
      </c>
      <c r="I611" t="s">
        <v>169</v>
      </c>
      <c r="J611" t="s">
        <v>47</v>
      </c>
      <c r="K611" t="s">
        <v>58</v>
      </c>
      <c r="L611">
        <v>24.9</v>
      </c>
      <c r="M611">
        <v>140</v>
      </c>
      <c r="N611">
        <v>60</v>
      </c>
      <c r="O611">
        <v>80</v>
      </c>
      <c r="P611">
        <v>100</v>
      </c>
      <c r="Q611">
        <v>73</v>
      </c>
      <c r="R611" t="s">
        <v>54</v>
      </c>
      <c r="S611" t="s">
        <v>50</v>
      </c>
      <c r="T611" t="s">
        <v>50</v>
      </c>
      <c r="U611" t="s">
        <v>50</v>
      </c>
      <c r="V611" t="s">
        <v>51</v>
      </c>
      <c r="W611" t="s">
        <v>50</v>
      </c>
      <c r="X611" t="s">
        <v>51</v>
      </c>
      <c r="Y611" t="s">
        <v>51</v>
      </c>
      <c r="Z611" t="s">
        <v>52</v>
      </c>
      <c r="AA611" t="s">
        <v>50</v>
      </c>
      <c r="AB611" t="s">
        <v>50</v>
      </c>
      <c r="AK611" t="s">
        <v>51</v>
      </c>
      <c r="AL611" t="s">
        <v>50</v>
      </c>
      <c r="AM611" t="s">
        <v>50</v>
      </c>
      <c r="AN611" t="s">
        <v>51</v>
      </c>
      <c r="AO611" t="s">
        <v>51</v>
      </c>
      <c r="AP611" t="s">
        <v>50</v>
      </c>
      <c r="AQ611" t="s">
        <v>50</v>
      </c>
      <c r="AR611" t="s">
        <v>50</v>
      </c>
      <c r="AS611" t="s">
        <v>50</v>
      </c>
      <c r="AT611" t="s">
        <v>50</v>
      </c>
      <c r="AU611" t="s">
        <v>52</v>
      </c>
      <c r="AV611" t="s">
        <v>52</v>
      </c>
      <c r="AW611" t="s">
        <v>52</v>
      </c>
      <c r="AX611" t="s">
        <v>52</v>
      </c>
      <c r="AY611" t="s">
        <v>51</v>
      </c>
    </row>
    <row r="612" spans="1:51" x14ac:dyDescent="0.25">
      <c r="A612">
        <v>2006993</v>
      </c>
      <c r="B612">
        <v>75</v>
      </c>
      <c r="D612">
        <v>75</v>
      </c>
      <c r="E612">
        <v>1</v>
      </c>
      <c r="F612" t="s">
        <v>186</v>
      </c>
      <c r="G612" s="22">
        <v>13713</v>
      </c>
      <c r="H612">
        <v>81</v>
      </c>
      <c r="I612" t="s">
        <v>169</v>
      </c>
      <c r="J612" t="s">
        <v>47</v>
      </c>
      <c r="K612" t="s">
        <v>58</v>
      </c>
      <c r="L612">
        <v>32.9</v>
      </c>
      <c r="M612">
        <v>140</v>
      </c>
      <c r="N612">
        <v>70</v>
      </c>
      <c r="O612">
        <v>70</v>
      </c>
      <c r="P612">
        <v>105</v>
      </c>
      <c r="Q612">
        <v>67</v>
      </c>
      <c r="R612" t="s">
        <v>54</v>
      </c>
      <c r="S612" t="s">
        <v>51</v>
      </c>
      <c r="T612" t="s">
        <v>50</v>
      </c>
      <c r="U612" t="s">
        <v>50</v>
      </c>
      <c r="V612" t="s">
        <v>51</v>
      </c>
      <c r="W612" t="s">
        <v>50</v>
      </c>
      <c r="X612" t="s">
        <v>51</v>
      </c>
      <c r="Y612" t="s">
        <v>51</v>
      </c>
      <c r="Z612" t="s">
        <v>52</v>
      </c>
      <c r="AA612" t="s">
        <v>50</v>
      </c>
      <c r="AB612" t="s">
        <v>50</v>
      </c>
      <c r="AK612" t="s">
        <v>50</v>
      </c>
      <c r="AL612" t="s">
        <v>51</v>
      </c>
      <c r="AM612" t="s">
        <v>50</v>
      </c>
      <c r="AN612" t="s">
        <v>51</v>
      </c>
      <c r="AO612" t="s">
        <v>51</v>
      </c>
      <c r="AP612" t="s">
        <v>50</v>
      </c>
      <c r="AQ612" t="s">
        <v>51</v>
      </c>
      <c r="AR612" t="s">
        <v>50</v>
      </c>
      <c r="AS612" t="s">
        <v>51</v>
      </c>
      <c r="AT612" t="s">
        <v>51</v>
      </c>
      <c r="AU612" t="s">
        <v>52</v>
      </c>
      <c r="AV612" t="s">
        <v>52</v>
      </c>
      <c r="AW612" t="s">
        <v>52</v>
      </c>
      <c r="AX612" t="s">
        <v>52</v>
      </c>
      <c r="AY612" t="s">
        <v>51</v>
      </c>
    </row>
    <row r="613" spans="1:51" x14ac:dyDescent="0.25">
      <c r="A613">
        <v>2007040</v>
      </c>
      <c r="B613">
        <v>68</v>
      </c>
      <c r="C613">
        <v>68</v>
      </c>
      <c r="D613">
        <v>65</v>
      </c>
      <c r="E613">
        <v>1</v>
      </c>
      <c r="F613" t="s">
        <v>187</v>
      </c>
      <c r="G613" s="22">
        <v>12330</v>
      </c>
      <c r="H613">
        <v>85</v>
      </c>
      <c r="I613" t="s">
        <v>169</v>
      </c>
      <c r="J613" t="s">
        <v>47</v>
      </c>
      <c r="K613" t="s">
        <v>58</v>
      </c>
      <c r="L613">
        <v>41.1</v>
      </c>
      <c r="M613">
        <v>130</v>
      </c>
      <c r="N613">
        <v>80</v>
      </c>
      <c r="O613">
        <v>50</v>
      </c>
      <c r="P613">
        <v>105</v>
      </c>
      <c r="Q613">
        <v>65</v>
      </c>
      <c r="R613" t="s">
        <v>49</v>
      </c>
      <c r="S613" t="s">
        <v>50</v>
      </c>
      <c r="T613" t="s">
        <v>51</v>
      </c>
      <c r="U613" t="s">
        <v>50</v>
      </c>
      <c r="V613" t="s">
        <v>51</v>
      </c>
      <c r="W613" t="s">
        <v>51</v>
      </c>
      <c r="X613" t="s">
        <v>50</v>
      </c>
      <c r="Y613" t="s">
        <v>50</v>
      </c>
      <c r="Z613" t="s">
        <v>52</v>
      </c>
      <c r="AA613" t="s">
        <v>50</v>
      </c>
      <c r="AB613" t="s">
        <v>50</v>
      </c>
      <c r="AC613">
        <v>147</v>
      </c>
      <c r="AD613">
        <v>28</v>
      </c>
      <c r="AE613">
        <v>120</v>
      </c>
      <c r="AF613">
        <v>4.7</v>
      </c>
      <c r="AK613" t="s">
        <v>50</v>
      </c>
      <c r="AL613" t="s">
        <v>50</v>
      </c>
      <c r="AM613" t="s">
        <v>50</v>
      </c>
      <c r="AN613" t="s">
        <v>51</v>
      </c>
      <c r="AO613" t="s">
        <v>51</v>
      </c>
      <c r="AP613" t="s">
        <v>51</v>
      </c>
      <c r="AQ613" t="s">
        <v>50</v>
      </c>
      <c r="AR613" t="s">
        <v>50</v>
      </c>
      <c r="AS613" t="s">
        <v>51</v>
      </c>
      <c r="AT613" t="s">
        <v>50</v>
      </c>
      <c r="AU613" t="s">
        <v>52</v>
      </c>
      <c r="AV613" t="s">
        <v>52</v>
      </c>
      <c r="AW613" t="s">
        <v>52</v>
      </c>
      <c r="AX613" t="s">
        <v>52</v>
      </c>
      <c r="AY613" t="s">
        <v>51</v>
      </c>
    </row>
    <row r="614" spans="1:51" x14ac:dyDescent="0.25">
      <c r="A614">
        <v>2007179</v>
      </c>
      <c r="B614">
        <v>66</v>
      </c>
      <c r="C614">
        <v>66</v>
      </c>
      <c r="E614">
        <v>1</v>
      </c>
      <c r="F614" t="s">
        <v>188</v>
      </c>
      <c r="G614" s="22">
        <v>13566</v>
      </c>
      <c r="H614">
        <v>81</v>
      </c>
      <c r="I614" t="s">
        <v>169</v>
      </c>
      <c r="J614" t="s">
        <v>47</v>
      </c>
      <c r="K614" t="s">
        <v>58</v>
      </c>
      <c r="L614">
        <v>31.6</v>
      </c>
      <c r="M614">
        <v>146</v>
      </c>
      <c r="N614">
        <v>90</v>
      </c>
      <c r="O614">
        <v>56</v>
      </c>
      <c r="P614">
        <v>118</v>
      </c>
      <c r="Q614">
        <v>91</v>
      </c>
      <c r="R614" t="s">
        <v>54</v>
      </c>
      <c r="S614" t="s">
        <v>50</v>
      </c>
      <c r="T614" t="s">
        <v>50</v>
      </c>
      <c r="U614" t="s">
        <v>50</v>
      </c>
      <c r="V614" t="s">
        <v>51</v>
      </c>
      <c r="W614" t="s">
        <v>50</v>
      </c>
      <c r="X614" t="s">
        <v>51</v>
      </c>
      <c r="Y614" t="s">
        <v>50</v>
      </c>
      <c r="Z614" t="s">
        <v>52</v>
      </c>
      <c r="AA614" t="s">
        <v>50</v>
      </c>
      <c r="AB614" t="s">
        <v>50</v>
      </c>
      <c r="AC614">
        <v>82</v>
      </c>
      <c r="AD614">
        <v>58</v>
      </c>
      <c r="AE614">
        <v>124</v>
      </c>
      <c r="AF614">
        <v>4.5</v>
      </c>
      <c r="AI614">
        <v>4</v>
      </c>
      <c r="AJ614">
        <v>1.7</v>
      </c>
      <c r="AK614" t="s">
        <v>50</v>
      </c>
      <c r="AL614" t="s">
        <v>50</v>
      </c>
      <c r="AM614" t="s">
        <v>50</v>
      </c>
      <c r="AN614" t="s">
        <v>50</v>
      </c>
      <c r="AO614" t="s">
        <v>51</v>
      </c>
      <c r="AP614" t="s">
        <v>50</v>
      </c>
      <c r="AQ614" t="s">
        <v>51</v>
      </c>
      <c r="AR614" t="s">
        <v>51</v>
      </c>
      <c r="AS614" t="s">
        <v>51</v>
      </c>
      <c r="AT614" t="s">
        <v>50</v>
      </c>
      <c r="AU614" t="s">
        <v>52</v>
      </c>
      <c r="AV614" t="s">
        <v>52</v>
      </c>
      <c r="AW614" t="s">
        <v>52</v>
      </c>
      <c r="AX614" t="s">
        <v>52</v>
      </c>
      <c r="AY614" t="s">
        <v>51</v>
      </c>
    </row>
    <row r="615" spans="1:51" hidden="1" x14ac:dyDescent="0.25">
      <c r="A615">
        <v>2007179</v>
      </c>
      <c r="B615">
        <v>66</v>
      </c>
      <c r="C615">
        <v>66</v>
      </c>
      <c r="E615">
        <v>2</v>
      </c>
      <c r="F615" t="s">
        <v>188</v>
      </c>
      <c r="G615" s="22">
        <v>13566</v>
      </c>
      <c r="H615">
        <v>81</v>
      </c>
      <c r="I615" t="s">
        <v>169</v>
      </c>
      <c r="J615" t="s">
        <v>47</v>
      </c>
      <c r="K615" t="s">
        <v>58</v>
      </c>
      <c r="L615">
        <v>31.6</v>
      </c>
      <c r="M615">
        <v>146</v>
      </c>
      <c r="N615">
        <v>90</v>
      </c>
      <c r="O615">
        <v>56</v>
      </c>
      <c r="P615">
        <v>118</v>
      </c>
      <c r="Q615">
        <v>91</v>
      </c>
      <c r="R615" t="s">
        <v>54</v>
      </c>
      <c r="S615" t="s">
        <v>50</v>
      </c>
      <c r="T615" t="s">
        <v>50</v>
      </c>
      <c r="U615" t="s">
        <v>50</v>
      </c>
      <c r="V615" t="s">
        <v>51</v>
      </c>
      <c r="W615" t="s">
        <v>50</v>
      </c>
      <c r="X615" t="s">
        <v>51</v>
      </c>
      <c r="Y615" t="s">
        <v>50</v>
      </c>
      <c r="Z615" t="s">
        <v>52</v>
      </c>
      <c r="AA615" t="s">
        <v>50</v>
      </c>
      <c r="AB615" t="s">
        <v>50</v>
      </c>
      <c r="AC615">
        <v>82</v>
      </c>
      <c r="AD615">
        <v>58</v>
      </c>
      <c r="AE615">
        <v>124</v>
      </c>
      <c r="AF615">
        <v>4.5</v>
      </c>
      <c r="AI615">
        <v>4</v>
      </c>
      <c r="AJ615">
        <v>1.7</v>
      </c>
      <c r="AK615" t="s">
        <v>50</v>
      </c>
      <c r="AL615" t="s">
        <v>50</v>
      </c>
      <c r="AM615" t="s">
        <v>50</v>
      </c>
      <c r="AN615" t="s">
        <v>50</v>
      </c>
      <c r="AO615" t="s">
        <v>51</v>
      </c>
      <c r="AP615" t="s">
        <v>50</v>
      </c>
      <c r="AQ615" t="s">
        <v>51</v>
      </c>
      <c r="AR615" t="s">
        <v>51</v>
      </c>
      <c r="AS615" t="s">
        <v>51</v>
      </c>
      <c r="AT615" t="s">
        <v>50</v>
      </c>
      <c r="AU615" t="s">
        <v>52</v>
      </c>
      <c r="AV615" t="s">
        <v>52</v>
      </c>
      <c r="AW615" t="s">
        <v>52</v>
      </c>
      <c r="AX615" t="s">
        <v>52</v>
      </c>
      <c r="AY615" t="s">
        <v>51</v>
      </c>
    </row>
    <row r="616" spans="1:51" x14ac:dyDescent="0.25">
      <c r="A616">
        <v>201104</v>
      </c>
      <c r="B616">
        <v>51</v>
      </c>
      <c r="C616">
        <v>51</v>
      </c>
      <c r="D616">
        <v>25</v>
      </c>
      <c r="E616">
        <v>1</v>
      </c>
      <c r="F616" t="s">
        <v>189</v>
      </c>
      <c r="G616" s="22">
        <v>13032</v>
      </c>
      <c r="H616">
        <v>83</v>
      </c>
      <c r="I616" t="s">
        <v>46</v>
      </c>
      <c r="J616" t="s">
        <v>47</v>
      </c>
      <c r="K616" t="s">
        <v>58</v>
      </c>
      <c r="L616">
        <v>29.3</v>
      </c>
      <c r="M616">
        <v>155</v>
      </c>
      <c r="N616">
        <v>90</v>
      </c>
      <c r="O616">
        <v>65</v>
      </c>
      <c r="P616">
        <v>122.5</v>
      </c>
      <c r="Q616">
        <v>65</v>
      </c>
      <c r="R616" t="s">
        <v>49</v>
      </c>
      <c r="S616" t="s">
        <v>50</v>
      </c>
      <c r="T616" t="s">
        <v>50</v>
      </c>
      <c r="U616" t="s">
        <v>50</v>
      </c>
      <c r="V616" t="s">
        <v>51</v>
      </c>
      <c r="W616" t="s">
        <v>50</v>
      </c>
      <c r="X616" t="s">
        <v>51</v>
      </c>
      <c r="Y616" t="s">
        <v>50</v>
      </c>
      <c r="Z616" t="s">
        <v>52</v>
      </c>
      <c r="AA616" t="s">
        <v>50</v>
      </c>
      <c r="AB616" t="s">
        <v>50</v>
      </c>
      <c r="AC616">
        <v>114</v>
      </c>
      <c r="AD616">
        <v>39</v>
      </c>
      <c r="AE616">
        <v>133</v>
      </c>
      <c r="AF616">
        <v>5.0999999999999996</v>
      </c>
      <c r="AK616" t="s">
        <v>50</v>
      </c>
      <c r="AL616" t="s">
        <v>51</v>
      </c>
      <c r="AM616" t="s">
        <v>50</v>
      </c>
      <c r="AN616" t="s">
        <v>51</v>
      </c>
      <c r="AO616" t="s">
        <v>51</v>
      </c>
      <c r="AP616" t="s">
        <v>51</v>
      </c>
      <c r="AQ616" t="s">
        <v>51</v>
      </c>
      <c r="AR616" t="s">
        <v>50</v>
      </c>
      <c r="AS616" t="s">
        <v>51</v>
      </c>
      <c r="AT616" t="s">
        <v>50</v>
      </c>
      <c r="AU616" t="s">
        <v>52</v>
      </c>
      <c r="AV616" t="s">
        <v>52</v>
      </c>
      <c r="AW616" t="s">
        <v>52</v>
      </c>
      <c r="AX616" t="s">
        <v>52</v>
      </c>
      <c r="AY616" t="s">
        <v>51</v>
      </c>
    </row>
    <row r="617" spans="1:51" hidden="1" x14ac:dyDescent="0.25">
      <c r="A617">
        <v>201104</v>
      </c>
      <c r="B617">
        <v>51</v>
      </c>
      <c r="C617">
        <v>51</v>
      </c>
      <c r="D617">
        <v>25</v>
      </c>
      <c r="E617">
        <v>2</v>
      </c>
      <c r="F617" t="s">
        <v>1073</v>
      </c>
      <c r="G617" s="22">
        <v>13032</v>
      </c>
      <c r="H617">
        <v>83</v>
      </c>
      <c r="I617" t="s">
        <v>46</v>
      </c>
      <c r="J617" t="s">
        <v>47</v>
      </c>
      <c r="K617" t="s">
        <v>58</v>
      </c>
      <c r="L617">
        <v>29.7</v>
      </c>
      <c r="M617">
        <v>140</v>
      </c>
      <c r="N617">
        <v>90</v>
      </c>
      <c r="O617">
        <v>50</v>
      </c>
      <c r="P617">
        <v>115</v>
      </c>
      <c r="Q617">
        <v>62</v>
      </c>
      <c r="R617" t="s">
        <v>54</v>
      </c>
      <c r="S617" t="s">
        <v>50</v>
      </c>
      <c r="T617" t="s">
        <v>50</v>
      </c>
      <c r="U617" t="s">
        <v>50</v>
      </c>
      <c r="V617" t="s">
        <v>51</v>
      </c>
      <c r="W617" t="s">
        <v>50</v>
      </c>
      <c r="X617" t="s">
        <v>51</v>
      </c>
      <c r="Y617" t="s">
        <v>50</v>
      </c>
      <c r="Z617" t="s">
        <v>52</v>
      </c>
      <c r="AA617" t="s">
        <v>50</v>
      </c>
      <c r="AB617" t="s">
        <v>50</v>
      </c>
      <c r="AC617">
        <v>104</v>
      </c>
      <c r="AD617">
        <v>44</v>
      </c>
      <c r="AE617">
        <v>130</v>
      </c>
      <c r="AF617">
        <v>4.5999999999999996</v>
      </c>
      <c r="AK617" t="s">
        <v>50</v>
      </c>
      <c r="AL617" t="s">
        <v>51</v>
      </c>
      <c r="AM617" t="s">
        <v>50</v>
      </c>
      <c r="AN617" t="s">
        <v>51</v>
      </c>
      <c r="AO617" t="s">
        <v>51</v>
      </c>
      <c r="AP617" t="s">
        <v>51</v>
      </c>
      <c r="AQ617" t="s">
        <v>51</v>
      </c>
      <c r="AR617" t="s">
        <v>50</v>
      </c>
      <c r="AS617" t="s">
        <v>51</v>
      </c>
      <c r="AT617" t="s">
        <v>50</v>
      </c>
      <c r="AU617" t="s">
        <v>52</v>
      </c>
      <c r="AV617" t="s">
        <v>52</v>
      </c>
      <c r="AW617" t="s">
        <v>52</v>
      </c>
      <c r="AX617" t="s">
        <v>52</v>
      </c>
      <c r="AY617" t="s">
        <v>51</v>
      </c>
    </row>
    <row r="618" spans="1:51" hidden="1" x14ac:dyDescent="0.25">
      <c r="A618">
        <v>201104</v>
      </c>
      <c r="B618">
        <v>51</v>
      </c>
      <c r="C618">
        <v>51</v>
      </c>
      <c r="D618">
        <v>25</v>
      </c>
      <c r="E618">
        <v>3</v>
      </c>
      <c r="F618" t="s">
        <v>1074</v>
      </c>
      <c r="G618" s="22">
        <v>13032</v>
      </c>
      <c r="H618">
        <v>83</v>
      </c>
      <c r="I618" t="s">
        <v>46</v>
      </c>
      <c r="J618" t="s">
        <v>47</v>
      </c>
      <c r="K618" t="s">
        <v>58</v>
      </c>
      <c r="L618">
        <v>30.5</v>
      </c>
      <c r="M618">
        <v>130</v>
      </c>
      <c r="N618">
        <v>80</v>
      </c>
      <c r="O618">
        <v>50</v>
      </c>
      <c r="P618">
        <v>105</v>
      </c>
      <c r="Q618">
        <v>64</v>
      </c>
      <c r="R618" t="s">
        <v>54</v>
      </c>
      <c r="S618" t="s">
        <v>50</v>
      </c>
      <c r="T618" t="s">
        <v>50</v>
      </c>
      <c r="U618" t="s">
        <v>50</v>
      </c>
      <c r="V618" t="s">
        <v>51</v>
      </c>
      <c r="W618" t="s">
        <v>50</v>
      </c>
      <c r="X618" t="s">
        <v>51</v>
      </c>
      <c r="Y618" t="s">
        <v>50</v>
      </c>
      <c r="Z618" t="s">
        <v>52</v>
      </c>
      <c r="AA618" t="s">
        <v>50</v>
      </c>
      <c r="AB618" t="s">
        <v>50</v>
      </c>
      <c r="AC618">
        <v>100</v>
      </c>
      <c r="AD618">
        <v>45</v>
      </c>
      <c r="AF618">
        <v>4.8</v>
      </c>
      <c r="AK618" t="s">
        <v>50</v>
      </c>
      <c r="AL618" t="s">
        <v>51</v>
      </c>
      <c r="AM618" t="s">
        <v>50</v>
      </c>
      <c r="AN618" t="s">
        <v>51</v>
      </c>
      <c r="AO618" t="s">
        <v>51</v>
      </c>
      <c r="AP618" t="s">
        <v>51</v>
      </c>
      <c r="AQ618" t="s">
        <v>51</v>
      </c>
      <c r="AR618" t="s">
        <v>50</v>
      </c>
      <c r="AS618" t="s">
        <v>51</v>
      </c>
      <c r="AT618" t="s">
        <v>50</v>
      </c>
      <c r="AU618" t="s">
        <v>52</v>
      </c>
      <c r="AV618" t="s">
        <v>52</v>
      </c>
      <c r="AW618" t="s">
        <v>52</v>
      </c>
      <c r="AX618" t="s">
        <v>52</v>
      </c>
      <c r="AY618" t="s">
        <v>51</v>
      </c>
    </row>
    <row r="619" spans="1:51" hidden="1" x14ac:dyDescent="0.25">
      <c r="A619">
        <v>201104</v>
      </c>
      <c r="B619">
        <v>51</v>
      </c>
      <c r="C619">
        <v>51</v>
      </c>
      <c r="D619">
        <v>25</v>
      </c>
      <c r="E619">
        <v>4</v>
      </c>
      <c r="F619" t="s">
        <v>1075</v>
      </c>
      <c r="G619" s="22">
        <v>13032</v>
      </c>
      <c r="H619">
        <v>83</v>
      </c>
      <c r="I619" t="s">
        <v>46</v>
      </c>
      <c r="J619" t="s">
        <v>47</v>
      </c>
      <c r="K619" t="s">
        <v>58</v>
      </c>
      <c r="L619">
        <v>30.5</v>
      </c>
      <c r="M619">
        <v>130</v>
      </c>
      <c r="N619">
        <v>70</v>
      </c>
      <c r="O619">
        <v>60</v>
      </c>
      <c r="P619">
        <v>100</v>
      </c>
      <c r="Q619">
        <v>66</v>
      </c>
      <c r="R619" t="s">
        <v>54</v>
      </c>
      <c r="S619" t="s">
        <v>50</v>
      </c>
      <c r="T619" t="s">
        <v>50</v>
      </c>
      <c r="U619" t="s">
        <v>50</v>
      </c>
      <c r="V619" t="s">
        <v>51</v>
      </c>
      <c r="W619" t="s">
        <v>50</v>
      </c>
      <c r="X619" t="s">
        <v>51</v>
      </c>
      <c r="Y619" t="s">
        <v>50</v>
      </c>
      <c r="Z619" t="s">
        <v>52</v>
      </c>
      <c r="AA619" t="s">
        <v>50</v>
      </c>
      <c r="AB619" t="s">
        <v>50</v>
      </c>
      <c r="AC619">
        <v>101</v>
      </c>
      <c r="AD619">
        <v>45</v>
      </c>
      <c r="AE619">
        <v>130</v>
      </c>
      <c r="AF619">
        <v>4.9000000000000004</v>
      </c>
      <c r="AK619" t="s">
        <v>50</v>
      </c>
      <c r="AL619" t="s">
        <v>51</v>
      </c>
      <c r="AM619" t="s">
        <v>50</v>
      </c>
      <c r="AN619" t="s">
        <v>51</v>
      </c>
      <c r="AO619" t="s">
        <v>51</v>
      </c>
      <c r="AP619" t="s">
        <v>51</v>
      </c>
      <c r="AQ619" t="s">
        <v>51</v>
      </c>
      <c r="AR619" t="s">
        <v>50</v>
      </c>
      <c r="AS619" t="s">
        <v>51</v>
      </c>
      <c r="AT619" t="s">
        <v>50</v>
      </c>
      <c r="AU619" t="s">
        <v>52</v>
      </c>
      <c r="AV619" t="s">
        <v>52</v>
      </c>
      <c r="AW619" t="s">
        <v>52</v>
      </c>
      <c r="AX619" t="s">
        <v>52</v>
      </c>
      <c r="AY619" t="s">
        <v>51</v>
      </c>
    </row>
    <row r="620" spans="1:51" hidden="1" x14ac:dyDescent="0.25">
      <c r="A620">
        <v>201104</v>
      </c>
      <c r="B620">
        <v>51</v>
      </c>
      <c r="C620">
        <v>51</v>
      </c>
      <c r="D620">
        <v>25</v>
      </c>
      <c r="E620">
        <v>5</v>
      </c>
      <c r="F620" t="s">
        <v>1076</v>
      </c>
      <c r="G620" s="22">
        <v>13032</v>
      </c>
      <c r="H620">
        <v>83</v>
      </c>
      <c r="I620" t="s">
        <v>46</v>
      </c>
      <c r="J620" t="s">
        <v>47</v>
      </c>
      <c r="K620" t="s">
        <v>58</v>
      </c>
      <c r="L620">
        <v>30.5</v>
      </c>
      <c r="M620">
        <v>140</v>
      </c>
      <c r="N620">
        <v>70</v>
      </c>
      <c r="O620">
        <v>70</v>
      </c>
      <c r="P620">
        <v>105</v>
      </c>
      <c r="Q620">
        <v>66</v>
      </c>
      <c r="R620" t="s">
        <v>54</v>
      </c>
      <c r="S620" t="s">
        <v>50</v>
      </c>
      <c r="T620" t="s">
        <v>50</v>
      </c>
      <c r="U620" t="s">
        <v>50</v>
      </c>
      <c r="V620" t="s">
        <v>51</v>
      </c>
      <c r="W620" t="s">
        <v>50</v>
      </c>
      <c r="X620" t="s">
        <v>51</v>
      </c>
      <c r="Y620" t="s">
        <v>50</v>
      </c>
      <c r="Z620" t="s">
        <v>52</v>
      </c>
      <c r="AA620" t="s">
        <v>50</v>
      </c>
      <c r="AB620" t="s">
        <v>50</v>
      </c>
      <c r="AC620">
        <v>103</v>
      </c>
      <c r="AD620">
        <v>44</v>
      </c>
      <c r="AE620">
        <v>140</v>
      </c>
      <c r="AF620">
        <v>4.5999999999999996</v>
      </c>
      <c r="AI620">
        <v>4.2</v>
      </c>
      <c r="AJ620">
        <v>2.2999999999999998</v>
      </c>
      <c r="AK620" t="s">
        <v>50</v>
      </c>
      <c r="AL620" t="s">
        <v>51</v>
      </c>
      <c r="AM620" t="s">
        <v>50</v>
      </c>
      <c r="AN620" t="s">
        <v>51</v>
      </c>
      <c r="AO620" t="s">
        <v>51</v>
      </c>
      <c r="AP620" t="s">
        <v>51</v>
      </c>
      <c r="AQ620" t="s">
        <v>51</v>
      </c>
      <c r="AR620" t="s">
        <v>50</v>
      </c>
      <c r="AS620" t="s">
        <v>51</v>
      </c>
      <c r="AT620" t="s">
        <v>50</v>
      </c>
      <c r="AU620" t="s">
        <v>52</v>
      </c>
      <c r="AV620" t="s">
        <v>52</v>
      </c>
      <c r="AW620" t="s">
        <v>52</v>
      </c>
      <c r="AX620" t="s">
        <v>52</v>
      </c>
      <c r="AY620" t="s">
        <v>51</v>
      </c>
    </row>
    <row r="621" spans="1:51" x14ac:dyDescent="0.25">
      <c r="A621">
        <v>204458</v>
      </c>
      <c r="B621">
        <v>62</v>
      </c>
      <c r="C621">
        <v>62</v>
      </c>
      <c r="D621">
        <v>62</v>
      </c>
      <c r="E621">
        <v>1</v>
      </c>
      <c r="F621" t="s">
        <v>190</v>
      </c>
      <c r="G621" s="22">
        <v>17184</v>
      </c>
      <c r="H621">
        <v>71</v>
      </c>
      <c r="I621" t="s">
        <v>56</v>
      </c>
      <c r="J621" t="s">
        <v>57</v>
      </c>
      <c r="K621" t="s">
        <v>58</v>
      </c>
      <c r="L621">
        <v>40.200000000000003</v>
      </c>
      <c r="M621">
        <v>100</v>
      </c>
      <c r="N621">
        <v>60</v>
      </c>
      <c r="O621">
        <v>40</v>
      </c>
      <c r="P621">
        <v>80</v>
      </c>
      <c r="Q621">
        <v>52</v>
      </c>
      <c r="R621" t="s">
        <v>54</v>
      </c>
      <c r="S621" t="s">
        <v>50</v>
      </c>
      <c r="T621" t="s">
        <v>51</v>
      </c>
      <c r="U621" t="s">
        <v>50</v>
      </c>
      <c r="V621" t="s">
        <v>51</v>
      </c>
      <c r="W621" t="s">
        <v>50</v>
      </c>
      <c r="X621" t="s">
        <v>50</v>
      </c>
      <c r="Y621" t="s">
        <v>51</v>
      </c>
      <c r="Z621" t="s">
        <v>52</v>
      </c>
      <c r="AA621" t="s">
        <v>50</v>
      </c>
      <c r="AB621" t="s">
        <v>50</v>
      </c>
      <c r="AK621" t="s">
        <v>50</v>
      </c>
      <c r="AL621" t="s">
        <v>50</v>
      </c>
      <c r="AM621" t="s">
        <v>50</v>
      </c>
      <c r="AN621" t="s">
        <v>51</v>
      </c>
      <c r="AO621" t="s">
        <v>51</v>
      </c>
      <c r="AP621" t="s">
        <v>50</v>
      </c>
      <c r="AQ621" t="s">
        <v>50</v>
      </c>
      <c r="AR621" t="s">
        <v>50</v>
      </c>
      <c r="AS621" t="s">
        <v>51</v>
      </c>
      <c r="AT621" t="s">
        <v>50</v>
      </c>
      <c r="AU621" t="s">
        <v>52</v>
      </c>
      <c r="AV621" t="s">
        <v>52</v>
      </c>
      <c r="AW621" t="s">
        <v>52</v>
      </c>
      <c r="AX621" t="s">
        <v>52</v>
      </c>
      <c r="AY621" t="s">
        <v>51</v>
      </c>
    </row>
    <row r="622" spans="1:51" hidden="1" x14ac:dyDescent="0.25">
      <c r="A622">
        <v>204458</v>
      </c>
      <c r="B622">
        <v>62</v>
      </c>
      <c r="C622">
        <v>62</v>
      </c>
      <c r="D622">
        <v>62</v>
      </c>
      <c r="E622">
        <v>2</v>
      </c>
      <c r="F622" t="s">
        <v>1077</v>
      </c>
      <c r="G622" s="22">
        <v>17184</v>
      </c>
      <c r="H622">
        <v>71</v>
      </c>
      <c r="I622" t="s">
        <v>56</v>
      </c>
      <c r="J622" t="s">
        <v>57</v>
      </c>
      <c r="K622" t="s">
        <v>58</v>
      </c>
      <c r="L622">
        <v>41.6</v>
      </c>
      <c r="M622">
        <v>140</v>
      </c>
      <c r="N622">
        <v>70</v>
      </c>
      <c r="O622">
        <v>70</v>
      </c>
      <c r="P622">
        <v>105</v>
      </c>
      <c r="Q622">
        <v>56</v>
      </c>
      <c r="R622" t="s">
        <v>54</v>
      </c>
      <c r="S622" t="s">
        <v>50</v>
      </c>
      <c r="T622" t="s">
        <v>51</v>
      </c>
      <c r="U622" t="s">
        <v>50</v>
      </c>
      <c r="V622" t="s">
        <v>51</v>
      </c>
      <c r="W622" t="s">
        <v>50</v>
      </c>
      <c r="X622" t="s">
        <v>50</v>
      </c>
      <c r="Y622" t="s">
        <v>51</v>
      </c>
      <c r="Z622" t="s">
        <v>52</v>
      </c>
      <c r="AA622" t="s">
        <v>50</v>
      </c>
      <c r="AB622" t="s">
        <v>50</v>
      </c>
      <c r="AC622">
        <v>86</v>
      </c>
      <c r="AD622">
        <v>79</v>
      </c>
      <c r="AE622">
        <v>147</v>
      </c>
      <c r="AF622">
        <v>4</v>
      </c>
      <c r="AI622">
        <v>4.8</v>
      </c>
      <c r="AJ622">
        <v>2.7</v>
      </c>
      <c r="AK622" t="s">
        <v>50</v>
      </c>
      <c r="AL622" t="s">
        <v>50</v>
      </c>
      <c r="AM622" t="s">
        <v>50</v>
      </c>
      <c r="AN622" t="s">
        <v>51</v>
      </c>
      <c r="AO622" t="s">
        <v>51</v>
      </c>
      <c r="AP622" t="s">
        <v>50</v>
      </c>
      <c r="AQ622" t="s">
        <v>50</v>
      </c>
      <c r="AR622" t="s">
        <v>50</v>
      </c>
      <c r="AS622" t="s">
        <v>51</v>
      </c>
      <c r="AT622" t="s">
        <v>50</v>
      </c>
      <c r="AU622" t="s">
        <v>52</v>
      </c>
      <c r="AV622" t="s">
        <v>52</v>
      </c>
      <c r="AW622" t="s">
        <v>52</v>
      </c>
      <c r="AX622" t="s">
        <v>52</v>
      </c>
      <c r="AY622" t="s">
        <v>51</v>
      </c>
    </row>
    <row r="623" spans="1:51" hidden="1" x14ac:dyDescent="0.25">
      <c r="A623">
        <v>204458</v>
      </c>
      <c r="B623">
        <v>62</v>
      </c>
      <c r="C623">
        <v>62</v>
      </c>
      <c r="D623">
        <v>62</v>
      </c>
      <c r="E623">
        <v>3</v>
      </c>
      <c r="F623" t="s">
        <v>1078</v>
      </c>
      <c r="G623" s="22">
        <v>17184</v>
      </c>
      <c r="H623">
        <v>71</v>
      </c>
      <c r="I623" t="s">
        <v>56</v>
      </c>
      <c r="J623" t="s">
        <v>57</v>
      </c>
      <c r="K623" t="s">
        <v>58</v>
      </c>
      <c r="L623">
        <v>40.200000000000003</v>
      </c>
      <c r="M623">
        <v>120</v>
      </c>
      <c r="N623">
        <v>60</v>
      </c>
      <c r="O623">
        <v>60</v>
      </c>
      <c r="P623">
        <v>90</v>
      </c>
      <c r="Q623">
        <v>58</v>
      </c>
      <c r="R623" t="s">
        <v>54</v>
      </c>
      <c r="S623" t="s">
        <v>50</v>
      </c>
      <c r="T623" t="s">
        <v>51</v>
      </c>
      <c r="U623" t="s">
        <v>50</v>
      </c>
      <c r="V623" t="s">
        <v>51</v>
      </c>
      <c r="W623" t="s">
        <v>50</v>
      </c>
      <c r="X623" t="s">
        <v>50</v>
      </c>
      <c r="Y623" t="s">
        <v>51</v>
      </c>
      <c r="Z623" t="s">
        <v>52</v>
      </c>
      <c r="AA623" t="s">
        <v>50</v>
      </c>
      <c r="AB623" t="s">
        <v>50</v>
      </c>
      <c r="AC623">
        <v>93</v>
      </c>
      <c r="AD623">
        <v>71</v>
      </c>
      <c r="AF623">
        <v>4.8</v>
      </c>
      <c r="AK623" t="s">
        <v>50</v>
      </c>
      <c r="AL623" t="s">
        <v>50</v>
      </c>
      <c r="AM623" t="s">
        <v>50</v>
      </c>
      <c r="AN623" t="s">
        <v>51</v>
      </c>
      <c r="AO623" t="s">
        <v>51</v>
      </c>
      <c r="AP623" t="s">
        <v>50</v>
      </c>
      <c r="AQ623" t="s">
        <v>50</v>
      </c>
      <c r="AR623" t="s">
        <v>50</v>
      </c>
      <c r="AS623" t="s">
        <v>51</v>
      </c>
      <c r="AT623" t="s">
        <v>50</v>
      </c>
      <c r="AU623" t="s">
        <v>52</v>
      </c>
      <c r="AV623" t="s">
        <v>52</v>
      </c>
      <c r="AW623" t="s">
        <v>52</v>
      </c>
      <c r="AX623" t="s">
        <v>52</v>
      </c>
      <c r="AY623" t="s">
        <v>51</v>
      </c>
    </row>
    <row r="624" spans="1:51" hidden="1" x14ac:dyDescent="0.25">
      <c r="A624">
        <v>204458</v>
      </c>
      <c r="B624">
        <v>62</v>
      </c>
      <c r="C624">
        <v>62</v>
      </c>
      <c r="D624">
        <v>62</v>
      </c>
      <c r="E624">
        <v>4</v>
      </c>
      <c r="F624" t="s">
        <v>1079</v>
      </c>
      <c r="G624" s="22">
        <v>17184</v>
      </c>
      <c r="H624">
        <v>71</v>
      </c>
      <c r="I624" t="s">
        <v>56</v>
      </c>
      <c r="J624" t="s">
        <v>57</v>
      </c>
      <c r="K624" t="s">
        <v>58</v>
      </c>
      <c r="L624">
        <v>39.1</v>
      </c>
      <c r="M624">
        <v>130</v>
      </c>
      <c r="N624">
        <v>80</v>
      </c>
      <c r="O624">
        <v>50</v>
      </c>
      <c r="P624">
        <v>105</v>
      </c>
      <c r="Q624">
        <v>67</v>
      </c>
      <c r="R624" t="s">
        <v>54</v>
      </c>
      <c r="S624" t="s">
        <v>50</v>
      </c>
      <c r="T624" t="s">
        <v>51</v>
      </c>
      <c r="U624" t="s">
        <v>50</v>
      </c>
      <c r="V624" t="s">
        <v>51</v>
      </c>
      <c r="W624" t="s">
        <v>50</v>
      </c>
      <c r="X624" t="s">
        <v>50</v>
      </c>
      <c r="Y624" t="s">
        <v>51</v>
      </c>
      <c r="Z624" t="s">
        <v>52</v>
      </c>
      <c r="AA624" t="s">
        <v>50</v>
      </c>
      <c r="AB624" t="s">
        <v>50</v>
      </c>
      <c r="AD624">
        <v>71</v>
      </c>
      <c r="AK624" t="s">
        <v>50</v>
      </c>
      <c r="AL624" t="s">
        <v>50</v>
      </c>
      <c r="AM624" t="s">
        <v>50</v>
      </c>
      <c r="AN624" t="s">
        <v>51</v>
      </c>
      <c r="AO624" t="s">
        <v>51</v>
      </c>
      <c r="AP624" t="s">
        <v>50</v>
      </c>
      <c r="AQ624" t="s">
        <v>50</v>
      </c>
      <c r="AR624" t="s">
        <v>50</v>
      </c>
      <c r="AS624" t="s">
        <v>51</v>
      </c>
      <c r="AT624" t="s">
        <v>50</v>
      </c>
      <c r="AU624" t="s">
        <v>52</v>
      </c>
      <c r="AV624" t="s">
        <v>52</v>
      </c>
      <c r="AW624" t="s">
        <v>52</v>
      </c>
      <c r="AX624" t="s">
        <v>52</v>
      </c>
      <c r="AY624" t="s">
        <v>51</v>
      </c>
    </row>
    <row r="625" spans="1:51" hidden="1" x14ac:dyDescent="0.25">
      <c r="A625">
        <v>204458</v>
      </c>
      <c r="B625">
        <v>62</v>
      </c>
      <c r="C625">
        <v>62</v>
      </c>
      <c r="D625">
        <v>62</v>
      </c>
      <c r="E625">
        <v>5</v>
      </c>
      <c r="F625" t="s">
        <v>1080</v>
      </c>
      <c r="G625" s="22">
        <v>17184</v>
      </c>
      <c r="H625">
        <v>71</v>
      </c>
      <c r="I625" t="s">
        <v>56</v>
      </c>
      <c r="J625" t="s">
        <v>57</v>
      </c>
      <c r="K625" t="s">
        <v>58</v>
      </c>
      <c r="L625">
        <v>39.9</v>
      </c>
      <c r="M625">
        <v>130</v>
      </c>
      <c r="N625">
        <v>70</v>
      </c>
      <c r="O625">
        <v>60</v>
      </c>
      <c r="P625">
        <v>100</v>
      </c>
      <c r="Q625">
        <v>64</v>
      </c>
      <c r="R625" t="s">
        <v>54</v>
      </c>
      <c r="S625" t="s">
        <v>50</v>
      </c>
      <c r="T625" t="s">
        <v>51</v>
      </c>
      <c r="U625" t="s">
        <v>50</v>
      </c>
      <c r="V625" t="s">
        <v>51</v>
      </c>
      <c r="W625" t="s">
        <v>50</v>
      </c>
      <c r="X625" t="s">
        <v>50</v>
      </c>
      <c r="Y625" t="s">
        <v>51</v>
      </c>
      <c r="Z625" t="s">
        <v>52</v>
      </c>
      <c r="AA625" t="s">
        <v>50</v>
      </c>
      <c r="AB625" t="s">
        <v>50</v>
      </c>
      <c r="AK625" t="s">
        <v>50</v>
      </c>
      <c r="AL625" t="s">
        <v>50</v>
      </c>
      <c r="AM625" t="s">
        <v>50</v>
      </c>
      <c r="AN625" t="s">
        <v>51</v>
      </c>
      <c r="AO625" t="s">
        <v>51</v>
      </c>
      <c r="AP625" t="s">
        <v>50</v>
      </c>
      <c r="AQ625" t="s">
        <v>50</v>
      </c>
      <c r="AR625" t="s">
        <v>50</v>
      </c>
      <c r="AS625" t="s">
        <v>51</v>
      </c>
      <c r="AT625" t="s">
        <v>50</v>
      </c>
      <c r="AU625" t="s">
        <v>52</v>
      </c>
      <c r="AV625" t="s">
        <v>52</v>
      </c>
      <c r="AW625" t="s">
        <v>52</v>
      </c>
      <c r="AX625" t="s">
        <v>52</v>
      </c>
      <c r="AY625" t="s">
        <v>51</v>
      </c>
    </row>
    <row r="626" spans="1:51" hidden="1" x14ac:dyDescent="0.25">
      <c r="A626">
        <v>204458</v>
      </c>
      <c r="B626">
        <v>68</v>
      </c>
      <c r="C626">
        <v>68</v>
      </c>
      <c r="D626">
        <v>62</v>
      </c>
      <c r="E626">
        <v>6</v>
      </c>
      <c r="F626" t="s">
        <v>1081</v>
      </c>
      <c r="G626" s="22">
        <v>17184</v>
      </c>
      <c r="H626">
        <v>71</v>
      </c>
      <c r="I626" t="s">
        <v>56</v>
      </c>
      <c r="J626" t="s">
        <v>57</v>
      </c>
      <c r="K626" t="s">
        <v>58</v>
      </c>
      <c r="L626">
        <v>39.799999999999997</v>
      </c>
      <c r="M626">
        <v>125</v>
      </c>
      <c r="N626">
        <v>60</v>
      </c>
      <c r="O626">
        <v>65</v>
      </c>
      <c r="P626">
        <v>92.5</v>
      </c>
      <c r="Q626">
        <v>52</v>
      </c>
      <c r="R626" t="s">
        <v>54</v>
      </c>
      <c r="S626" t="s">
        <v>50</v>
      </c>
      <c r="T626" t="s">
        <v>51</v>
      </c>
      <c r="U626" t="s">
        <v>50</v>
      </c>
      <c r="V626" t="s">
        <v>51</v>
      </c>
      <c r="W626" t="s">
        <v>50</v>
      </c>
      <c r="X626" t="s">
        <v>50</v>
      </c>
      <c r="Y626" t="s">
        <v>51</v>
      </c>
      <c r="Z626" t="s">
        <v>52</v>
      </c>
      <c r="AA626" t="s">
        <v>50</v>
      </c>
      <c r="AB626" t="s">
        <v>50</v>
      </c>
      <c r="AC626">
        <v>93</v>
      </c>
      <c r="AD626">
        <v>71</v>
      </c>
      <c r="AE626">
        <v>162</v>
      </c>
      <c r="AF626">
        <v>4.7</v>
      </c>
      <c r="AK626" t="s">
        <v>50</v>
      </c>
      <c r="AL626" t="s">
        <v>50</v>
      </c>
      <c r="AM626" t="s">
        <v>50</v>
      </c>
      <c r="AN626" t="s">
        <v>51</v>
      </c>
      <c r="AO626" t="s">
        <v>51</v>
      </c>
      <c r="AP626" t="s">
        <v>50</v>
      </c>
      <c r="AQ626" t="s">
        <v>50</v>
      </c>
      <c r="AR626" t="s">
        <v>50</v>
      </c>
      <c r="AS626" t="s">
        <v>51</v>
      </c>
      <c r="AT626" t="s">
        <v>50</v>
      </c>
      <c r="AU626" t="s">
        <v>52</v>
      </c>
      <c r="AV626" t="s">
        <v>52</v>
      </c>
      <c r="AW626" t="s">
        <v>52</v>
      </c>
      <c r="AX626" t="s">
        <v>52</v>
      </c>
      <c r="AY626" t="s">
        <v>51</v>
      </c>
    </row>
    <row r="627" spans="1:51" x14ac:dyDescent="0.25">
      <c r="A627">
        <v>204938</v>
      </c>
      <c r="B627">
        <v>61</v>
      </c>
      <c r="C627">
        <v>61</v>
      </c>
      <c r="D627">
        <v>62</v>
      </c>
      <c r="E627">
        <v>1</v>
      </c>
      <c r="F627" t="s">
        <v>191</v>
      </c>
      <c r="G627" s="22">
        <v>10488</v>
      </c>
      <c r="H627">
        <v>90</v>
      </c>
      <c r="I627" t="s">
        <v>56</v>
      </c>
      <c r="J627" t="s">
        <v>57</v>
      </c>
      <c r="K627" t="s">
        <v>58</v>
      </c>
      <c r="L627">
        <v>26.2</v>
      </c>
      <c r="M627">
        <v>100</v>
      </c>
      <c r="N627">
        <v>60</v>
      </c>
      <c r="O627">
        <v>40</v>
      </c>
      <c r="P627">
        <v>80</v>
      </c>
      <c r="Q627">
        <v>74</v>
      </c>
      <c r="R627" t="s">
        <v>59</v>
      </c>
      <c r="S627" t="s">
        <v>50</v>
      </c>
      <c r="T627" t="s">
        <v>50</v>
      </c>
      <c r="U627" t="s">
        <v>50</v>
      </c>
      <c r="V627" t="s">
        <v>51</v>
      </c>
      <c r="W627" t="s">
        <v>51</v>
      </c>
      <c r="X627" t="s">
        <v>51</v>
      </c>
      <c r="Y627" t="s">
        <v>50</v>
      </c>
      <c r="Z627" t="s">
        <v>52</v>
      </c>
      <c r="AA627" t="s">
        <v>51</v>
      </c>
      <c r="AB627" t="s">
        <v>50</v>
      </c>
      <c r="AC627">
        <v>107</v>
      </c>
      <c r="AE627">
        <v>149</v>
      </c>
      <c r="AF627">
        <v>4.0999999999999996</v>
      </c>
      <c r="AK627" t="s">
        <v>50</v>
      </c>
      <c r="AL627" t="s">
        <v>51</v>
      </c>
      <c r="AN627" t="s">
        <v>51</v>
      </c>
      <c r="AO627" t="s">
        <v>51</v>
      </c>
      <c r="AP627" t="s">
        <v>51</v>
      </c>
      <c r="AQ627" t="s">
        <v>50</v>
      </c>
      <c r="AR627" t="s">
        <v>50</v>
      </c>
      <c r="AS627" t="s">
        <v>51</v>
      </c>
      <c r="AT627" t="s">
        <v>50</v>
      </c>
      <c r="AU627" t="s">
        <v>52</v>
      </c>
      <c r="AV627" t="s">
        <v>52</v>
      </c>
      <c r="AW627" t="s">
        <v>52</v>
      </c>
      <c r="AX627" t="s">
        <v>52</v>
      </c>
      <c r="AY627" t="s">
        <v>51</v>
      </c>
    </row>
    <row r="628" spans="1:51" hidden="1" x14ac:dyDescent="0.25">
      <c r="A628">
        <v>204938</v>
      </c>
      <c r="B628">
        <v>62</v>
      </c>
      <c r="D628">
        <v>62</v>
      </c>
      <c r="E628">
        <v>2</v>
      </c>
      <c r="F628" t="s">
        <v>1082</v>
      </c>
      <c r="G628" s="22">
        <v>10488</v>
      </c>
      <c r="H628">
        <v>90</v>
      </c>
      <c r="I628" t="s">
        <v>56</v>
      </c>
      <c r="J628" t="s">
        <v>57</v>
      </c>
      <c r="K628" t="s">
        <v>58</v>
      </c>
      <c r="L628">
        <v>26.2</v>
      </c>
      <c r="M628">
        <v>110</v>
      </c>
      <c r="N628">
        <v>70</v>
      </c>
      <c r="O628">
        <v>40</v>
      </c>
      <c r="P628">
        <v>90</v>
      </c>
      <c r="Q628">
        <v>77</v>
      </c>
      <c r="R628" t="s">
        <v>59</v>
      </c>
      <c r="S628" t="s">
        <v>50</v>
      </c>
      <c r="T628" t="s">
        <v>50</v>
      </c>
      <c r="U628" t="s">
        <v>50</v>
      </c>
      <c r="V628" t="s">
        <v>51</v>
      </c>
      <c r="W628" t="s">
        <v>51</v>
      </c>
      <c r="X628" t="s">
        <v>51</v>
      </c>
      <c r="Y628" t="s">
        <v>50</v>
      </c>
      <c r="Z628" t="s">
        <v>52</v>
      </c>
      <c r="AA628" t="s">
        <v>51</v>
      </c>
      <c r="AB628" t="s">
        <v>50</v>
      </c>
      <c r="AC628">
        <v>93</v>
      </c>
      <c r="AD628">
        <v>63</v>
      </c>
      <c r="AE628">
        <v>144</v>
      </c>
      <c r="AF628">
        <v>4.2</v>
      </c>
      <c r="AK628" t="s">
        <v>50</v>
      </c>
      <c r="AL628" t="s">
        <v>50</v>
      </c>
      <c r="AN628" t="s">
        <v>51</v>
      </c>
      <c r="AO628" t="s">
        <v>51</v>
      </c>
      <c r="AP628" t="s">
        <v>51</v>
      </c>
      <c r="AQ628" t="s">
        <v>50</v>
      </c>
      <c r="AR628" t="s">
        <v>50</v>
      </c>
      <c r="AS628" t="s">
        <v>51</v>
      </c>
      <c r="AT628" t="s">
        <v>50</v>
      </c>
      <c r="AU628" t="s">
        <v>52</v>
      </c>
      <c r="AV628" t="s">
        <v>52</v>
      </c>
      <c r="AW628" t="s">
        <v>52</v>
      </c>
      <c r="AX628" t="s">
        <v>52</v>
      </c>
      <c r="AY628" t="s">
        <v>51</v>
      </c>
    </row>
    <row r="629" spans="1:51" hidden="1" x14ac:dyDescent="0.25">
      <c r="A629">
        <v>204938</v>
      </c>
      <c r="B629">
        <v>61</v>
      </c>
      <c r="C629">
        <v>61</v>
      </c>
      <c r="D629">
        <v>61</v>
      </c>
      <c r="E629">
        <v>3</v>
      </c>
      <c r="F629" t="s">
        <v>1083</v>
      </c>
      <c r="G629" s="22">
        <v>10488</v>
      </c>
      <c r="H629">
        <v>90</v>
      </c>
      <c r="I629" t="s">
        <v>56</v>
      </c>
      <c r="J629" t="s">
        <v>57</v>
      </c>
      <c r="K629" t="s">
        <v>58</v>
      </c>
      <c r="L629">
        <v>23.5</v>
      </c>
      <c r="M629">
        <v>110</v>
      </c>
      <c r="N629">
        <v>60</v>
      </c>
      <c r="O629">
        <v>50</v>
      </c>
      <c r="P629">
        <v>85</v>
      </c>
      <c r="Q629">
        <v>79</v>
      </c>
      <c r="R629" t="s">
        <v>59</v>
      </c>
      <c r="S629" t="s">
        <v>50</v>
      </c>
      <c r="T629" t="s">
        <v>50</v>
      </c>
      <c r="U629" t="s">
        <v>50</v>
      </c>
      <c r="V629" t="s">
        <v>51</v>
      </c>
      <c r="W629" t="s">
        <v>51</v>
      </c>
      <c r="X629" t="s">
        <v>51</v>
      </c>
      <c r="Y629" t="s">
        <v>50</v>
      </c>
      <c r="Z629" t="s">
        <v>52</v>
      </c>
      <c r="AA629" t="s">
        <v>51</v>
      </c>
      <c r="AB629" t="s">
        <v>50</v>
      </c>
      <c r="AC629">
        <v>93</v>
      </c>
      <c r="AD629">
        <v>63</v>
      </c>
      <c r="AF629">
        <v>4.4000000000000004</v>
      </c>
      <c r="AK629" t="s">
        <v>50</v>
      </c>
      <c r="AL629" t="s">
        <v>50</v>
      </c>
      <c r="AN629" t="s">
        <v>51</v>
      </c>
      <c r="AO629" t="s">
        <v>51</v>
      </c>
      <c r="AP629" t="s">
        <v>51</v>
      </c>
      <c r="AQ629" t="s">
        <v>50</v>
      </c>
      <c r="AR629" t="s">
        <v>50</v>
      </c>
      <c r="AS629" t="s">
        <v>51</v>
      </c>
      <c r="AT629" t="s">
        <v>50</v>
      </c>
      <c r="AU629" t="s">
        <v>52</v>
      </c>
      <c r="AV629" t="s">
        <v>52</v>
      </c>
      <c r="AW629" t="s">
        <v>52</v>
      </c>
      <c r="AX629" t="s">
        <v>52</v>
      </c>
      <c r="AY629" t="s">
        <v>51</v>
      </c>
    </row>
    <row r="630" spans="1:51" hidden="1" x14ac:dyDescent="0.25">
      <c r="A630">
        <v>204938</v>
      </c>
      <c r="B630">
        <v>61</v>
      </c>
      <c r="D630">
        <v>61</v>
      </c>
      <c r="E630">
        <v>4</v>
      </c>
      <c r="F630" t="s">
        <v>1084</v>
      </c>
      <c r="G630" s="22">
        <v>10488</v>
      </c>
      <c r="H630">
        <v>90</v>
      </c>
      <c r="I630" t="s">
        <v>56</v>
      </c>
      <c r="J630" t="s">
        <v>57</v>
      </c>
      <c r="K630" t="s">
        <v>58</v>
      </c>
      <c r="L630">
        <v>23.1</v>
      </c>
      <c r="M630">
        <v>130</v>
      </c>
      <c r="N630">
        <v>70</v>
      </c>
      <c r="O630">
        <v>60</v>
      </c>
      <c r="P630">
        <v>100</v>
      </c>
      <c r="Q630">
        <v>85</v>
      </c>
      <c r="R630" t="s">
        <v>59</v>
      </c>
      <c r="S630" t="s">
        <v>50</v>
      </c>
      <c r="T630" t="s">
        <v>50</v>
      </c>
      <c r="U630" t="s">
        <v>50</v>
      </c>
      <c r="V630" t="s">
        <v>51</v>
      </c>
      <c r="W630" t="s">
        <v>51</v>
      </c>
      <c r="X630" t="s">
        <v>51</v>
      </c>
      <c r="Y630" t="s">
        <v>50</v>
      </c>
      <c r="Z630" t="s">
        <v>52</v>
      </c>
      <c r="AA630" t="s">
        <v>51</v>
      </c>
      <c r="AB630" t="s">
        <v>50</v>
      </c>
      <c r="AC630">
        <v>90</v>
      </c>
      <c r="AD630">
        <v>66</v>
      </c>
      <c r="AF630">
        <v>4.4000000000000004</v>
      </c>
      <c r="AG630">
        <v>229</v>
      </c>
      <c r="AK630" t="s">
        <v>50</v>
      </c>
      <c r="AL630" t="s">
        <v>50</v>
      </c>
      <c r="AM630" t="s">
        <v>50</v>
      </c>
      <c r="AN630" t="s">
        <v>51</v>
      </c>
      <c r="AO630" t="s">
        <v>51</v>
      </c>
      <c r="AP630" t="s">
        <v>51</v>
      </c>
      <c r="AQ630" t="s">
        <v>50</v>
      </c>
      <c r="AR630" t="s">
        <v>50</v>
      </c>
      <c r="AS630" t="s">
        <v>51</v>
      </c>
      <c r="AT630" t="s">
        <v>50</v>
      </c>
      <c r="AU630" t="s">
        <v>52</v>
      </c>
      <c r="AV630" t="s">
        <v>52</v>
      </c>
      <c r="AW630" t="s">
        <v>52</v>
      </c>
      <c r="AX630" t="s">
        <v>52</v>
      </c>
      <c r="AY630" t="s">
        <v>51</v>
      </c>
    </row>
    <row r="631" spans="1:51" hidden="1" x14ac:dyDescent="0.25">
      <c r="A631">
        <v>204938</v>
      </c>
      <c r="B631">
        <v>61</v>
      </c>
      <c r="D631">
        <v>61</v>
      </c>
      <c r="E631">
        <v>5</v>
      </c>
      <c r="F631" t="s">
        <v>1085</v>
      </c>
      <c r="G631" s="22">
        <v>10488</v>
      </c>
      <c r="H631">
        <v>90</v>
      </c>
      <c r="I631" t="s">
        <v>56</v>
      </c>
      <c r="J631" t="s">
        <v>57</v>
      </c>
      <c r="K631" t="s">
        <v>58</v>
      </c>
      <c r="L631">
        <v>22.5</v>
      </c>
      <c r="M631">
        <v>110</v>
      </c>
      <c r="N631">
        <v>60</v>
      </c>
      <c r="O631">
        <v>50</v>
      </c>
      <c r="P631">
        <v>85</v>
      </c>
      <c r="Q631">
        <v>82</v>
      </c>
      <c r="R631" t="s">
        <v>59</v>
      </c>
      <c r="S631" t="s">
        <v>50</v>
      </c>
      <c r="T631" t="s">
        <v>50</v>
      </c>
      <c r="U631" t="s">
        <v>50</v>
      </c>
      <c r="V631" t="s">
        <v>51</v>
      </c>
      <c r="W631" t="s">
        <v>51</v>
      </c>
      <c r="X631" t="s">
        <v>51</v>
      </c>
      <c r="Y631" t="s">
        <v>50</v>
      </c>
      <c r="Z631" t="s">
        <v>52</v>
      </c>
      <c r="AA631" t="s">
        <v>51</v>
      </c>
      <c r="AB631" t="s">
        <v>50</v>
      </c>
      <c r="AK631" t="s">
        <v>50</v>
      </c>
      <c r="AL631" t="s">
        <v>50</v>
      </c>
      <c r="AM631" t="s">
        <v>50</v>
      </c>
      <c r="AN631" t="s">
        <v>51</v>
      </c>
      <c r="AO631" t="s">
        <v>51</v>
      </c>
      <c r="AP631" t="s">
        <v>51</v>
      </c>
      <c r="AQ631" t="s">
        <v>50</v>
      </c>
      <c r="AR631" t="s">
        <v>50</v>
      </c>
      <c r="AS631" t="s">
        <v>51</v>
      </c>
      <c r="AT631" t="s">
        <v>50</v>
      </c>
      <c r="AU631" t="s">
        <v>52</v>
      </c>
      <c r="AV631" t="s">
        <v>52</v>
      </c>
      <c r="AW631" t="s">
        <v>52</v>
      </c>
      <c r="AX631" t="s">
        <v>52</v>
      </c>
      <c r="AY631" t="s">
        <v>51</v>
      </c>
    </row>
    <row r="632" spans="1:51" x14ac:dyDescent="0.25">
      <c r="A632">
        <v>205355</v>
      </c>
      <c r="B632">
        <v>60</v>
      </c>
      <c r="C632">
        <v>60</v>
      </c>
      <c r="D632">
        <v>53</v>
      </c>
      <c r="E632">
        <v>1</v>
      </c>
      <c r="F632" t="s">
        <v>192</v>
      </c>
      <c r="G632" s="22">
        <v>14778</v>
      </c>
      <c r="H632">
        <v>78</v>
      </c>
      <c r="I632" t="s">
        <v>56</v>
      </c>
      <c r="J632" t="s">
        <v>47</v>
      </c>
      <c r="K632" t="s">
        <v>58</v>
      </c>
      <c r="L632">
        <v>21.2</v>
      </c>
      <c r="M632">
        <v>105</v>
      </c>
      <c r="N632">
        <v>60</v>
      </c>
      <c r="O632">
        <v>45</v>
      </c>
      <c r="P632">
        <v>82.5</v>
      </c>
      <c r="Q632">
        <v>53</v>
      </c>
      <c r="R632" t="s">
        <v>49</v>
      </c>
      <c r="S632" t="s">
        <v>50</v>
      </c>
      <c r="T632" t="s">
        <v>50</v>
      </c>
      <c r="U632" t="s">
        <v>50</v>
      </c>
      <c r="V632" t="s">
        <v>50</v>
      </c>
      <c r="W632" t="s">
        <v>50</v>
      </c>
      <c r="X632" t="s">
        <v>50</v>
      </c>
      <c r="Y632" t="s">
        <v>50</v>
      </c>
      <c r="Z632" t="s">
        <v>52</v>
      </c>
      <c r="AA632" t="s">
        <v>50</v>
      </c>
      <c r="AB632" t="s">
        <v>50</v>
      </c>
      <c r="AK632" t="s">
        <v>51</v>
      </c>
      <c r="AL632" t="s">
        <v>50</v>
      </c>
      <c r="AN632" t="s">
        <v>50</v>
      </c>
      <c r="AO632" t="s">
        <v>50</v>
      </c>
      <c r="AP632" t="s">
        <v>50</v>
      </c>
      <c r="AQ632" t="s">
        <v>50</v>
      </c>
      <c r="AR632" t="s">
        <v>50</v>
      </c>
      <c r="AS632" t="s">
        <v>50</v>
      </c>
      <c r="AT632" t="s">
        <v>50</v>
      </c>
      <c r="AU632" t="s">
        <v>52</v>
      </c>
      <c r="AV632" t="s">
        <v>52</v>
      </c>
      <c r="AW632" t="s">
        <v>52</v>
      </c>
      <c r="AX632" t="s">
        <v>52</v>
      </c>
      <c r="AY632" t="s">
        <v>50</v>
      </c>
    </row>
    <row r="633" spans="1:51" hidden="1" x14ac:dyDescent="0.25">
      <c r="A633">
        <v>205355</v>
      </c>
      <c r="B633">
        <v>61</v>
      </c>
      <c r="C633">
        <v>61</v>
      </c>
      <c r="D633">
        <v>53</v>
      </c>
      <c r="E633">
        <v>2</v>
      </c>
      <c r="F633" t="s">
        <v>1086</v>
      </c>
      <c r="G633" s="22">
        <v>14778</v>
      </c>
      <c r="H633">
        <v>78</v>
      </c>
      <c r="I633" t="s">
        <v>56</v>
      </c>
      <c r="J633" t="s">
        <v>47</v>
      </c>
      <c r="K633" t="s">
        <v>58</v>
      </c>
      <c r="L633">
        <v>21.5</v>
      </c>
      <c r="M633">
        <v>130</v>
      </c>
      <c r="N633">
        <v>70</v>
      </c>
      <c r="O633">
        <v>60</v>
      </c>
      <c r="P633">
        <v>100</v>
      </c>
      <c r="Q633">
        <v>54</v>
      </c>
      <c r="R633" t="s">
        <v>49</v>
      </c>
      <c r="S633" t="s">
        <v>50</v>
      </c>
      <c r="T633" t="s">
        <v>50</v>
      </c>
      <c r="U633" t="s">
        <v>50</v>
      </c>
      <c r="V633" t="s">
        <v>50</v>
      </c>
      <c r="W633" t="s">
        <v>50</v>
      </c>
      <c r="X633" t="s">
        <v>50</v>
      </c>
      <c r="Y633" t="s">
        <v>50</v>
      </c>
      <c r="Z633" t="s">
        <v>52</v>
      </c>
      <c r="AA633" t="s">
        <v>50</v>
      </c>
      <c r="AB633" t="s">
        <v>50</v>
      </c>
      <c r="AC633">
        <v>64</v>
      </c>
      <c r="AD633">
        <v>90</v>
      </c>
      <c r="AE633">
        <v>129</v>
      </c>
      <c r="AF633">
        <v>4.4000000000000004</v>
      </c>
      <c r="AI633">
        <v>4.5</v>
      </c>
      <c r="AJ633">
        <v>2.2999999999999998</v>
      </c>
      <c r="AK633" t="s">
        <v>51</v>
      </c>
      <c r="AL633" t="s">
        <v>50</v>
      </c>
      <c r="AM633" t="s">
        <v>50</v>
      </c>
      <c r="AN633" t="s">
        <v>50</v>
      </c>
      <c r="AO633" t="s">
        <v>50</v>
      </c>
      <c r="AP633" t="s">
        <v>50</v>
      </c>
      <c r="AQ633" t="s">
        <v>50</v>
      </c>
      <c r="AR633" t="s">
        <v>50</v>
      </c>
      <c r="AS633" t="s">
        <v>50</v>
      </c>
      <c r="AT633" t="s">
        <v>50</v>
      </c>
      <c r="AU633" t="s">
        <v>52</v>
      </c>
      <c r="AV633" t="s">
        <v>52</v>
      </c>
      <c r="AW633" t="s">
        <v>52</v>
      </c>
      <c r="AX633" t="s">
        <v>52</v>
      </c>
      <c r="AY633" t="s">
        <v>50</v>
      </c>
    </row>
    <row r="634" spans="1:51" x14ac:dyDescent="0.25">
      <c r="A634">
        <v>206528</v>
      </c>
      <c r="B634">
        <v>60</v>
      </c>
      <c r="D634">
        <v>60</v>
      </c>
      <c r="E634">
        <v>1</v>
      </c>
      <c r="F634" t="s">
        <v>193</v>
      </c>
      <c r="G634" s="22">
        <v>14196</v>
      </c>
      <c r="H634">
        <v>80</v>
      </c>
      <c r="I634" t="s">
        <v>56</v>
      </c>
      <c r="J634" t="s">
        <v>57</v>
      </c>
      <c r="K634" t="s">
        <v>58</v>
      </c>
      <c r="L634">
        <v>37.35</v>
      </c>
      <c r="M634">
        <v>125</v>
      </c>
      <c r="N634">
        <v>60</v>
      </c>
      <c r="O634">
        <v>65</v>
      </c>
      <c r="P634">
        <v>92.5</v>
      </c>
      <c r="Q634">
        <v>63</v>
      </c>
      <c r="R634" t="s">
        <v>54</v>
      </c>
      <c r="S634" t="s">
        <v>51</v>
      </c>
      <c r="T634" t="s">
        <v>50</v>
      </c>
      <c r="U634" t="s">
        <v>50</v>
      </c>
      <c r="V634" t="s">
        <v>51</v>
      </c>
      <c r="W634" t="s">
        <v>50</v>
      </c>
      <c r="X634" t="s">
        <v>50</v>
      </c>
      <c r="Y634" t="s">
        <v>50</v>
      </c>
      <c r="Z634" t="s">
        <v>52</v>
      </c>
      <c r="AA634" t="s">
        <v>51</v>
      </c>
      <c r="AB634" t="s">
        <v>50</v>
      </c>
      <c r="AC634">
        <v>91</v>
      </c>
      <c r="AD634">
        <v>70</v>
      </c>
      <c r="AE634">
        <v>145</v>
      </c>
      <c r="AF634">
        <v>4.7</v>
      </c>
      <c r="AI634" t="s">
        <v>52</v>
      </c>
      <c r="AJ634" t="s">
        <v>52</v>
      </c>
      <c r="AK634" t="s">
        <v>51</v>
      </c>
      <c r="AL634" t="s">
        <v>50</v>
      </c>
      <c r="AM634" t="s">
        <v>52</v>
      </c>
      <c r="AN634" t="s">
        <v>51</v>
      </c>
      <c r="AO634" t="s">
        <v>51</v>
      </c>
      <c r="AP634" t="s">
        <v>50</v>
      </c>
      <c r="AQ634" t="s">
        <v>50</v>
      </c>
      <c r="AR634" t="s">
        <v>50</v>
      </c>
      <c r="AS634" t="s">
        <v>51</v>
      </c>
      <c r="AT634" t="s">
        <v>50</v>
      </c>
      <c r="AU634" t="s">
        <v>52</v>
      </c>
      <c r="AV634" t="s">
        <v>52</v>
      </c>
      <c r="AW634" t="s">
        <v>52</v>
      </c>
      <c r="AX634" t="s">
        <v>52</v>
      </c>
      <c r="AY634" t="s">
        <v>51</v>
      </c>
    </row>
    <row r="635" spans="1:51" hidden="1" x14ac:dyDescent="0.25">
      <c r="A635">
        <v>206528</v>
      </c>
      <c r="B635">
        <v>60</v>
      </c>
      <c r="D635">
        <v>60</v>
      </c>
      <c r="E635">
        <v>2</v>
      </c>
      <c r="F635" t="s">
        <v>1087</v>
      </c>
      <c r="G635" s="22">
        <v>14196</v>
      </c>
      <c r="H635">
        <v>80</v>
      </c>
      <c r="I635" t="s">
        <v>56</v>
      </c>
      <c r="J635" t="s">
        <v>57</v>
      </c>
      <c r="K635" t="s">
        <v>58</v>
      </c>
      <c r="L635">
        <v>37.53</v>
      </c>
      <c r="M635">
        <v>120</v>
      </c>
      <c r="N635">
        <v>60</v>
      </c>
      <c r="O635">
        <v>60</v>
      </c>
      <c r="P635">
        <v>90</v>
      </c>
      <c r="Q635">
        <v>76</v>
      </c>
      <c r="R635" t="s">
        <v>54</v>
      </c>
      <c r="S635" t="s">
        <v>51</v>
      </c>
      <c r="T635" t="s">
        <v>50</v>
      </c>
      <c r="U635" t="s">
        <v>50</v>
      </c>
      <c r="V635" t="s">
        <v>51</v>
      </c>
      <c r="W635" t="s">
        <v>50</v>
      </c>
      <c r="X635" t="s">
        <v>50</v>
      </c>
      <c r="Y635" t="s">
        <v>50</v>
      </c>
      <c r="Z635" t="s">
        <v>52</v>
      </c>
      <c r="AA635" t="s">
        <v>51</v>
      </c>
      <c r="AB635" t="s">
        <v>50</v>
      </c>
      <c r="AI635" t="s">
        <v>52</v>
      </c>
      <c r="AJ635" t="s">
        <v>52</v>
      </c>
      <c r="AK635" t="s">
        <v>51</v>
      </c>
      <c r="AL635" t="s">
        <v>50</v>
      </c>
      <c r="AM635" t="s">
        <v>52</v>
      </c>
      <c r="AN635" t="s">
        <v>51</v>
      </c>
      <c r="AO635" t="s">
        <v>51</v>
      </c>
      <c r="AP635" t="s">
        <v>50</v>
      </c>
      <c r="AQ635" t="s">
        <v>50</v>
      </c>
      <c r="AR635" t="s">
        <v>50</v>
      </c>
      <c r="AS635" t="s">
        <v>51</v>
      </c>
      <c r="AT635" t="s">
        <v>50</v>
      </c>
      <c r="AU635" t="s">
        <v>52</v>
      </c>
      <c r="AV635" t="s">
        <v>52</v>
      </c>
      <c r="AW635" t="s">
        <v>52</v>
      </c>
      <c r="AX635" t="s">
        <v>52</v>
      </c>
      <c r="AY635" t="s">
        <v>51</v>
      </c>
    </row>
    <row r="636" spans="1:51" hidden="1" x14ac:dyDescent="0.25">
      <c r="A636">
        <v>206528</v>
      </c>
      <c r="B636">
        <v>60</v>
      </c>
      <c r="D636">
        <v>60</v>
      </c>
      <c r="E636">
        <v>3</v>
      </c>
      <c r="F636" t="s">
        <v>1088</v>
      </c>
      <c r="G636" s="22">
        <v>14196</v>
      </c>
      <c r="H636">
        <v>80</v>
      </c>
      <c r="I636" t="s">
        <v>56</v>
      </c>
      <c r="J636" t="s">
        <v>57</v>
      </c>
      <c r="K636" t="s">
        <v>58</v>
      </c>
      <c r="L636">
        <v>37.04</v>
      </c>
      <c r="M636">
        <v>142</v>
      </c>
      <c r="N636">
        <v>64</v>
      </c>
      <c r="O636">
        <v>78</v>
      </c>
      <c r="P636">
        <v>103</v>
      </c>
      <c r="Q636">
        <v>87</v>
      </c>
      <c r="R636" t="s">
        <v>54</v>
      </c>
      <c r="S636" t="s">
        <v>50</v>
      </c>
      <c r="T636" t="s">
        <v>50</v>
      </c>
      <c r="U636" t="s">
        <v>50</v>
      </c>
      <c r="V636" t="s">
        <v>51</v>
      </c>
      <c r="W636" t="s">
        <v>50</v>
      </c>
      <c r="X636" t="s">
        <v>50</v>
      </c>
      <c r="Y636" t="s">
        <v>50</v>
      </c>
      <c r="Z636" t="s">
        <v>52</v>
      </c>
      <c r="AA636" t="s">
        <v>51</v>
      </c>
      <c r="AB636" t="s">
        <v>50</v>
      </c>
      <c r="AC636">
        <v>105</v>
      </c>
      <c r="AD636">
        <v>59</v>
      </c>
      <c r="AF636">
        <v>4.8</v>
      </c>
      <c r="AI636" t="s">
        <v>52</v>
      </c>
      <c r="AJ636" t="s">
        <v>52</v>
      </c>
      <c r="AK636" t="s">
        <v>51</v>
      </c>
      <c r="AL636" t="s">
        <v>50</v>
      </c>
      <c r="AM636" t="s">
        <v>52</v>
      </c>
      <c r="AN636" t="s">
        <v>51</v>
      </c>
      <c r="AO636" t="s">
        <v>51</v>
      </c>
      <c r="AP636" t="s">
        <v>51</v>
      </c>
      <c r="AQ636" t="s">
        <v>50</v>
      </c>
      <c r="AR636" t="s">
        <v>50</v>
      </c>
      <c r="AS636" t="s">
        <v>51</v>
      </c>
      <c r="AT636" t="s">
        <v>50</v>
      </c>
      <c r="AU636" t="s">
        <v>52</v>
      </c>
      <c r="AV636" t="s">
        <v>52</v>
      </c>
      <c r="AW636" t="s">
        <v>52</v>
      </c>
      <c r="AX636" t="s">
        <v>52</v>
      </c>
      <c r="AY636" t="s">
        <v>51</v>
      </c>
    </row>
    <row r="637" spans="1:51" hidden="1" x14ac:dyDescent="0.25">
      <c r="A637">
        <v>206528</v>
      </c>
      <c r="B637">
        <v>60</v>
      </c>
      <c r="D637">
        <v>60</v>
      </c>
      <c r="E637">
        <v>4</v>
      </c>
      <c r="F637" t="s">
        <v>1089</v>
      </c>
      <c r="G637" s="22">
        <v>14196</v>
      </c>
      <c r="H637">
        <v>80</v>
      </c>
      <c r="I637" t="s">
        <v>56</v>
      </c>
      <c r="J637" t="s">
        <v>57</v>
      </c>
      <c r="K637" t="s">
        <v>58</v>
      </c>
      <c r="L637">
        <v>36.42</v>
      </c>
      <c r="M637">
        <v>130</v>
      </c>
      <c r="N637">
        <v>80</v>
      </c>
      <c r="O637">
        <v>50</v>
      </c>
      <c r="P637">
        <v>105</v>
      </c>
      <c r="Q637">
        <v>64</v>
      </c>
      <c r="R637" t="s">
        <v>54</v>
      </c>
      <c r="S637" t="s">
        <v>50</v>
      </c>
      <c r="T637" t="s">
        <v>50</v>
      </c>
      <c r="U637" t="s">
        <v>50</v>
      </c>
      <c r="V637" t="s">
        <v>51</v>
      </c>
      <c r="W637" t="s">
        <v>50</v>
      </c>
      <c r="X637" t="s">
        <v>50</v>
      </c>
      <c r="Y637" t="s">
        <v>50</v>
      </c>
      <c r="Z637" t="s">
        <v>52</v>
      </c>
      <c r="AA637" t="s">
        <v>51</v>
      </c>
      <c r="AB637" t="s">
        <v>50</v>
      </c>
      <c r="AC637">
        <v>84</v>
      </c>
      <c r="AD637">
        <v>77</v>
      </c>
      <c r="AF637">
        <v>4.9000000000000004</v>
      </c>
      <c r="AI637" t="s">
        <v>52</v>
      </c>
      <c r="AJ637" t="s">
        <v>52</v>
      </c>
      <c r="AK637" t="s">
        <v>51</v>
      </c>
      <c r="AL637" t="s">
        <v>50</v>
      </c>
      <c r="AM637" t="s">
        <v>52</v>
      </c>
      <c r="AN637" t="s">
        <v>51</v>
      </c>
      <c r="AO637" t="s">
        <v>51</v>
      </c>
      <c r="AP637" t="s">
        <v>51</v>
      </c>
      <c r="AQ637" t="s">
        <v>50</v>
      </c>
      <c r="AR637" t="s">
        <v>50</v>
      </c>
      <c r="AS637" t="s">
        <v>51</v>
      </c>
      <c r="AT637" t="s">
        <v>50</v>
      </c>
      <c r="AU637" t="s">
        <v>52</v>
      </c>
      <c r="AV637" t="s">
        <v>52</v>
      </c>
      <c r="AW637" t="s">
        <v>52</v>
      </c>
      <c r="AX637" t="s">
        <v>52</v>
      </c>
      <c r="AY637" t="s">
        <v>51</v>
      </c>
    </row>
    <row r="638" spans="1:51" hidden="1" x14ac:dyDescent="0.25">
      <c r="A638">
        <v>206528</v>
      </c>
      <c r="B638">
        <v>60</v>
      </c>
      <c r="C638">
        <v>60</v>
      </c>
      <c r="D638">
        <v>60</v>
      </c>
      <c r="E638">
        <v>5</v>
      </c>
      <c r="F638" t="s">
        <v>1090</v>
      </c>
      <c r="G638" s="22">
        <v>14196</v>
      </c>
      <c r="H638">
        <v>80</v>
      </c>
      <c r="I638" t="s">
        <v>56</v>
      </c>
      <c r="J638" t="s">
        <v>57</v>
      </c>
      <c r="K638" t="s">
        <v>58</v>
      </c>
      <c r="L638">
        <v>38.299999999999997</v>
      </c>
      <c r="M638">
        <v>160</v>
      </c>
      <c r="N638">
        <v>90</v>
      </c>
      <c r="O638">
        <v>70</v>
      </c>
      <c r="P638">
        <v>125</v>
      </c>
      <c r="Q638">
        <v>71</v>
      </c>
      <c r="R638" t="s">
        <v>54</v>
      </c>
      <c r="S638" t="s">
        <v>50</v>
      </c>
      <c r="T638" t="s">
        <v>50</v>
      </c>
      <c r="U638" t="s">
        <v>50</v>
      </c>
      <c r="V638" t="s">
        <v>51</v>
      </c>
      <c r="W638" t="s">
        <v>50</v>
      </c>
      <c r="X638" t="s">
        <v>50</v>
      </c>
      <c r="Y638" t="s">
        <v>50</v>
      </c>
      <c r="Z638" t="s">
        <v>52</v>
      </c>
      <c r="AA638" t="s">
        <v>51</v>
      </c>
      <c r="AB638" t="s">
        <v>50</v>
      </c>
      <c r="AC638">
        <v>84</v>
      </c>
      <c r="AD638">
        <v>77</v>
      </c>
      <c r="AF638">
        <v>4.9000000000000004</v>
      </c>
      <c r="AK638" t="s">
        <v>51</v>
      </c>
      <c r="AL638" t="s">
        <v>50</v>
      </c>
      <c r="AN638" t="s">
        <v>51</v>
      </c>
      <c r="AO638" t="s">
        <v>51</v>
      </c>
      <c r="AP638" t="s">
        <v>51</v>
      </c>
      <c r="AQ638" t="s">
        <v>50</v>
      </c>
      <c r="AR638" t="s">
        <v>50</v>
      </c>
      <c r="AS638" t="s">
        <v>51</v>
      </c>
      <c r="AT638" t="s">
        <v>50</v>
      </c>
      <c r="AU638" t="s">
        <v>52</v>
      </c>
      <c r="AV638" t="s">
        <v>52</v>
      </c>
      <c r="AW638" t="s">
        <v>52</v>
      </c>
      <c r="AX638" t="s">
        <v>52</v>
      </c>
      <c r="AY638" t="s">
        <v>51</v>
      </c>
    </row>
    <row r="639" spans="1:51" hidden="1" x14ac:dyDescent="0.25">
      <c r="A639">
        <v>206528</v>
      </c>
      <c r="B639">
        <v>60</v>
      </c>
      <c r="C639">
        <v>60</v>
      </c>
      <c r="D639">
        <v>60</v>
      </c>
      <c r="E639">
        <v>6</v>
      </c>
      <c r="F639" t="s">
        <v>1091</v>
      </c>
      <c r="G639" s="22">
        <v>14196</v>
      </c>
      <c r="H639">
        <v>80</v>
      </c>
      <c r="I639" t="s">
        <v>56</v>
      </c>
      <c r="J639" t="s">
        <v>57</v>
      </c>
      <c r="K639" t="s">
        <v>58</v>
      </c>
      <c r="L639">
        <v>38.6</v>
      </c>
      <c r="M639">
        <v>120</v>
      </c>
      <c r="N639">
        <v>60</v>
      </c>
      <c r="O639">
        <v>60</v>
      </c>
      <c r="P639">
        <v>90</v>
      </c>
      <c r="Q639">
        <v>56</v>
      </c>
      <c r="R639" t="s">
        <v>54</v>
      </c>
      <c r="S639" t="s">
        <v>50</v>
      </c>
      <c r="T639" t="s">
        <v>50</v>
      </c>
      <c r="U639" t="s">
        <v>50</v>
      </c>
      <c r="V639" t="s">
        <v>51</v>
      </c>
      <c r="W639" t="s">
        <v>50</v>
      </c>
      <c r="X639" t="s">
        <v>50</v>
      </c>
      <c r="Y639" t="s">
        <v>50</v>
      </c>
      <c r="Z639" t="s">
        <v>52</v>
      </c>
      <c r="AA639" t="s">
        <v>51</v>
      </c>
      <c r="AB639" t="s">
        <v>50</v>
      </c>
      <c r="AK639" t="s">
        <v>51</v>
      </c>
      <c r="AL639" t="s">
        <v>50</v>
      </c>
      <c r="AN639" t="s">
        <v>51</v>
      </c>
      <c r="AO639" t="s">
        <v>51</v>
      </c>
      <c r="AP639" t="s">
        <v>51</v>
      </c>
      <c r="AQ639" t="s">
        <v>50</v>
      </c>
      <c r="AR639" t="s">
        <v>50</v>
      </c>
      <c r="AS639" t="s">
        <v>51</v>
      </c>
      <c r="AT639" t="s">
        <v>50</v>
      </c>
      <c r="AU639" t="s">
        <v>52</v>
      </c>
      <c r="AV639" t="s">
        <v>52</v>
      </c>
      <c r="AW639" t="s">
        <v>52</v>
      </c>
      <c r="AX639" t="s">
        <v>52</v>
      </c>
      <c r="AY639" t="s">
        <v>51</v>
      </c>
    </row>
    <row r="640" spans="1:51" hidden="1" x14ac:dyDescent="0.25">
      <c r="A640">
        <v>206528</v>
      </c>
      <c r="B640">
        <v>65</v>
      </c>
      <c r="C640">
        <v>65</v>
      </c>
      <c r="D640">
        <v>60</v>
      </c>
      <c r="E640">
        <v>7</v>
      </c>
      <c r="F640" t="s">
        <v>1092</v>
      </c>
      <c r="G640" s="22">
        <v>14196</v>
      </c>
      <c r="H640">
        <v>80</v>
      </c>
      <c r="I640" t="s">
        <v>56</v>
      </c>
      <c r="J640" t="s">
        <v>57</v>
      </c>
      <c r="K640" t="s">
        <v>58</v>
      </c>
      <c r="L640">
        <v>34</v>
      </c>
      <c r="M640">
        <v>120</v>
      </c>
      <c r="N640">
        <v>60</v>
      </c>
      <c r="O640">
        <v>60</v>
      </c>
      <c r="P640">
        <v>90</v>
      </c>
      <c r="Q640">
        <v>59</v>
      </c>
      <c r="R640" t="s">
        <v>54</v>
      </c>
      <c r="S640" t="s">
        <v>50</v>
      </c>
      <c r="T640" t="s">
        <v>50</v>
      </c>
      <c r="U640" t="s">
        <v>50</v>
      </c>
      <c r="V640" t="s">
        <v>51</v>
      </c>
      <c r="W640" t="s">
        <v>50</v>
      </c>
      <c r="X640" t="s">
        <v>50</v>
      </c>
      <c r="Y640" t="s">
        <v>50</v>
      </c>
      <c r="Z640" t="s">
        <v>52</v>
      </c>
      <c r="AA640" t="s">
        <v>51</v>
      </c>
      <c r="AB640" t="s">
        <v>50</v>
      </c>
      <c r="AC640">
        <v>103</v>
      </c>
      <c r="AD640">
        <v>60</v>
      </c>
      <c r="AE640">
        <v>133</v>
      </c>
      <c r="AF640">
        <v>4.5</v>
      </c>
      <c r="AK640" t="s">
        <v>51</v>
      </c>
      <c r="AL640" t="s">
        <v>50</v>
      </c>
      <c r="AN640" t="s">
        <v>51</v>
      </c>
      <c r="AO640" t="s">
        <v>51</v>
      </c>
      <c r="AP640" t="s">
        <v>51</v>
      </c>
      <c r="AQ640" t="s">
        <v>50</v>
      </c>
      <c r="AR640" t="s">
        <v>50</v>
      </c>
      <c r="AS640" t="s">
        <v>51</v>
      </c>
      <c r="AT640" t="s">
        <v>50</v>
      </c>
      <c r="AU640" t="s">
        <v>52</v>
      </c>
      <c r="AV640" t="s">
        <v>52</v>
      </c>
      <c r="AW640" t="s">
        <v>52</v>
      </c>
      <c r="AX640" t="s">
        <v>52</v>
      </c>
      <c r="AY640" t="s">
        <v>51</v>
      </c>
    </row>
    <row r="641" spans="1:51" hidden="1" x14ac:dyDescent="0.25">
      <c r="A641">
        <v>206528</v>
      </c>
      <c r="B641">
        <v>56</v>
      </c>
      <c r="C641">
        <v>56</v>
      </c>
      <c r="D641">
        <v>60</v>
      </c>
      <c r="E641">
        <v>8</v>
      </c>
      <c r="F641" t="s">
        <v>1093</v>
      </c>
      <c r="G641" s="22">
        <v>14196</v>
      </c>
      <c r="H641">
        <v>80</v>
      </c>
      <c r="I641" t="s">
        <v>56</v>
      </c>
      <c r="J641" t="s">
        <v>57</v>
      </c>
      <c r="K641" t="s">
        <v>58</v>
      </c>
      <c r="L641">
        <v>37.700000000000003</v>
      </c>
      <c r="M641">
        <v>120</v>
      </c>
      <c r="N641">
        <v>70</v>
      </c>
      <c r="O641">
        <v>50</v>
      </c>
      <c r="P641">
        <v>95</v>
      </c>
      <c r="Q641">
        <v>58</v>
      </c>
      <c r="R641" t="s">
        <v>54</v>
      </c>
      <c r="S641" t="s">
        <v>50</v>
      </c>
      <c r="T641" t="s">
        <v>50</v>
      </c>
      <c r="U641" t="s">
        <v>50</v>
      </c>
      <c r="V641" t="s">
        <v>51</v>
      </c>
      <c r="W641" t="s">
        <v>50</v>
      </c>
      <c r="X641" t="s">
        <v>50</v>
      </c>
      <c r="Y641" t="s">
        <v>50</v>
      </c>
      <c r="Z641" t="s">
        <v>52</v>
      </c>
      <c r="AA641" t="s">
        <v>51</v>
      </c>
      <c r="AB641" t="s">
        <v>50</v>
      </c>
      <c r="AC641">
        <v>97</v>
      </c>
      <c r="AD641">
        <v>64</v>
      </c>
      <c r="AE641">
        <v>125</v>
      </c>
      <c r="AF641">
        <v>4.7</v>
      </c>
      <c r="AK641" t="s">
        <v>51</v>
      </c>
      <c r="AL641" t="s">
        <v>50</v>
      </c>
      <c r="AM641" t="s">
        <v>50</v>
      </c>
      <c r="AN641" t="s">
        <v>51</v>
      </c>
      <c r="AO641" t="s">
        <v>51</v>
      </c>
      <c r="AP641" t="s">
        <v>51</v>
      </c>
      <c r="AQ641" t="s">
        <v>50</v>
      </c>
      <c r="AR641" t="s">
        <v>50</v>
      </c>
      <c r="AS641" t="s">
        <v>51</v>
      </c>
      <c r="AT641" t="s">
        <v>50</v>
      </c>
      <c r="AU641" t="s">
        <v>52</v>
      </c>
      <c r="AV641" t="s">
        <v>52</v>
      </c>
      <c r="AW641" t="s">
        <v>52</v>
      </c>
      <c r="AX641" t="s">
        <v>52</v>
      </c>
      <c r="AY641" t="s">
        <v>51</v>
      </c>
    </row>
    <row r="642" spans="1:51" hidden="1" x14ac:dyDescent="0.25">
      <c r="A642">
        <v>206528</v>
      </c>
      <c r="B642">
        <v>56</v>
      </c>
      <c r="C642">
        <v>56</v>
      </c>
      <c r="D642">
        <v>60</v>
      </c>
      <c r="E642">
        <v>9</v>
      </c>
      <c r="F642" t="s">
        <v>1094</v>
      </c>
      <c r="G642" s="22">
        <v>14196</v>
      </c>
      <c r="H642">
        <v>80</v>
      </c>
      <c r="I642" t="s">
        <v>56</v>
      </c>
      <c r="J642" t="s">
        <v>57</v>
      </c>
      <c r="K642" t="s">
        <v>58</v>
      </c>
      <c r="L642">
        <v>36.700000000000003</v>
      </c>
      <c r="M642">
        <v>120</v>
      </c>
      <c r="N642">
        <v>80</v>
      </c>
      <c r="O642">
        <v>40</v>
      </c>
      <c r="P642">
        <v>100</v>
      </c>
      <c r="Q642">
        <v>59</v>
      </c>
      <c r="R642" t="s">
        <v>54</v>
      </c>
      <c r="S642" t="s">
        <v>50</v>
      </c>
      <c r="T642" t="s">
        <v>50</v>
      </c>
      <c r="U642" t="s">
        <v>50</v>
      </c>
      <c r="V642" t="s">
        <v>51</v>
      </c>
      <c r="W642" t="s">
        <v>50</v>
      </c>
      <c r="X642" t="s">
        <v>50</v>
      </c>
      <c r="Y642" t="s">
        <v>50</v>
      </c>
      <c r="Z642" t="s">
        <v>52</v>
      </c>
      <c r="AA642" t="s">
        <v>51</v>
      </c>
      <c r="AB642" t="s">
        <v>50</v>
      </c>
      <c r="AC642">
        <v>106</v>
      </c>
      <c r="AD642">
        <v>58</v>
      </c>
      <c r="AE642">
        <v>128</v>
      </c>
      <c r="AF642">
        <v>4.8</v>
      </c>
      <c r="AI642">
        <v>4</v>
      </c>
      <c r="AJ642">
        <v>1.3</v>
      </c>
      <c r="AK642" t="s">
        <v>51</v>
      </c>
      <c r="AL642" t="s">
        <v>50</v>
      </c>
      <c r="AM642" t="s">
        <v>50</v>
      </c>
      <c r="AN642" t="s">
        <v>51</v>
      </c>
      <c r="AO642" t="s">
        <v>51</v>
      </c>
      <c r="AP642" t="s">
        <v>51</v>
      </c>
      <c r="AQ642" t="s">
        <v>50</v>
      </c>
      <c r="AR642" t="s">
        <v>50</v>
      </c>
      <c r="AS642" t="s">
        <v>51</v>
      </c>
      <c r="AT642" t="s">
        <v>50</v>
      </c>
      <c r="AU642" t="s">
        <v>52</v>
      </c>
      <c r="AV642" t="s">
        <v>52</v>
      </c>
      <c r="AW642" t="s">
        <v>52</v>
      </c>
      <c r="AX642" t="s">
        <v>52</v>
      </c>
      <c r="AY642" t="s">
        <v>51</v>
      </c>
    </row>
    <row r="643" spans="1:51" x14ac:dyDescent="0.25">
      <c r="A643">
        <v>207650</v>
      </c>
      <c r="B643">
        <v>65</v>
      </c>
      <c r="D643">
        <v>65</v>
      </c>
      <c r="E643">
        <v>1</v>
      </c>
      <c r="F643" t="s">
        <v>194</v>
      </c>
      <c r="G643" s="22">
        <v>12785</v>
      </c>
      <c r="H643">
        <v>83</v>
      </c>
      <c r="I643" t="s">
        <v>56</v>
      </c>
      <c r="J643" t="s">
        <v>57</v>
      </c>
      <c r="K643" t="s">
        <v>58</v>
      </c>
      <c r="L643">
        <v>28.4</v>
      </c>
      <c r="M643">
        <v>105</v>
      </c>
      <c r="N643">
        <v>70</v>
      </c>
      <c r="O643">
        <v>35</v>
      </c>
      <c r="P643">
        <v>87.5</v>
      </c>
      <c r="Q643">
        <v>76</v>
      </c>
      <c r="R643" t="s">
        <v>54</v>
      </c>
      <c r="S643" t="s">
        <v>51</v>
      </c>
      <c r="T643" t="s">
        <v>50</v>
      </c>
      <c r="U643" t="s">
        <v>50</v>
      </c>
      <c r="V643" t="s">
        <v>51</v>
      </c>
      <c r="W643" t="s">
        <v>50</v>
      </c>
      <c r="X643" t="s">
        <v>51</v>
      </c>
      <c r="Y643" t="s">
        <v>51</v>
      </c>
      <c r="Z643" t="s">
        <v>52</v>
      </c>
      <c r="AA643" t="s">
        <v>51</v>
      </c>
      <c r="AB643" t="s">
        <v>50</v>
      </c>
      <c r="AC643">
        <v>80</v>
      </c>
      <c r="AD643">
        <v>80</v>
      </c>
      <c r="AE643">
        <v>127</v>
      </c>
      <c r="AF643">
        <v>4.0999999999999996</v>
      </c>
      <c r="AG643">
        <v>57</v>
      </c>
      <c r="AI643" t="s">
        <v>52</v>
      </c>
      <c r="AJ643" t="s">
        <v>52</v>
      </c>
      <c r="AK643" t="s">
        <v>50</v>
      </c>
      <c r="AL643" t="s">
        <v>51</v>
      </c>
      <c r="AM643" t="s">
        <v>52</v>
      </c>
      <c r="AN643" t="s">
        <v>50</v>
      </c>
      <c r="AO643" t="s">
        <v>51</v>
      </c>
      <c r="AP643" t="s">
        <v>50</v>
      </c>
      <c r="AQ643" t="s">
        <v>50</v>
      </c>
      <c r="AR643" t="s">
        <v>50</v>
      </c>
      <c r="AS643" t="s">
        <v>50</v>
      </c>
      <c r="AT643" t="s">
        <v>50</v>
      </c>
      <c r="AU643" t="s">
        <v>52</v>
      </c>
      <c r="AV643" t="s">
        <v>52</v>
      </c>
      <c r="AW643" t="s">
        <v>52</v>
      </c>
      <c r="AX643" t="s">
        <v>52</v>
      </c>
      <c r="AY643" t="s">
        <v>51</v>
      </c>
    </row>
    <row r="644" spans="1:51" hidden="1" x14ac:dyDescent="0.25">
      <c r="A644">
        <v>207650</v>
      </c>
      <c r="B644">
        <v>65</v>
      </c>
      <c r="D644">
        <v>65</v>
      </c>
      <c r="E644">
        <v>2</v>
      </c>
      <c r="F644" t="s">
        <v>1095</v>
      </c>
      <c r="G644" s="22">
        <v>12785</v>
      </c>
      <c r="H644">
        <v>83</v>
      </c>
      <c r="I644" t="s">
        <v>56</v>
      </c>
      <c r="J644" t="s">
        <v>57</v>
      </c>
      <c r="K644" t="s">
        <v>58</v>
      </c>
      <c r="L644">
        <v>27.63</v>
      </c>
      <c r="M644">
        <v>110</v>
      </c>
      <c r="N644">
        <v>70</v>
      </c>
      <c r="O644">
        <v>40</v>
      </c>
      <c r="P644">
        <v>90</v>
      </c>
      <c r="Q644">
        <v>68</v>
      </c>
      <c r="R644" t="s">
        <v>54</v>
      </c>
      <c r="S644" t="s">
        <v>50</v>
      </c>
      <c r="T644" t="s">
        <v>50</v>
      </c>
      <c r="U644" t="s">
        <v>51</v>
      </c>
      <c r="V644" t="s">
        <v>51</v>
      </c>
      <c r="W644" t="s">
        <v>50</v>
      </c>
      <c r="X644" t="s">
        <v>51</v>
      </c>
      <c r="Y644" t="s">
        <v>51</v>
      </c>
      <c r="Z644" t="s">
        <v>52</v>
      </c>
      <c r="AA644" t="s">
        <v>51</v>
      </c>
      <c r="AB644" t="s">
        <v>50</v>
      </c>
      <c r="AC644">
        <v>77</v>
      </c>
      <c r="AD644">
        <v>81</v>
      </c>
      <c r="AF644">
        <v>4.3</v>
      </c>
      <c r="AI644" t="s">
        <v>52</v>
      </c>
      <c r="AJ644" t="s">
        <v>52</v>
      </c>
      <c r="AK644" t="s">
        <v>50</v>
      </c>
      <c r="AL644" t="s">
        <v>51</v>
      </c>
      <c r="AM644" t="s">
        <v>52</v>
      </c>
      <c r="AN644" t="s">
        <v>50</v>
      </c>
      <c r="AO644" t="s">
        <v>51</v>
      </c>
      <c r="AP644" t="s">
        <v>50</v>
      </c>
      <c r="AQ644" t="s">
        <v>50</v>
      </c>
      <c r="AR644" t="s">
        <v>50</v>
      </c>
      <c r="AS644" t="s">
        <v>50</v>
      </c>
      <c r="AT644" t="s">
        <v>50</v>
      </c>
      <c r="AU644" t="s">
        <v>52</v>
      </c>
      <c r="AV644" t="s">
        <v>52</v>
      </c>
      <c r="AW644" t="s">
        <v>52</v>
      </c>
      <c r="AX644" t="s">
        <v>52</v>
      </c>
      <c r="AY644" t="s">
        <v>51</v>
      </c>
    </row>
    <row r="645" spans="1:51" hidden="1" x14ac:dyDescent="0.25">
      <c r="A645">
        <v>207650</v>
      </c>
      <c r="B645">
        <v>65</v>
      </c>
      <c r="D645">
        <v>65</v>
      </c>
      <c r="E645">
        <v>3</v>
      </c>
      <c r="F645" t="s">
        <v>1096</v>
      </c>
      <c r="G645" s="22">
        <v>12785</v>
      </c>
      <c r="H645">
        <v>83</v>
      </c>
      <c r="I645" t="s">
        <v>56</v>
      </c>
      <c r="J645" t="s">
        <v>57</v>
      </c>
      <c r="K645" t="s">
        <v>58</v>
      </c>
      <c r="L645">
        <v>27.95</v>
      </c>
      <c r="M645">
        <v>109</v>
      </c>
      <c r="N645">
        <v>70</v>
      </c>
      <c r="O645">
        <v>39</v>
      </c>
      <c r="P645">
        <v>89.5</v>
      </c>
      <c r="Q645">
        <v>65</v>
      </c>
      <c r="R645" t="s">
        <v>54</v>
      </c>
      <c r="S645" t="s">
        <v>50</v>
      </c>
      <c r="T645" t="s">
        <v>50</v>
      </c>
      <c r="U645" t="s">
        <v>50</v>
      </c>
      <c r="V645" t="s">
        <v>51</v>
      </c>
      <c r="W645" t="s">
        <v>50</v>
      </c>
      <c r="X645" t="s">
        <v>51</v>
      </c>
      <c r="Y645" t="s">
        <v>51</v>
      </c>
      <c r="Z645" t="s">
        <v>52</v>
      </c>
      <c r="AA645" t="s">
        <v>51</v>
      </c>
      <c r="AB645" t="s">
        <v>50</v>
      </c>
      <c r="AI645" t="s">
        <v>52</v>
      </c>
      <c r="AJ645" t="s">
        <v>52</v>
      </c>
      <c r="AK645" t="s">
        <v>50</v>
      </c>
      <c r="AL645" t="s">
        <v>51</v>
      </c>
      <c r="AM645" t="s">
        <v>52</v>
      </c>
      <c r="AN645" t="s">
        <v>50</v>
      </c>
      <c r="AO645" t="s">
        <v>51</v>
      </c>
      <c r="AP645" t="s">
        <v>50</v>
      </c>
      <c r="AQ645" t="s">
        <v>50</v>
      </c>
      <c r="AR645" t="s">
        <v>50</v>
      </c>
      <c r="AS645" t="s">
        <v>50</v>
      </c>
      <c r="AT645" t="s">
        <v>50</v>
      </c>
      <c r="AU645" t="s">
        <v>52</v>
      </c>
      <c r="AV645" t="s">
        <v>52</v>
      </c>
      <c r="AW645" t="s">
        <v>52</v>
      </c>
      <c r="AX645" t="s">
        <v>52</v>
      </c>
      <c r="AY645" t="s">
        <v>51</v>
      </c>
    </row>
    <row r="646" spans="1:51" hidden="1" x14ac:dyDescent="0.25">
      <c r="A646">
        <v>207650</v>
      </c>
      <c r="B646">
        <v>65</v>
      </c>
      <c r="C646">
        <v>65</v>
      </c>
      <c r="D646">
        <v>65</v>
      </c>
      <c r="E646">
        <v>4</v>
      </c>
      <c r="F646" t="s">
        <v>1097</v>
      </c>
      <c r="G646" s="22">
        <v>12785</v>
      </c>
      <c r="H646">
        <v>83</v>
      </c>
      <c r="I646" t="s">
        <v>56</v>
      </c>
      <c r="J646" t="s">
        <v>57</v>
      </c>
      <c r="K646" t="s">
        <v>58</v>
      </c>
      <c r="L646">
        <v>27.2</v>
      </c>
      <c r="M646">
        <v>110</v>
      </c>
      <c r="N646">
        <v>60</v>
      </c>
      <c r="O646">
        <v>50</v>
      </c>
      <c r="P646">
        <v>85</v>
      </c>
      <c r="Q646">
        <v>57</v>
      </c>
      <c r="R646" t="s">
        <v>54</v>
      </c>
      <c r="S646" t="s">
        <v>50</v>
      </c>
      <c r="T646" t="s">
        <v>50</v>
      </c>
      <c r="U646" t="s">
        <v>50</v>
      </c>
      <c r="V646" t="s">
        <v>51</v>
      </c>
      <c r="W646" t="s">
        <v>50</v>
      </c>
      <c r="X646" t="s">
        <v>51</v>
      </c>
      <c r="Y646" t="s">
        <v>51</v>
      </c>
      <c r="Z646" t="s">
        <v>52</v>
      </c>
      <c r="AA646" t="s">
        <v>51</v>
      </c>
      <c r="AB646" t="s">
        <v>50</v>
      </c>
      <c r="AC646">
        <v>64</v>
      </c>
      <c r="AD646">
        <v>87</v>
      </c>
      <c r="AE646">
        <v>110</v>
      </c>
      <c r="AF646">
        <v>4.5999999999999996</v>
      </c>
      <c r="AH646">
        <v>144</v>
      </c>
      <c r="AI646">
        <v>5</v>
      </c>
      <c r="AK646" t="s">
        <v>50</v>
      </c>
      <c r="AL646" t="s">
        <v>51</v>
      </c>
      <c r="AN646" t="s">
        <v>50</v>
      </c>
      <c r="AO646" t="s">
        <v>51</v>
      </c>
      <c r="AP646" t="s">
        <v>50</v>
      </c>
      <c r="AQ646" t="s">
        <v>50</v>
      </c>
      <c r="AR646" t="s">
        <v>50</v>
      </c>
      <c r="AS646" t="s">
        <v>50</v>
      </c>
      <c r="AT646" t="s">
        <v>50</v>
      </c>
      <c r="AU646" t="s">
        <v>52</v>
      </c>
      <c r="AV646" t="s">
        <v>52</v>
      </c>
      <c r="AW646" t="s">
        <v>52</v>
      </c>
      <c r="AX646" t="s">
        <v>52</v>
      </c>
      <c r="AY646" t="s">
        <v>51</v>
      </c>
    </row>
    <row r="647" spans="1:51" hidden="1" x14ac:dyDescent="0.25">
      <c r="A647">
        <v>207650</v>
      </c>
      <c r="B647">
        <v>64</v>
      </c>
      <c r="C647">
        <v>64</v>
      </c>
      <c r="D647">
        <v>64</v>
      </c>
      <c r="E647">
        <v>5</v>
      </c>
      <c r="F647" t="s">
        <v>1098</v>
      </c>
      <c r="G647" s="22">
        <v>12785</v>
      </c>
      <c r="H647">
        <v>83</v>
      </c>
      <c r="I647" t="s">
        <v>56</v>
      </c>
      <c r="J647" t="s">
        <v>57</v>
      </c>
      <c r="K647" t="s">
        <v>58</v>
      </c>
      <c r="L647">
        <v>27.9</v>
      </c>
      <c r="M647">
        <v>120</v>
      </c>
      <c r="N647">
        <v>60</v>
      </c>
      <c r="O647">
        <v>60</v>
      </c>
      <c r="P647">
        <v>90</v>
      </c>
      <c r="Q647">
        <v>67</v>
      </c>
      <c r="R647" t="s">
        <v>54</v>
      </c>
      <c r="S647" t="s">
        <v>50</v>
      </c>
      <c r="T647" t="s">
        <v>50</v>
      </c>
      <c r="U647" t="s">
        <v>50</v>
      </c>
      <c r="V647" t="s">
        <v>51</v>
      </c>
      <c r="W647" t="s">
        <v>50</v>
      </c>
      <c r="X647" t="s">
        <v>51</v>
      </c>
      <c r="Y647" t="s">
        <v>51</v>
      </c>
      <c r="Z647" t="s">
        <v>52</v>
      </c>
      <c r="AA647" t="s">
        <v>51</v>
      </c>
      <c r="AB647" t="s">
        <v>50</v>
      </c>
      <c r="AC647">
        <v>58</v>
      </c>
      <c r="AE647">
        <v>105</v>
      </c>
      <c r="AF647">
        <v>3.6</v>
      </c>
      <c r="AH647">
        <v>256</v>
      </c>
      <c r="AK647" t="s">
        <v>50</v>
      </c>
      <c r="AL647" t="s">
        <v>51</v>
      </c>
      <c r="AM647" t="s">
        <v>50</v>
      </c>
      <c r="AN647" t="s">
        <v>50</v>
      </c>
      <c r="AO647" t="s">
        <v>51</v>
      </c>
      <c r="AP647" t="s">
        <v>50</v>
      </c>
      <c r="AQ647" t="s">
        <v>50</v>
      </c>
      <c r="AR647" t="s">
        <v>50</v>
      </c>
      <c r="AS647" t="s">
        <v>50</v>
      </c>
      <c r="AT647" t="s">
        <v>50</v>
      </c>
      <c r="AU647" t="s">
        <v>52</v>
      </c>
      <c r="AV647" t="s">
        <v>52</v>
      </c>
      <c r="AW647" t="s">
        <v>52</v>
      </c>
      <c r="AX647" t="s">
        <v>52</v>
      </c>
      <c r="AY647" t="s">
        <v>51</v>
      </c>
    </row>
    <row r="648" spans="1:51" x14ac:dyDescent="0.25">
      <c r="A648">
        <v>208923</v>
      </c>
      <c r="B648">
        <v>60</v>
      </c>
      <c r="C648">
        <v>60</v>
      </c>
      <c r="D648">
        <v>60</v>
      </c>
      <c r="E648">
        <v>1</v>
      </c>
      <c r="F648" t="s">
        <v>195</v>
      </c>
      <c r="G648" s="22">
        <v>13975</v>
      </c>
      <c r="H648">
        <v>80</v>
      </c>
      <c r="I648" t="s">
        <v>46</v>
      </c>
      <c r="J648" t="s">
        <v>57</v>
      </c>
      <c r="K648" t="s">
        <v>58</v>
      </c>
      <c r="L648">
        <v>22.7</v>
      </c>
      <c r="M648">
        <v>130</v>
      </c>
      <c r="N648">
        <v>60</v>
      </c>
      <c r="O648">
        <v>70</v>
      </c>
      <c r="P648">
        <v>95</v>
      </c>
      <c r="Q648">
        <v>64</v>
      </c>
      <c r="R648" t="s">
        <v>54</v>
      </c>
      <c r="S648" t="s">
        <v>50</v>
      </c>
      <c r="T648" t="s">
        <v>50</v>
      </c>
      <c r="U648" t="s">
        <v>50</v>
      </c>
      <c r="V648" t="s">
        <v>51</v>
      </c>
      <c r="W648" t="s">
        <v>50</v>
      </c>
      <c r="X648" t="s">
        <v>51</v>
      </c>
      <c r="Y648" t="s">
        <v>51</v>
      </c>
      <c r="Z648" t="s">
        <v>52</v>
      </c>
      <c r="AA648" t="s">
        <v>50</v>
      </c>
      <c r="AB648" t="s">
        <v>50</v>
      </c>
      <c r="AC648">
        <v>99</v>
      </c>
      <c r="AD648">
        <v>46</v>
      </c>
      <c r="AF648">
        <v>4.2</v>
      </c>
      <c r="AK648" t="s">
        <v>50</v>
      </c>
      <c r="AL648" t="s">
        <v>50</v>
      </c>
      <c r="AM648" t="s">
        <v>50</v>
      </c>
      <c r="AN648" t="s">
        <v>50</v>
      </c>
      <c r="AO648" t="s">
        <v>51</v>
      </c>
      <c r="AP648" t="s">
        <v>51</v>
      </c>
      <c r="AQ648" t="s">
        <v>51</v>
      </c>
      <c r="AR648" t="s">
        <v>51</v>
      </c>
      <c r="AS648" t="s">
        <v>51</v>
      </c>
      <c r="AT648" t="s">
        <v>50</v>
      </c>
      <c r="AU648" s="23">
        <v>43188</v>
      </c>
      <c r="AV648">
        <v>0</v>
      </c>
      <c r="AW648" s="23">
        <v>43195</v>
      </c>
      <c r="AX648" t="s">
        <v>52</v>
      </c>
      <c r="AY648" t="s">
        <v>51</v>
      </c>
    </row>
    <row r="649" spans="1:51" x14ac:dyDescent="0.25">
      <c r="A649">
        <v>209125</v>
      </c>
      <c r="B649">
        <v>54</v>
      </c>
      <c r="C649">
        <v>54</v>
      </c>
      <c r="D649">
        <v>54</v>
      </c>
      <c r="E649">
        <v>1</v>
      </c>
      <c r="F649" t="s">
        <v>196</v>
      </c>
      <c r="G649" s="22">
        <v>14507</v>
      </c>
      <c r="H649">
        <v>79</v>
      </c>
      <c r="I649" t="s">
        <v>46</v>
      </c>
      <c r="J649" t="s">
        <v>47</v>
      </c>
      <c r="K649" t="s">
        <v>58</v>
      </c>
      <c r="L649">
        <v>41.1</v>
      </c>
      <c r="M649">
        <v>90</v>
      </c>
      <c r="N649">
        <v>60</v>
      </c>
      <c r="O649">
        <v>30</v>
      </c>
      <c r="P649">
        <v>75</v>
      </c>
      <c r="Q649">
        <v>89</v>
      </c>
      <c r="R649" t="s">
        <v>59</v>
      </c>
      <c r="S649" t="s">
        <v>51</v>
      </c>
      <c r="T649" t="s">
        <v>50</v>
      </c>
      <c r="U649" t="s">
        <v>50</v>
      </c>
      <c r="V649" t="s">
        <v>51</v>
      </c>
      <c r="W649" t="s">
        <v>50</v>
      </c>
      <c r="X649" t="s">
        <v>50</v>
      </c>
      <c r="Y649" t="s">
        <v>50</v>
      </c>
      <c r="Z649" t="s">
        <v>52</v>
      </c>
      <c r="AA649" t="s">
        <v>50</v>
      </c>
      <c r="AB649" t="s">
        <v>51</v>
      </c>
      <c r="AC649">
        <v>160</v>
      </c>
      <c r="AD649">
        <v>26</v>
      </c>
      <c r="AE649">
        <v>101</v>
      </c>
      <c r="AF649">
        <v>4.5</v>
      </c>
      <c r="AI649">
        <v>4.2</v>
      </c>
      <c r="AJ649">
        <v>2.8</v>
      </c>
      <c r="AK649" t="s">
        <v>50</v>
      </c>
      <c r="AL649" t="s">
        <v>51</v>
      </c>
      <c r="AM649" t="s">
        <v>50</v>
      </c>
      <c r="AN649" t="s">
        <v>51</v>
      </c>
      <c r="AO649" t="s">
        <v>51</v>
      </c>
      <c r="AP649" t="s">
        <v>51</v>
      </c>
      <c r="AQ649" t="s">
        <v>50</v>
      </c>
      <c r="AR649" t="s">
        <v>50</v>
      </c>
      <c r="AS649" t="s">
        <v>50</v>
      </c>
      <c r="AT649" t="s">
        <v>50</v>
      </c>
      <c r="AU649" t="s">
        <v>52</v>
      </c>
      <c r="AV649" t="s">
        <v>52</v>
      </c>
      <c r="AW649" t="s">
        <v>52</v>
      </c>
      <c r="AX649" t="s">
        <v>52</v>
      </c>
      <c r="AY649" t="s">
        <v>51</v>
      </c>
    </row>
    <row r="650" spans="1:51" hidden="1" x14ac:dyDescent="0.25">
      <c r="A650">
        <v>209125</v>
      </c>
      <c r="B650">
        <v>54</v>
      </c>
      <c r="C650">
        <v>54</v>
      </c>
      <c r="D650">
        <v>54</v>
      </c>
      <c r="E650">
        <v>2</v>
      </c>
      <c r="F650" t="s">
        <v>1099</v>
      </c>
      <c r="G650" s="22">
        <v>14507</v>
      </c>
      <c r="H650">
        <v>79</v>
      </c>
      <c r="I650" t="s">
        <v>46</v>
      </c>
      <c r="J650" t="s">
        <v>47</v>
      </c>
      <c r="K650" t="s">
        <v>58</v>
      </c>
      <c r="L650">
        <v>23.8</v>
      </c>
      <c r="M650">
        <v>110</v>
      </c>
      <c r="N650">
        <v>80</v>
      </c>
      <c r="O650">
        <v>30</v>
      </c>
      <c r="P650">
        <v>95</v>
      </c>
      <c r="Q650">
        <v>78</v>
      </c>
      <c r="R650" t="s">
        <v>59</v>
      </c>
      <c r="S650" t="s">
        <v>50</v>
      </c>
      <c r="T650" t="s">
        <v>50</v>
      </c>
      <c r="U650" t="s">
        <v>50</v>
      </c>
      <c r="V650" t="s">
        <v>51</v>
      </c>
      <c r="W650" t="s">
        <v>50</v>
      </c>
      <c r="X650" t="s">
        <v>50</v>
      </c>
      <c r="Y650" t="s">
        <v>50</v>
      </c>
      <c r="Z650" t="s">
        <v>52</v>
      </c>
      <c r="AA650" t="s">
        <v>50</v>
      </c>
      <c r="AB650" t="s">
        <v>51</v>
      </c>
      <c r="AC650">
        <v>111</v>
      </c>
      <c r="AD650">
        <v>41</v>
      </c>
      <c r="AE650">
        <v>126</v>
      </c>
      <c r="AF650">
        <v>4.8</v>
      </c>
      <c r="AK650" t="s">
        <v>50</v>
      </c>
      <c r="AL650" t="s">
        <v>50</v>
      </c>
      <c r="AM650" t="s">
        <v>50</v>
      </c>
      <c r="AN650" t="s">
        <v>50</v>
      </c>
      <c r="AO650" t="s">
        <v>51</v>
      </c>
      <c r="AP650" t="s">
        <v>51</v>
      </c>
      <c r="AQ650" t="s">
        <v>50</v>
      </c>
      <c r="AR650" t="s">
        <v>50</v>
      </c>
      <c r="AS650" t="s">
        <v>50</v>
      </c>
      <c r="AT650" t="s">
        <v>50</v>
      </c>
      <c r="AU650" t="s">
        <v>52</v>
      </c>
      <c r="AV650" t="s">
        <v>52</v>
      </c>
      <c r="AW650" t="s">
        <v>52</v>
      </c>
      <c r="AX650" t="s">
        <v>52</v>
      </c>
      <c r="AY650" t="s">
        <v>51</v>
      </c>
    </row>
    <row r="651" spans="1:51" hidden="1" x14ac:dyDescent="0.25">
      <c r="A651">
        <v>209125</v>
      </c>
      <c r="B651">
        <v>54</v>
      </c>
      <c r="C651">
        <v>54</v>
      </c>
      <c r="D651">
        <v>54</v>
      </c>
      <c r="E651">
        <v>3</v>
      </c>
      <c r="F651" t="s">
        <v>1100</v>
      </c>
      <c r="G651" s="22">
        <v>14507</v>
      </c>
      <c r="H651">
        <v>79</v>
      </c>
      <c r="I651" t="s">
        <v>46</v>
      </c>
      <c r="J651" t="s">
        <v>47</v>
      </c>
      <c r="K651" t="s">
        <v>58</v>
      </c>
      <c r="L651">
        <v>21.6</v>
      </c>
      <c r="M651">
        <v>120</v>
      </c>
      <c r="N651">
        <v>80</v>
      </c>
      <c r="O651">
        <v>40</v>
      </c>
      <c r="P651">
        <v>100</v>
      </c>
      <c r="Q651">
        <v>78</v>
      </c>
      <c r="R651" t="s">
        <v>59</v>
      </c>
      <c r="S651" t="s">
        <v>50</v>
      </c>
      <c r="T651" t="s">
        <v>50</v>
      </c>
      <c r="U651" t="s">
        <v>51</v>
      </c>
      <c r="V651" t="s">
        <v>51</v>
      </c>
      <c r="W651" t="s">
        <v>50</v>
      </c>
      <c r="X651" t="s">
        <v>50</v>
      </c>
      <c r="Y651" t="s">
        <v>50</v>
      </c>
      <c r="Z651" t="s">
        <v>52</v>
      </c>
      <c r="AA651" t="s">
        <v>50</v>
      </c>
      <c r="AB651" t="s">
        <v>51</v>
      </c>
      <c r="AC651">
        <v>174</v>
      </c>
      <c r="AD651">
        <v>24</v>
      </c>
      <c r="AF651">
        <v>3.5</v>
      </c>
      <c r="AK651" t="s">
        <v>50</v>
      </c>
      <c r="AL651" t="s">
        <v>50</v>
      </c>
      <c r="AM651" t="s">
        <v>50</v>
      </c>
      <c r="AN651" t="s">
        <v>50</v>
      </c>
      <c r="AO651" t="s">
        <v>51</v>
      </c>
      <c r="AP651" t="s">
        <v>51</v>
      </c>
      <c r="AQ651" t="s">
        <v>50</v>
      </c>
      <c r="AR651" t="s">
        <v>50</v>
      </c>
      <c r="AS651" t="s">
        <v>50</v>
      </c>
      <c r="AT651" t="s">
        <v>50</v>
      </c>
      <c r="AU651" s="23">
        <v>43104</v>
      </c>
      <c r="AV651">
        <v>0</v>
      </c>
      <c r="AW651" s="23">
        <v>43136</v>
      </c>
      <c r="AX651">
        <v>73</v>
      </c>
      <c r="AY651" t="s">
        <v>51</v>
      </c>
    </row>
    <row r="652" spans="1:51" x14ac:dyDescent="0.25">
      <c r="A652">
        <v>209140</v>
      </c>
      <c r="B652">
        <v>60</v>
      </c>
      <c r="C652">
        <v>60</v>
      </c>
      <c r="D652">
        <v>45</v>
      </c>
      <c r="E652">
        <v>1</v>
      </c>
      <c r="F652" t="s">
        <v>197</v>
      </c>
      <c r="G652" s="22">
        <v>10574</v>
      </c>
      <c r="H652">
        <v>90</v>
      </c>
      <c r="I652" t="s">
        <v>46</v>
      </c>
      <c r="J652" t="s">
        <v>47</v>
      </c>
      <c r="K652" t="s">
        <v>58</v>
      </c>
      <c r="L652">
        <v>35.1</v>
      </c>
      <c r="M652">
        <v>160</v>
      </c>
      <c r="N652">
        <v>60</v>
      </c>
      <c r="O652">
        <v>100</v>
      </c>
      <c r="P652">
        <v>110</v>
      </c>
      <c r="Q652">
        <v>66</v>
      </c>
      <c r="R652" t="s">
        <v>59</v>
      </c>
      <c r="S652" t="s">
        <v>50</v>
      </c>
      <c r="T652" t="s">
        <v>50</v>
      </c>
      <c r="U652" t="s">
        <v>50</v>
      </c>
      <c r="V652" t="s">
        <v>51</v>
      </c>
      <c r="W652" t="s">
        <v>51</v>
      </c>
      <c r="X652" t="s">
        <v>50</v>
      </c>
      <c r="Y652" t="s">
        <v>50</v>
      </c>
      <c r="Z652" t="s">
        <v>52</v>
      </c>
      <c r="AA652" t="s">
        <v>50</v>
      </c>
      <c r="AB652" t="s">
        <v>50</v>
      </c>
      <c r="AK652" t="s">
        <v>50</v>
      </c>
      <c r="AL652" t="s">
        <v>50</v>
      </c>
      <c r="AM652" t="s">
        <v>50</v>
      </c>
      <c r="AN652" t="s">
        <v>51</v>
      </c>
      <c r="AO652" t="s">
        <v>51</v>
      </c>
      <c r="AP652" t="s">
        <v>51</v>
      </c>
      <c r="AQ652" t="s">
        <v>50</v>
      </c>
      <c r="AR652" t="s">
        <v>50</v>
      </c>
      <c r="AS652" t="s">
        <v>50</v>
      </c>
      <c r="AT652" t="s">
        <v>50</v>
      </c>
      <c r="AU652" t="s">
        <v>52</v>
      </c>
      <c r="AV652" t="s">
        <v>52</v>
      </c>
      <c r="AW652" t="s">
        <v>52</v>
      </c>
      <c r="AX652" t="s">
        <v>52</v>
      </c>
      <c r="AY652" t="s">
        <v>51</v>
      </c>
    </row>
    <row r="653" spans="1:51" hidden="1" x14ac:dyDescent="0.25">
      <c r="A653">
        <v>209140</v>
      </c>
      <c r="B653">
        <v>60</v>
      </c>
      <c r="C653">
        <v>60</v>
      </c>
      <c r="D653">
        <v>45</v>
      </c>
      <c r="E653">
        <v>2</v>
      </c>
      <c r="F653" t="s">
        <v>1101</v>
      </c>
      <c r="G653" s="22">
        <v>10574</v>
      </c>
      <c r="H653">
        <v>90</v>
      </c>
      <c r="I653" t="s">
        <v>46</v>
      </c>
      <c r="J653" t="s">
        <v>47</v>
      </c>
      <c r="K653" t="s">
        <v>58</v>
      </c>
      <c r="L653">
        <v>34.5</v>
      </c>
      <c r="M653">
        <v>165</v>
      </c>
      <c r="N653">
        <v>60</v>
      </c>
      <c r="O653">
        <v>105</v>
      </c>
      <c r="P653">
        <v>112.5</v>
      </c>
      <c r="Q653">
        <v>65</v>
      </c>
      <c r="R653" t="s">
        <v>59</v>
      </c>
      <c r="S653" t="s">
        <v>50</v>
      </c>
      <c r="T653" t="s">
        <v>50</v>
      </c>
      <c r="U653" t="s">
        <v>50</v>
      </c>
      <c r="V653" t="s">
        <v>51</v>
      </c>
      <c r="W653" t="s">
        <v>51</v>
      </c>
      <c r="X653" t="s">
        <v>50</v>
      </c>
      <c r="Y653" t="s">
        <v>50</v>
      </c>
      <c r="Z653" t="s">
        <v>52</v>
      </c>
      <c r="AA653" t="s">
        <v>50</v>
      </c>
      <c r="AB653" t="s">
        <v>50</v>
      </c>
      <c r="AC653">
        <v>72</v>
      </c>
      <c r="AD653">
        <v>64</v>
      </c>
      <c r="AE653">
        <v>144</v>
      </c>
      <c r="AF653">
        <v>4.4000000000000004</v>
      </c>
      <c r="AK653" t="s">
        <v>50</v>
      </c>
      <c r="AL653" t="s">
        <v>50</v>
      </c>
      <c r="AM653" t="s">
        <v>50</v>
      </c>
      <c r="AN653" t="s">
        <v>51</v>
      </c>
      <c r="AO653" t="s">
        <v>51</v>
      </c>
      <c r="AP653" t="s">
        <v>51</v>
      </c>
      <c r="AQ653" t="s">
        <v>50</v>
      </c>
      <c r="AR653" t="s">
        <v>50</v>
      </c>
      <c r="AS653" t="s">
        <v>50</v>
      </c>
      <c r="AT653" t="s">
        <v>50</v>
      </c>
      <c r="AU653" t="s">
        <v>52</v>
      </c>
      <c r="AV653" t="s">
        <v>52</v>
      </c>
      <c r="AW653" t="s">
        <v>52</v>
      </c>
      <c r="AX653" t="s">
        <v>52</v>
      </c>
      <c r="AY653" t="s">
        <v>51</v>
      </c>
    </row>
    <row r="654" spans="1:51" hidden="1" x14ac:dyDescent="0.25">
      <c r="A654">
        <v>209140</v>
      </c>
      <c r="B654">
        <v>60</v>
      </c>
      <c r="C654">
        <v>60</v>
      </c>
      <c r="D654">
        <v>45</v>
      </c>
      <c r="E654">
        <v>3</v>
      </c>
      <c r="F654" t="s">
        <v>1102</v>
      </c>
      <c r="G654" s="22">
        <v>10574</v>
      </c>
      <c r="H654">
        <v>90</v>
      </c>
      <c r="I654" t="s">
        <v>46</v>
      </c>
      <c r="J654" t="s">
        <v>47</v>
      </c>
      <c r="K654" t="s">
        <v>58</v>
      </c>
      <c r="L654">
        <v>34.9</v>
      </c>
      <c r="M654">
        <v>170</v>
      </c>
      <c r="N654">
        <v>65</v>
      </c>
      <c r="O654">
        <v>105</v>
      </c>
      <c r="P654">
        <v>117.5</v>
      </c>
      <c r="Q654">
        <v>72</v>
      </c>
      <c r="R654" t="s">
        <v>59</v>
      </c>
      <c r="S654" t="s">
        <v>50</v>
      </c>
      <c r="T654" t="s">
        <v>50</v>
      </c>
      <c r="U654" t="s">
        <v>50</v>
      </c>
      <c r="V654" t="s">
        <v>51</v>
      </c>
      <c r="W654" t="s">
        <v>51</v>
      </c>
      <c r="X654" t="s">
        <v>50</v>
      </c>
      <c r="Y654" t="s">
        <v>50</v>
      </c>
      <c r="Z654" t="s">
        <v>52</v>
      </c>
      <c r="AA654" t="s">
        <v>50</v>
      </c>
      <c r="AB654" t="s">
        <v>50</v>
      </c>
      <c r="AC654">
        <v>77</v>
      </c>
      <c r="AD654">
        <v>60</v>
      </c>
      <c r="AF654">
        <v>4</v>
      </c>
      <c r="AK654" t="s">
        <v>51</v>
      </c>
      <c r="AL654" t="s">
        <v>50</v>
      </c>
      <c r="AM654" t="s">
        <v>50</v>
      </c>
      <c r="AN654" t="s">
        <v>51</v>
      </c>
      <c r="AO654" t="s">
        <v>51</v>
      </c>
      <c r="AP654" t="s">
        <v>51</v>
      </c>
      <c r="AQ654" t="s">
        <v>50</v>
      </c>
      <c r="AR654" t="s">
        <v>50</v>
      </c>
      <c r="AS654" t="s">
        <v>50</v>
      </c>
      <c r="AT654" t="s">
        <v>50</v>
      </c>
      <c r="AU654" t="s">
        <v>52</v>
      </c>
      <c r="AV654" t="s">
        <v>52</v>
      </c>
      <c r="AW654" t="s">
        <v>52</v>
      </c>
      <c r="AX654" t="s">
        <v>52</v>
      </c>
      <c r="AY654" t="s">
        <v>51</v>
      </c>
    </row>
    <row r="655" spans="1:51" hidden="1" x14ac:dyDescent="0.25">
      <c r="A655">
        <v>209140</v>
      </c>
      <c r="B655">
        <v>54</v>
      </c>
      <c r="C655">
        <v>54</v>
      </c>
      <c r="D655">
        <v>45</v>
      </c>
      <c r="E655">
        <v>4</v>
      </c>
      <c r="F655" t="s">
        <v>1103</v>
      </c>
      <c r="G655" s="22">
        <v>10574</v>
      </c>
      <c r="H655">
        <v>90</v>
      </c>
      <c r="I655" t="s">
        <v>46</v>
      </c>
      <c r="J655" t="s">
        <v>47</v>
      </c>
      <c r="K655" t="s">
        <v>58</v>
      </c>
      <c r="L655">
        <v>34.9</v>
      </c>
      <c r="M655">
        <v>140</v>
      </c>
      <c r="N655">
        <v>60</v>
      </c>
      <c r="O655">
        <v>80</v>
      </c>
      <c r="P655">
        <v>100</v>
      </c>
      <c r="Q655">
        <v>73</v>
      </c>
      <c r="R655" t="s">
        <v>59</v>
      </c>
      <c r="S655" t="s">
        <v>50</v>
      </c>
      <c r="T655" t="s">
        <v>50</v>
      </c>
      <c r="U655" t="s">
        <v>50</v>
      </c>
      <c r="V655" t="s">
        <v>51</v>
      </c>
      <c r="W655" t="s">
        <v>51</v>
      </c>
      <c r="X655" t="s">
        <v>50</v>
      </c>
      <c r="Y655" t="s">
        <v>50</v>
      </c>
      <c r="Z655" t="s">
        <v>52</v>
      </c>
      <c r="AA655" t="s">
        <v>50</v>
      </c>
      <c r="AB655" t="s">
        <v>50</v>
      </c>
      <c r="AC655">
        <v>87</v>
      </c>
      <c r="AD655">
        <v>51</v>
      </c>
      <c r="AE655">
        <v>123</v>
      </c>
      <c r="AF655">
        <v>4.5999999999999996</v>
      </c>
      <c r="AI655">
        <v>5.4</v>
      </c>
      <c r="AJ655">
        <v>3.1</v>
      </c>
      <c r="AK655" t="s">
        <v>50</v>
      </c>
      <c r="AL655" t="s">
        <v>51</v>
      </c>
      <c r="AM655" t="s">
        <v>50</v>
      </c>
      <c r="AN655" t="s">
        <v>51</v>
      </c>
      <c r="AO655" t="s">
        <v>51</v>
      </c>
      <c r="AP655" t="s">
        <v>51</v>
      </c>
      <c r="AQ655" t="s">
        <v>50</v>
      </c>
      <c r="AR655" t="s">
        <v>50</v>
      </c>
      <c r="AS655" t="s">
        <v>50</v>
      </c>
      <c r="AT655" t="s">
        <v>50</v>
      </c>
      <c r="AU655" t="s">
        <v>52</v>
      </c>
      <c r="AV655" t="s">
        <v>52</v>
      </c>
      <c r="AW655" t="s">
        <v>52</v>
      </c>
      <c r="AX655" t="s">
        <v>52</v>
      </c>
      <c r="AY655" t="s">
        <v>51</v>
      </c>
    </row>
    <row r="656" spans="1:51" hidden="1" x14ac:dyDescent="0.25">
      <c r="A656">
        <v>209140</v>
      </c>
      <c r="B656">
        <v>54</v>
      </c>
      <c r="C656">
        <v>54</v>
      </c>
      <c r="D656">
        <v>45</v>
      </c>
      <c r="E656">
        <v>5</v>
      </c>
      <c r="F656" t="s">
        <v>1104</v>
      </c>
      <c r="G656" s="22">
        <v>10574</v>
      </c>
      <c r="H656">
        <v>90</v>
      </c>
      <c r="I656" t="s">
        <v>46</v>
      </c>
      <c r="J656" t="s">
        <v>47</v>
      </c>
      <c r="K656" t="s">
        <v>58</v>
      </c>
      <c r="L656">
        <v>35.299999999999997</v>
      </c>
      <c r="M656">
        <v>130</v>
      </c>
      <c r="N656">
        <v>80</v>
      </c>
      <c r="O656">
        <v>50</v>
      </c>
      <c r="P656">
        <v>105</v>
      </c>
      <c r="Q656">
        <v>60</v>
      </c>
      <c r="R656" t="s">
        <v>54</v>
      </c>
      <c r="S656" t="s">
        <v>50</v>
      </c>
      <c r="T656" t="s">
        <v>50</v>
      </c>
      <c r="U656" t="s">
        <v>50</v>
      </c>
      <c r="V656" t="s">
        <v>51</v>
      </c>
      <c r="W656" t="s">
        <v>51</v>
      </c>
      <c r="X656" t="s">
        <v>50</v>
      </c>
      <c r="Y656" t="s">
        <v>50</v>
      </c>
      <c r="Z656" t="s">
        <v>52</v>
      </c>
      <c r="AA656" t="s">
        <v>50</v>
      </c>
      <c r="AB656" t="s">
        <v>50</v>
      </c>
      <c r="AK656" t="s">
        <v>50</v>
      </c>
      <c r="AL656" t="s">
        <v>51</v>
      </c>
      <c r="AM656" t="s">
        <v>50</v>
      </c>
      <c r="AN656" t="s">
        <v>51</v>
      </c>
      <c r="AO656" t="s">
        <v>51</v>
      </c>
      <c r="AP656" t="s">
        <v>51</v>
      </c>
      <c r="AQ656" t="s">
        <v>50</v>
      </c>
      <c r="AR656" t="s">
        <v>50</v>
      </c>
      <c r="AS656" t="s">
        <v>50</v>
      </c>
      <c r="AT656" t="s">
        <v>50</v>
      </c>
      <c r="AU656" t="s">
        <v>52</v>
      </c>
      <c r="AV656" t="s">
        <v>52</v>
      </c>
      <c r="AW656" t="s">
        <v>52</v>
      </c>
      <c r="AX656" t="s">
        <v>52</v>
      </c>
      <c r="AY656" t="s">
        <v>51</v>
      </c>
    </row>
    <row r="657" spans="1:51" x14ac:dyDescent="0.25">
      <c r="A657">
        <v>209270</v>
      </c>
      <c r="B657">
        <v>59</v>
      </c>
      <c r="D657">
        <v>59</v>
      </c>
      <c r="E657">
        <v>1</v>
      </c>
      <c r="F657" t="s">
        <v>198</v>
      </c>
      <c r="G657" s="22">
        <v>8199</v>
      </c>
      <c r="H657">
        <v>96</v>
      </c>
      <c r="I657" t="s">
        <v>46</v>
      </c>
      <c r="J657" t="s">
        <v>47</v>
      </c>
      <c r="K657" t="s">
        <v>58</v>
      </c>
      <c r="L657">
        <v>23.13</v>
      </c>
      <c r="M657">
        <v>110</v>
      </c>
      <c r="N657">
        <v>65</v>
      </c>
      <c r="O657">
        <v>45</v>
      </c>
      <c r="P657">
        <v>87.5</v>
      </c>
      <c r="Q657">
        <v>67</v>
      </c>
      <c r="R657" t="s">
        <v>54</v>
      </c>
      <c r="S657" t="s">
        <v>50</v>
      </c>
      <c r="T657" t="s">
        <v>50</v>
      </c>
      <c r="U657" t="s">
        <v>50</v>
      </c>
      <c r="V657" t="s">
        <v>51</v>
      </c>
      <c r="W657" t="s">
        <v>50</v>
      </c>
      <c r="X657" t="s">
        <v>51</v>
      </c>
      <c r="Y657" t="s">
        <v>50</v>
      </c>
      <c r="Z657" t="s">
        <v>52</v>
      </c>
      <c r="AA657" t="s">
        <v>50</v>
      </c>
      <c r="AB657" t="s">
        <v>50</v>
      </c>
      <c r="AC657">
        <v>122</v>
      </c>
      <c r="AD657">
        <v>33</v>
      </c>
      <c r="AF657">
        <v>4.3</v>
      </c>
      <c r="AI657" t="s">
        <v>52</v>
      </c>
      <c r="AJ657" t="s">
        <v>52</v>
      </c>
      <c r="AK657" t="s">
        <v>50</v>
      </c>
      <c r="AL657" t="s">
        <v>50</v>
      </c>
      <c r="AM657" t="s">
        <v>52</v>
      </c>
      <c r="AN657" t="s">
        <v>51</v>
      </c>
      <c r="AO657" t="s">
        <v>51</v>
      </c>
      <c r="AP657" t="s">
        <v>50</v>
      </c>
      <c r="AQ657" t="s">
        <v>50</v>
      </c>
      <c r="AR657" t="s">
        <v>50</v>
      </c>
      <c r="AS657" t="s">
        <v>50</v>
      </c>
      <c r="AT657" t="s">
        <v>50</v>
      </c>
      <c r="AU657" t="s">
        <v>52</v>
      </c>
      <c r="AV657" t="s">
        <v>52</v>
      </c>
      <c r="AW657" t="s">
        <v>52</v>
      </c>
      <c r="AX657" t="s">
        <v>52</v>
      </c>
      <c r="AY657" t="s">
        <v>51</v>
      </c>
    </row>
    <row r="658" spans="1:51" hidden="1" x14ac:dyDescent="0.25">
      <c r="A658">
        <v>209270</v>
      </c>
      <c r="B658">
        <v>59</v>
      </c>
      <c r="D658">
        <v>59</v>
      </c>
      <c r="E658">
        <v>2</v>
      </c>
      <c r="F658" t="s">
        <v>1105</v>
      </c>
      <c r="G658" s="22">
        <v>8199</v>
      </c>
      <c r="H658">
        <v>96</v>
      </c>
      <c r="I658" t="s">
        <v>46</v>
      </c>
      <c r="J658" t="s">
        <v>47</v>
      </c>
      <c r="K658" t="s">
        <v>58</v>
      </c>
      <c r="L658">
        <v>22.98</v>
      </c>
      <c r="M658">
        <v>110</v>
      </c>
      <c r="N658">
        <v>70</v>
      </c>
      <c r="O658">
        <v>40</v>
      </c>
      <c r="P658">
        <v>90</v>
      </c>
      <c r="Q658">
        <v>65</v>
      </c>
      <c r="R658" t="s">
        <v>54</v>
      </c>
      <c r="S658" t="s">
        <v>50</v>
      </c>
      <c r="T658" t="s">
        <v>50</v>
      </c>
      <c r="U658" t="s">
        <v>50</v>
      </c>
      <c r="V658" t="s">
        <v>51</v>
      </c>
      <c r="W658" t="s">
        <v>50</v>
      </c>
      <c r="X658" t="s">
        <v>51</v>
      </c>
      <c r="Y658" t="s">
        <v>50</v>
      </c>
      <c r="Z658" t="s">
        <v>52</v>
      </c>
      <c r="AA658" t="s">
        <v>50</v>
      </c>
      <c r="AB658" t="s">
        <v>50</v>
      </c>
      <c r="AI658" t="s">
        <v>52</v>
      </c>
      <c r="AJ658" t="s">
        <v>52</v>
      </c>
      <c r="AK658" t="s">
        <v>50</v>
      </c>
      <c r="AL658" t="s">
        <v>50</v>
      </c>
      <c r="AM658" t="s">
        <v>52</v>
      </c>
      <c r="AN658" t="s">
        <v>51</v>
      </c>
      <c r="AO658" t="s">
        <v>51</v>
      </c>
      <c r="AP658" t="s">
        <v>50</v>
      </c>
      <c r="AQ658" t="s">
        <v>50</v>
      </c>
      <c r="AR658" t="s">
        <v>50</v>
      </c>
      <c r="AS658" t="s">
        <v>50</v>
      </c>
      <c r="AT658" t="s">
        <v>50</v>
      </c>
      <c r="AU658" t="s">
        <v>52</v>
      </c>
      <c r="AV658" t="s">
        <v>52</v>
      </c>
      <c r="AW658" t="s">
        <v>52</v>
      </c>
      <c r="AX658" t="s">
        <v>52</v>
      </c>
      <c r="AY658" t="s">
        <v>51</v>
      </c>
    </row>
    <row r="659" spans="1:51" hidden="1" x14ac:dyDescent="0.25">
      <c r="A659">
        <v>209270</v>
      </c>
      <c r="B659">
        <v>59</v>
      </c>
      <c r="D659">
        <v>59</v>
      </c>
      <c r="E659">
        <v>3</v>
      </c>
      <c r="F659" t="s">
        <v>1106</v>
      </c>
      <c r="G659" s="22">
        <v>8199</v>
      </c>
      <c r="H659">
        <v>96</v>
      </c>
      <c r="I659" t="s">
        <v>46</v>
      </c>
      <c r="J659" t="s">
        <v>47</v>
      </c>
      <c r="K659" t="s">
        <v>58</v>
      </c>
      <c r="L659">
        <v>23.13</v>
      </c>
      <c r="M659">
        <v>110</v>
      </c>
      <c r="N659">
        <v>70</v>
      </c>
      <c r="O659">
        <v>40</v>
      </c>
      <c r="P659">
        <v>90</v>
      </c>
      <c r="Q659">
        <v>65</v>
      </c>
      <c r="R659" t="s">
        <v>54</v>
      </c>
      <c r="S659" t="s">
        <v>50</v>
      </c>
      <c r="T659" t="s">
        <v>50</v>
      </c>
      <c r="U659" t="s">
        <v>50</v>
      </c>
      <c r="V659" t="s">
        <v>51</v>
      </c>
      <c r="W659" t="s">
        <v>50</v>
      </c>
      <c r="X659" t="s">
        <v>51</v>
      </c>
      <c r="Y659" t="s">
        <v>50</v>
      </c>
      <c r="Z659" t="s">
        <v>52</v>
      </c>
      <c r="AA659" t="s">
        <v>50</v>
      </c>
      <c r="AB659" t="s">
        <v>50</v>
      </c>
      <c r="AI659" t="s">
        <v>52</v>
      </c>
      <c r="AJ659" t="s">
        <v>52</v>
      </c>
      <c r="AK659" t="s">
        <v>50</v>
      </c>
      <c r="AL659" t="s">
        <v>50</v>
      </c>
      <c r="AM659" t="s">
        <v>52</v>
      </c>
      <c r="AN659" t="s">
        <v>51</v>
      </c>
      <c r="AO659" t="s">
        <v>51</v>
      </c>
      <c r="AP659" t="s">
        <v>50</v>
      </c>
      <c r="AQ659" t="s">
        <v>50</v>
      </c>
      <c r="AR659" t="s">
        <v>50</v>
      </c>
      <c r="AS659" t="s">
        <v>50</v>
      </c>
      <c r="AT659" t="s">
        <v>50</v>
      </c>
      <c r="AU659" t="s">
        <v>52</v>
      </c>
      <c r="AV659" t="s">
        <v>52</v>
      </c>
      <c r="AW659" t="s">
        <v>52</v>
      </c>
      <c r="AX659" t="s">
        <v>52</v>
      </c>
      <c r="AY659" t="s">
        <v>51</v>
      </c>
    </row>
    <row r="660" spans="1:51" hidden="1" x14ac:dyDescent="0.25">
      <c r="A660">
        <v>209270</v>
      </c>
      <c r="B660">
        <v>59</v>
      </c>
      <c r="D660">
        <v>59</v>
      </c>
      <c r="E660">
        <v>4</v>
      </c>
      <c r="F660" t="s">
        <v>1107</v>
      </c>
      <c r="G660" s="22">
        <v>8199</v>
      </c>
      <c r="H660">
        <v>96</v>
      </c>
      <c r="I660" t="s">
        <v>46</v>
      </c>
      <c r="J660" t="s">
        <v>47</v>
      </c>
      <c r="K660" t="s">
        <v>58</v>
      </c>
      <c r="L660">
        <v>22.01</v>
      </c>
      <c r="M660">
        <v>112</v>
      </c>
      <c r="N660">
        <v>70</v>
      </c>
      <c r="O660">
        <v>42</v>
      </c>
      <c r="P660">
        <v>91</v>
      </c>
      <c r="Q660">
        <v>63</v>
      </c>
      <c r="R660" t="s">
        <v>54</v>
      </c>
      <c r="S660" t="s">
        <v>50</v>
      </c>
      <c r="T660" t="s">
        <v>50</v>
      </c>
      <c r="U660" t="s">
        <v>50</v>
      </c>
      <c r="V660" t="s">
        <v>51</v>
      </c>
      <c r="W660" t="s">
        <v>50</v>
      </c>
      <c r="X660" t="s">
        <v>51</v>
      </c>
      <c r="Y660" t="s">
        <v>50</v>
      </c>
      <c r="Z660" t="s">
        <v>52</v>
      </c>
      <c r="AA660" t="s">
        <v>50</v>
      </c>
      <c r="AB660" t="s">
        <v>50</v>
      </c>
      <c r="AC660">
        <v>131</v>
      </c>
      <c r="AD660">
        <v>14.7</v>
      </c>
      <c r="AE660">
        <v>129</v>
      </c>
      <c r="AF660">
        <v>4.9000000000000004</v>
      </c>
      <c r="AI660" t="s">
        <v>52</v>
      </c>
      <c r="AJ660" t="s">
        <v>52</v>
      </c>
      <c r="AK660" t="s">
        <v>50</v>
      </c>
      <c r="AL660" t="s">
        <v>50</v>
      </c>
      <c r="AM660" t="s">
        <v>52</v>
      </c>
      <c r="AN660" t="s">
        <v>51</v>
      </c>
      <c r="AO660" t="s">
        <v>51</v>
      </c>
      <c r="AP660" t="s">
        <v>50</v>
      </c>
      <c r="AQ660" t="s">
        <v>50</v>
      </c>
      <c r="AR660" t="s">
        <v>50</v>
      </c>
      <c r="AS660" t="s">
        <v>50</v>
      </c>
      <c r="AT660" t="s">
        <v>50</v>
      </c>
      <c r="AU660" t="s">
        <v>52</v>
      </c>
      <c r="AV660" t="s">
        <v>52</v>
      </c>
      <c r="AW660" t="s">
        <v>52</v>
      </c>
      <c r="AX660" t="s">
        <v>52</v>
      </c>
      <c r="AY660" t="s">
        <v>51</v>
      </c>
    </row>
    <row r="661" spans="1:51" hidden="1" x14ac:dyDescent="0.25">
      <c r="A661">
        <v>209270</v>
      </c>
      <c r="B661">
        <v>59</v>
      </c>
      <c r="D661">
        <v>59</v>
      </c>
      <c r="E661">
        <v>5</v>
      </c>
      <c r="F661" t="s">
        <v>1108</v>
      </c>
      <c r="G661" s="22">
        <v>8199</v>
      </c>
      <c r="H661">
        <v>96</v>
      </c>
      <c r="I661" t="s">
        <v>46</v>
      </c>
      <c r="J661" t="s">
        <v>47</v>
      </c>
      <c r="K661" t="s">
        <v>58</v>
      </c>
      <c r="L661">
        <v>22.79</v>
      </c>
      <c r="M661">
        <v>115</v>
      </c>
      <c r="N661">
        <v>70</v>
      </c>
      <c r="O661">
        <v>45</v>
      </c>
      <c r="P661">
        <v>92.5</v>
      </c>
      <c r="Q661">
        <v>64</v>
      </c>
      <c r="R661" t="s">
        <v>54</v>
      </c>
      <c r="S661" t="s">
        <v>50</v>
      </c>
      <c r="T661" t="s">
        <v>50</v>
      </c>
      <c r="U661" t="s">
        <v>51</v>
      </c>
      <c r="V661" t="s">
        <v>51</v>
      </c>
      <c r="W661" t="s">
        <v>50</v>
      </c>
      <c r="X661" t="s">
        <v>51</v>
      </c>
      <c r="Y661" t="s">
        <v>50</v>
      </c>
      <c r="Z661" t="s">
        <v>52</v>
      </c>
      <c r="AA661" t="s">
        <v>50</v>
      </c>
      <c r="AB661" t="s">
        <v>50</v>
      </c>
      <c r="AC661">
        <v>128</v>
      </c>
      <c r="AD661">
        <v>31</v>
      </c>
      <c r="AE661">
        <v>122</v>
      </c>
      <c r="AF661">
        <v>4.3</v>
      </c>
      <c r="AI661" t="s">
        <v>52</v>
      </c>
      <c r="AJ661" t="s">
        <v>52</v>
      </c>
      <c r="AK661" t="s">
        <v>50</v>
      </c>
      <c r="AL661" t="s">
        <v>50</v>
      </c>
      <c r="AM661" t="s">
        <v>52</v>
      </c>
      <c r="AN661" t="s">
        <v>51</v>
      </c>
      <c r="AO661" t="s">
        <v>51</v>
      </c>
      <c r="AP661" t="s">
        <v>50</v>
      </c>
      <c r="AQ661" t="s">
        <v>50</v>
      </c>
      <c r="AR661" t="s">
        <v>50</v>
      </c>
      <c r="AS661" t="s">
        <v>50</v>
      </c>
      <c r="AT661" t="s">
        <v>50</v>
      </c>
      <c r="AU661" t="s">
        <v>52</v>
      </c>
      <c r="AV661" t="s">
        <v>52</v>
      </c>
      <c r="AW661" t="s">
        <v>52</v>
      </c>
      <c r="AX661" t="s">
        <v>52</v>
      </c>
      <c r="AY661" t="s">
        <v>51</v>
      </c>
    </row>
    <row r="662" spans="1:51" hidden="1" x14ac:dyDescent="0.25">
      <c r="A662">
        <v>209270</v>
      </c>
      <c r="B662">
        <v>59</v>
      </c>
      <c r="D662">
        <v>59</v>
      </c>
      <c r="E662">
        <v>6</v>
      </c>
      <c r="F662" t="s">
        <v>1109</v>
      </c>
      <c r="G662" s="22">
        <v>8199</v>
      </c>
      <c r="H662">
        <v>96</v>
      </c>
      <c r="I662" t="s">
        <v>46</v>
      </c>
      <c r="J662" t="s">
        <v>47</v>
      </c>
      <c r="K662" t="s">
        <v>58</v>
      </c>
      <c r="L662">
        <v>22.79</v>
      </c>
      <c r="O662">
        <v>0</v>
      </c>
      <c r="P662">
        <v>0</v>
      </c>
      <c r="S662" t="s">
        <v>50</v>
      </c>
      <c r="T662" t="s">
        <v>50</v>
      </c>
      <c r="V662" t="s">
        <v>51</v>
      </c>
      <c r="W662" t="s">
        <v>50</v>
      </c>
      <c r="X662" t="s">
        <v>51</v>
      </c>
      <c r="Y662" t="s">
        <v>50</v>
      </c>
      <c r="Z662" t="s">
        <v>52</v>
      </c>
      <c r="AA662" t="s">
        <v>50</v>
      </c>
      <c r="AB662" t="s">
        <v>50</v>
      </c>
      <c r="AK662" t="s">
        <v>50</v>
      </c>
      <c r="AL662" t="s">
        <v>50</v>
      </c>
      <c r="AN662" t="s">
        <v>51</v>
      </c>
      <c r="AO662" t="s">
        <v>51</v>
      </c>
      <c r="AP662" t="s">
        <v>50</v>
      </c>
      <c r="AQ662" t="s">
        <v>50</v>
      </c>
      <c r="AR662" t="s">
        <v>50</v>
      </c>
      <c r="AS662" t="s">
        <v>50</v>
      </c>
      <c r="AT662" t="s">
        <v>50</v>
      </c>
      <c r="AU662" t="s">
        <v>52</v>
      </c>
      <c r="AV662" t="s">
        <v>52</v>
      </c>
      <c r="AW662" t="s">
        <v>52</v>
      </c>
      <c r="AX662" t="s">
        <v>52</v>
      </c>
      <c r="AY662" t="s">
        <v>51</v>
      </c>
    </row>
    <row r="663" spans="1:51" x14ac:dyDescent="0.25">
      <c r="A663">
        <v>209774</v>
      </c>
      <c r="B663">
        <v>60</v>
      </c>
      <c r="C663">
        <v>60</v>
      </c>
      <c r="E663">
        <v>1</v>
      </c>
      <c r="F663" t="s">
        <v>199</v>
      </c>
      <c r="G663" s="22">
        <v>9507</v>
      </c>
      <c r="H663">
        <v>92</v>
      </c>
      <c r="I663" t="s">
        <v>46</v>
      </c>
      <c r="J663" t="s">
        <v>57</v>
      </c>
      <c r="K663" t="s">
        <v>58</v>
      </c>
      <c r="L663">
        <v>30.8</v>
      </c>
      <c r="M663">
        <v>100</v>
      </c>
      <c r="N663">
        <v>60</v>
      </c>
      <c r="O663">
        <v>40</v>
      </c>
      <c r="P663">
        <v>80</v>
      </c>
      <c r="Q663">
        <v>72</v>
      </c>
      <c r="R663" t="s">
        <v>59</v>
      </c>
      <c r="S663" t="s">
        <v>51</v>
      </c>
      <c r="T663" t="s">
        <v>50</v>
      </c>
      <c r="U663" t="s">
        <v>51</v>
      </c>
      <c r="V663" t="s">
        <v>51</v>
      </c>
      <c r="W663" t="s">
        <v>50</v>
      </c>
      <c r="X663" t="s">
        <v>51</v>
      </c>
      <c r="Y663" t="s">
        <v>51</v>
      </c>
      <c r="Z663" t="s">
        <v>52</v>
      </c>
      <c r="AA663" t="s">
        <v>50</v>
      </c>
      <c r="AB663" t="s">
        <v>51</v>
      </c>
      <c r="AC663">
        <v>112</v>
      </c>
      <c r="AD663">
        <v>37</v>
      </c>
      <c r="AE663">
        <v>137</v>
      </c>
      <c r="AF663">
        <v>4.5999999999999996</v>
      </c>
      <c r="AK663" t="s">
        <v>50</v>
      </c>
      <c r="AL663" t="s">
        <v>50</v>
      </c>
      <c r="AN663" t="s">
        <v>51</v>
      </c>
      <c r="AO663" t="s">
        <v>51</v>
      </c>
      <c r="AP663" t="s">
        <v>50</v>
      </c>
      <c r="AQ663" t="s">
        <v>51</v>
      </c>
      <c r="AR663" t="s">
        <v>51</v>
      </c>
      <c r="AS663" t="s">
        <v>51</v>
      </c>
      <c r="AT663" t="s">
        <v>50</v>
      </c>
      <c r="AU663" t="s">
        <v>52</v>
      </c>
      <c r="AV663" t="s">
        <v>52</v>
      </c>
      <c r="AW663" t="s">
        <v>52</v>
      </c>
      <c r="AX663" t="s">
        <v>52</v>
      </c>
      <c r="AY663" t="s">
        <v>51</v>
      </c>
    </row>
    <row r="664" spans="1:51" hidden="1" x14ac:dyDescent="0.25">
      <c r="A664">
        <v>209774</v>
      </c>
      <c r="B664">
        <v>60</v>
      </c>
      <c r="C664">
        <v>60</v>
      </c>
      <c r="E664">
        <v>2</v>
      </c>
      <c r="F664" t="s">
        <v>1110</v>
      </c>
      <c r="G664" s="22">
        <v>9507</v>
      </c>
      <c r="H664">
        <v>92</v>
      </c>
      <c r="I664" t="s">
        <v>46</v>
      </c>
      <c r="J664" t="s">
        <v>57</v>
      </c>
      <c r="K664" t="s">
        <v>58</v>
      </c>
      <c r="L664">
        <v>30.1</v>
      </c>
      <c r="M664">
        <v>110</v>
      </c>
      <c r="N664">
        <v>60</v>
      </c>
      <c r="O664">
        <v>50</v>
      </c>
      <c r="P664">
        <v>85</v>
      </c>
      <c r="Q664">
        <v>75</v>
      </c>
      <c r="R664" t="s">
        <v>59</v>
      </c>
      <c r="S664" t="s">
        <v>51</v>
      </c>
      <c r="T664" t="s">
        <v>50</v>
      </c>
      <c r="U664" t="s">
        <v>51</v>
      </c>
      <c r="V664" t="s">
        <v>51</v>
      </c>
      <c r="W664" t="s">
        <v>50</v>
      </c>
      <c r="X664" t="s">
        <v>51</v>
      </c>
      <c r="Y664" t="s">
        <v>51</v>
      </c>
      <c r="Z664" t="s">
        <v>52</v>
      </c>
      <c r="AA664" t="s">
        <v>50</v>
      </c>
      <c r="AB664" t="s">
        <v>51</v>
      </c>
      <c r="AK664" t="s">
        <v>50</v>
      </c>
      <c r="AL664" t="s">
        <v>50</v>
      </c>
      <c r="AM664" t="s">
        <v>50</v>
      </c>
      <c r="AN664" t="s">
        <v>51</v>
      </c>
      <c r="AO664" t="s">
        <v>51</v>
      </c>
      <c r="AP664" t="s">
        <v>50</v>
      </c>
      <c r="AQ664" t="s">
        <v>51</v>
      </c>
      <c r="AR664" t="s">
        <v>51</v>
      </c>
      <c r="AS664" t="s">
        <v>51</v>
      </c>
      <c r="AT664" t="s">
        <v>50</v>
      </c>
      <c r="AU664" t="s">
        <v>52</v>
      </c>
      <c r="AV664" t="s">
        <v>52</v>
      </c>
      <c r="AW664" t="s">
        <v>52</v>
      </c>
      <c r="AX664" t="s">
        <v>52</v>
      </c>
      <c r="AY664" t="s">
        <v>51</v>
      </c>
    </row>
    <row r="665" spans="1:51" hidden="1" x14ac:dyDescent="0.25">
      <c r="A665">
        <v>209774</v>
      </c>
      <c r="B665">
        <v>60</v>
      </c>
      <c r="C665">
        <v>60</v>
      </c>
      <c r="D665">
        <v>55</v>
      </c>
      <c r="E665">
        <v>3</v>
      </c>
      <c r="F665" t="s">
        <v>1111</v>
      </c>
      <c r="G665" s="22">
        <v>9507</v>
      </c>
      <c r="H665">
        <v>92</v>
      </c>
      <c r="I665" t="s">
        <v>46</v>
      </c>
      <c r="J665" t="s">
        <v>57</v>
      </c>
      <c r="K665" t="s">
        <v>58</v>
      </c>
      <c r="L665">
        <v>29.2</v>
      </c>
      <c r="M665">
        <v>115</v>
      </c>
      <c r="N665">
        <v>60</v>
      </c>
      <c r="O665">
        <v>55</v>
      </c>
      <c r="P665">
        <v>87.5</v>
      </c>
      <c r="Q665">
        <v>78</v>
      </c>
      <c r="R665" t="s">
        <v>59</v>
      </c>
      <c r="S665" t="s">
        <v>50</v>
      </c>
      <c r="T665" t="s">
        <v>50</v>
      </c>
      <c r="U665" t="s">
        <v>50</v>
      </c>
      <c r="V665" t="s">
        <v>51</v>
      </c>
      <c r="W665" t="s">
        <v>50</v>
      </c>
      <c r="X665" t="s">
        <v>51</v>
      </c>
      <c r="Y665" t="s">
        <v>51</v>
      </c>
      <c r="Z665" t="s">
        <v>52</v>
      </c>
      <c r="AA665" t="s">
        <v>50</v>
      </c>
      <c r="AB665" t="s">
        <v>51</v>
      </c>
      <c r="AC665">
        <v>115</v>
      </c>
      <c r="AD665">
        <v>36</v>
      </c>
      <c r="AE665">
        <v>143</v>
      </c>
      <c r="AF665">
        <v>4.4000000000000004</v>
      </c>
      <c r="AI665">
        <v>3</v>
      </c>
      <c r="AJ665">
        <v>1.3</v>
      </c>
      <c r="AK665" t="s">
        <v>50</v>
      </c>
      <c r="AL665" t="s">
        <v>50</v>
      </c>
      <c r="AM665" t="s">
        <v>50</v>
      </c>
      <c r="AN665" t="s">
        <v>51</v>
      </c>
      <c r="AO665" t="s">
        <v>51</v>
      </c>
      <c r="AP665" t="s">
        <v>50</v>
      </c>
      <c r="AQ665" t="s">
        <v>51</v>
      </c>
      <c r="AR665" t="s">
        <v>51</v>
      </c>
      <c r="AS665" t="s">
        <v>51</v>
      </c>
      <c r="AT665" t="s">
        <v>50</v>
      </c>
      <c r="AU665" t="s">
        <v>52</v>
      </c>
      <c r="AV665" t="s">
        <v>52</v>
      </c>
      <c r="AW665" t="s">
        <v>52</v>
      </c>
      <c r="AX665" t="s">
        <v>52</v>
      </c>
      <c r="AY665" t="s">
        <v>51</v>
      </c>
    </row>
    <row r="666" spans="1:51" x14ac:dyDescent="0.25">
      <c r="A666">
        <v>210068</v>
      </c>
      <c r="B666">
        <v>60</v>
      </c>
      <c r="D666">
        <v>60</v>
      </c>
      <c r="E666">
        <v>1</v>
      </c>
      <c r="F666" t="s">
        <v>200</v>
      </c>
      <c r="G666" s="22">
        <v>9935</v>
      </c>
      <c r="H666">
        <v>91</v>
      </c>
      <c r="I666" t="s">
        <v>56</v>
      </c>
      <c r="J666" t="s">
        <v>47</v>
      </c>
      <c r="K666" t="s">
        <v>58</v>
      </c>
      <c r="L666">
        <v>26.67</v>
      </c>
      <c r="M666">
        <v>120</v>
      </c>
      <c r="N666">
        <v>60</v>
      </c>
      <c r="O666">
        <v>60</v>
      </c>
      <c r="P666">
        <v>90</v>
      </c>
      <c r="Q666">
        <v>66</v>
      </c>
      <c r="R666" t="s">
        <v>59</v>
      </c>
      <c r="S666" t="s">
        <v>50</v>
      </c>
      <c r="T666" t="s">
        <v>50</v>
      </c>
      <c r="U666" t="s">
        <v>50</v>
      </c>
      <c r="V666" t="s">
        <v>51</v>
      </c>
      <c r="W666" t="s">
        <v>51</v>
      </c>
      <c r="X666" t="s">
        <v>51</v>
      </c>
      <c r="Y666" t="s">
        <v>50</v>
      </c>
      <c r="Z666" t="s">
        <v>52</v>
      </c>
      <c r="AA666" t="s">
        <v>50</v>
      </c>
      <c r="AB666" t="s">
        <v>51</v>
      </c>
      <c r="AC666">
        <v>142</v>
      </c>
      <c r="AD666">
        <v>37</v>
      </c>
      <c r="AE666">
        <v>108</v>
      </c>
      <c r="AF666">
        <v>5</v>
      </c>
      <c r="AI666" t="s">
        <v>52</v>
      </c>
      <c r="AJ666" t="s">
        <v>52</v>
      </c>
      <c r="AK666" t="s">
        <v>51</v>
      </c>
      <c r="AL666" t="s">
        <v>50</v>
      </c>
      <c r="AM666" t="s">
        <v>52</v>
      </c>
      <c r="AN666" t="s">
        <v>51</v>
      </c>
      <c r="AO666" t="s">
        <v>51</v>
      </c>
      <c r="AP666" t="s">
        <v>50</v>
      </c>
      <c r="AQ666" t="s">
        <v>50</v>
      </c>
      <c r="AR666" t="s">
        <v>50</v>
      </c>
      <c r="AS666" t="s">
        <v>51</v>
      </c>
      <c r="AT666" t="s">
        <v>50</v>
      </c>
      <c r="AU666" t="s">
        <v>52</v>
      </c>
      <c r="AV666" t="s">
        <v>52</v>
      </c>
      <c r="AW666" t="s">
        <v>52</v>
      </c>
      <c r="AX666" t="s">
        <v>52</v>
      </c>
      <c r="AY666" t="s">
        <v>51</v>
      </c>
    </row>
    <row r="667" spans="1:51" hidden="1" x14ac:dyDescent="0.25">
      <c r="A667">
        <v>210068</v>
      </c>
      <c r="B667">
        <v>60</v>
      </c>
      <c r="D667">
        <v>60</v>
      </c>
      <c r="E667">
        <v>2</v>
      </c>
      <c r="F667" t="s">
        <v>1112</v>
      </c>
      <c r="G667" s="22">
        <v>9935</v>
      </c>
      <c r="H667">
        <v>91</v>
      </c>
      <c r="I667" t="s">
        <v>56</v>
      </c>
      <c r="J667" t="s">
        <v>47</v>
      </c>
      <c r="K667" t="s">
        <v>58</v>
      </c>
      <c r="L667">
        <v>27.36</v>
      </c>
      <c r="M667">
        <v>130</v>
      </c>
      <c r="N667">
        <v>60</v>
      </c>
      <c r="O667">
        <v>70</v>
      </c>
      <c r="P667">
        <v>95</v>
      </c>
      <c r="Q667">
        <v>72</v>
      </c>
      <c r="R667" t="s">
        <v>54</v>
      </c>
      <c r="S667" t="s">
        <v>50</v>
      </c>
      <c r="T667" t="s">
        <v>50</v>
      </c>
      <c r="U667" t="s">
        <v>50</v>
      </c>
      <c r="V667" t="s">
        <v>51</v>
      </c>
      <c r="W667" t="s">
        <v>51</v>
      </c>
      <c r="X667" t="s">
        <v>51</v>
      </c>
      <c r="Y667" t="s">
        <v>50</v>
      </c>
      <c r="Z667" t="s">
        <v>52</v>
      </c>
      <c r="AA667" t="s">
        <v>50</v>
      </c>
      <c r="AB667" t="s">
        <v>51</v>
      </c>
      <c r="AC667">
        <v>128</v>
      </c>
      <c r="AD667">
        <v>42</v>
      </c>
      <c r="AF667">
        <v>5.2</v>
      </c>
      <c r="AI667" t="s">
        <v>52</v>
      </c>
      <c r="AJ667" t="s">
        <v>52</v>
      </c>
      <c r="AK667" t="s">
        <v>51</v>
      </c>
      <c r="AL667" t="s">
        <v>50</v>
      </c>
      <c r="AM667" t="s">
        <v>52</v>
      </c>
      <c r="AN667" t="s">
        <v>51</v>
      </c>
      <c r="AO667" t="s">
        <v>51</v>
      </c>
      <c r="AP667" t="s">
        <v>50</v>
      </c>
      <c r="AQ667" t="s">
        <v>50</v>
      </c>
      <c r="AR667" t="s">
        <v>50</v>
      </c>
      <c r="AS667" t="s">
        <v>51</v>
      </c>
      <c r="AT667" t="s">
        <v>50</v>
      </c>
      <c r="AU667" t="s">
        <v>52</v>
      </c>
      <c r="AV667" t="s">
        <v>52</v>
      </c>
      <c r="AW667" t="s">
        <v>52</v>
      </c>
      <c r="AX667" t="s">
        <v>52</v>
      </c>
      <c r="AY667" t="s">
        <v>51</v>
      </c>
    </row>
    <row r="668" spans="1:51" hidden="1" x14ac:dyDescent="0.25">
      <c r="A668">
        <v>210068</v>
      </c>
      <c r="B668">
        <v>60</v>
      </c>
      <c r="C668">
        <v>60</v>
      </c>
      <c r="D668">
        <v>60</v>
      </c>
      <c r="E668">
        <v>3</v>
      </c>
      <c r="F668" t="s">
        <v>1113</v>
      </c>
      <c r="G668" s="22">
        <v>9935</v>
      </c>
      <c r="H668">
        <v>91</v>
      </c>
      <c r="I668" t="s">
        <v>56</v>
      </c>
      <c r="J668" t="s">
        <v>47</v>
      </c>
      <c r="K668" t="s">
        <v>58</v>
      </c>
      <c r="L668">
        <v>27.2</v>
      </c>
      <c r="M668">
        <v>125</v>
      </c>
      <c r="N668">
        <v>65</v>
      </c>
      <c r="O668">
        <v>60</v>
      </c>
      <c r="P668">
        <v>95</v>
      </c>
      <c r="Q668">
        <v>72</v>
      </c>
      <c r="R668" t="s">
        <v>59</v>
      </c>
      <c r="S668" t="s">
        <v>50</v>
      </c>
      <c r="T668" t="s">
        <v>50</v>
      </c>
      <c r="U668" t="s">
        <v>50</v>
      </c>
      <c r="V668" t="s">
        <v>51</v>
      </c>
      <c r="W668" t="s">
        <v>51</v>
      </c>
      <c r="X668" t="s">
        <v>51</v>
      </c>
      <c r="Z668" t="s">
        <v>52</v>
      </c>
      <c r="AA668" t="s">
        <v>50</v>
      </c>
      <c r="AB668" t="s">
        <v>51</v>
      </c>
      <c r="AC668">
        <v>144</v>
      </c>
      <c r="AD668">
        <v>37</v>
      </c>
      <c r="AE668">
        <v>120</v>
      </c>
      <c r="AF668">
        <v>5.2</v>
      </c>
      <c r="AK668" t="s">
        <v>51</v>
      </c>
      <c r="AL668" t="s">
        <v>50</v>
      </c>
      <c r="AN668" t="s">
        <v>51</v>
      </c>
      <c r="AO668" t="s">
        <v>51</v>
      </c>
      <c r="AP668" t="s">
        <v>50</v>
      </c>
      <c r="AQ668" t="s">
        <v>50</v>
      </c>
      <c r="AR668" t="s">
        <v>50</v>
      </c>
      <c r="AS668" t="s">
        <v>51</v>
      </c>
      <c r="AT668" t="s">
        <v>50</v>
      </c>
      <c r="AU668" t="s">
        <v>52</v>
      </c>
      <c r="AV668" t="s">
        <v>52</v>
      </c>
      <c r="AW668" t="s">
        <v>52</v>
      </c>
      <c r="AX668" t="s">
        <v>52</v>
      </c>
      <c r="AY668" t="s">
        <v>51</v>
      </c>
    </row>
    <row r="669" spans="1:51" hidden="1" x14ac:dyDescent="0.25">
      <c r="A669">
        <v>210068</v>
      </c>
      <c r="B669">
        <v>60</v>
      </c>
      <c r="C669">
        <v>60</v>
      </c>
      <c r="D669">
        <v>60</v>
      </c>
      <c r="E669">
        <v>4</v>
      </c>
      <c r="F669" t="s">
        <v>1114</v>
      </c>
      <c r="G669" s="22">
        <v>9935</v>
      </c>
      <c r="H669">
        <v>91</v>
      </c>
      <c r="I669" t="s">
        <v>56</v>
      </c>
      <c r="J669" t="s">
        <v>47</v>
      </c>
      <c r="K669" t="s">
        <v>58</v>
      </c>
      <c r="L669">
        <v>27.6</v>
      </c>
      <c r="M669">
        <v>135</v>
      </c>
      <c r="N669">
        <v>65</v>
      </c>
      <c r="O669">
        <v>70</v>
      </c>
      <c r="P669">
        <v>100</v>
      </c>
      <c r="Q669">
        <v>74</v>
      </c>
      <c r="R669" t="s">
        <v>54</v>
      </c>
      <c r="S669" t="s">
        <v>50</v>
      </c>
      <c r="T669" t="s">
        <v>50</v>
      </c>
      <c r="U669" t="s">
        <v>50</v>
      </c>
      <c r="V669" t="s">
        <v>51</v>
      </c>
      <c r="W669" t="s">
        <v>51</v>
      </c>
      <c r="X669" t="s">
        <v>51</v>
      </c>
      <c r="Y669" t="s">
        <v>50</v>
      </c>
      <c r="Z669" t="s">
        <v>52</v>
      </c>
      <c r="AA669" t="s">
        <v>50</v>
      </c>
      <c r="AB669" t="s">
        <v>51</v>
      </c>
      <c r="AK669" t="s">
        <v>51</v>
      </c>
      <c r="AL669" t="s">
        <v>50</v>
      </c>
      <c r="AN669" t="s">
        <v>51</v>
      </c>
      <c r="AO669" t="s">
        <v>51</v>
      </c>
      <c r="AP669" t="s">
        <v>50</v>
      </c>
      <c r="AQ669" t="s">
        <v>50</v>
      </c>
      <c r="AR669" t="s">
        <v>50</v>
      </c>
      <c r="AS669" t="s">
        <v>51</v>
      </c>
      <c r="AT669" t="s">
        <v>50</v>
      </c>
      <c r="AU669" t="s">
        <v>52</v>
      </c>
      <c r="AV669" t="s">
        <v>52</v>
      </c>
      <c r="AW669" t="s">
        <v>52</v>
      </c>
      <c r="AX669" t="s">
        <v>52</v>
      </c>
      <c r="AY669" t="s">
        <v>51</v>
      </c>
    </row>
    <row r="670" spans="1:51" hidden="1" x14ac:dyDescent="0.25">
      <c r="A670">
        <v>210068</v>
      </c>
      <c r="B670">
        <v>60</v>
      </c>
      <c r="C670">
        <v>60</v>
      </c>
      <c r="D670">
        <v>60</v>
      </c>
      <c r="E670">
        <v>5</v>
      </c>
      <c r="F670" t="s">
        <v>1115</v>
      </c>
      <c r="G670" s="22">
        <v>9935</v>
      </c>
      <c r="H670">
        <v>91</v>
      </c>
      <c r="I670" t="s">
        <v>56</v>
      </c>
      <c r="J670" t="s">
        <v>47</v>
      </c>
      <c r="K670" t="s">
        <v>58</v>
      </c>
      <c r="L670">
        <v>28.4</v>
      </c>
      <c r="M670">
        <v>120</v>
      </c>
      <c r="N670">
        <v>75</v>
      </c>
      <c r="O670">
        <v>45</v>
      </c>
      <c r="P670">
        <v>97.5</v>
      </c>
      <c r="Q670">
        <v>75</v>
      </c>
      <c r="R670" t="s">
        <v>59</v>
      </c>
      <c r="S670" t="s">
        <v>50</v>
      </c>
      <c r="T670" t="s">
        <v>50</v>
      </c>
      <c r="U670" t="s">
        <v>51</v>
      </c>
      <c r="V670" t="s">
        <v>51</v>
      </c>
      <c r="W670" t="s">
        <v>51</v>
      </c>
      <c r="X670" t="s">
        <v>51</v>
      </c>
      <c r="Y670" t="s">
        <v>50</v>
      </c>
      <c r="Z670" t="s">
        <v>52</v>
      </c>
      <c r="AA670" t="s">
        <v>50</v>
      </c>
      <c r="AB670" t="s">
        <v>51</v>
      </c>
      <c r="AC670">
        <v>146</v>
      </c>
      <c r="AD670">
        <v>36</v>
      </c>
      <c r="AE670">
        <v>118</v>
      </c>
      <c r="AF670">
        <v>4.4000000000000004</v>
      </c>
      <c r="AK670" t="s">
        <v>51</v>
      </c>
      <c r="AL670" t="s">
        <v>50</v>
      </c>
      <c r="AM670" t="s">
        <v>50</v>
      </c>
      <c r="AN670" t="s">
        <v>51</v>
      </c>
      <c r="AO670" t="s">
        <v>51</v>
      </c>
      <c r="AP670" t="s">
        <v>50</v>
      </c>
      <c r="AQ670" t="s">
        <v>50</v>
      </c>
      <c r="AR670" t="s">
        <v>50</v>
      </c>
      <c r="AS670" t="s">
        <v>51</v>
      </c>
      <c r="AT670" t="s">
        <v>50</v>
      </c>
      <c r="AU670" t="s">
        <v>52</v>
      </c>
      <c r="AV670" t="s">
        <v>52</v>
      </c>
      <c r="AW670" t="s">
        <v>52</v>
      </c>
      <c r="AX670" t="s">
        <v>52</v>
      </c>
      <c r="AY670" t="s">
        <v>51</v>
      </c>
    </row>
    <row r="671" spans="1:51" hidden="1" x14ac:dyDescent="0.25">
      <c r="A671">
        <v>210068</v>
      </c>
      <c r="B671">
        <v>55</v>
      </c>
      <c r="C671">
        <v>55</v>
      </c>
      <c r="D671">
        <v>55</v>
      </c>
      <c r="E671">
        <v>6</v>
      </c>
      <c r="F671" t="s">
        <v>1116</v>
      </c>
      <c r="G671" s="22">
        <v>9935</v>
      </c>
      <c r="H671">
        <v>91</v>
      </c>
      <c r="I671" t="s">
        <v>56</v>
      </c>
      <c r="J671" t="s">
        <v>47</v>
      </c>
      <c r="K671" t="s">
        <v>58</v>
      </c>
      <c r="L671">
        <v>28.7</v>
      </c>
      <c r="M671">
        <v>140</v>
      </c>
      <c r="N671">
        <v>80</v>
      </c>
      <c r="O671">
        <v>60</v>
      </c>
      <c r="P671">
        <v>110</v>
      </c>
      <c r="Q671">
        <v>77</v>
      </c>
      <c r="R671" t="s">
        <v>59</v>
      </c>
      <c r="S671" t="s">
        <v>50</v>
      </c>
      <c r="T671" t="s">
        <v>50</v>
      </c>
      <c r="U671" t="s">
        <v>51</v>
      </c>
      <c r="V671" t="s">
        <v>51</v>
      </c>
      <c r="W671" t="s">
        <v>51</v>
      </c>
      <c r="X671" t="s">
        <v>51</v>
      </c>
      <c r="Y671" t="s">
        <v>50</v>
      </c>
      <c r="Z671" t="s">
        <v>52</v>
      </c>
      <c r="AA671" t="s">
        <v>50</v>
      </c>
      <c r="AB671" t="s">
        <v>51</v>
      </c>
      <c r="AK671" t="s">
        <v>51</v>
      </c>
      <c r="AL671" t="s">
        <v>50</v>
      </c>
      <c r="AM671" t="s">
        <v>50</v>
      </c>
      <c r="AN671" t="s">
        <v>51</v>
      </c>
      <c r="AO671" t="s">
        <v>51</v>
      </c>
      <c r="AP671" t="s">
        <v>50</v>
      </c>
      <c r="AQ671" t="s">
        <v>50</v>
      </c>
      <c r="AR671" t="s">
        <v>50</v>
      </c>
      <c r="AS671" t="s">
        <v>51</v>
      </c>
      <c r="AT671" t="s">
        <v>50</v>
      </c>
      <c r="AU671" t="s">
        <v>52</v>
      </c>
      <c r="AV671" t="s">
        <v>52</v>
      </c>
      <c r="AW671" t="s">
        <v>52</v>
      </c>
      <c r="AX671" t="s">
        <v>52</v>
      </c>
      <c r="AY671" t="s">
        <v>51</v>
      </c>
    </row>
    <row r="672" spans="1:51" hidden="1" x14ac:dyDescent="0.25">
      <c r="A672">
        <v>210068</v>
      </c>
      <c r="B672">
        <v>55</v>
      </c>
      <c r="C672">
        <v>55</v>
      </c>
      <c r="D672">
        <v>55</v>
      </c>
      <c r="E672">
        <v>7</v>
      </c>
      <c r="F672" t="s">
        <v>1117</v>
      </c>
      <c r="G672" s="22">
        <v>9935</v>
      </c>
      <c r="H672">
        <v>91</v>
      </c>
      <c r="I672" t="s">
        <v>56</v>
      </c>
      <c r="J672" t="s">
        <v>47</v>
      </c>
      <c r="K672" t="s">
        <v>58</v>
      </c>
      <c r="L672">
        <v>26.8</v>
      </c>
      <c r="M672">
        <v>145</v>
      </c>
      <c r="N672">
        <v>60</v>
      </c>
      <c r="O672">
        <v>85</v>
      </c>
      <c r="P672">
        <v>102.5</v>
      </c>
      <c r="Q672">
        <v>78</v>
      </c>
      <c r="R672" t="s">
        <v>59</v>
      </c>
      <c r="S672" t="s">
        <v>50</v>
      </c>
      <c r="T672" t="s">
        <v>50</v>
      </c>
      <c r="U672" t="s">
        <v>50</v>
      </c>
      <c r="V672" t="s">
        <v>51</v>
      </c>
      <c r="W672" t="s">
        <v>51</v>
      </c>
      <c r="X672" t="s">
        <v>51</v>
      </c>
      <c r="Y672" t="s">
        <v>50</v>
      </c>
      <c r="Z672" t="s">
        <v>52</v>
      </c>
      <c r="AA672" t="s">
        <v>50</v>
      </c>
      <c r="AB672" t="s">
        <v>51</v>
      </c>
      <c r="AC672">
        <v>139</v>
      </c>
      <c r="AD672">
        <v>38</v>
      </c>
      <c r="AE672">
        <v>103</v>
      </c>
      <c r="AF672">
        <v>4.4000000000000004</v>
      </c>
      <c r="AK672" t="s">
        <v>51</v>
      </c>
      <c r="AL672" t="s">
        <v>50</v>
      </c>
      <c r="AM672" t="s">
        <v>50</v>
      </c>
      <c r="AN672" t="s">
        <v>51</v>
      </c>
      <c r="AO672" t="s">
        <v>51</v>
      </c>
      <c r="AP672" t="s">
        <v>50</v>
      </c>
      <c r="AQ672" t="s">
        <v>50</v>
      </c>
      <c r="AR672" t="s">
        <v>50</v>
      </c>
      <c r="AS672" t="s">
        <v>51</v>
      </c>
      <c r="AT672" t="s">
        <v>50</v>
      </c>
      <c r="AU672" t="s">
        <v>52</v>
      </c>
      <c r="AV672" t="s">
        <v>52</v>
      </c>
      <c r="AW672" t="s">
        <v>52</v>
      </c>
      <c r="AX672" t="s">
        <v>52</v>
      </c>
      <c r="AY672" t="s">
        <v>51</v>
      </c>
    </row>
    <row r="673" spans="1:51" hidden="1" x14ac:dyDescent="0.25">
      <c r="A673">
        <v>210068</v>
      </c>
      <c r="B673">
        <v>55</v>
      </c>
      <c r="C673">
        <v>55</v>
      </c>
      <c r="D673">
        <v>55</v>
      </c>
      <c r="E673">
        <v>8</v>
      </c>
      <c r="F673" t="s">
        <v>1118</v>
      </c>
      <c r="G673" s="22">
        <v>9935</v>
      </c>
      <c r="H673">
        <v>91</v>
      </c>
      <c r="I673" t="s">
        <v>56</v>
      </c>
      <c r="J673" t="s">
        <v>47</v>
      </c>
      <c r="K673" t="s">
        <v>58</v>
      </c>
      <c r="L673">
        <v>27.3</v>
      </c>
      <c r="M673">
        <v>120</v>
      </c>
      <c r="N673">
        <v>55</v>
      </c>
      <c r="O673">
        <v>65</v>
      </c>
      <c r="P673">
        <v>87.5</v>
      </c>
      <c r="Q673">
        <v>83</v>
      </c>
      <c r="R673" t="s">
        <v>59</v>
      </c>
      <c r="S673" t="s">
        <v>50</v>
      </c>
      <c r="T673" t="s">
        <v>50</v>
      </c>
      <c r="U673" t="s">
        <v>50</v>
      </c>
      <c r="V673" t="s">
        <v>51</v>
      </c>
      <c r="W673" t="s">
        <v>51</v>
      </c>
      <c r="X673" t="s">
        <v>51</v>
      </c>
      <c r="Y673" t="s">
        <v>50</v>
      </c>
      <c r="Z673" t="s">
        <v>52</v>
      </c>
      <c r="AA673" t="s">
        <v>50</v>
      </c>
      <c r="AB673" t="s">
        <v>51</v>
      </c>
      <c r="AK673" t="s">
        <v>51</v>
      </c>
      <c r="AL673" t="s">
        <v>50</v>
      </c>
      <c r="AM673" t="s">
        <v>50</v>
      </c>
      <c r="AN673" t="s">
        <v>51</v>
      </c>
      <c r="AO673" t="s">
        <v>51</v>
      </c>
      <c r="AP673" t="s">
        <v>50</v>
      </c>
      <c r="AQ673" t="s">
        <v>50</v>
      </c>
      <c r="AR673" t="s">
        <v>50</v>
      </c>
      <c r="AS673" t="s">
        <v>51</v>
      </c>
      <c r="AT673" t="s">
        <v>50</v>
      </c>
      <c r="AU673" t="s">
        <v>52</v>
      </c>
      <c r="AV673" t="s">
        <v>52</v>
      </c>
      <c r="AW673" t="s">
        <v>52</v>
      </c>
      <c r="AX673" t="s">
        <v>52</v>
      </c>
      <c r="AY673" t="s">
        <v>51</v>
      </c>
    </row>
    <row r="674" spans="1:51" x14ac:dyDescent="0.25">
      <c r="A674">
        <v>210200</v>
      </c>
      <c r="B674">
        <v>64</v>
      </c>
      <c r="C674">
        <v>64</v>
      </c>
      <c r="D674">
        <v>60</v>
      </c>
      <c r="E674">
        <v>1</v>
      </c>
      <c r="F674" t="s">
        <v>201</v>
      </c>
      <c r="G674" s="22">
        <v>10466</v>
      </c>
      <c r="H674">
        <v>90</v>
      </c>
      <c r="I674" t="s">
        <v>46</v>
      </c>
      <c r="J674" t="s">
        <v>47</v>
      </c>
      <c r="K674" t="s">
        <v>58</v>
      </c>
      <c r="L674">
        <v>29.9</v>
      </c>
      <c r="M674">
        <v>120</v>
      </c>
      <c r="N674">
        <v>70</v>
      </c>
      <c r="O674">
        <v>50</v>
      </c>
      <c r="P674">
        <v>95</v>
      </c>
      <c r="Q674">
        <v>67</v>
      </c>
      <c r="R674" t="s">
        <v>54</v>
      </c>
      <c r="S674" t="s">
        <v>51</v>
      </c>
      <c r="T674" t="s">
        <v>50</v>
      </c>
      <c r="U674" t="s">
        <v>50</v>
      </c>
      <c r="V674" t="s">
        <v>51</v>
      </c>
      <c r="W674" t="s">
        <v>51</v>
      </c>
      <c r="X674" t="s">
        <v>50</v>
      </c>
      <c r="Y674" t="s">
        <v>50</v>
      </c>
      <c r="Z674" t="s">
        <v>52</v>
      </c>
      <c r="AA674" t="s">
        <v>51</v>
      </c>
      <c r="AB674" t="s">
        <v>50</v>
      </c>
      <c r="AC674">
        <v>86</v>
      </c>
      <c r="AD674">
        <v>52</v>
      </c>
      <c r="AE674">
        <v>116</v>
      </c>
      <c r="AF674">
        <v>4.4000000000000004</v>
      </c>
      <c r="AI674">
        <v>3.2</v>
      </c>
      <c r="AJ674">
        <v>1.3</v>
      </c>
      <c r="AK674" t="s">
        <v>50</v>
      </c>
      <c r="AL674" t="s">
        <v>50</v>
      </c>
      <c r="AM674" t="s">
        <v>50</v>
      </c>
      <c r="AN674" t="s">
        <v>51</v>
      </c>
      <c r="AO674" t="s">
        <v>51</v>
      </c>
      <c r="AP674" t="s">
        <v>50</v>
      </c>
      <c r="AQ674" t="s">
        <v>50</v>
      </c>
      <c r="AR674" t="s">
        <v>50</v>
      </c>
      <c r="AS674" t="s">
        <v>51</v>
      </c>
      <c r="AT674" t="s">
        <v>51</v>
      </c>
      <c r="AU674" t="s">
        <v>52</v>
      </c>
      <c r="AV674" t="s">
        <v>52</v>
      </c>
      <c r="AW674" t="s">
        <v>52</v>
      </c>
      <c r="AX674" t="s">
        <v>52</v>
      </c>
      <c r="AY674" t="s">
        <v>51</v>
      </c>
    </row>
    <row r="675" spans="1:51" hidden="1" x14ac:dyDescent="0.25">
      <c r="A675">
        <v>210200</v>
      </c>
      <c r="B675">
        <v>64</v>
      </c>
      <c r="C675">
        <v>64</v>
      </c>
      <c r="D675">
        <v>60</v>
      </c>
      <c r="E675">
        <v>2</v>
      </c>
      <c r="F675" t="s">
        <v>1119</v>
      </c>
      <c r="G675" s="22">
        <v>10466</v>
      </c>
      <c r="H675">
        <v>90</v>
      </c>
      <c r="I675" t="s">
        <v>46</v>
      </c>
      <c r="J675" t="s">
        <v>47</v>
      </c>
      <c r="K675" t="s">
        <v>58</v>
      </c>
      <c r="L675">
        <v>29.9</v>
      </c>
      <c r="M675">
        <v>140</v>
      </c>
      <c r="N675">
        <v>60</v>
      </c>
      <c r="O675">
        <v>80</v>
      </c>
      <c r="P675">
        <v>100</v>
      </c>
      <c r="Q675">
        <v>59</v>
      </c>
      <c r="R675" t="s">
        <v>54</v>
      </c>
      <c r="S675" t="s">
        <v>51</v>
      </c>
      <c r="T675" t="s">
        <v>50</v>
      </c>
      <c r="U675" t="s">
        <v>50</v>
      </c>
      <c r="V675" t="s">
        <v>51</v>
      </c>
      <c r="W675" t="s">
        <v>51</v>
      </c>
      <c r="X675" t="s">
        <v>50</v>
      </c>
      <c r="Y675" t="s">
        <v>50</v>
      </c>
      <c r="Z675" t="s">
        <v>52</v>
      </c>
      <c r="AA675" t="s">
        <v>51</v>
      </c>
      <c r="AB675" t="s">
        <v>50</v>
      </c>
      <c r="AC675">
        <v>84</v>
      </c>
      <c r="AD675">
        <v>53</v>
      </c>
      <c r="AF675">
        <v>4.9000000000000004</v>
      </c>
      <c r="AK675" t="s">
        <v>50</v>
      </c>
      <c r="AL675" t="s">
        <v>51</v>
      </c>
      <c r="AM675" t="s">
        <v>50</v>
      </c>
      <c r="AN675" t="s">
        <v>51</v>
      </c>
      <c r="AO675" t="s">
        <v>51</v>
      </c>
      <c r="AP675" t="s">
        <v>50</v>
      </c>
      <c r="AQ675" t="s">
        <v>50</v>
      </c>
      <c r="AR675" t="s">
        <v>50</v>
      </c>
      <c r="AS675" t="s">
        <v>51</v>
      </c>
      <c r="AT675" t="s">
        <v>51</v>
      </c>
      <c r="AU675" t="s">
        <v>52</v>
      </c>
      <c r="AV675" t="s">
        <v>52</v>
      </c>
      <c r="AW675" t="s">
        <v>52</v>
      </c>
      <c r="AX675" t="s">
        <v>52</v>
      </c>
      <c r="AY675" t="s">
        <v>51</v>
      </c>
    </row>
    <row r="676" spans="1:51" hidden="1" x14ac:dyDescent="0.25">
      <c r="A676">
        <v>210200</v>
      </c>
      <c r="B676">
        <v>64</v>
      </c>
      <c r="C676">
        <v>64</v>
      </c>
      <c r="D676">
        <v>60</v>
      </c>
      <c r="E676">
        <v>3</v>
      </c>
      <c r="F676" t="s">
        <v>1120</v>
      </c>
      <c r="G676" s="22">
        <v>10466</v>
      </c>
      <c r="H676">
        <v>90</v>
      </c>
      <c r="I676" t="s">
        <v>46</v>
      </c>
      <c r="J676" t="s">
        <v>47</v>
      </c>
      <c r="K676" t="s">
        <v>58</v>
      </c>
      <c r="L676">
        <v>29.9</v>
      </c>
      <c r="M676">
        <v>130</v>
      </c>
      <c r="N676">
        <v>60</v>
      </c>
      <c r="O676">
        <v>70</v>
      </c>
      <c r="P676">
        <v>95</v>
      </c>
      <c r="Q676">
        <v>63</v>
      </c>
      <c r="R676" t="s">
        <v>54</v>
      </c>
      <c r="S676" t="s">
        <v>51</v>
      </c>
      <c r="T676" t="s">
        <v>50</v>
      </c>
      <c r="U676" t="s">
        <v>50</v>
      </c>
      <c r="V676" t="s">
        <v>51</v>
      </c>
      <c r="W676" t="s">
        <v>51</v>
      </c>
      <c r="X676" t="s">
        <v>50</v>
      </c>
      <c r="Y676" t="s">
        <v>50</v>
      </c>
      <c r="Z676" t="s">
        <v>52</v>
      </c>
      <c r="AA676" t="s">
        <v>51</v>
      </c>
      <c r="AB676" t="s">
        <v>50</v>
      </c>
      <c r="AC676">
        <v>110</v>
      </c>
      <c r="AD676">
        <v>38</v>
      </c>
      <c r="AE676">
        <v>108</v>
      </c>
      <c r="AF676">
        <v>4</v>
      </c>
      <c r="AK676" t="s">
        <v>50</v>
      </c>
      <c r="AL676" t="s">
        <v>51</v>
      </c>
      <c r="AM676" t="s">
        <v>50</v>
      </c>
      <c r="AN676" t="s">
        <v>51</v>
      </c>
      <c r="AO676" t="s">
        <v>51</v>
      </c>
      <c r="AP676" t="s">
        <v>50</v>
      </c>
      <c r="AQ676" t="s">
        <v>50</v>
      </c>
      <c r="AR676" t="s">
        <v>50</v>
      </c>
      <c r="AS676" t="s">
        <v>51</v>
      </c>
      <c r="AT676" t="s">
        <v>51</v>
      </c>
      <c r="AU676" s="23">
        <v>43099</v>
      </c>
      <c r="AV676">
        <v>0</v>
      </c>
      <c r="AW676" s="23">
        <v>43102</v>
      </c>
      <c r="AX676" t="s">
        <v>52</v>
      </c>
      <c r="AY676" t="s">
        <v>51</v>
      </c>
    </row>
    <row r="677" spans="1:51" hidden="1" x14ac:dyDescent="0.25">
      <c r="A677">
        <v>210200</v>
      </c>
      <c r="B677">
        <v>64</v>
      </c>
      <c r="C677">
        <v>64</v>
      </c>
      <c r="D677">
        <v>60</v>
      </c>
      <c r="E677">
        <v>4</v>
      </c>
      <c r="F677" t="s">
        <v>1121</v>
      </c>
      <c r="G677" s="22">
        <v>10466</v>
      </c>
      <c r="H677">
        <v>90</v>
      </c>
      <c r="I677" t="s">
        <v>46</v>
      </c>
      <c r="J677" t="s">
        <v>47</v>
      </c>
      <c r="K677" t="s">
        <v>58</v>
      </c>
      <c r="L677">
        <v>32.200000000000003</v>
      </c>
      <c r="M677">
        <v>120</v>
      </c>
      <c r="N677">
        <v>70</v>
      </c>
      <c r="O677">
        <v>50</v>
      </c>
      <c r="P677">
        <v>95</v>
      </c>
      <c r="Q677">
        <v>62</v>
      </c>
      <c r="R677" t="s">
        <v>54</v>
      </c>
      <c r="S677" t="s">
        <v>51</v>
      </c>
      <c r="T677" t="s">
        <v>50</v>
      </c>
      <c r="U677" t="s">
        <v>50</v>
      </c>
      <c r="V677" t="s">
        <v>51</v>
      </c>
      <c r="W677" t="s">
        <v>51</v>
      </c>
      <c r="X677" t="s">
        <v>50</v>
      </c>
      <c r="Y677" t="s">
        <v>50</v>
      </c>
      <c r="Z677" t="s">
        <v>52</v>
      </c>
      <c r="AA677" t="s">
        <v>51</v>
      </c>
      <c r="AB677" t="s">
        <v>50</v>
      </c>
      <c r="AC677">
        <v>96</v>
      </c>
      <c r="AD677">
        <v>45</v>
      </c>
      <c r="AE677">
        <v>113</v>
      </c>
      <c r="AF677">
        <v>5.5</v>
      </c>
      <c r="AK677" t="s">
        <v>50</v>
      </c>
      <c r="AL677" t="s">
        <v>51</v>
      </c>
      <c r="AM677" t="s">
        <v>50</v>
      </c>
      <c r="AN677" t="s">
        <v>51</v>
      </c>
      <c r="AO677" t="s">
        <v>51</v>
      </c>
      <c r="AP677" t="s">
        <v>50</v>
      </c>
      <c r="AQ677" t="s">
        <v>50</v>
      </c>
      <c r="AR677" t="s">
        <v>50</v>
      </c>
      <c r="AS677" t="s">
        <v>51</v>
      </c>
      <c r="AT677" t="s">
        <v>51</v>
      </c>
      <c r="AU677" t="s">
        <v>52</v>
      </c>
      <c r="AV677" t="s">
        <v>52</v>
      </c>
      <c r="AW677" t="s">
        <v>52</v>
      </c>
      <c r="AX677" t="s">
        <v>52</v>
      </c>
      <c r="AY677" t="s">
        <v>51</v>
      </c>
    </row>
    <row r="678" spans="1:51" x14ac:dyDescent="0.25">
      <c r="A678">
        <v>211129</v>
      </c>
      <c r="B678">
        <v>60</v>
      </c>
      <c r="C678">
        <v>60</v>
      </c>
      <c r="D678">
        <v>60</v>
      </c>
      <c r="E678">
        <v>1</v>
      </c>
      <c r="F678" t="s">
        <v>202</v>
      </c>
      <c r="G678" s="22">
        <v>14527</v>
      </c>
      <c r="H678">
        <v>79</v>
      </c>
      <c r="I678" t="s">
        <v>46</v>
      </c>
      <c r="J678" t="s">
        <v>47</v>
      </c>
      <c r="K678" t="s">
        <v>58</v>
      </c>
      <c r="L678">
        <v>34.4</v>
      </c>
      <c r="M678">
        <v>130</v>
      </c>
      <c r="N678">
        <v>70</v>
      </c>
      <c r="O678">
        <v>60</v>
      </c>
      <c r="P678">
        <v>100</v>
      </c>
      <c r="Q678">
        <v>71</v>
      </c>
      <c r="R678" t="s">
        <v>54</v>
      </c>
      <c r="S678" t="s">
        <v>50</v>
      </c>
      <c r="T678" t="s">
        <v>50</v>
      </c>
      <c r="U678" t="s">
        <v>50</v>
      </c>
      <c r="V678" t="s">
        <v>51</v>
      </c>
      <c r="W678" t="s">
        <v>50</v>
      </c>
      <c r="X678" t="s">
        <v>51</v>
      </c>
      <c r="Y678" t="s">
        <v>51</v>
      </c>
      <c r="Z678" t="s">
        <v>52</v>
      </c>
      <c r="AA678" t="s">
        <v>50</v>
      </c>
      <c r="AB678" t="s">
        <v>50</v>
      </c>
      <c r="AC678">
        <v>64</v>
      </c>
      <c r="AE678">
        <v>145</v>
      </c>
      <c r="AF678">
        <v>3.8</v>
      </c>
      <c r="AI678">
        <v>5.0999999999999996</v>
      </c>
      <c r="AJ678">
        <v>3.1</v>
      </c>
      <c r="AK678" t="s">
        <v>50</v>
      </c>
      <c r="AL678" t="s">
        <v>50</v>
      </c>
      <c r="AN678" t="s">
        <v>51</v>
      </c>
      <c r="AO678" t="s">
        <v>50</v>
      </c>
      <c r="AP678" t="s">
        <v>50</v>
      </c>
      <c r="AQ678" t="s">
        <v>51</v>
      </c>
      <c r="AR678" t="s">
        <v>51</v>
      </c>
      <c r="AS678" t="s">
        <v>50</v>
      </c>
      <c r="AT678" t="s">
        <v>50</v>
      </c>
      <c r="AU678" t="s">
        <v>52</v>
      </c>
      <c r="AV678" t="s">
        <v>52</v>
      </c>
      <c r="AW678" t="s">
        <v>52</v>
      </c>
      <c r="AX678" t="s">
        <v>52</v>
      </c>
      <c r="AY678" t="s">
        <v>51</v>
      </c>
    </row>
    <row r="679" spans="1:51" hidden="1" x14ac:dyDescent="0.25">
      <c r="A679">
        <v>211129</v>
      </c>
      <c r="B679">
        <v>60</v>
      </c>
      <c r="C679">
        <v>60</v>
      </c>
      <c r="D679">
        <v>60</v>
      </c>
      <c r="E679">
        <v>2</v>
      </c>
      <c r="F679" t="s">
        <v>1122</v>
      </c>
      <c r="G679" s="22">
        <v>14527</v>
      </c>
      <c r="H679">
        <v>79</v>
      </c>
      <c r="I679" t="s">
        <v>46</v>
      </c>
      <c r="J679" t="s">
        <v>47</v>
      </c>
      <c r="K679" t="s">
        <v>58</v>
      </c>
      <c r="L679">
        <v>28.8</v>
      </c>
      <c r="M679">
        <v>120</v>
      </c>
      <c r="N679">
        <v>60</v>
      </c>
      <c r="O679">
        <v>60</v>
      </c>
      <c r="P679">
        <v>90</v>
      </c>
      <c r="Q679">
        <v>66</v>
      </c>
      <c r="R679" t="s">
        <v>54</v>
      </c>
      <c r="S679" t="s">
        <v>50</v>
      </c>
      <c r="T679" t="s">
        <v>50</v>
      </c>
      <c r="U679" t="s">
        <v>50</v>
      </c>
      <c r="V679" t="s">
        <v>51</v>
      </c>
      <c r="W679" t="s">
        <v>50</v>
      </c>
      <c r="X679" t="s">
        <v>51</v>
      </c>
      <c r="Y679" t="s">
        <v>51</v>
      </c>
      <c r="Z679" t="s">
        <v>52</v>
      </c>
      <c r="AA679" t="s">
        <v>50</v>
      </c>
      <c r="AB679" t="s">
        <v>50</v>
      </c>
      <c r="AE679">
        <v>132</v>
      </c>
      <c r="AK679" t="s">
        <v>50</v>
      </c>
      <c r="AL679" t="s">
        <v>50</v>
      </c>
      <c r="AM679" t="s">
        <v>50</v>
      </c>
      <c r="AN679" t="s">
        <v>51</v>
      </c>
      <c r="AO679" t="s">
        <v>50</v>
      </c>
      <c r="AP679" t="s">
        <v>50</v>
      </c>
      <c r="AQ679" t="s">
        <v>51</v>
      </c>
      <c r="AR679" t="s">
        <v>51</v>
      </c>
      <c r="AS679" t="s">
        <v>50</v>
      </c>
      <c r="AT679" t="s">
        <v>50</v>
      </c>
      <c r="AU679" t="s">
        <v>52</v>
      </c>
      <c r="AV679" t="s">
        <v>52</v>
      </c>
      <c r="AW679" t="s">
        <v>52</v>
      </c>
      <c r="AX679" t="s">
        <v>52</v>
      </c>
      <c r="AY679" t="s">
        <v>51</v>
      </c>
    </row>
    <row r="680" spans="1:51" hidden="1" x14ac:dyDescent="0.25">
      <c r="A680">
        <v>211129</v>
      </c>
      <c r="B680">
        <v>58</v>
      </c>
      <c r="C680">
        <v>58</v>
      </c>
      <c r="D680">
        <v>58</v>
      </c>
      <c r="E680">
        <v>3</v>
      </c>
      <c r="F680" t="s">
        <v>1123</v>
      </c>
      <c r="G680" s="22">
        <v>14527</v>
      </c>
      <c r="H680">
        <v>79</v>
      </c>
      <c r="I680" t="s">
        <v>46</v>
      </c>
      <c r="J680" t="s">
        <v>47</v>
      </c>
      <c r="K680" t="s">
        <v>58</v>
      </c>
      <c r="L680">
        <v>38.5</v>
      </c>
      <c r="M680">
        <v>135</v>
      </c>
      <c r="N680">
        <v>75</v>
      </c>
      <c r="O680">
        <v>60</v>
      </c>
      <c r="P680">
        <v>105</v>
      </c>
      <c r="Q680">
        <v>68</v>
      </c>
      <c r="R680" t="s">
        <v>54</v>
      </c>
      <c r="S680" t="s">
        <v>50</v>
      </c>
      <c r="T680" t="s">
        <v>50</v>
      </c>
      <c r="U680" t="s">
        <v>50</v>
      </c>
      <c r="V680" t="s">
        <v>51</v>
      </c>
      <c r="W680" t="s">
        <v>50</v>
      </c>
      <c r="X680" t="s">
        <v>51</v>
      </c>
      <c r="Y680" t="s">
        <v>51</v>
      </c>
      <c r="Z680" t="s">
        <v>52</v>
      </c>
      <c r="AA680" t="s">
        <v>50</v>
      </c>
      <c r="AB680" t="s">
        <v>50</v>
      </c>
      <c r="AC680">
        <v>82</v>
      </c>
      <c r="AD680">
        <v>59</v>
      </c>
      <c r="AE680">
        <v>137</v>
      </c>
      <c r="AF680">
        <v>4.0999999999999996</v>
      </c>
      <c r="AK680" t="s">
        <v>50</v>
      </c>
      <c r="AL680" t="s">
        <v>50</v>
      </c>
      <c r="AM680" t="s">
        <v>50</v>
      </c>
      <c r="AN680" t="s">
        <v>51</v>
      </c>
      <c r="AO680" t="s">
        <v>50</v>
      </c>
      <c r="AP680" t="s">
        <v>50</v>
      </c>
      <c r="AQ680" t="s">
        <v>51</v>
      </c>
      <c r="AR680" t="s">
        <v>51</v>
      </c>
      <c r="AS680" t="s">
        <v>50</v>
      </c>
      <c r="AT680" t="s">
        <v>50</v>
      </c>
      <c r="AU680" t="s">
        <v>52</v>
      </c>
      <c r="AV680" t="s">
        <v>52</v>
      </c>
      <c r="AW680" t="s">
        <v>52</v>
      </c>
      <c r="AX680" t="s">
        <v>52</v>
      </c>
      <c r="AY680" t="s">
        <v>51</v>
      </c>
    </row>
    <row r="681" spans="1:51" hidden="1" x14ac:dyDescent="0.25">
      <c r="A681">
        <v>211129</v>
      </c>
      <c r="B681">
        <v>58</v>
      </c>
      <c r="C681">
        <v>58</v>
      </c>
      <c r="D681">
        <v>40</v>
      </c>
      <c r="E681">
        <v>4</v>
      </c>
      <c r="F681" t="s">
        <v>1124</v>
      </c>
      <c r="G681" s="22">
        <v>14527</v>
      </c>
      <c r="H681">
        <v>79</v>
      </c>
      <c r="I681" t="s">
        <v>46</v>
      </c>
      <c r="J681" t="s">
        <v>47</v>
      </c>
      <c r="K681" t="s">
        <v>58</v>
      </c>
      <c r="L681">
        <v>38</v>
      </c>
      <c r="M681">
        <v>140</v>
      </c>
      <c r="N681">
        <v>80</v>
      </c>
      <c r="O681">
        <v>60</v>
      </c>
      <c r="P681">
        <v>110</v>
      </c>
      <c r="Q681">
        <v>71</v>
      </c>
      <c r="R681" t="s">
        <v>54</v>
      </c>
      <c r="S681" t="s">
        <v>50</v>
      </c>
      <c r="T681" t="s">
        <v>50</v>
      </c>
      <c r="U681" t="s">
        <v>50</v>
      </c>
      <c r="V681" t="s">
        <v>51</v>
      </c>
      <c r="W681" t="s">
        <v>50</v>
      </c>
      <c r="X681" t="s">
        <v>51</v>
      </c>
      <c r="Y681" t="s">
        <v>51</v>
      </c>
      <c r="Z681" t="s">
        <v>52</v>
      </c>
      <c r="AA681" t="s">
        <v>50</v>
      </c>
      <c r="AB681" t="s">
        <v>50</v>
      </c>
      <c r="AK681" t="s">
        <v>50</v>
      </c>
      <c r="AL681" t="s">
        <v>50</v>
      </c>
      <c r="AM681" t="s">
        <v>50</v>
      </c>
      <c r="AN681" t="s">
        <v>51</v>
      </c>
      <c r="AO681" t="s">
        <v>50</v>
      </c>
      <c r="AP681" t="s">
        <v>50</v>
      </c>
      <c r="AQ681" t="s">
        <v>51</v>
      </c>
      <c r="AR681" t="s">
        <v>51</v>
      </c>
      <c r="AS681" t="s">
        <v>50</v>
      </c>
      <c r="AT681" t="s">
        <v>50</v>
      </c>
      <c r="AU681" t="s">
        <v>52</v>
      </c>
      <c r="AV681" t="s">
        <v>52</v>
      </c>
      <c r="AW681" t="s">
        <v>52</v>
      </c>
      <c r="AX681" t="s">
        <v>52</v>
      </c>
      <c r="AY681" t="s">
        <v>51</v>
      </c>
    </row>
    <row r="682" spans="1:51" hidden="1" x14ac:dyDescent="0.25">
      <c r="A682">
        <v>211129</v>
      </c>
      <c r="B682">
        <v>58</v>
      </c>
      <c r="C682">
        <v>58</v>
      </c>
      <c r="D682">
        <v>40</v>
      </c>
      <c r="E682">
        <v>5</v>
      </c>
      <c r="F682" t="s">
        <v>1125</v>
      </c>
      <c r="G682" s="22">
        <v>14527</v>
      </c>
      <c r="H682">
        <v>79</v>
      </c>
      <c r="I682" t="s">
        <v>46</v>
      </c>
      <c r="J682" t="s">
        <v>47</v>
      </c>
      <c r="K682" t="s">
        <v>58</v>
      </c>
      <c r="L682">
        <v>38.1</v>
      </c>
      <c r="M682">
        <v>110</v>
      </c>
      <c r="N682">
        <v>70</v>
      </c>
      <c r="O682">
        <v>40</v>
      </c>
      <c r="P682">
        <v>90</v>
      </c>
      <c r="Q682">
        <v>71</v>
      </c>
      <c r="R682" t="s">
        <v>54</v>
      </c>
      <c r="S682" t="s">
        <v>50</v>
      </c>
      <c r="T682" t="s">
        <v>50</v>
      </c>
      <c r="U682" t="s">
        <v>50</v>
      </c>
      <c r="V682" t="s">
        <v>51</v>
      </c>
      <c r="W682" t="s">
        <v>50</v>
      </c>
      <c r="X682" t="s">
        <v>51</v>
      </c>
      <c r="Y682" t="s">
        <v>51</v>
      </c>
      <c r="Z682" t="s">
        <v>52</v>
      </c>
      <c r="AA682" t="s">
        <v>50</v>
      </c>
      <c r="AB682" t="s">
        <v>50</v>
      </c>
      <c r="AC682">
        <v>77</v>
      </c>
      <c r="AD682">
        <v>64</v>
      </c>
      <c r="AE682">
        <v>143</v>
      </c>
      <c r="AF682">
        <v>4.3</v>
      </c>
      <c r="AI682">
        <v>5.0999999999999996</v>
      </c>
      <c r="AJ682">
        <v>3</v>
      </c>
      <c r="AK682" t="s">
        <v>50</v>
      </c>
      <c r="AL682" t="s">
        <v>50</v>
      </c>
      <c r="AM682" t="s">
        <v>50</v>
      </c>
      <c r="AN682" t="s">
        <v>51</v>
      </c>
      <c r="AO682" t="s">
        <v>50</v>
      </c>
      <c r="AP682" t="s">
        <v>50</v>
      </c>
      <c r="AQ682" t="s">
        <v>50</v>
      </c>
      <c r="AR682" t="s">
        <v>50</v>
      </c>
      <c r="AS682" t="s">
        <v>50</v>
      </c>
      <c r="AT682" t="s">
        <v>50</v>
      </c>
      <c r="AU682" t="s">
        <v>52</v>
      </c>
      <c r="AV682" t="s">
        <v>52</v>
      </c>
      <c r="AW682" t="s">
        <v>52</v>
      </c>
      <c r="AX682" t="s">
        <v>52</v>
      </c>
      <c r="AY682" t="s">
        <v>51</v>
      </c>
    </row>
    <row r="683" spans="1:51" x14ac:dyDescent="0.25">
      <c r="A683">
        <v>212746</v>
      </c>
      <c r="B683">
        <v>65</v>
      </c>
      <c r="C683">
        <v>65</v>
      </c>
      <c r="D683">
        <v>65</v>
      </c>
      <c r="E683">
        <v>1</v>
      </c>
      <c r="F683" t="s">
        <v>203</v>
      </c>
      <c r="G683" s="22">
        <v>10973</v>
      </c>
      <c r="H683">
        <v>88</v>
      </c>
      <c r="I683" t="s">
        <v>46</v>
      </c>
      <c r="J683" t="s">
        <v>47</v>
      </c>
      <c r="K683" t="s">
        <v>58</v>
      </c>
      <c r="L683">
        <v>16.3</v>
      </c>
      <c r="M683">
        <v>125</v>
      </c>
      <c r="N683">
        <v>70</v>
      </c>
      <c r="O683">
        <v>55</v>
      </c>
      <c r="P683">
        <v>97.5</v>
      </c>
      <c r="Q683">
        <v>70</v>
      </c>
      <c r="R683" t="s">
        <v>105</v>
      </c>
      <c r="S683" t="s">
        <v>50</v>
      </c>
      <c r="T683" t="s">
        <v>50</v>
      </c>
      <c r="U683" t="s">
        <v>51</v>
      </c>
      <c r="V683" t="s">
        <v>51</v>
      </c>
      <c r="W683" t="s">
        <v>51</v>
      </c>
      <c r="X683" t="s">
        <v>50</v>
      </c>
      <c r="Y683" t="s">
        <v>51</v>
      </c>
      <c r="Z683" t="b">
        <v>1</v>
      </c>
      <c r="AA683" t="s">
        <v>50</v>
      </c>
      <c r="AB683" t="s">
        <v>50</v>
      </c>
      <c r="AC683">
        <v>83</v>
      </c>
      <c r="AD683">
        <v>55</v>
      </c>
      <c r="AE683">
        <v>140</v>
      </c>
      <c r="AF683">
        <v>3.8</v>
      </c>
      <c r="AG683">
        <v>2833</v>
      </c>
      <c r="AK683" t="s">
        <v>50</v>
      </c>
      <c r="AL683" t="s">
        <v>51</v>
      </c>
      <c r="AM683" t="s">
        <v>50</v>
      </c>
      <c r="AN683" t="s">
        <v>51</v>
      </c>
      <c r="AO683" t="s">
        <v>51</v>
      </c>
      <c r="AP683" t="s">
        <v>50</v>
      </c>
      <c r="AQ683" t="s">
        <v>50</v>
      </c>
      <c r="AR683" t="s">
        <v>50</v>
      </c>
      <c r="AS683" t="s">
        <v>50</v>
      </c>
      <c r="AT683" t="s">
        <v>50</v>
      </c>
      <c r="AU683" t="s">
        <v>52</v>
      </c>
      <c r="AV683" t="s">
        <v>52</v>
      </c>
      <c r="AW683" t="s">
        <v>52</v>
      </c>
      <c r="AX683" t="s">
        <v>52</v>
      </c>
      <c r="AY683" t="s">
        <v>51</v>
      </c>
    </row>
    <row r="684" spans="1:51" hidden="1" x14ac:dyDescent="0.25">
      <c r="A684">
        <v>212746</v>
      </c>
      <c r="B684">
        <v>65</v>
      </c>
      <c r="C684">
        <v>65</v>
      </c>
      <c r="D684">
        <v>65</v>
      </c>
      <c r="E684">
        <v>2</v>
      </c>
      <c r="F684" t="s">
        <v>1126</v>
      </c>
      <c r="G684" s="22">
        <v>10973</v>
      </c>
      <c r="H684">
        <v>88</v>
      </c>
      <c r="I684" t="s">
        <v>46</v>
      </c>
      <c r="J684" t="s">
        <v>47</v>
      </c>
      <c r="K684" t="s">
        <v>58</v>
      </c>
      <c r="L684">
        <v>15.4</v>
      </c>
      <c r="M684">
        <v>180</v>
      </c>
      <c r="N684">
        <v>80</v>
      </c>
      <c r="O684">
        <v>100</v>
      </c>
      <c r="P684">
        <v>130</v>
      </c>
      <c r="Q684">
        <v>63</v>
      </c>
      <c r="R684" t="s">
        <v>105</v>
      </c>
      <c r="S684" t="s">
        <v>51</v>
      </c>
      <c r="T684" t="s">
        <v>50</v>
      </c>
      <c r="U684" t="s">
        <v>51</v>
      </c>
      <c r="V684" t="s">
        <v>51</v>
      </c>
      <c r="W684" t="s">
        <v>51</v>
      </c>
      <c r="X684" t="s">
        <v>51</v>
      </c>
      <c r="Y684" t="s">
        <v>51</v>
      </c>
      <c r="Z684" t="b">
        <v>1</v>
      </c>
      <c r="AA684" t="s">
        <v>50</v>
      </c>
      <c r="AB684" t="s">
        <v>50</v>
      </c>
      <c r="AC684">
        <v>99</v>
      </c>
      <c r="AD684">
        <v>44</v>
      </c>
      <c r="AE684">
        <v>135</v>
      </c>
      <c r="AF684">
        <v>4.3</v>
      </c>
      <c r="AK684" t="s">
        <v>50</v>
      </c>
      <c r="AL684" t="s">
        <v>50</v>
      </c>
      <c r="AM684" t="s">
        <v>50</v>
      </c>
      <c r="AN684" t="s">
        <v>51</v>
      </c>
      <c r="AO684" t="s">
        <v>51</v>
      </c>
      <c r="AP684" t="s">
        <v>50</v>
      </c>
      <c r="AQ684" t="s">
        <v>50</v>
      </c>
      <c r="AR684" t="s">
        <v>50</v>
      </c>
      <c r="AS684" t="s">
        <v>50</v>
      </c>
      <c r="AT684" t="s">
        <v>51</v>
      </c>
      <c r="AU684" t="s">
        <v>52</v>
      </c>
      <c r="AV684" t="s">
        <v>52</v>
      </c>
      <c r="AW684" t="s">
        <v>52</v>
      </c>
      <c r="AX684" t="s">
        <v>52</v>
      </c>
      <c r="AY684" t="s">
        <v>51</v>
      </c>
    </row>
    <row r="685" spans="1:51" hidden="1" x14ac:dyDescent="0.25">
      <c r="A685">
        <v>212746</v>
      </c>
      <c r="B685">
        <v>65</v>
      </c>
      <c r="C685">
        <v>65</v>
      </c>
      <c r="D685">
        <v>65</v>
      </c>
      <c r="E685">
        <v>3</v>
      </c>
      <c r="F685" t="s">
        <v>1127</v>
      </c>
      <c r="G685" s="22">
        <v>10973</v>
      </c>
      <c r="H685">
        <v>88</v>
      </c>
      <c r="I685" t="s">
        <v>46</v>
      </c>
      <c r="J685" t="s">
        <v>47</v>
      </c>
      <c r="K685" t="s">
        <v>58</v>
      </c>
      <c r="L685">
        <v>16.100000000000001</v>
      </c>
      <c r="M685">
        <v>145</v>
      </c>
      <c r="N685">
        <v>80</v>
      </c>
      <c r="O685">
        <v>65</v>
      </c>
      <c r="P685">
        <v>112.5</v>
      </c>
      <c r="Q685">
        <v>55</v>
      </c>
      <c r="R685" t="s">
        <v>59</v>
      </c>
      <c r="S685" t="s">
        <v>50</v>
      </c>
      <c r="T685" t="s">
        <v>50</v>
      </c>
      <c r="U685" t="s">
        <v>51</v>
      </c>
      <c r="V685" t="s">
        <v>51</v>
      </c>
      <c r="W685" t="s">
        <v>51</v>
      </c>
      <c r="X685" t="s">
        <v>51</v>
      </c>
      <c r="Y685" t="s">
        <v>51</v>
      </c>
      <c r="Z685" t="b">
        <v>1</v>
      </c>
      <c r="AA685" t="s">
        <v>50</v>
      </c>
      <c r="AB685" t="s">
        <v>50</v>
      </c>
      <c r="AC685">
        <v>106</v>
      </c>
      <c r="AD685">
        <v>41</v>
      </c>
      <c r="AF685">
        <v>4.7</v>
      </c>
      <c r="AK685" t="s">
        <v>50</v>
      </c>
      <c r="AL685" t="s">
        <v>50</v>
      </c>
      <c r="AM685" t="s">
        <v>50</v>
      </c>
      <c r="AN685" t="s">
        <v>51</v>
      </c>
      <c r="AO685" t="s">
        <v>51</v>
      </c>
      <c r="AP685" t="s">
        <v>51</v>
      </c>
      <c r="AQ685" t="s">
        <v>50</v>
      </c>
      <c r="AR685" t="s">
        <v>50</v>
      </c>
      <c r="AS685" t="s">
        <v>50</v>
      </c>
      <c r="AT685" t="s">
        <v>51</v>
      </c>
      <c r="AU685" t="s">
        <v>52</v>
      </c>
      <c r="AV685" t="s">
        <v>52</v>
      </c>
      <c r="AW685" t="s">
        <v>52</v>
      </c>
      <c r="AX685" t="s">
        <v>52</v>
      </c>
      <c r="AY685" t="s">
        <v>51</v>
      </c>
    </row>
    <row r="686" spans="1:51" hidden="1" x14ac:dyDescent="0.25">
      <c r="A686">
        <v>212746</v>
      </c>
      <c r="B686">
        <v>65</v>
      </c>
      <c r="C686">
        <v>65</v>
      </c>
      <c r="D686">
        <v>65</v>
      </c>
      <c r="E686">
        <v>4</v>
      </c>
      <c r="F686" t="s">
        <v>1128</v>
      </c>
      <c r="G686" s="22">
        <v>10973</v>
      </c>
      <c r="H686">
        <v>88</v>
      </c>
      <c r="I686" t="s">
        <v>46</v>
      </c>
      <c r="J686" t="s">
        <v>47</v>
      </c>
      <c r="K686" t="s">
        <v>58</v>
      </c>
      <c r="L686">
        <v>15.8</v>
      </c>
      <c r="M686">
        <v>145</v>
      </c>
      <c r="N686">
        <v>70</v>
      </c>
      <c r="O686">
        <v>75</v>
      </c>
      <c r="P686">
        <v>107.5</v>
      </c>
      <c r="Q686">
        <v>50</v>
      </c>
      <c r="R686" t="s">
        <v>105</v>
      </c>
      <c r="S686" t="s">
        <v>50</v>
      </c>
      <c r="T686" t="s">
        <v>50</v>
      </c>
      <c r="U686" t="s">
        <v>50</v>
      </c>
      <c r="V686" t="s">
        <v>51</v>
      </c>
      <c r="W686" t="s">
        <v>51</v>
      </c>
      <c r="X686" t="s">
        <v>51</v>
      </c>
      <c r="Y686" t="s">
        <v>51</v>
      </c>
      <c r="Z686" t="b">
        <v>1</v>
      </c>
      <c r="AA686" t="s">
        <v>50</v>
      </c>
      <c r="AB686" t="s">
        <v>50</v>
      </c>
      <c r="AC686">
        <v>111</v>
      </c>
      <c r="AD686">
        <v>39</v>
      </c>
      <c r="AF686">
        <v>4.8</v>
      </c>
      <c r="AH686">
        <v>1589</v>
      </c>
      <c r="AK686" t="s">
        <v>50</v>
      </c>
      <c r="AL686" t="s">
        <v>50</v>
      </c>
      <c r="AM686" t="s">
        <v>50</v>
      </c>
      <c r="AN686" t="s">
        <v>51</v>
      </c>
      <c r="AO686" t="s">
        <v>51</v>
      </c>
      <c r="AP686" t="s">
        <v>51</v>
      </c>
      <c r="AQ686" t="s">
        <v>50</v>
      </c>
      <c r="AR686" t="s">
        <v>50</v>
      </c>
      <c r="AS686" t="s">
        <v>50</v>
      </c>
      <c r="AT686" t="s">
        <v>51</v>
      </c>
      <c r="AU686" s="23">
        <v>43028</v>
      </c>
      <c r="AV686">
        <v>0</v>
      </c>
      <c r="AW686" t="s">
        <v>52</v>
      </c>
      <c r="AX686" t="s">
        <v>52</v>
      </c>
      <c r="AY686" t="s">
        <v>51</v>
      </c>
    </row>
    <row r="687" spans="1:51" hidden="1" x14ac:dyDescent="0.25">
      <c r="A687">
        <v>212746</v>
      </c>
      <c r="B687">
        <v>65</v>
      </c>
      <c r="C687">
        <v>65</v>
      </c>
      <c r="D687">
        <v>65</v>
      </c>
      <c r="E687">
        <v>5</v>
      </c>
      <c r="F687" t="s">
        <v>1129</v>
      </c>
      <c r="G687" s="22">
        <v>10973</v>
      </c>
      <c r="H687">
        <v>88</v>
      </c>
      <c r="I687" t="s">
        <v>46</v>
      </c>
      <c r="J687" t="s">
        <v>47</v>
      </c>
      <c r="K687" t="s">
        <v>58</v>
      </c>
      <c r="L687">
        <v>15.2</v>
      </c>
      <c r="M687">
        <v>135</v>
      </c>
      <c r="N687">
        <v>65</v>
      </c>
      <c r="O687">
        <v>70</v>
      </c>
      <c r="P687">
        <v>100</v>
      </c>
      <c r="Q687">
        <v>58</v>
      </c>
      <c r="R687" t="s">
        <v>59</v>
      </c>
      <c r="S687" t="s">
        <v>50</v>
      </c>
      <c r="T687" t="s">
        <v>50</v>
      </c>
      <c r="U687" t="s">
        <v>50</v>
      </c>
      <c r="V687" t="s">
        <v>51</v>
      </c>
      <c r="W687" t="s">
        <v>51</v>
      </c>
      <c r="X687" t="s">
        <v>51</v>
      </c>
      <c r="Y687" t="s">
        <v>51</v>
      </c>
      <c r="Z687" t="b">
        <v>1</v>
      </c>
      <c r="AA687" t="s">
        <v>50</v>
      </c>
      <c r="AB687" t="s">
        <v>50</v>
      </c>
      <c r="AC687">
        <v>124</v>
      </c>
      <c r="AD687">
        <v>34</v>
      </c>
      <c r="AF687">
        <v>4.9000000000000004</v>
      </c>
      <c r="AK687" t="s">
        <v>50</v>
      </c>
      <c r="AL687" t="s">
        <v>50</v>
      </c>
      <c r="AM687" t="s">
        <v>50</v>
      </c>
      <c r="AN687" t="s">
        <v>51</v>
      </c>
      <c r="AO687" t="s">
        <v>51</v>
      </c>
      <c r="AP687" t="s">
        <v>51</v>
      </c>
      <c r="AQ687" t="s">
        <v>50</v>
      </c>
      <c r="AR687" t="s">
        <v>50</v>
      </c>
      <c r="AS687" t="s">
        <v>50</v>
      </c>
      <c r="AT687" t="s">
        <v>51</v>
      </c>
      <c r="AU687" t="s">
        <v>52</v>
      </c>
      <c r="AV687" t="s">
        <v>52</v>
      </c>
      <c r="AW687" t="s">
        <v>52</v>
      </c>
      <c r="AX687" t="s">
        <v>52</v>
      </c>
      <c r="AY687" t="s">
        <v>51</v>
      </c>
    </row>
    <row r="688" spans="1:51" hidden="1" x14ac:dyDescent="0.25">
      <c r="A688">
        <v>212746</v>
      </c>
      <c r="B688">
        <v>65</v>
      </c>
      <c r="C688">
        <v>65</v>
      </c>
      <c r="D688">
        <v>65</v>
      </c>
      <c r="E688">
        <v>6</v>
      </c>
      <c r="F688" t="s">
        <v>1130</v>
      </c>
      <c r="G688" s="22">
        <v>10973</v>
      </c>
      <c r="H688">
        <v>88</v>
      </c>
      <c r="I688" t="s">
        <v>46</v>
      </c>
      <c r="J688" t="s">
        <v>47</v>
      </c>
      <c r="K688" t="s">
        <v>58</v>
      </c>
      <c r="L688">
        <v>14.9</v>
      </c>
      <c r="M688">
        <v>135</v>
      </c>
      <c r="N688">
        <v>70</v>
      </c>
      <c r="O688">
        <v>65</v>
      </c>
      <c r="P688">
        <v>102.5</v>
      </c>
      <c r="Q688">
        <v>68</v>
      </c>
      <c r="R688" t="s">
        <v>59</v>
      </c>
      <c r="S688" t="s">
        <v>50</v>
      </c>
      <c r="T688" t="s">
        <v>50</v>
      </c>
      <c r="U688" t="s">
        <v>50</v>
      </c>
      <c r="V688" t="s">
        <v>51</v>
      </c>
      <c r="W688" t="s">
        <v>51</v>
      </c>
      <c r="X688" t="s">
        <v>51</v>
      </c>
      <c r="Y688" t="s">
        <v>51</v>
      </c>
      <c r="Z688" t="b">
        <v>1</v>
      </c>
      <c r="AA688" t="s">
        <v>50</v>
      </c>
      <c r="AB688" t="s">
        <v>50</v>
      </c>
      <c r="AC688">
        <v>124</v>
      </c>
      <c r="AD688">
        <v>34</v>
      </c>
      <c r="AK688" t="s">
        <v>50</v>
      </c>
      <c r="AL688" t="s">
        <v>50</v>
      </c>
      <c r="AM688" t="s">
        <v>50</v>
      </c>
      <c r="AN688" t="s">
        <v>51</v>
      </c>
      <c r="AO688" t="s">
        <v>51</v>
      </c>
      <c r="AP688" t="s">
        <v>51</v>
      </c>
      <c r="AQ688" t="s">
        <v>50</v>
      </c>
      <c r="AR688" t="s">
        <v>50</v>
      </c>
      <c r="AS688" t="s">
        <v>50</v>
      </c>
      <c r="AT688" t="s">
        <v>51</v>
      </c>
      <c r="AU688" t="s">
        <v>52</v>
      </c>
      <c r="AV688" t="s">
        <v>52</v>
      </c>
      <c r="AW688" t="s">
        <v>52</v>
      </c>
      <c r="AX688" t="s">
        <v>52</v>
      </c>
      <c r="AY688" t="s">
        <v>51</v>
      </c>
    </row>
    <row r="689" spans="1:51" hidden="1" x14ac:dyDescent="0.25">
      <c r="A689">
        <v>212746</v>
      </c>
      <c r="B689">
        <v>65</v>
      </c>
      <c r="C689">
        <v>65</v>
      </c>
      <c r="D689">
        <v>65</v>
      </c>
      <c r="E689">
        <v>7</v>
      </c>
      <c r="F689" t="s">
        <v>1131</v>
      </c>
      <c r="G689" s="22">
        <v>10973</v>
      </c>
      <c r="H689">
        <v>88</v>
      </c>
      <c r="I689" t="s">
        <v>46</v>
      </c>
      <c r="J689" t="s">
        <v>47</v>
      </c>
      <c r="K689" t="s">
        <v>58</v>
      </c>
      <c r="L689">
        <v>15.4</v>
      </c>
      <c r="M689">
        <v>135</v>
      </c>
      <c r="N689">
        <v>70</v>
      </c>
      <c r="O689">
        <v>65</v>
      </c>
      <c r="P689">
        <v>102.5</v>
      </c>
      <c r="Q689">
        <v>64</v>
      </c>
      <c r="R689" t="s">
        <v>59</v>
      </c>
      <c r="S689" t="s">
        <v>50</v>
      </c>
      <c r="T689" t="s">
        <v>50</v>
      </c>
      <c r="U689" t="s">
        <v>50</v>
      </c>
      <c r="V689" t="s">
        <v>51</v>
      </c>
      <c r="W689" t="s">
        <v>51</v>
      </c>
      <c r="X689" t="s">
        <v>51</v>
      </c>
      <c r="Y689" t="s">
        <v>51</v>
      </c>
      <c r="Z689" t="b">
        <v>1</v>
      </c>
      <c r="AA689" t="s">
        <v>50</v>
      </c>
      <c r="AB689" t="s">
        <v>50</v>
      </c>
      <c r="AC689">
        <v>129</v>
      </c>
      <c r="AD689">
        <v>32</v>
      </c>
      <c r="AF689">
        <v>4.7</v>
      </c>
      <c r="AK689" t="s">
        <v>50</v>
      </c>
      <c r="AL689" t="s">
        <v>50</v>
      </c>
      <c r="AM689" t="s">
        <v>50</v>
      </c>
      <c r="AN689" t="s">
        <v>51</v>
      </c>
      <c r="AO689" t="s">
        <v>51</v>
      </c>
      <c r="AP689" t="s">
        <v>51</v>
      </c>
      <c r="AQ689" t="s">
        <v>50</v>
      </c>
      <c r="AR689" t="s">
        <v>50</v>
      </c>
      <c r="AS689" t="s">
        <v>50</v>
      </c>
      <c r="AT689" t="s">
        <v>51</v>
      </c>
      <c r="AU689" t="s">
        <v>52</v>
      </c>
      <c r="AV689" t="s">
        <v>52</v>
      </c>
      <c r="AW689" t="s">
        <v>52</v>
      </c>
      <c r="AX689" t="s">
        <v>52</v>
      </c>
      <c r="AY689" t="s">
        <v>51</v>
      </c>
    </row>
    <row r="690" spans="1:51" hidden="1" x14ac:dyDescent="0.25">
      <c r="A690">
        <v>212746</v>
      </c>
      <c r="B690">
        <v>65</v>
      </c>
      <c r="C690">
        <v>65</v>
      </c>
      <c r="D690">
        <v>65</v>
      </c>
      <c r="E690">
        <v>8</v>
      </c>
      <c r="F690" t="s">
        <v>1132</v>
      </c>
      <c r="G690" s="22">
        <v>10973</v>
      </c>
      <c r="H690">
        <v>88</v>
      </c>
      <c r="I690" t="s">
        <v>46</v>
      </c>
      <c r="J690" t="s">
        <v>47</v>
      </c>
      <c r="K690" t="s">
        <v>58</v>
      </c>
      <c r="L690">
        <v>15.2</v>
      </c>
      <c r="M690">
        <v>102</v>
      </c>
      <c r="N690">
        <v>62</v>
      </c>
      <c r="O690">
        <v>40</v>
      </c>
      <c r="P690">
        <v>82</v>
      </c>
      <c r="Q690">
        <v>63</v>
      </c>
      <c r="R690" t="s">
        <v>54</v>
      </c>
      <c r="S690" t="s">
        <v>50</v>
      </c>
      <c r="T690" t="s">
        <v>50</v>
      </c>
      <c r="U690" t="s">
        <v>51</v>
      </c>
      <c r="V690" t="s">
        <v>51</v>
      </c>
      <c r="W690" t="s">
        <v>51</v>
      </c>
      <c r="X690" t="s">
        <v>51</v>
      </c>
      <c r="Y690" t="s">
        <v>51</v>
      </c>
      <c r="Z690" t="b">
        <v>1</v>
      </c>
      <c r="AA690" t="s">
        <v>50</v>
      </c>
      <c r="AB690" t="s">
        <v>50</v>
      </c>
      <c r="AC690">
        <v>176</v>
      </c>
      <c r="AD690">
        <v>22</v>
      </c>
      <c r="AF690">
        <v>4.9000000000000004</v>
      </c>
      <c r="AK690" t="s">
        <v>50</v>
      </c>
      <c r="AL690" t="s">
        <v>50</v>
      </c>
      <c r="AM690" t="s">
        <v>50</v>
      </c>
      <c r="AN690" t="s">
        <v>51</v>
      </c>
      <c r="AO690" t="s">
        <v>51</v>
      </c>
      <c r="AP690" t="s">
        <v>51</v>
      </c>
      <c r="AQ690" t="s">
        <v>50</v>
      </c>
      <c r="AR690" t="s">
        <v>50</v>
      </c>
      <c r="AS690" t="s">
        <v>50</v>
      </c>
      <c r="AT690" t="s">
        <v>51</v>
      </c>
      <c r="AU690" t="s">
        <v>52</v>
      </c>
      <c r="AV690" t="s">
        <v>52</v>
      </c>
      <c r="AW690" t="s">
        <v>52</v>
      </c>
      <c r="AX690" t="s">
        <v>52</v>
      </c>
      <c r="AY690" t="s">
        <v>51</v>
      </c>
    </row>
    <row r="691" spans="1:51" x14ac:dyDescent="0.25">
      <c r="A691">
        <v>213946</v>
      </c>
      <c r="B691">
        <v>69</v>
      </c>
      <c r="D691">
        <v>69</v>
      </c>
      <c r="E691">
        <v>1</v>
      </c>
      <c r="F691" t="s">
        <v>204</v>
      </c>
      <c r="G691" s="22">
        <v>8314</v>
      </c>
      <c r="H691">
        <v>96</v>
      </c>
      <c r="I691" t="s">
        <v>46</v>
      </c>
      <c r="J691" t="s">
        <v>47</v>
      </c>
      <c r="K691" t="s">
        <v>58</v>
      </c>
      <c r="L691">
        <v>26.24</v>
      </c>
      <c r="M691">
        <v>140</v>
      </c>
      <c r="N691">
        <v>90</v>
      </c>
      <c r="O691">
        <v>50</v>
      </c>
      <c r="P691">
        <v>115</v>
      </c>
      <c r="Q691">
        <v>77</v>
      </c>
      <c r="R691" t="s">
        <v>54</v>
      </c>
      <c r="S691" t="s">
        <v>50</v>
      </c>
      <c r="T691" t="s">
        <v>50</v>
      </c>
      <c r="U691" t="s">
        <v>50</v>
      </c>
      <c r="V691" t="s">
        <v>51</v>
      </c>
      <c r="W691" t="s">
        <v>51</v>
      </c>
      <c r="X691" t="s">
        <v>51</v>
      </c>
      <c r="Y691" t="s">
        <v>50</v>
      </c>
      <c r="Z691" t="s">
        <v>52</v>
      </c>
      <c r="AA691" t="s">
        <v>51</v>
      </c>
      <c r="AB691" t="s">
        <v>50</v>
      </c>
      <c r="AI691" t="s">
        <v>52</v>
      </c>
      <c r="AJ691" t="s">
        <v>52</v>
      </c>
      <c r="AK691" t="s">
        <v>50</v>
      </c>
      <c r="AL691" t="s">
        <v>51</v>
      </c>
      <c r="AM691" t="s">
        <v>52</v>
      </c>
      <c r="AN691" t="s">
        <v>50</v>
      </c>
      <c r="AO691" t="s">
        <v>51</v>
      </c>
      <c r="AP691" t="s">
        <v>51</v>
      </c>
      <c r="AQ691" t="s">
        <v>51</v>
      </c>
      <c r="AR691" t="s">
        <v>51</v>
      </c>
      <c r="AS691" t="s">
        <v>50</v>
      </c>
      <c r="AT691" t="s">
        <v>50</v>
      </c>
      <c r="AU691" t="s">
        <v>52</v>
      </c>
      <c r="AV691" t="s">
        <v>52</v>
      </c>
      <c r="AW691" t="s">
        <v>52</v>
      </c>
      <c r="AX691" t="s">
        <v>52</v>
      </c>
      <c r="AY691" t="s">
        <v>51</v>
      </c>
    </row>
    <row r="692" spans="1:51" hidden="1" x14ac:dyDescent="0.25">
      <c r="A692">
        <v>213946</v>
      </c>
      <c r="B692">
        <v>69</v>
      </c>
      <c r="D692">
        <v>69</v>
      </c>
      <c r="E692">
        <v>2</v>
      </c>
      <c r="F692" t="s">
        <v>1133</v>
      </c>
      <c r="G692" s="22">
        <v>8314</v>
      </c>
      <c r="H692">
        <v>96</v>
      </c>
      <c r="I692" t="s">
        <v>46</v>
      </c>
      <c r="J692" t="s">
        <v>47</v>
      </c>
      <c r="K692" t="s">
        <v>58</v>
      </c>
      <c r="L692">
        <v>27.24</v>
      </c>
      <c r="M692">
        <v>150</v>
      </c>
      <c r="N692">
        <v>80</v>
      </c>
      <c r="O692">
        <v>70</v>
      </c>
      <c r="P692">
        <v>115</v>
      </c>
      <c r="Q692">
        <v>73</v>
      </c>
      <c r="R692" t="s">
        <v>54</v>
      </c>
      <c r="S692" t="s">
        <v>50</v>
      </c>
      <c r="T692" t="s">
        <v>50</v>
      </c>
      <c r="U692" t="s">
        <v>50</v>
      </c>
      <c r="V692" t="s">
        <v>51</v>
      </c>
      <c r="W692" t="s">
        <v>51</v>
      </c>
      <c r="X692" t="s">
        <v>51</v>
      </c>
      <c r="Y692" t="s">
        <v>50</v>
      </c>
      <c r="Z692" t="s">
        <v>52</v>
      </c>
      <c r="AA692" t="s">
        <v>51</v>
      </c>
      <c r="AB692" t="s">
        <v>50</v>
      </c>
      <c r="AC692">
        <v>130</v>
      </c>
      <c r="AD692">
        <v>31</v>
      </c>
      <c r="AF692">
        <v>4.5999999999999996</v>
      </c>
      <c r="AI692" t="s">
        <v>52</v>
      </c>
      <c r="AJ692" t="s">
        <v>52</v>
      </c>
      <c r="AK692" t="s">
        <v>50</v>
      </c>
      <c r="AL692" t="s">
        <v>51</v>
      </c>
      <c r="AM692" t="s">
        <v>52</v>
      </c>
      <c r="AN692" t="s">
        <v>50</v>
      </c>
      <c r="AO692" t="s">
        <v>51</v>
      </c>
      <c r="AP692" t="s">
        <v>51</v>
      </c>
      <c r="AQ692" t="s">
        <v>51</v>
      </c>
      <c r="AR692" t="s">
        <v>51</v>
      </c>
      <c r="AS692" t="s">
        <v>50</v>
      </c>
      <c r="AT692" t="s">
        <v>50</v>
      </c>
      <c r="AU692" t="s">
        <v>52</v>
      </c>
      <c r="AV692" t="s">
        <v>52</v>
      </c>
      <c r="AW692" t="s">
        <v>52</v>
      </c>
      <c r="AX692" t="s">
        <v>52</v>
      </c>
      <c r="AY692" t="s">
        <v>51</v>
      </c>
    </row>
    <row r="693" spans="1:51" hidden="1" x14ac:dyDescent="0.25">
      <c r="A693">
        <v>213946</v>
      </c>
      <c r="B693">
        <v>69</v>
      </c>
      <c r="D693">
        <v>69</v>
      </c>
      <c r="E693">
        <v>3</v>
      </c>
      <c r="F693" t="s">
        <v>1134</v>
      </c>
      <c r="G693" s="22">
        <v>8314</v>
      </c>
      <c r="H693">
        <v>96</v>
      </c>
      <c r="I693" t="s">
        <v>46</v>
      </c>
      <c r="J693" t="s">
        <v>47</v>
      </c>
      <c r="K693" t="s">
        <v>58</v>
      </c>
      <c r="L693">
        <v>26.04</v>
      </c>
      <c r="M693">
        <v>160</v>
      </c>
      <c r="N693">
        <v>75</v>
      </c>
      <c r="O693">
        <v>85</v>
      </c>
      <c r="P693">
        <v>117.5</v>
      </c>
      <c r="Q693">
        <v>77</v>
      </c>
      <c r="R693" t="s">
        <v>54</v>
      </c>
      <c r="S693" t="s">
        <v>50</v>
      </c>
      <c r="T693" t="s">
        <v>50</v>
      </c>
      <c r="U693" t="s">
        <v>50</v>
      </c>
      <c r="V693" t="s">
        <v>51</v>
      </c>
      <c r="W693" t="s">
        <v>51</v>
      </c>
      <c r="X693" t="s">
        <v>51</v>
      </c>
      <c r="Y693" t="s">
        <v>50</v>
      </c>
      <c r="Z693" t="s">
        <v>52</v>
      </c>
      <c r="AA693" t="s">
        <v>51</v>
      </c>
      <c r="AB693" t="s">
        <v>50</v>
      </c>
      <c r="AC693">
        <v>116</v>
      </c>
      <c r="AD693">
        <v>35</v>
      </c>
      <c r="AF693">
        <v>4.2</v>
      </c>
      <c r="AI693" t="s">
        <v>52</v>
      </c>
      <c r="AJ693" t="s">
        <v>52</v>
      </c>
      <c r="AK693" t="s">
        <v>50</v>
      </c>
      <c r="AL693" t="s">
        <v>51</v>
      </c>
      <c r="AM693" t="s">
        <v>52</v>
      </c>
      <c r="AN693" t="s">
        <v>50</v>
      </c>
      <c r="AO693" t="s">
        <v>51</v>
      </c>
      <c r="AP693" t="s">
        <v>51</v>
      </c>
      <c r="AQ693" t="s">
        <v>51</v>
      </c>
      <c r="AR693" t="s">
        <v>51</v>
      </c>
      <c r="AS693" t="s">
        <v>50</v>
      </c>
      <c r="AT693" t="s">
        <v>50</v>
      </c>
      <c r="AU693" t="s">
        <v>52</v>
      </c>
      <c r="AV693" t="s">
        <v>52</v>
      </c>
      <c r="AW693" t="s">
        <v>52</v>
      </c>
      <c r="AX693" t="s">
        <v>52</v>
      </c>
      <c r="AY693" t="s">
        <v>51</v>
      </c>
    </row>
    <row r="694" spans="1:51" hidden="1" x14ac:dyDescent="0.25">
      <c r="A694">
        <v>213946</v>
      </c>
      <c r="B694">
        <v>69</v>
      </c>
      <c r="D694">
        <v>69</v>
      </c>
      <c r="E694">
        <v>4</v>
      </c>
      <c r="F694" t="s">
        <v>1135</v>
      </c>
      <c r="G694" s="22">
        <v>8314</v>
      </c>
      <c r="H694">
        <v>96</v>
      </c>
      <c r="I694" t="s">
        <v>46</v>
      </c>
      <c r="J694" t="s">
        <v>47</v>
      </c>
      <c r="K694" t="s">
        <v>58</v>
      </c>
      <c r="L694">
        <v>26.32</v>
      </c>
      <c r="M694">
        <v>160</v>
      </c>
      <c r="N694">
        <v>80</v>
      </c>
      <c r="O694">
        <v>80</v>
      </c>
      <c r="P694">
        <v>120</v>
      </c>
      <c r="Q694">
        <v>71</v>
      </c>
      <c r="R694" t="s">
        <v>54</v>
      </c>
      <c r="S694" t="s">
        <v>50</v>
      </c>
      <c r="T694" t="s">
        <v>50</v>
      </c>
      <c r="U694" t="s">
        <v>50</v>
      </c>
      <c r="V694" t="s">
        <v>51</v>
      </c>
      <c r="W694" t="s">
        <v>51</v>
      </c>
      <c r="X694" t="s">
        <v>51</v>
      </c>
      <c r="Y694" t="s">
        <v>50</v>
      </c>
      <c r="Z694" t="s">
        <v>52</v>
      </c>
      <c r="AA694" t="s">
        <v>51</v>
      </c>
      <c r="AB694" t="s">
        <v>50</v>
      </c>
      <c r="AC694">
        <v>141</v>
      </c>
      <c r="AD694">
        <v>28</v>
      </c>
      <c r="AI694" t="s">
        <v>52</v>
      </c>
      <c r="AJ694" t="s">
        <v>52</v>
      </c>
      <c r="AK694" t="s">
        <v>50</v>
      </c>
      <c r="AL694" t="s">
        <v>51</v>
      </c>
      <c r="AM694" t="s">
        <v>52</v>
      </c>
      <c r="AN694" t="s">
        <v>50</v>
      </c>
      <c r="AO694" t="s">
        <v>51</v>
      </c>
      <c r="AP694" t="s">
        <v>51</v>
      </c>
      <c r="AQ694" t="s">
        <v>51</v>
      </c>
      <c r="AR694" t="s">
        <v>51</v>
      </c>
      <c r="AS694" t="s">
        <v>50</v>
      </c>
      <c r="AT694" t="s">
        <v>50</v>
      </c>
      <c r="AU694" t="s">
        <v>52</v>
      </c>
      <c r="AV694" t="s">
        <v>52</v>
      </c>
      <c r="AW694" t="s">
        <v>52</v>
      </c>
      <c r="AX694" t="s">
        <v>52</v>
      </c>
      <c r="AY694" t="s">
        <v>51</v>
      </c>
    </row>
    <row r="695" spans="1:51" hidden="1" x14ac:dyDescent="0.25">
      <c r="A695">
        <v>213946</v>
      </c>
      <c r="B695">
        <v>69</v>
      </c>
      <c r="D695">
        <v>69</v>
      </c>
      <c r="E695">
        <v>5</v>
      </c>
      <c r="F695" t="s">
        <v>1136</v>
      </c>
      <c r="G695" s="22">
        <v>8314</v>
      </c>
      <c r="H695">
        <v>96</v>
      </c>
      <c r="I695" t="s">
        <v>46</v>
      </c>
      <c r="J695" t="s">
        <v>47</v>
      </c>
      <c r="K695" t="s">
        <v>58</v>
      </c>
      <c r="L695">
        <v>25.72</v>
      </c>
      <c r="M695">
        <v>140</v>
      </c>
      <c r="N695">
        <v>80</v>
      </c>
      <c r="O695">
        <v>60</v>
      </c>
      <c r="P695">
        <v>110</v>
      </c>
      <c r="Q695">
        <v>72</v>
      </c>
      <c r="R695" t="s">
        <v>54</v>
      </c>
      <c r="S695" t="s">
        <v>50</v>
      </c>
      <c r="T695" t="s">
        <v>50</v>
      </c>
      <c r="U695" t="s">
        <v>51</v>
      </c>
      <c r="V695" t="s">
        <v>51</v>
      </c>
      <c r="W695" t="s">
        <v>51</v>
      </c>
      <c r="X695" t="s">
        <v>51</v>
      </c>
      <c r="Y695" t="s">
        <v>50</v>
      </c>
      <c r="Z695" t="s">
        <v>52</v>
      </c>
      <c r="AA695" t="s">
        <v>51</v>
      </c>
      <c r="AB695" t="s">
        <v>50</v>
      </c>
      <c r="AC695">
        <v>121</v>
      </c>
      <c r="AD695">
        <v>33</v>
      </c>
      <c r="AE695">
        <v>118</v>
      </c>
      <c r="AF695">
        <v>4.5</v>
      </c>
      <c r="AI695" t="s">
        <v>52</v>
      </c>
      <c r="AJ695" t="s">
        <v>52</v>
      </c>
      <c r="AK695" t="s">
        <v>50</v>
      </c>
      <c r="AL695" t="s">
        <v>51</v>
      </c>
      <c r="AM695" t="s">
        <v>52</v>
      </c>
      <c r="AN695" t="s">
        <v>50</v>
      </c>
      <c r="AO695" t="s">
        <v>51</v>
      </c>
      <c r="AP695" t="s">
        <v>51</v>
      </c>
      <c r="AQ695" t="s">
        <v>51</v>
      </c>
      <c r="AR695" t="s">
        <v>51</v>
      </c>
      <c r="AS695" t="s">
        <v>50</v>
      </c>
      <c r="AT695" t="s">
        <v>50</v>
      </c>
      <c r="AU695" t="s">
        <v>52</v>
      </c>
      <c r="AV695" t="s">
        <v>52</v>
      </c>
      <c r="AW695" t="s">
        <v>52</v>
      </c>
      <c r="AX695" t="s">
        <v>52</v>
      </c>
      <c r="AY695" t="s">
        <v>51</v>
      </c>
    </row>
    <row r="696" spans="1:51" hidden="1" x14ac:dyDescent="0.25">
      <c r="A696">
        <v>213946</v>
      </c>
      <c r="B696">
        <v>69</v>
      </c>
      <c r="D696">
        <v>69</v>
      </c>
      <c r="E696">
        <v>6</v>
      </c>
      <c r="F696" t="s">
        <v>1137</v>
      </c>
      <c r="G696" s="22">
        <v>8314</v>
      </c>
      <c r="H696">
        <v>96</v>
      </c>
      <c r="I696" t="s">
        <v>46</v>
      </c>
      <c r="J696" t="s">
        <v>47</v>
      </c>
      <c r="K696" t="s">
        <v>58</v>
      </c>
      <c r="L696">
        <v>25.4</v>
      </c>
      <c r="M696">
        <v>160</v>
      </c>
      <c r="N696">
        <v>80</v>
      </c>
      <c r="O696">
        <v>80</v>
      </c>
      <c r="P696">
        <v>120</v>
      </c>
      <c r="Q696">
        <v>75</v>
      </c>
      <c r="R696" t="s">
        <v>59</v>
      </c>
      <c r="S696" t="s">
        <v>50</v>
      </c>
      <c r="T696" t="s">
        <v>50</v>
      </c>
      <c r="U696" t="s">
        <v>50</v>
      </c>
      <c r="V696" t="s">
        <v>51</v>
      </c>
      <c r="W696" t="s">
        <v>51</v>
      </c>
      <c r="X696" t="s">
        <v>51</v>
      </c>
      <c r="Y696" t="s">
        <v>50</v>
      </c>
      <c r="Z696" t="s">
        <v>52</v>
      </c>
      <c r="AA696" t="s">
        <v>51</v>
      </c>
      <c r="AB696" t="s">
        <v>50</v>
      </c>
      <c r="AC696">
        <v>130</v>
      </c>
      <c r="AD696">
        <v>30</v>
      </c>
      <c r="AE696">
        <v>141</v>
      </c>
      <c r="AF696">
        <v>4.0999999999999996</v>
      </c>
      <c r="AK696" t="s">
        <v>50</v>
      </c>
      <c r="AL696" t="s">
        <v>51</v>
      </c>
      <c r="AN696" t="s">
        <v>50</v>
      </c>
      <c r="AO696" t="s">
        <v>51</v>
      </c>
      <c r="AP696" t="s">
        <v>51</v>
      </c>
      <c r="AQ696" t="s">
        <v>51</v>
      </c>
      <c r="AR696" t="s">
        <v>51</v>
      </c>
      <c r="AS696" t="s">
        <v>50</v>
      </c>
      <c r="AT696" t="s">
        <v>50</v>
      </c>
      <c r="AU696" t="s">
        <v>52</v>
      </c>
      <c r="AV696" t="s">
        <v>52</v>
      </c>
      <c r="AW696" t="s">
        <v>52</v>
      </c>
      <c r="AX696" t="s">
        <v>52</v>
      </c>
      <c r="AY696" t="s">
        <v>51</v>
      </c>
    </row>
    <row r="697" spans="1:51" hidden="1" x14ac:dyDescent="0.25">
      <c r="A697">
        <v>213946</v>
      </c>
      <c r="B697">
        <v>70</v>
      </c>
      <c r="C697">
        <v>70</v>
      </c>
      <c r="D697">
        <v>69</v>
      </c>
      <c r="E697">
        <v>7</v>
      </c>
      <c r="F697" t="s">
        <v>1138</v>
      </c>
      <c r="G697" s="22">
        <v>8314</v>
      </c>
      <c r="H697">
        <v>96</v>
      </c>
      <c r="I697" t="s">
        <v>46</v>
      </c>
      <c r="J697" t="s">
        <v>47</v>
      </c>
      <c r="K697" t="s">
        <v>58</v>
      </c>
      <c r="L697">
        <v>25.4</v>
      </c>
      <c r="M697">
        <v>145</v>
      </c>
      <c r="N697">
        <v>60</v>
      </c>
      <c r="O697">
        <v>85</v>
      </c>
      <c r="P697">
        <v>102.5</v>
      </c>
      <c r="Q697">
        <v>67</v>
      </c>
      <c r="R697" t="s">
        <v>59</v>
      </c>
      <c r="S697" t="s">
        <v>50</v>
      </c>
      <c r="T697" t="s">
        <v>50</v>
      </c>
      <c r="U697" t="s">
        <v>50</v>
      </c>
      <c r="V697" t="s">
        <v>51</v>
      </c>
      <c r="W697" t="s">
        <v>51</v>
      </c>
      <c r="X697" t="s">
        <v>51</v>
      </c>
      <c r="Y697" t="s">
        <v>50</v>
      </c>
      <c r="Z697" t="s">
        <v>52</v>
      </c>
      <c r="AA697" t="s">
        <v>51</v>
      </c>
      <c r="AB697" t="s">
        <v>50</v>
      </c>
      <c r="AC697">
        <v>130</v>
      </c>
      <c r="AD697">
        <v>30</v>
      </c>
      <c r="AE697">
        <v>141</v>
      </c>
      <c r="AF697">
        <v>4.0999999999999996</v>
      </c>
      <c r="AK697" t="s">
        <v>50</v>
      </c>
      <c r="AL697" t="s">
        <v>51</v>
      </c>
      <c r="AM697" t="s">
        <v>50</v>
      </c>
      <c r="AN697" t="s">
        <v>50</v>
      </c>
      <c r="AO697" t="s">
        <v>51</v>
      </c>
      <c r="AP697" t="s">
        <v>51</v>
      </c>
      <c r="AQ697" t="s">
        <v>51</v>
      </c>
      <c r="AR697" t="s">
        <v>51</v>
      </c>
      <c r="AS697" t="s">
        <v>50</v>
      </c>
      <c r="AT697" t="s">
        <v>50</v>
      </c>
      <c r="AU697" t="s">
        <v>52</v>
      </c>
      <c r="AV697" t="s">
        <v>52</v>
      </c>
      <c r="AW697" t="s">
        <v>52</v>
      </c>
      <c r="AX697" t="s">
        <v>52</v>
      </c>
      <c r="AY697" t="s">
        <v>51</v>
      </c>
    </row>
    <row r="698" spans="1:51" hidden="1" x14ac:dyDescent="0.25">
      <c r="A698">
        <v>213946</v>
      </c>
      <c r="B698">
        <v>70</v>
      </c>
      <c r="C698">
        <v>70</v>
      </c>
      <c r="D698">
        <v>69</v>
      </c>
      <c r="E698">
        <v>8</v>
      </c>
      <c r="F698" t="s">
        <v>1139</v>
      </c>
      <c r="G698" s="22">
        <v>8314</v>
      </c>
      <c r="H698">
        <v>96</v>
      </c>
      <c r="I698" t="s">
        <v>46</v>
      </c>
      <c r="J698" t="s">
        <v>47</v>
      </c>
      <c r="K698" t="s">
        <v>58</v>
      </c>
      <c r="L698">
        <v>25.2</v>
      </c>
      <c r="M698">
        <v>180</v>
      </c>
      <c r="N698">
        <v>80</v>
      </c>
      <c r="O698">
        <v>100</v>
      </c>
      <c r="P698">
        <v>130</v>
      </c>
      <c r="Q698">
        <v>62</v>
      </c>
      <c r="R698" t="s">
        <v>59</v>
      </c>
      <c r="S698" t="s">
        <v>50</v>
      </c>
      <c r="T698" t="s">
        <v>50</v>
      </c>
      <c r="U698" t="s">
        <v>50</v>
      </c>
      <c r="V698" t="s">
        <v>51</v>
      </c>
      <c r="W698" t="s">
        <v>51</v>
      </c>
      <c r="X698" t="s">
        <v>51</v>
      </c>
      <c r="Y698" t="s">
        <v>50</v>
      </c>
      <c r="Z698" t="s">
        <v>52</v>
      </c>
      <c r="AA698" t="s">
        <v>51</v>
      </c>
      <c r="AB698" t="s">
        <v>50</v>
      </c>
      <c r="AC698">
        <v>104</v>
      </c>
      <c r="AD698">
        <v>40</v>
      </c>
      <c r="AE698">
        <v>129</v>
      </c>
      <c r="AF698">
        <v>4.5</v>
      </c>
      <c r="AK698" t="s">
        <v>50</v>
      </c>
      <c r="AL698" t="s">
        <v>51</v>
      </c>
      <c r="AM698" t="s">
        <v>50</v>
      </c>
      <c r="AN698" t="s">
        <v>50</v>
      </c>
      <c r="AO698" t="s">
        <v>51</v>
      </c>
      <c r="AP698" t="s">
        <v>51</v>
      </c>
      <c r="AQ698" t="s">
        <v>51</v>
      </c>
      <c r="AR698" t="s">
        <v>51</v>
      </c>
      <c r="AS698" t="s">
        <v>50</v>
      </c>
      <c r="AT698" t="s">
        <v>50</v>
      </c>
      <c r="AU698" t="s">
        <v>52</v>
      </c>
      <c r="AV698" t="s">
        <v>52</v>
      </c>
      <c r="AW698" t="s">
        <v>52</v>
      </c>
      <c r="AX698" t="s">
        <v>52</v>
      </c>
      <c r="AY698" t="s">
        <v>51</v>
      </c>
    </row>
    <row r="699" spans="1:51" hidden="1" x14ac:dyDescent="0.25">
      <c r="A699">
        <v>213946</v>
      </c>
      <c r="B699">
        <v>70</v>
      </c>
      <c r="C699">
        <v>70</v>
      </c>
      <c r="D699">
        <v>69</v>
      </c>
      <c r="E699">
        <v>9</v>
      </c>
      <c r="F699" t="s">
        <v>1140</v>
      </c>
      <c r="G699" s="22">
        <v>8314</v>
      </c>
      <c r="H699">
        <v>96</v>
      </c>
      <c r="I699" t="s">
        <v>46</v>
      </c>
      <c r="J699" t="s">
        <v>47</v>
      </c>
      <c r="K699" t="s">
        <v>58</v>
      </c>
      <c r="L699">
        <v>24.4</v>
      </c>
      <c r="M699">
        <v>165</v>
      </c>
      <c r="N699">
        <v>80</v>
      </c>
      <c r="O699">
        <v>85</v>
      </c>
      <c r="P699">
        <v>122.5</v>
      </c>
      <c r="Q699">
        <v>70</v>
      </c>
      <c r="R699" t="s">
        <v>59</v>
      </c>
      <c r="S699" t="s">
        <v>50</v>
      </c>
      <c r="T699" t="s">
        <v>50</v>
      </c>
      <c r="U699" t="s">
        <v>50</v>
      </c>
      <c r="V699" t="s">
        <v>51</v>
      </c>
      <c r="W699" t="s">
        <v>51</v>
      </c>
      <c r="X699" t="s">
        <v>51</v>
      </c>
      <c r="Y699" t="s">
        <v>50</v>
      </c>
      <c r="Z699" t="s">
        <v>52</v>
      </c>
      <c r="AA699" t="s">
        <v>51</v>
      </c>
      <c r="AB699" t="s">
        <v>50</v>
      </c>
      <c r="AC699">
        <v>102</v>
      </c>
      <c r="AD699">
        <v>41</v>
      </c>
      <c r="AE699">
        <v>124</v>
      </c>
      <c r="AF699">
        <v>3.8</v>
      </c>
      <c r="AK699" t="s">
        <v>50</v>
      </c>
      <c r="AL699" t="s">
        <v>51</v>
      </c>
      <c r="AM699" t="s">
        <v>50</v>
      </c>
      <c r="AN699" t="s">
        <v>50</v>
      </c>
      <c r="AO699" t="s">
        <v>51</v>
      </c>
      <c r="AP699" t="s">
        <v>51</v>
      </c>
      <c r="AQ699" t="s">
        <v>51</v>
      </c>
      <c r="AR699" t="s">
        <v>51</v>
      </c>
      <c r="AS699" t="s">
        <v>50</v>
      </c>
      <c r="AT699" t="s">
        <v>50</v>
      </c>
      <c r="AU699" t="s">
        <v>52</v>
      </c>
      <c r="AV699" t="s">
        <v>52</v>
      </c>
      <c r="AW699" t="s">
        <v>52</v>
      </c>
      <c r="AX699" t="s">
        <v>52</v>
      </c>
      <c r="AY699" t="s">
        <v>51</v>
      </c>
    </row>
    <row r="700" spans="1:51" hidden="1" x14ac:dyDescent="0.25">
      <c r="A700">
        <v>213946</v>
      </c>
      <c r="B700">
        <v>66</v>
      </c>
      <c r="C700">
        <v>66</v>
      </c>
      <c r="D700">
        <v>65</v>
      </c>
      <c r="E700">
        <v>10</v>
      </c>
      <c r="F700" t="s">
        <v>1141</v>
      </c>
      <c r="G700" s="22">
        <v>8314</v>
      </c>
      <c r="H700">
        <v>96</v>
      </c>
      <c r="I700" t="s">
        <v>46</v>
      </c>
      <c r="J700" t="s">
        <v>47</v>
      </c>
      <c r="K700" t="s">
        <v>58</v>
      </c>
      <c r="L700">
        <v>25.2</v>
      </c>
      <c r="M700">
        <v>135</v>
      </c>
      <c r="N700">
        <v>60</v>
      </c>
      <c r="O700">
        <v>75</v>
      </c>
      <c r="P700">
        <v>97.5</v>
      </c>
      <c r="Q700">
        <v>64</v>
      </c>
      <c r="R700" t="s">
        <v>59</v>
      </c>
      <c r="S700" t="s">
        <v>50</v>
      </c>
      <c r="T700" t="s">
        <v>50</v>
      </c>
      <c r="U700" t="s">
        <v>50</v>
      </c>
      <c r="V700" t="s">
        <v>51</v>
      </c>
      <c r="W700" t="s">
        <v>51</v>
      </c>
      <c r="X700" t="s">
        <v>51</v>
      </c>
      <c r="Y700" t="s">
        <v>50</v>
      </c>
      <c r="Z700" t="s">
        <v>52</v>
      </c>
      <c r="AA700" t="s">
        <v>51</v>
      </c>
      <c r="AB700" t="s">
        <v>50</v>
      </c>
      <c r="AK700" t="s">
        <v>50</v>
      </c>
      <c r="AL700" t="s">
        <v>51</v>
      </c>
      <c r="AM700" t="s">
        <v>50</v>
      </c>
      <c r="AN700" t="s">
        <v>50</v>
      </c>
      <c r="AO700" t="s">
        <v>51</v>
      </c>
      <c r="AP700" t="s">
        <v>51</v>
      </c>
      <c r="AQ700" t="s">
        <v>51</v>
      </c>
      <c r="AR700" t="s">
        <v>51</v>
      </c>
      <c r="AS700" t="s">
        <v>50</v>
      </c>
      <c r="AT700" t="s">
        <v>50</v>
      </c>
      <c r="AU700" t="s">
        <v>52</v>
      </c>
      <c r="AV700" t="s">
        <v>52</v>
      </c>
      <c r="AW700" t="s">
        <v>52</v>
      </c>
      <c r="AX700" t="s">
        <v>52</v>
      </c>
      <c r="AY700" t="s">
        <v>51</v>
      </c>
    </row>
    <row r="701" spans="1:51" hidden="1" x14ac:dyDescent="0.25">
      <c r="A701">
        <v>213946</v>
      </c>
      <c r="B701">
        <v>66</v>
      </c>
      <c r="C701">
        <v>66</v>
      </c>
      <c r="D701">
        <v>65</v>
      </c>
      <c r="E701">
        <v>11</v>
      </c>
      <c r="F701" t="s">
        <v>1142</v>
      </c>
      <c r="G701" s="22">
        <v>8314</v>
      </c>
      <c r="H701">
        <v>96</v>
      </c>
      <c r="I701" t="s">
        <v>46</v>
      </c>
      <c r="J701" t="s">
        <v>47</v>
      </c>
      <c r="K701" t="s">
        <v>58</v>
      </c>
      <c r="L701">
        <v>25.2</v>
      </c>
      <c r="M701">
        <v>140</v>
      </c>
      <c r="N701">
        <v>70</v>
      </c>
      <c r="O701">
        <v>70</v>
      </c>
      <c r="P701">
        <v>105</v>
      </c>
      <c r="Q701">
        <v>71</v>
      </c>
      <c r="R701" t="s">
        <v>59</v>
      </c>
      <c r="S701" t="s">
        <v>50</v>
      </c>
      <c r="T701" t="s">
        <v>50</v>
      </c>
      <c r="U701" t="s">
        <v>50</v>
      </c>
      <c r="V701" t="s">
        <v>51</v>
      </c>
      <c r="W701" t="s">
        <v>51</v>
      </c>
      <c r="X701" t="s">
        <v>51</v>
      </c>
      <c r="Y701" t="s">
        <v>50</v>
      </c>
      <c r="Z701" t="s">
        <v>52</v>
      </c>
      <c r="AA701" t="s">
        <v>51</v>
      </c>
      <c r="AB701" t="s">
        <v>50</v>
      </c>
      <c r="AK701" t="s">
        <v>50</v>
      </c>
      <c r="AL701" t="s">
        <v>51</v>
      </c>
      <c r="AM701" t="s">
        <v>50</v>
      </c>
      <c r="AN701" t="s">
        <v>50</v>
      </c>
      <c r="AO701" t="s">
        <v>51</v>
      </c>
      <c r="AP701" t="s">
        <v>51</v>
      </c>
      <c r="AQ701" t="s">
        <v>51</v>
      </c>
      <c r="AR701" t="s">
        <v>51</v>
      </c>
      <c r="AS701" t="s">
        <v>50</v>
      </c>
      <c r="AT701" t="s">
        <v>50</v>
      </c>
      <c r="AU701" t="s">
        <v>52</v>
      </c>
      <c r="AV701" t="s">
        <v>52</v>
      </c>
      <c r="AW701" t="s">
        <v>52</v>
      </c>
      <c r="AX701" t="s">
        <v>52</v>
      </c>
      <c r="AY701" t="s">
        <v>51</v>
      </c>
    </row>
    <row r="702" spans="1:51" hidden="1" x14ac:dyDescent="0.25">
      <c r="A702">
        <v>213946</v>
      </c>
      <c r="B702">
        <v>66</v>
      </c>
      <c r="C702">
        <v>66</v>
      </c>
      <c r="D702">
        <v>65</v>
      </c>
      <c r="E702">
        <v>12</v>
      </c>
      <c r="F702" t="s">
        <v>1143</v>
      </c>
      <c r="G702" s="22">
        <v>8314</v>
      </c>
      <c r="H702">
        <v>96</v>
      </c>
      <c r="I702" t="s">
        <v>46</v>
      </c>
      <c r="J702" t="s">
        <v>47</v>
      </c>
      <c r="K702" t="s">
        <v>58</v>
      </c>
      <c r="L702">
        <v>24.4</v>
      </c>
      <c r="M702">
        <v>130</v>
      </c>
      <c r="N702">
        <v>70</v>
      </c>
      <c r="O702">
        <v>60</v>
      </c>
      <c r="P702">
        <v>100</v>
      </c>
      <c r="Q702">
        <v>84</v>
      </c>
      <c r="R702" t="s">
        <v>54</v>
      </c>
      <c r="S702" t="s">
        <v>50</v>
      </c>
      <c r="T702" t="s">
        <v>50</v>
      </c>
      <c r="U702" t="s">
        <v>50</v>
      </c>
      <c r="V702" t="s">
        <v>51</v>
      </c>
      <c r="W702" t="s">
        <v>51</v>
      </c>
      <c r="X702" t="s">
        <v>51</v>
      </c>
      <c r="Y702" t="s">
        <v>50</v>
      </c>
      <c r="Z702" t="s">
        <v>52</v>
      </c>
      <c r="AA702" t="s">
        <v>51</v>
      </c>
      <c r="AB702" t="s">
        <v>50</v>
      </c>
      <c r="AC702">
        <v>129</v>
      </c>
      <c r="AD702">
        <v>30</v>
      </c>
      <c r="AE702">
        <v>114</v>
      </c>
      <c r="AF702">
        <v>4.3</v>
      </c>
      <c r="AK702" t="s">
        <v>50</v>
      </c>
      <c r="AL702" t="s">
        <v>50</v>
      </c>
      <c r="AM702" t="s">
        <v>50</v>
      </c>
      <c r="AN702" t="s">
        <v>50</v>
      </c>
      <c r="AO702" t="s">
        <v>51</v>
      </c>
      <c r="AP702" t="s">
        <v>51</v>
      </c>
      <c r="AQ702" t="s">
        <v>51</v>
      </c>
      <c r="AR702" t="s">
        <v>51</v>
      </c>
      <c r="AS702" t="s">
        <v>50</v>
      </c>
      <c r="AT702" t="s">
        <v>50</v>
      </c>
      <c r="AU702" t="s">
        <v>52</v>
      </c>
      <c r="AV702" t="s">
        <v>52</v>
      </c>
      <c r="AW702" t="s">
        <v>52</v>
      </c>
      <c r="AX702" t="s">
        <v>52</v>
      </c>
      <c r="AY702" t="s">
        <v>51</v>
      </c>
    </row>
    <row r="703" spans="1:51" x14ac:dyDescent="0.25">
      <c r="A703">
        <v>214674</v>
      </c>
      <c r="B703">
        <v>66</v>
      </c>
      <c r="D703">
        <v>66</v>
      </c>
      <c r="E703">
        <v>1</v>
      </c>
      <c r="F703" t="s">
        <v>205</v>
      </c>
      <c r="G703" s="22">
        <v>11624</v>
      </c>
      <c r="H703">
        <v>87</v>
      </c>
      <c r="I703" t="s">
        <v>46</v>
      </c>
      <c r="J703" t="s">
        <v>47</v>
      </c>
      <c r="K703" t="s">
        <v>58</v>
      </c>
      <c r="L703">
        <v>38.68</v>
      </c>
      <c r="M703">
        <v>120</v>
      </c>
      <c r="N703">
        <v>70</v>
      </c>
      <c r="O703">
        <v>50</v>
      </c>
      <c r="P703">
        <v>95</v>
      </c>
      <c r="Q703">
        <v>72</v>
      </c>
      <c r="R703" t="s">
        <v>59</v>
      </c>
      <c r="S703" t="s">
        <v>50</v>
      </c>
      <c r="T703" t="s">
        <v>50</v>
      </c>
      <c r="U703" t="s">
        <v>51</v>
      </c>
      <c r="V703" t="s">
        <v>51</v>
      </c>
      <c r="W703" t="s">
        <v>50</v>
      </c>
      <c r="X703" t="s">
        <v>51</v>
      </c>
      <c r="Y703" t="s">
        <v>51</v>
      </c>
      <c r="Z703" t="s">
        <v>52</v>
      </c>
      <c r="AA703" t="s">
        <v>50</v>
      </c>
      <c r="AB703" t="s">
        <v>51</v>
      </c>
      <c r="AC703">
        <v>109</v>
      </c>
      <c r="AD703">
        <v>40</v>
      </c>
      <c r="AE703">
        <v>113</v>
      </c>
      <c r="AI703" t="s">
        <v>52</v>
      </c>
      <c r="AJ703" t="s">
        <v>52</v>
      </c>
      <c r="AK703" t="s">
        <v>50</v>
      </c>
      <c r="AL703" t="s">
        <v>50</v>
      </c>
      <c r="AM703" t="s">
        <v>52</v>
      </c>
      <c r="AN703" t="s">
        <v>50</v>
      </c>
      <c r="AO703" t="s">
        <v>51</v>
      </c>
      <c r="AP703" t="s">
        <v>51</v>
      </c>
      <c r="AQ703" t="s">
        <v>50</v>
      </c>
      <c r="AR703" t="s">
        <v>50</v>
      </c>
      <c r="AS703" t="s">
        <v>50</v>
      </c>
      <c r="AT703" t="s">
        <v>50</v>
      </c>
      <c r="AU703" t="s">
        <v>52</v>
      </c>
      <c r="AV703" t="s">
        <v>52</v>
      </c>
      <c r="AW703" t="s">
        <v>52</v>
      </c>
      <c r="AX703" t="s">
        <v>52</v>
      </c>
      <c r="AY703" t="s">
        <v>51</v>
      </c>
    </row>
    <row r="704" spans="1:51" hidden="1" x14ac:dyDescent="0.25">
      <c r="A704">
        <v>214674</v>
      </c>
      <c r="B704">
        <v>66</v>
      </c>
      <c r="D704">
        <v>66</v>
      </c>
      <c r="E704">
        <v>2</v>
      </c>
      <c r="F704" t="s">
        <v>1144</v>
      </c>
      <c r="G704" s="22">
        <v>11624</v>
      </c>
      <c r="H704">
        <v>87</v>
      </c>
      <c r="I704" t="s">
        <v>46</v>
      </c>
      <c r="J704" t="s">
        <v>47</v>
      </c>
      <c r="K704" t="s">
        <v>58</v>
      </c>
      <c r="L704">
        <v>38.68</v>
      </c>
      <c r="O704">
        <v>0</v>
      </c>
      <c r="P704">
        <v>0</v>
      </c>
      <c r="S704" t="s">
        <v>50</v>
      </c>
      <c r="T704" t="s">
        <v>50</v>
      </c>
      <c r="V704" t="s">
        <v>51</v>
      </c>
      <c r="W704" t="s">
        <v>50</v>
      </c>
      <c r="X704" t="s">
        <v>51</v>
      </c>
      <c r="Y704" t="s">
        <v>51</v>
      </c>
      <c r="Z704" t="s">
        <v>52</v>
      </c>
      <c r="AA704" t="s">
        <v>50</v>
      </c>
      <c r="AB704" t="s">
        <v>51</v>
      </c>
      <c r="AK704" t="s">
        <v>50</v>
      </c>
      <c r="AL704" t="s">
        <v>50</v>
      </c>
      <c r="AM704" t="s">
        <v>50</v>
      </c>
      <c r="AN704" t="s">
        <v>50</v>
      </c>
      <c r="AO704" t="s">
        <v>51</v>
      </c>
      <c r="AP704" t="s">
        <v>51</v>
      </c>
      <c r="AQ704" t="s">
        <v>50</v>
      </c>
      <c r="AR704" t="s">
        <v>50</v>
      </c>
      <c r="AS704" t="s">
        <v>50</v>
      </c>
      <c r="AT704" t="s">
        <v>50</v>
      </c>
      <c r="AU704" t="s">
        <v>52</v>
      </c>
      <c r="AV704" t="s">
        <v>52</v>
      </c>
      <c r="AW704" t="s">
        <v>52</v>
      </c>
      <c r="AX704" t="s">
        <v>52</v>
      </c>
      <c r="AY704" t="s">
        <v>51</v>
      </c>
    </row>
    <row r="705" spans="1:51" x14ac:dyDescent="0.25">
      <c r="A705">
        <v>215405</v>
      </c>
      <c r="B705">
        <v>70</v>
      </c>
      <c r="D705">
        <v>70</v>
      </c>
      <c r="E705">
        <v>1</v>
      </c>
      <c r="F705" t="s">
        <v>206</v>
      </c>
      <c r="G705" s="22">
        <v>7774</v>
      </c>
      <c r="H705">
        <v>97</v>
      </c>
      <c r="I705" t="s">
        <v>46</v>
      </c>
      <c r="J705" t="s">
        <v>47</v>
      </c>
      <c r="K705" t="s">
        <v>58</v>
      </c>
      <c r="L705">
        <v>28.27</v>
      </c>
      <c r="M705">
        <v>128</v>
      </c>
      <c r="N705">
        <v>60</v>
      </c>
      <c r="O705">
        <v>68</v>
      </c>
      <c r="P705">
        <v>94</v>
      </c>
      <c r="Q705">
        <v>76</v>
      </c>
      <c r="R705" t="s">
        <v>54</v>
      </c>
      <c r="S705" t="s">
        <v>51</v>
      </c>
      <c r="T705" t="s">
        <v>50</v>
      </c>
      <c r="U705" t="s">
        <v>50</v>
      </c>
      <c r="V705" t="s">
        <v>51</v>
      </c>
      <c r="W705" t="s">
        <v>51</v>
      </c>
      <c r="X705" t="s">
        <v>50</v>
      </c>
      <c r="Y705" t="s">
        <v>50</v>
      </c>
      <c r="Z705" t="b">
        <v>1</v>
      </c>
      <c r="AA705" t="s">
        <v>50</v>
      </c>
      <c r="AB705" t="s">
        <v>51</v>
      </c>
      <c r="AC705">
        <v>239</v>
      </c>
      <c r="AD705">
        <v>15</v>
      </c>
      <c r="AE705">
        <v>116</v>
      </c>
      <c r="AF705">
        <v>6.9</v>
      </c>
      <c r="AI705" t="s">
        <v>52</v>
      </c>
      <c r="AJ705" t="s">
        <v>52</v>
      </c>
      <c r="AK705" t="s">
        <v>50</v>
      </c>
      <c r="AL705" t="s">
        <v>51</v>
      </c>
      <c r="AM705" t="s">
        <v>52</v>
      </c>
      <c r="AN705" t="s">
        <v>51</v>
      </c>
      <c r="AO705" t="s">
        <v>51</v>
      </c>
      <c r="AP705" t="s">
        <v>50</v>
      </c>
      <c r="AQ705" t="s">
        <v>50</v>
      </c>
      <c r="AR705" t="s">
        <v>50</v>
      </c>
      <c r="AS705" t="s">
        <v>50</v>
      </c>
      <c r="AT705" t="s">
        <v>51</v>
      </c>
      <c r="AU705" t="s">
        <v>52</v>
      </c>
      <c r="AV705" t="s">
        <v>52</v>
      </c>
      <c r="AW705" t="s">
        <v>52</v>
      </c>
      <c r="AX705" t="s">
        <v>52</v>
      </c>
      <c r="AY705" t="s">
        <v>51</v>
      </c>
    </row>
    <row r="706" spans="1:51" hidden="1" x14ac:dyDescent="0.25">
      <c r="A706">
        <v>215405</v>
      </c>
      <c r="B706">
        <v>70</v>
      </c>
      <c r="D706">
        <v>70</v>
      </c>
      <c r="E706">
        <v>2</v>
      </c>
      <c r="F706" t="s">
        <v>1145</v>
      </c>
      <c r="G706" s="22">
        <v>7774</v>
      </c>
      <c r="H706">
        <v>97</v>
      </c>
      <c r="I706" t="s">
        <v>46</v>
      </c>
      <c r="J706" t="s">
        <v>47</v>
      </c>
      <c r="K706" t="s">
        <v>58</v>
      </c>
      <c r="L706">
        <v>29.11</v>
      </c>
      <c r="M706">
        <v>150</v>
      </c>
      <c r="N706">
        <v>70</v>
      </c>
      <c r="O706">
        <v>80</v>
      </c>
      <c r="P706">
        <v>110</v>
      </c>
      <c r="R706" t="s">
        <v>54</v>
      </c>
      <c r="S706" t="s">
        <v>50</v>
      </c>
      <c r="T706" t="s">
        <v>50</v>
      </c>
      <c r="U706" t="s">
        <v>50</v>
      </c>
      <c r="V706" t="s">
        <v>51</v>
      </c>
      <c r="W706" t="s">
        <v>51</v>
      </c>
      <c r="X706" t="s">
        <v>50</v>
      </c>
      <c r="Y706" t="s">
        <v>50</v>
      </c>
      <c r="Z706" t="b">
        <v>1</v>
      </c>
      <c r="AA706" t="s">
        <v>50</v>
      </c>
      <c r="AB706" t="s">
        <v>51</v>
      </c>
      <c r="AC706">
        <v>230</v>
      </c>
      <c r="AD706">
        <v>15</v>
      </c>
      <c r="AE706">
        <v>115</v>
      </c>
      <c r="AF706">
        <v>5.8</v>
      </c>
      <c r="AI706" t="s">
        <v>52</v>
      </c>
      <c r="AJ706" t="s">
        <v>52</v>
      </c>
      <c r="AK706" t="s">
        <v>50</v>
      </c>
      <c r="AL706" t="s">
        <v>50</v>
      </c>
      <c r="AM706" t="s">
        <v>52</v>
      </c>
      <c r="AN706" t="s">
        <v>51</v>
      </c>
      <c r="AO706" t="s">
        <v>51</v>
      </c>
      <c r="AP706" t="s">
        <v>50</v>
      </c>
      <c r="AQ706" t="s">
        <v>50</v>
      </c>
      <c r="AR706" t="s">
        <v>50</v>
      </c>
      <c r="AS706" t="s">
        <v>50</v>
      </c>
      <c r="AT706" t="s">
        <v>51</v>
      </c>
      <c r="AU706" t="s">
        <v>52</v>
      </c>
      <c r="AV706" t="s">
        <v>52</v>
      </c>
      <c r="AW706" t="s">
        <v>52</v>
      </c>
      <c r="AX706" t="s">
        <v>52</v>
      </c>
      <c r="AY706" t="s">
        <v>51</v>
      </c>
    </row>
    <row r="707" spans="1:51" hidden="1" x14ac:dyDescent="0.25">
      <c r="A707">
        <v>215405</v>
      </c>
      <c r="B707">
        <v>70</v>
      </c>
      <c r="C707">
        <v>70</v>
      </c>
      <c r="D707">
        <v>70</v>
      </c>
      <c r="E707">
        <v>3</v>
      </c>
      <c r="F707" t="s">
        <v>1146</v>
      </c>
      <c r="G707" s="22">
        <v>7774</v>
      </c>
      <c r="H707">
        <v>97</v>
      </c>
      <c r="I707" t="s">
        <v>46</v>
      </c>
      <c r="J707" t="s">
        <v>47</v>
      </c>
      <c r="K707" t="s">
        <v>58</v>
      </c>
      <c r="L707">
        <v>29.11</v>
      </c>
      <c r="O707">
        <v>0</v>
      </c>
      <c r="P707">
        <v>0</v>
      </c>
      <c r="S707" t="s">
        <v>50</v>
      </c>
      <c r="T707" t="s">
        <v>50</v>
      </c>
      <c r="V707" t="s">
        <v>51</v>
      </c>
      <c r="W707" t="s">
        <v>51</v>
      </c>
      <c r="X707" t="s">
        <v>50</v>
      </c>
      <c r="Y707" t="s">
        <v>50</v>
      </c>
      <c r="Z707" t="b">
        <v>1</v>
      </c>
      <c r="AA707" t="s">
        <v>50</v>
      </c>
      <c r="AB707" t="s">
        <v>51</v>
      </c>
      <c r="AK707" t="s">
        <v>50</v>
      </c>
      <c r="AL707" t="s">
        <v>50</v>
      </c>
      <c r="AN707" t="s">
        <v>51</v>
      </c>
      <c r="AO707" t="s">
        <v>51</v>
      </c>
      <c r="AP707" t="s">
        <v>50</v>
      </c>
      <c r="AQ707" t="s">
        <v>50</v>
      </c>
      <c r="AR707" t="s">
        <v>50</v>
      </c>
      <c r="AS707" t="s">
        <v>50</v>
      </c>
      <c r="AT707" t="s">
        <v>51</v>
      </c>
      <c r="AU707" t="s">
        <v>52</v>
      </c>
      <c r="AV707" t="s">
        <v>52</v>
      </c>
      <c r="AW707" t="s">
        <v>52</v>
      </c>
      <c r="AX707" t="s">
        <v>52</v>
      </c>
      <c r="AY707" t="s">
        <v>51</v>
      </c>
    </row>
    <row r="708" spans="1:51" x14ac:dyDescent="0.25">
      <c r="A708">
        <v>216827</v>
      </c>
      <c r="B708">
        <v>61</v>
      </c>
      <c r="D708">
        <v>61</v>
      </c>
      <c r="E708">
        <v>1</v>
      </c>
      <c r="F708" t="s">
        <v>207</v>
      </c>
      <c r="G708" s="22">
        <v>13187</v>
      </c>
      <c r="H708">
        <v>82</v>
      </c>
      <c r="I708" t="s">
        <v>46</v>
      </c>
      <c r="J708" t="s">
        <v>47</v>
      </c>
      <c r="K708" t="s">
        <v>58</v>
      </c>
      <c r="L708">
        <v>23.49</v>
      </c>
      <c r="M708">
        <v>160</v>
      </c>
      <c r="N708">
        <v>60</v>
      </c>
      <c r="O708">
        <v>100</v>
      </c>
      <c r="P708">
        <v>110</v>
      </c>
      <c r="Q708">
        <v>74</v>
      </c>
      <c r="R708" t="s">
        <v>59</v>
      </c>
      <c r="S708" t="s">
        <v>50</v>
      </c>
      <c r="T708" t="s">
        <v>50</v>
      </c>
      <c r="U708" t="s">
        <v>51</v>
      </c>
      <c r="V708" t="s">
        <v>51</v>
      </c>
      <c r="W708" t="s">
        <v>51</v>
      </c>
      <c r="X708" t="s">
        <v>51</v>
      </c>
      <c r="Y708" t="s">
        <v>50</v>
      </c>
      <c r="Z708" t="b">
        <v>1</v>
      </c>
      <c r="AA708" t="s">
        <v>50</v>
      </c>
      <c r="AB708" t="s">
        <v>51</v>
      </c>
      <c r="AC708">
        <v>99</v>
      </c>
      <c r="AD708">
        <v>47</v>
      </c>
      <c r="AE708">
        <v>115</v>
      </c>
      <c r="AF708">
        <v>4.0999999999999996</v>
      </c>
      <c r="AI708" t="s">
        <v>52</v>
      </c>
      <c r="AJ708" t="s">
        <v>52</v>
      </c>
      <c r="AK708" t="s">
        <v>51</v>
      </c>
      <c r="AL708" t="s">
        <v>50</v>
      </c>
      <c r="AM708" t="s">
        <v>52</v>
      </c>
      <c r="AN708" t="s">
        <v>51</v>
      </c>
      <c r="AO708" t="s">
        <v>51</v>
      </c>
      <c r="AP708" t="s">
        <v>50</v>
      </c>
      <c r="AQ708" t="s">
        <v>51</v>
      </c>
      <c r="AR708" t="s">
        <v>51</v>
      </c>
      <c r="AS708" t="s">
        <v>51</v>
      </c>
      <c r="AT708" t="s">
        <v>50</v>
      </c>
      <c r="AU708" t="s">
        <v>52</v>
      </c>
      <c r="AV708" t="s">
        <v>52</v>
      </c>
      <c r="AW708" t="s">
        <v>52</v>
      </c>
      <c r="AX708" t="s">
        <v>52</v>
      </c>
      <c r="AY708" t="s">
        <v>51</v>
      </c>
    </row>
    <row r="709" spans="1:51" hidden="1" x14ac:dyDescent="0.25">
      <c r="A709">
        <v>216827</v>
      </c>
      <c r="B709">
        <v>61</v>
      </c>
      <c r="D709">
        <v>61</v>
      </c>
      <c r="E709">
        <v>2</v>
      </c>
      <c r="F709" t="s">
        <v>1147</v>
      </c>
      <c r="G709" s="22">
        <v>13187</v>
      </c>
      <c r="H709">
        <v>82</v>
      </c>
      <c r="I709" t="s">
        <v>46</v>
      </c>
      <c r="J709" t="s">
        <v>47</v>
      </c>
      <c r="K709" t="s">
        <v>58</v>
      </c>
      <c r="L709">
        <v>24.02</v>
      </c>
      <c r="M709">
        <v>140</v>
      </c>
      <c r="N709">
        <v>80</v>
      </c>
      <c r="O709">
        <v>60</v>
      </c>
      <c r="P709">
        <v>110</v>
      </c>
      <c r="Q709">
        <v>67</v>
      </c>
      <c r="R709" t="s">
        <v>59</v>
      </c>
      <c r="S709" t="s">
        <v>50</v>
      </c>
      <c r="T709" t="s">
        <v>50</v>
      </c>
      <c r="U709" t="s">
        <v>50</v>
      </c>
      <c r="V709" t="s">
        <v>51</v>
      </c>
      <c r="W709" t="s">
        <v>51</v>
      </c>
      <c r="X709" t="s">
        <v>51</v>
      </c>
      <c r="Y709" t="s">
        <v>50</v>
      </c>
      <c r="Z709" t="b">
        <v>1</v>
      </c>
      <c r="AA709" t="s">
        <v>50</v>
      </c>
      <c r="AB709" t="s">
        <v>51</v>
      </c>
      <c r="AI709" t="s">
        <v>52</v>
      </c>
      <c r="AJ709" t="s">
        <v>52</v>
      </c>
      <c r="AK709" t="s">
        <v>51</v>
      </c>
      <c r="AL709" t="s">
        <v>50</v>
      </c>
      <c r="AM709" t="s">
        <v>52</v>
      </c>
      <c r="AN709" t="s">
        <v>51</v>
      </c>
      <c r="AO709" t="s">
        <v>51</v>
      </c>
      <c r="AP709" t="s">
        <v>50</v>
      </c>
      <c r="AQ709" t="s">
        <v>51</v>
      </c>
      <c r="AR709" t="s">
        <v>51</v>
      </c>
      <c r="AS709" t="s">
        <v>51</v>
      </c>
      <c r="AT709" t="s">
        <v>50</v>
      </c>
      <c r="AU709" t="s">
        <v>52</v>
      </c>
      <c r="AV709" t="s">
        <v>52</v>
      </c>
      <c r="AW709" t="s">
        <v>52</v>
      </c>
      <c r="AX709" t="s">
        <v>52</v>
      </c>
      <c r="AY709" t="s">
        <v>51</v>
      </c>
    </row>
    <row r="710" spans="1:51" hidden="1" x14ac:dyDescent="0.25">
      <c r="A710">
        <v>216827</v>
      </c>
      <c r="B710">
        <v>61</v>
      </c>
      <c r="D710">
        <v>61</v>
      </c>
      <c r="E710">
        <v>3</v>
      </c>
      <c r="F710" t="s">
        <v>1148</v>
      </c>
      <c r="G710" s="22">
        <v>13187</v>
      </c>
      <c r="H710">
        <v>82</v>
      </c>
      <c r="I710" t="s">
        <v>46</v>
      </c>
      <c r="J710" t="s">
        <v>47</v>
      </c>
      <c r="K710" t="s">
        <v>58</v>
      </c>
      <c r="L710">
        <v>24.02</v>
      </c>
      <c r="O710">
        <v>0</v>
      </c>
      <c r="P710">
        <v>0</v>
      </c>
      <c r="S710" t="s">
        <v>50</v>
      </c>
      <c r="T710" t="s">
        <v>50</v>
      </c>
      <c r="V710" t="s">
        <v>51</v>
      </c>
      <c r="W710" t="s">
        <v>51</v>
      </c>
      <c r="X710" t="s">
        <v>51</v>
      </c>
      <c r="Y710" t="s">
        <v>50</v>
      </c>
      <c r="Z710" t="b">
        <v>1</v>
      </c>
      <c r="AA710" t="s">
        <v>50</v>
      </c>
      <c r="AB710" t="s">
        <v>51</v>
      </c>
      <c r="AK710" t="s">
        <v>51</v>
      </c>
      <c r="AL710" t="s">
        <v>50</v>
      </c>
      <c r="AN710" t="s">
        <v>51</v>
      </c>
      <c r="AO710" t="s">
        <v>51</v>
      </c>
      <c r="AP710" t="s">
        <v>50</v>
      </c>
      <c r="AQ710" t="s">
        <v>51</v>
      </c>
      <c r="AR710" t="s">
        <v>51</v>
      </c>
      <c r="AS710" t="s">
        <v>51</v>
      </c>
      <c r="AT710" t="s">
        <v>50</v>
      </c>
      <c r="AU710" t="s">
        <v>52</v>
      </c>
      <c r="AV710" t="s">
        <v>52</v>
      </c>
      <c r="AW710" t="s">
        <v>52</v>
      </c>
      <c r="AX710" t="s">
        <v>52</v>
      </c>
      <c r="AY710" t="s">
        <v>51</v>
      </c>
    </row>
    <row r="711" spans="1:51" x14ac:dyDescent="0.25">
      <c r="A711">
        <v>217810</v>
      </c>
      <c r="B711">
        <v>59</v>
      </c>
      <c r="C711">
        <v>59</v>
      </c>
      <c r="D711">
        <v>18</v>
      </c>
      <c r="E711">
        <v>1</v>
      </c>
      <c r="F711" t="s">
        <v>208</v>
      </c>
      <c r="G711" s="22">
        <v>13610</v>
      </c>
      <c r="H711">
        <v>81</v>
      </c>
      <c r="I711" t="s">
        <v>56</v>
      </c>
      <c r="J711" t="s">
        <v>57</v>
      </c>
      <c r="K711" t="s">
        <v>58</v>
      </c>
      <c r="L711">
        <v>33.1</v>
      </c>
      <c r="M711">
        <v>115</v>
      </c>
      <c r="N711">
        <v>70</v>
      </c>
      <c r="O711">
        <v>45</v>
      </c>
      <c r="P711">
        <v>92.5</v>
      </c>
      <c r="Q711">
        <v>81</v>
      </c>
      <c r="R711" t="s">
        <v>59</v>
      </c>
      <c r="S711" t="s">
        <v>51</v>
      </c>
      <c r="T711" t="s">
        <v>50</v>
      </c>
      <c r="U711" t="s">
        <v>51</v>
      </c>
      <c r="V711" t="s">
        <v>51</v>
      </c>
      <c r="W711" t="s">
        <v>51</v>
      </c>
      <c r="X711" t="s">
        <v>51</v>
      </c>
      <c r="Y711" t="s">
        <v>51</v>
      </c>
      <c r="Z711" t="s">
        <v>52</v>
      </c>
      <c r="AA711" t="s">
        <v>50</v>
      </c>
      <c r="AB711" t="s">
        <v>50</v>
      </c>
      <c r="AC711">
        <v>131</v>
      </c>
      <c r="AD711">
        <v>44</v>
      </c>
      <c r="AF711">
        <v>4.4000000000000004</v>
      </c>
      <c r="AK711" t="s">
        <v>50</v>
      </c>
      <c r="AL711" t="s">
        <v>50</v>
      </c>
      <c r="AN711" t="s">
        <v>51</v>
      </c>
      <c r="AO711" t="s">
        <v>51</v>
      </c>
      <c r="AP711" t="s">
        <v>51</v>
      </c>
      <c r="AQ711" t="s">
        <v>50</v>
      </c>
      <c r="AR711" t="s">
        <v>50</v>
      </c>
      <c r="AS711" t="s">
        <v>51</v>
      </c>
      <c r="AT711" t="s">
        <v>51</v>
      </c>
      <c r="AU711" t="s">
        <v>52</v>
      </c>
      <c r="AV711" t="s">
        <v>52</v>
      </c>
      <c r="AW711" t="s">
        <v>52</v>
      </c>
      <c r="AX711" t="s">
        <v>52</v>
      </c>
      <c r="AY711" t="s">
        <v>51</v>
      </c>
    </row>
    <row r="712" spans="1:51" hidden="1" x14ac:dyDescent="0.25">
      <c r="A712">
        <v>217810</v>
      </c>
      <c r="B712">
        <v>59</v>
      </c>
      <c r="C712">
        <v>59</v>
      </c>
      <c r="D712">
        <v>18</v>
      </c>
      <c r="E712">
        <v>2</v>
      </c>
      <c r="F712" t="s">
        <v>1149</v>
      </c>
      <c r="G712" s="22">
        <v>13610</v>
      </c>
      <c r="H712">
        <v>81</v>
      </c>
      <c r="I712" t="s">
        <v>56</v>
      </c>
      <c r="J712" t="s">
        <v>57</v>
      </c>
      <c r="K712" t="s">
        <v>58</v>
      </c>
      <c r="L712">
        <v>31.7</v>
      </c>
      <c r="M712">
        <v>117</v>
      </c>
      <c r="N712">
        <v>60</v>
      </c>
      <c r="O712">
        <v>57</v>
      </c>
      <c r="P712">
        <v>88.5</v>
      </c>
      <c r="Q712">
        <v>71</v>
      </c>
      <c r="R712" t="s">
        <v>59</v>
      </c>
      <c r="S712" t="s">
        <v>51</v>
      </c>
      <c r="T712" t="s">
        <v>50</v>
      </c>
      <c r="U712" t="s">
        <v>50</v>
      </c>
      <c r="V712" t="s">
        <v>51</v>
      </c>
      <c r="W712" t="s">
        <v>51</v>
      </c>
      <c r="X712" t="s">
        <v>51</v>
      </c>
      <c r="Y712" t="s">
        <v>51</v>
      </c>
      <c r="Z712" t="s">
        <v>52</v>
      </c>
      <c r="AA712" t="s">
        <v>50</v>
      </c>
      <c r="AB712" t="s">
        <v>50</v>
      </c>
      <c r="AC712">
        <v>115</v>
      </c>
      <c r="AD712">
        <v>51</v>
      </c>
      <c r="AE712">
        <v>153</v>
      </c>
      <c r="AF712">
        <v>3.9</v>
      </c>
      <c r="AK712" t="s">
        <v>50</v>
      </c>
      <c r="AL712" t="s">
        <v>50</v>
      </c>
      <c r="AN712" t="s">
        <v>51</v>
      </c>
      <c r="AO712" t="s">
        <v>51</v>
      </c>
      <c r="AP712" t="s">
        <v>51</v>
      </c>
      <c r="AQ712" t="s">
        <v>50</v>
      </c>
      <c r="AR712" t="s">
        <v>50</v>
      </c>
      <c r="AS712" t="s">
        <v>51</v>
      </c>
      <c r="AT712" t="s">
        <v>50</v>
      </c>
      <c r="AU712" s="23">
        <v>42586</v>
      </c>
      <c r="AV712">
        <v>0</v>
      </c>
      <c r="AW712" t="s">
        <v>52</v>
      </c>
      <c r="AX712">
        <v>796</v>
      </c>
      <c r="AY712" t="s">
        <v>51</v>
      </c>
    </row>
    <row r="713" spans="1:51" hidden="1" x14ac:dyDescent="0.25">
      <c r="A713">
        <v>217810</v>
      </c>
      <c r="B713">
        <v>59</v>
      </c>
      <c r="C713">
        <v>59</v>
      </c>
      <c r="D713">
        <v>18</v>
      </c>
      <c r="E713">
        <v>3</v>
      </c>
      <c r="F713" t="s">
        <v>1150</v>
      </c>
      <c r="G713" s="22">
        <v>13610</v>
      </c>
      <c r="H713">
        <v>81</v>
      </c>
      <c r="I713" t="s">
        <v>56</v>
      </c>
      <c r="J713" t="s">
        <v>57</v>
      </c>
      <c r="K713" t="s">
        <v>58</v>
      </c>
      <c r="L713">
        <v>33.9</v>
      </c>
      <c r="M713">
        <v>105</v>
      </c>
      <c r="N713">
        <v>70</v>
      </c>
      <c r="O713">
        <v>35</v>
      </c>
      <c r="P713">
        <v>87.5</v>
      </c>
      <c r="Q713">
        <v>78</v>
      </c>
      <c r="R713" t="s">
        <v>59</v>
      </c>
      <c r="S713" t="s">
        <v>51</v>
      </c>
      <c r="T713" t="s">
        <v>50</v>
      </c>
      <c r="U713" t="s">
        <v>50</v>
      </c>
      <c r="V713" t="s">
        <v>51</v>
      </c>
      <c r="W713" t="s">
        <v>51</v>
      </c>
      <c r="X713" t="s">
        <v>51</v>
      </c>
      <c r="Y713" t="s">
        <v>51</v>
      </c>
      <c r="Z713" t="s">
        <v>52</v>
      </c>
      <c r="AA713" t="s">
        <v>50</v>
      </c>
      <c r="AB713" t="s">
        <v>50</v>
      </c>
      <c r="AC713">
        <v>123</v>
      </c>
      <c r="AD713">
        <v>48</v>
      </c>
      <c r="AE713">
        <v>157</v>
      </c>
      <c r="AF713">
        <v>4.5999999999999996</v>
      </c>
      <c r="AK713" t="s">
        <v>50</v>
      </c>
      <c r="AL713" t="s">
        <v>50</v>
      </c>
      <c r="AN713" t="s">
        <v>51</v>
      </c>
      <c r="AO713" t="s">
        <v>51</v>
      </c>
      <c r="AP713" t="s">
        <v>51</v>
      </c>
      <c r="AQ713" t="s">
        <v>50</v>
      </c>
      <c r="AR713" t="s">
        <v>50</v>
      </c>
      <c r="AS713" t="s">
        <v>51</v>
      </c>
      <c r="AT713" t="s">
        <v>50</v>
      </c>
      <c r="AU713" t="s">
        <v>52</v>
      </c>
      <c r="AV713" t="s">
        <v>52</v>
      </c>
      <c r="AW713" t="s">
        <v>52</v>
      </c>
      <c r="AX713" t="s">
        <v>52</v>
      </c>
      <c r="AY713" t="s">
        <v>51</v>
      </c>
    </row>
    <row r="714" spans="1:51" hidden="1" x14ac:dyDescent="0.25">
      <c r="A714">
        <v>217810</v>
      </c>
      <c r="B714">
        <v>55</v>
      </c>
      <c r="C714">
        <v>55</v>
      </c>
      <c r="D714">
        <v>18</v>
      </c>
      <c r="E714">
        <v>4</v>
      </c>
      <c r="F714" t="s">
        <v>1151</v>
      </c>
      <c r="G714" s="22">
        <v>13610</v>
      </c>
      <c r="H714">
        <v>81</v>
      </c>
      <c r="I714" t="s">
        <v>56</v>
      </c>
      <c r="J714" t="s">
        <v>57</v>
      </c>
      <c r="K714" t="s">
        <v>58</v>
      </c>
      <c r="L714">
        <v>34.1</v>
      </c>
      <c r="M714">
        <v>115</v>
      </c>
      <c r="N714">
        <v>70</v>
      </c>
      <c r="O714">
        <v>45</v>
      </c>
      <c r="P714">
        <v>92.5</v>
      </c>
      <c r="Q714">
        <v>77</v>
      </c>
      <c r="R714" t="s">
        <v>59</v>
      </c>
      <c r="S714" t="s">
        <v>50</v>
      </c>
      <c r="T714" t="s">
        <v>50</v>
      </c>
      <c r="U714" t="s">
        <v>50</v>
      </c>
      <c r="V714" t="s">
        <v>51</v>
      </c>
      <c r="W714" t="s">
        <v>51</v>
      </c>
      <c r="X714" t="s">
        <v>51</v>
      </c>
      <c r="Y714" t="s">
        <v>51</v>
      </c>
      <c r="Z714" t="s">
        <v>52</v>
      </c>
      <c r="AA714" t="s">
        <v>50</v>
      </c>
      <c r="AB714" t="s">
        <v>50</v>
      </c>
      <c r="AC714">
        <v>123</v>
      </c>
      <c r="AD714">
        <v>48</v>
      </c>
      <c r="AF714">
        <v>4.5999999999999996</v>
      </c>
      <c r="AK714" t="s">
        <v>50</v>
      </c>
      <c r="AL714" t="s">
        <v>50</v>
      </c>
      <c r="AM714" t="s">
        <v>50</v>
      </c>
      <c r="AN714" t="s">
        <v>51</v>
      </c>
      <c r="AO714" t="s">
        <v>51</v>
      </c>
      <c r="AP714" t="s">
        <v>51</v>
      </c>
      <c r="AQ714" t="s">
        <v>50</v>
      </c>
      <c r="AR714" t="s">
        <v>50</v>
      </c>
      <c r="AS714" t="s">
        <v>51</v>
      </c>
      <c r="AT714" t="s">
        <v>50</v>
      </c>
      <c r="AU714" t="s">
        <v>52</v>
      </c>
      <c r="AV714" t="s">
        <v>52</v>
      </c>
      <c r="AW714" t="s">
        <v>52</v>
      </c>
      <c r="AX714" t="s">
        <v>52</v>
      </c>
      <c r="AY714" t="s">
        <v>51</v>
      </c>
    </row>
    <row r="715" spans="1:51" hidden="1" x14ac:dyDescent="0.25">
      <c r="A715">
        <v>217810</v>
      </c>
      <c r="B715">
        <v>55</v>
      </c>
      <c r="C715">
        <v>55</v>
      </c>
      <c r="D715">
        <v>18</v>
      </c>
      <c r="E715">
        <v>5</v>
      </c>
      <c r="F715" t="s">
        <v>1152</v>
      </c>
      <c r="G715" s="22">
        <v>13610</v>
      </c>
      <c r="H715">
        <v>81</v>
      </c>
      <c r="I715" t="s">
        <v>56</v>
      </c>
      <c r="J715" t="s">
        <v>57</v>
      </c>
      <c r="K715" t="s">
        <v>58</v>
      </c>
      <c r="L715">
        <v>36.299999999999997</v>
      </c>
      <c r="M715">
        <v>100</v>
      </c>
      <c r="N715">
        <v>60</v>
      </c>
      <c r="O715">
        <v>40</v>
      </c>
      <c r="P715">
        <v>80</v>
      </c>
      <c r="Q715">
        <v>81</v>
      </c>
      <c r="R715" t="s">
        <v>105</v>
      </c>
      <c r="S715" t="s">
        <v>50</v>
      </c>
      <c r="T715" t="s">
        <v>50</v>
      </c>
      <c r="U715" t="s">
        <v>51</v>
      </c>
      <c r="V715" t="s">
        <v>51</v>
      </c>
      <c r="W715" t="s">
        <v>51</v>
      </c>
      <c r="X715" t="s">
        <v>51</v>
      </c>
      <c r="Y715" t="s">
        <v>51</v>
      </c>
      <c r="Z715" t="s">
        <v>52</v>
      </c>
      <c r="AA715" t="s">
        <v>50</v>
      </c>
      <c r="AB715" t="s">
        <v>50</v>
      </c>
      <c r="AC715">
        <v>164</v>
      </c>
      <c r="AD715">
        <v>34</v>
      </c>
      <c r="AE715">
        <v>146</v>
      </c>
      <c r="AF715">
        <v>4.4000000000000004</v>
      </c>
      <c r="AG715">
        <v>1558</v>
      </c>
      <c r="AK715" t="s">
        <v>50</v>
      </c>
      <c r="AL715" t="s">
        <v>50</v>
      </c>
      <c r="AM715" t="s">
        <v>50</v>
      </c>
      <c r="AN715" t="s">
        <v>51</v>
      </c>
      <c r="AO715" t="s">
        <v>51</v>
      </c>
      <c r="AP715" t="s">
        <v>51</v>
      </c>
      <c r="AQ715" t="s">
        <v>50</v>
      </c>
      <c r="AR715" t="s">
        <v>50</v>
      </c>
      <c r="AS715" t="s">
        <v>51</v>
      </c>
      <c r="AT715" t="s">
        <v>51</v>
      </c>
      <c r="AU715" s="23">
        <v>42864</v>
      </c>
      <c r="AV715">
        <v>0</v>
      </c>
      <c r="AW715" t="s">
        <v>52</v>
      </c>
      <c r="AX715">
        <v>281</v>
      </c>
      <c r="AY715" t="s">
        <v>51</v>
      </c>
    </row>
    <row r="716" spans="1:51" hidden="1" x14ac:dyDescent="0.25">
      <c r="A716">
        <v>217810</v>
      </c>
      <c r="B716">
        <v>55</v>
      </c>
      <c r="C716">
        <v>55</v>
      </c>
      <c r="D716">
        <v>18</v>
      </c>
      <c r="E716">
        <v>6</v>
      </c>
      <c r="F716" t="s">
        <v>1153</v>
      </c>
      <c r="G716" s="22">
        <v>13610</v>
      </c>
      <c r="H716">
        <v>81</v>
      </c>
      <c r="I716" t="s">
        <v>56</v>
      </c>
      <c r="J716" t="s">
        <v>57</v>
      </c>
      <c r="K716" t="s">
        <v>58</v>
      </c>
      <c r="L716">
        <v>36.299999999999997</v>
      </c>
      <c r="O716">
        <v>0</v>
      </c>
      <c r="P716">
        <v>0</v>
      </c>
      <c r="S716" t="s">
        <v>50</v>
      </c>
      <c r="T716" t="s">
        <v>50</v>
      </c>
      <c r="V716" t="s">
        <v>51</v>
      </c>
      <c r="W716" t="s">
        <v>51</v>
      </c>
      <c r="X716" t="s">
        <v>51</v>
      </c>
      <c r="Y716" t="s">
        <v>51</v>
      </c>
      <c r="Z716" t="s">
        <v>52</v>
      </c>
      <c r="AA716" t="s">
        <v>50</v>
      </c>
      <c r="AB716" t="s">
        <v>50</v>
      </c>
      <c r="AK716" t="s">
        <v>50</v>
      </c>
      <c r="AL716" t="s">
        <v>50</v>
      </c>
      <c r="AM716" t="s">
        <v>50</v>
      </c>
      <c r="AN716" t="s">
        <v>51</v>
      </c>
      <c r="AO716" t="s">
        <v>51</v>
      </c>
      <c r="AP716" t="s">
        <v>51</v>
      </c>
      <c r="AQ716" t="s">
        <v>50</v>
      </c>
      <c r="AR716" t="s">
        <v>50</v>
      </c>
      <c r="AS716" t="s">
        <v>51</v>
      </c>
      <c r="AT716" t="s">
        <v>51</v>
      </c>
      <c r="AU716" t="s">
        <v>52</v>
      </c>
      <c r="AV716" t="s">
        <v>52</v>
      </c>
      <c r="AW716" t="s">
        <v>52</v>
      </c>
      <c r="AX716" t="s">
        <v>52</v>
      </c>
      <c r="AY716" t="s">
        <v>51</v>
      </c>
    </row>
    <row r="717" spans="1:51" x14ac:dyDescent="0.25">
      <c r="A717">
        <v>218087</v>
      </c>
      <c r="B717">
        <v>50</v>
      </c>
      <c r="D717">
        <v>50</v>
      </c>
      <c r="E717">
        <v>1</v>
      </c>
      <c r="F717" t="s">
        <v>209</v>
      </c>
      <c r="G717" s="22">
        <v>15349</v>
      </c>
      <c r="H717">
        <v>76</v>
      </c>
      <c r="I717" t="s">
        <v>46</v>
      </c>
      <c r="J717" t="s">
        <v>47</v>
      </c>
      <c r="K717" t="s">
        <v>58</v>
      </c>
      <c r="L717">
        <v>40.9</v>
      </c>
      <c r="M717">
        <v>120</v>
      </c>
      <c r="N717">
        <v>80</v>
      </c>
      <c r="O717">
        <v>40</v>
      </c>
      <c r="P717">
        <v>100</v>
      </c>
      <c r="Q717">
        <v>87</v>
      </c>
      <c r="R717" t="s">
        <v>54</v>
      </c>
      <c r="S717" t="s">
        <v>51</v>
      </c>
      <c r="T717" t="s">
        <v>50</v>
      </c>
      <c r="U717" t="s">
        <v>50</v>
      </c>
      <c r="V717" t="s">
        <v>51</v>
      </c>
      <c r="W717" t="s">
        <v>51</v>
      </c>
      <c r="X717" t="s">
        <v>51</v>
      </c>
      <c r="Y717" t="s">
        <v>50</v>
      </c>
      <c r="Z717" t="s">
        <v>52</v>
      </c>
      <c r="AA717" t="s">
        <v>50</v>
      </c>
      <c r="AB717" t="s">
        <v>50</v>
      </c>
      <c r="AI717" t="s">
        <v>52</v>
      </c>
      <c r="AJ717" t="s">
        <v>52</v>
      </c>
      <c r="AK717" t="s">
        <v>50</v>
      </c>
      <c r="AL717" t="s">
        <v>50</v>
      </c>
      <c r="AM717" t="s">
        <v>52</v>
      </c>
      <c r="AN717" t="s">
        <v>50</v>
      </c>
      <c r="AO717" t="s">
        <v>51</v>
      </c>
      <c r="AP717" t="s">
        <v>51</v>
      </c>
      <c r="AQ717" t="s">
        <v>50</v>
      </c>
      <c r="AR717" t="s">
        <v>50</v>
      </c>
      <c r="AS717" t="s">
        <v>51</v>
      </c>
      <c r="AT717" t="s">
        <v>50</v>
      </c>
      <c r="AU717" t="s">
        <v>52</v>
      </c>
      <c r="AV717" t="s">
        <v>52</v>
      </c>
      <c r="AW717" t="s">
        <v>52</v>
      </c>
      <c r="AX717" t="s">
        <v>52</v>
      </c>
      <c r="AY717" t="s">
        <v>51</v>
      </c>
    </row>
    <row r="718" spans="1:51" hidden="1" x14ac:dyDescent="0.25">
      <c r="A718">
        <v>218087</v>
      </c>
      <c r="B718">
        <v>50</v>
      </c>
      <c r="D718">
        <v>50</v>
      </c>
      <c r="E718">
        <v>2</v>
      </c>
      <c r="F718" t="s">
        <v>1154</v>
      </c>
      <c r="G718" s="22">
        <v>15349</v>
      </c>
      <c r="H718">
        <v>76</v>
      </c>
      <c r="I718" t="s">
        <v>46</v>
      </c>
      <c r="J718" t="s">
        <v>47</v>
      </c>
      <c r="K718" t="s">
        <v>58</v>
      </c>
      <c r="L718">
        <v>43.65</v>
      </c>
      <c r="M718">
        <v>160</v>
      </c>
      <c r="N718">
        <v>75</v>
      </c>
      <c r="O718">
        <v>85</v>
      </c>
      <c r="P718">
        <v>117.5</v>
      </c>
      <c r="Q718">
        <v>87</v>
      </c>
      <c r="R718" t="s">
        <v>59</v>
      </c>
      <c r="S718" t="s">
        <v>51</v>
      </c>
      <c r="T718" t="s">
        <v>50</v>
      </c>
      <c r="U718" t="s">
        <v>51</v>
      </c>
      <c r="V718" t="s">
        <v>51</v>
      </c>
      <c r="W718" t="s">
        <v>51</v>
      </c>
      <c r="X718" t="s">
        <v>51</v>
      </c>
      <c r="Y718" t="s">
        <v>50</v>
      </c>
      <c r="Z718" t="s">
        <v>52</v>
      </c>
      <c r="AA718" t="s">
        <v>50</v>
      </c>
      <c r="AB718" t="s">
        <v>50</v>
      </c>
      <c r="AC718">
        <v>98</v>
      </c>
      <c r="AD718">
        <v>49</v>
      </c>
      <c r="AF718">
        <v>5</v>
      </c>
      <c r="AI718" t="s">
        <v>52</v>
      </c>
      <c r="AJ718" t="s">
        <v>52</v>
      </c>
      <c r="AK718" t="s">
        <v>50</v>
      </c>
      <c r="AL718" t="s">
        <v>50</v>
      </c>
      <c r="AM718" t="s">
        <v>52</v>
      </c>
      <c r="AN718" t="s">
        <v>50</v>
      </c>
      <c r="AO718" t="s">
        <v>51</v>
      </c>
      <c r="AP718" t="s">
        <v>51</v>
      </c>
      <c r="AQ718" t="s">
        <v>50</v>
      </c>
      <c r="AR718" t="s">
        <v>50</v>
      </c>
      <c r="AS718" t="s">
        <v>51</v>
      </c>
      <c r="AT718" t="s">
        <v>50</v>
      </c>
      <c r="AU718" t="s">
        <v>52</v>
      </c>
      <c r="AV718" t="s">
        <v>52</v>
      </c>
      <c r="AW718" t="s">
        <v>52</v>
      </c>
      <c r="AX718" t="s">
        <v>52</v>
      </c>
      <c r="AY718" t="s">
        <v>51</v>
      </c>
    </row>
    <row r="719" spans="1:51" hidden="1" x14ac:dyDescent="0.25">
      <c r="A719">
        <v>218087</v>
      </c>
      <c r="B719">
        <v>50</v>
      </c>
      <c r="D719">
        <v>50</v>
      </c>
      <c r="E719">
        <v>3</v>
      </c>
      <c r="F719" t="s">
        <v>1155</v>
      </c>
      <c r="G719" s="22">
        <v>15349</v>
      </c>
      <c r="H719">
        <v>76</v>
      </c>
      <c r="I719" t="s">
        <v>46</v>
      </c>
      <c r="J719" t="s">
        <v>47</v>
      </c>
      <c r="K719" t="s">
        <v>58</v>
      </c>
      <c r="L719">
        <v>43.13</v>
      </c>
      <c r="M719">
        <v>110</v>
      </c>
      <c r="N719">
        <v>60</v>
      </c>
      <c r="O719">
        <v>50</v>
      </c>
      <c r="P719">
        <v>85</v>
      </c>
      <c r="Q719">
        <v>76</v>
      </c>
      <c r="R719" t="s">
        <v>59</v>
      </c>
      <c r="S719" t="s">
        <v>51</v>
      </c>
      <c r="T719" t="s">
        <v>50</v>
      </c>
      <c r="U719" t="s">
        <v>51</v>
      </c>
      <c r="V719" t="s">
        <v>51</v>
      </c>
      <c r="W719" t="s">
        <v>51</v>
      </c>
      <c r="X719" t="s">
        <v>51</v>
      </c>
      <c r="Y719" t="s">
        <v>50</v>
      </c>
      <c r="Z719" t="s">
        <v>52</v>
      </c>
      <c r="AA719" t="s">
        <v>50</v>
      </c>
      <c r="AB719" t="s">
        <v>50</v>
      </c>
      <c r="AI719" t="s">
        <v>52</v>
      </c>
      <c r="AJ719" t="s">
        <v>52</v>
      </c>
      <c r="AK719" t="s">
        <v>50</v>
      </c>
      <c r="AL719" t="s">
        <v>50</v>
      </c>
      <c r="AM719" t="s">
        <v>52</v>
      </c>
      <c r="AN719" t="s">
        <v>50</v>
      </c>
      <c r="AO719" t="s">
        <v>51</v>
      </c>
      <c r="AP719" t="s">
        <v>51</v>
      </c>
      <c r="AQ719" t="s">
        <v>50</v>
      </c>
      <c r="AR719" t="s">
        <v>50</v>
      </c>
      <c r="AS719" t="s">
        <v>51</v>
      </c>
      <c r="AT719" t="s">
        <v>50</v>
      </c>
      <c r="AU719" t="s">
        <v>52</v>
      </c>
      <c r="AV719" t="s">
        <v>52</v>
      </c>
      <c r="AW719" t="s">
        <v>52</v>
      </c>
      <c r="AX719" t="s">
        <v>52</v>
      </c>
      <c r="AY719" t="s">
        <v>51</v>
      </c>
    </row>
    <row r="720" spans="1:51" hidden="1" x14ac:dyDescent="0.25">
      <c r="A720">
        <v>218087</v>
      </c>
      <c r="B720">
        <v>70</v>
      </c>
      <c r="C720">
        <v>70</v>
      </c>
      <c r="D720">
        <v>50</v>
      </c>
      <c r="E720">
        <v>4</v>
      </c>
      <c r="F720" t="s">
        <v>1156</v>
      </c>
      <c r="G720" s="22">
        <v>15349</v>
      </c>
      <c r="H720">
        <v>76</v>
      </c>
      <c r="I720" t="s">
        <v>46</v>
      </c>
      <c r="J720" t="s">
        <v>47</v>
      </c>
      <c r="K720" t="s">
        <v>58</v>
      </c>
      <c r="L720">
        <v>43.2</v>
      </c>
      <c r="M720">
        <v>125</v>
      </c>
      <c r="N720">
        <v>60</v>
      </c>
      <c r="O720">
        <v>65</v>
      </c>
      <c r="P720">
        <v>92.5</v>
      </c>
      <c r="Q720">
        <v>80</v>
      </c>
      <c r="R720" t="s">
        <v>59</v>
      </c>
      <c r="S720" t="s">
        <v>50</v>
      </c>
      <c r="T720" t="s">
        <v>50</v>
      </c>
      <c r="U720" t="s">
        <v>51</v>
      </c>
      <c r="V720" t="s">
        <v>51</v>
      </c>
      <c r="W720" t="s">
        <v>51</v>
      </c>
      <c r="X720" t="s">
        <v>51</v>
      </c>
      <c r="Y720" t="s">
        <v>50</v>
      </c>
      <c r="Z720" t="s">
        <v>52</v>
      </c>
      <c r="AA720" t="s">
        <v>50</v>
      </c>
      <c r="AB720" t="s">
        <v>50</v>
      </c>
      <c r="AC720">
        <v>91</v>
      </c>
      <c r="AD720">
        <v>54</v>
      </c>
      <c r="AE720">
        <v>136</v>
      </c>
      <c r="AF720">
        <v>5.0999999999999996</v>
      </c>
      <c r="AI720">
        <v>4.2</v>
      </c>
      <c r="AJ720">
        <v>1.7</v>
      </c>
      <c r="AK720" t="s">
        <v>50</v>
      </c>
      <c r="AL720" t="s">
        <v>51</v>
      </c>
      <c r="AN720" t="s">
        <v>50</v>
      </c>
      <c r="AO720" t="s">
        <v>51</v>
      </c>
      <c r="AP720" t="s">
        <v>51</v>
      </c>
      <c r="AQ720" t="s">
        <v>50</v>
      </c>
      <c r="AR720" t="s">
        <v>50</v>
      </c>
      <c r="AS720" t="s">
        <v>51</v>
      </c>
      <c r="AT720" t="s">
        <v>50</v>
      </c>
      <c r="AU720" t="s">
        <v>52</v>
      </c>
      <c r="AV720" t="s">
        <v>52</v>
      </c>
      <c r="AW720" t="s">
        <v>52</v>
      </c>
      <c r="AX720" t="s">
        <v>52</v>
      </c>
      <c r="AY720" t="s">
        <v>51</v>
      </c>
    </row>
    <row r="721" spans="1:51" hidden="1" x14ac:dyDescent="0.25">
      <c r="A721">
        <v>218087</v>
      </c>
      <c r="B721">
        <v>70</v>
      </c>
      <c r="C721">
        <v>70</v>
      </c>
      <c r="D721">
        <v>50</v>
      </c>
      <c r="E721">
        <v>5</v>
      </c>
      <c r="F721" t="s">
        <v>1157</v>
      </c>
      <c r="G721" s="22">
        <v>15349</v>
      </c>
      <c r="H721">
        <v>76</v>
      </c>
      <c r="I721" t="s">
        <v>46</v>
      </c>
      <c r="J721" t="s">
        <v>47</v>
      </c>
      <c r="K721" t="s">
        <v>58</v>
      </c>
      <c r="L721">
        <v>41.8</v>
      </c>
      <c r="M721">
        <v>130</v>
      </c>
      <c r="N721">
        <v>50</v>
      </c>
      <c r="O721">
        <v>80</v>
      </c>
      <c r="P721">
        <v>90</v>
      </c>
      <c r="Q721">
        <v>86</v>
      </c>
      <c r="R721" t="s">
        <v>59</v>
      </c>
      <c r="S721" t="s">
        <v>50</v>
      </c>
      <c r="T721" t="s">
        <v>50</v>
      </c>
      <c r="U721" t="s">
        <v>51</v>
      </c>
      <c r="V721" t="s">
        <v>51</v>
      </c>
      <c r="W721" t="s">
        <v>51</v>
      </c>
      <c r="X721" t="s">
        <v>51</v>
      </c>
      <c r="Y721" t="s">
        <v>50</v>
      </c>
      <c r="Z721" t="s">
        <v>52</v>
      </c>
      <c r="AA721" t="s">
        <v>50</v>
      </c>
      <c r="AB721" t="s">
        <v>50</v>
      </c>
      <c r="AC721">
        <v>80</v>
      </c>
      <c r="AD721">
        <v>62</v>
      </c>
      <c r="AE721">
        <v>121</v>
      </c>
      <c r="AF721">
        <v>4.8</v>
      </c>
      <c r="AI721">
        <v>3.6</v>
      </c>
      <c r="AJ721">
        <v>1.1000000000000001</v>
      </c>
      <c r="AK721" t="s">
        <v>50</v>
      </c>
      <c r="AL721" t="s">
        <v>51</v>
      </c>
      <c r="AM721" t="s">
        <v>50</v>
      </c>
      <c r="AN721" t="s">
        <v>50</v>
      </c>
      <c r="AO721" t="s">
        <v>51</v>
      </c>
      <c r="AP721" t="s">
        <v>51</v>
      </c>
      <c r="AQ721" t="s">
        <v>50</v>
      </c>
      <c r="AR721" t="s">
        <v>50</v>
      </c>
      <c r="AS721" t="s">
        <v>51</v>
      </c>
      <c r="AT721" t="s">
        <v>50</v>
      </c>
      <c r="AU721" t="s">
        <v>52</v>
      </c>
      <c r="AV721" t="s">
        <v>52</v>
      </c>
      <c r="AW721" t="s">
        <v>52</v>
      </c>
      <c r="AX721" t="s">
        <v>52</v>
      </c>
      <c r="AY721" t="s">
        <v>51</v>
      </c>
    </row>
    <row r="722" spans="1:51" hidden="1" x14ac:dyDescent="0.25">
      <c r="A722">
        <v>218087</v>
      </c>
      <c r="B722">
        <v>70</v>
      </c>
      <c r="C722">
        <v>70</v>
      </c>
      <c r="D722">
        <v>50</v>
      </c>
      <c r="E722">
        <v>6</v>
      </c>
      <c r="F722" t="s">
        <v>1158</v>
      </c>
      <c r="G722" s="22">
        <v>15349</v>
      </c>
      <c r="H722">
        <v>76</v>
      </c>
      <c r="I722" t="s">
        <v>46</v>
      </c>
      <c r="J722" t="s">
        <v>47</v>
      </c>
      <c r="K722" t="s">
        <v>58</v>
      </c>
      <c r="L722">
        <v>40.5</v>
      </c>
      <c r="M722">
        <v>130</v>
      </c>
      <c r="N722">
        <v>60</v>
      </c>
      <c r="O722">
        <v>70</v>
      </c>
      <c r="P722">
        <v>95</v>
      </c>
      <c r="Q722">
        <v>71</v>
      </c>
      <c r="R722" t="s">
        <v>59</v>
      </c>
      <c r="S722" t="s">
        <v>50</v>
      </c>
      <c r="T722" t="s">
        <v>50</v>
      </c>
      <c r="U722" t="s">
        <v>50</v>
      </c>
      <c r="V722" t="s">
        <v>51</v>
      </c>
      <c r="W722" t="s">
        <v>51</v>
      </c>
      <c r="X722" t="s">
        <v>51</v>
      </c>
      <c r="Y722" t="s">
        <v>50</v>
      </c>
      <c r="Z722" t="s">
        <v>52</v>
      </c>
      <c r="AA722" t="s">
        <v>50</v>
      </c>
      <c r="AB722" t="s">
        <v>50</v>
      </c>
      <c r="AD722">
        <v>62</v>
      </c>
      <c r="AK722" t="s">
        <v>50</v>
      </c>
      <c r="AL722" t="s">
        <v>51</v>
      </c>
      <c r="AM722" t="s">
        <v>50</v>
      </c>
      <c r="AN722" t="s">
        <v>50</v>
      </c>
      <c r="AO722" t="s">
        <v>51</v>
      </c>
      <c r="AP722" t="s">
        <v>51</v>
      </c>
      <c r="AQ722" t="s">
        <v>50</v>
      </c>
      <c r="AR722" t="s">
        <v>50</v>
      </c>
      <c r="AS722" t="s">
        <v>51</v>
      </c>
      <c r="AT722" t="s">
        <v>50</v>
      </c>
      <c r="AU722" t="s">
        <v>52</v>
      </c>
      <c r="AV722" t="s">
        <v>52</v>
      </c>
      <c r="AW722" t="s">
        <v>52</v>
      </c>
      <c r="AX722" t="s">
        <v>52</v>
      </c>
      <c r="AY722" t="s">
        <v>51</v>
      </c>
    </row>
    <row r="723" spans="1:51" hidden="1" x14ac:dyDescent="0.25">
      <c r="A723">
        <v>218087</v>
      </c>
      <c r="B723">
        <v>70</v>
      </c>
      <c r="C723">
        <v>70</v>
      </c>
      <c r="D723">
        <v>50</v>
      </c>
      <c r="E723">
        <v>7</v>
      </c>
      <c r="F723" t="s">
        <v>1159</v>
      </c>
      <c r="G723" s="22">
        <v>15349</v>
      </c>
      <c r="H723">
        <v>76</v>
      </c>
      <c r="I723" t="s">
        <v>46</v>
      </c>
      <c r="J723" t="s">
        <v>47</v>
      </c>
      <c r="K723" t="s">
        <v>58</v>
      </c>
      <c r="L723">
        <v>41.2</v>
      </c>
      <c r="M723">
        <v>120</v>
      </c>
      <c r="N723">
        <v>70</v>
      </c>
      <c r="O723">
        <v>50</v>
      </c>
      <c r="P723">
        <v>95</v>
      </c>
      <c r="Q723">
        <v>75</v>
      </c>
      <c r="R723" t="s">
        <v>59</v>
      </c>
      <c r="S723" t="s">
        <v>50</v>
      </c>
      <c r="T723" t="s">
        <v>50</v>
      </c>
      <c r="U723" t="s">
        <v>50</v>
      </c>
      <c r="V723" t="s">
        <v>51</v>
      </c>
      <c r="W723" t="s">
        <v>51</v>
      </c>
      <c r="X723" t="s">
        <v>51</v>
      </c>
      <c r="Y723" t="s">
        <v>50</v>
      </c>
      <c r="Z723" t="s">
        <v>52</v>
      </c>
      <c r="AA723" t="s">
        <v>50</v>
      </c>
      <c r="AB723" t="s">
        <v>50</v>
      </c>
      <c r="AC723">
        <v>84</v>
      </c>
      <c r="AD723">
        <v>59</v>
      </c>
      <c r="AE723">
        <v>123</v>
      </c>
      <c r="AF723">
        <v>5.0999999999999996</v>
      </c>
      <c r="AI723">
        <v>3.7</v>
      </c>
      <c r="AJ723">
        <v>1.9</v>
      </c>
      <c r="AK723" t="s">
        <v>50</v>
      </c>
      <c r="AL723" t="s">
        <v>51</v>
      </c>
      <c r="AM723" t="s">
        <v>50</v>
      </c>
      <c r="AN723" t="s">
        <v>50</v>
      </c>
      <c r="AO723" t="s">
        <v>51</v>
      </c>
      <c r="AP723" t="s">
        <v>51</v>
      </c>
      <c r="AQ723" t="s">
        <v>50</v>
      </c>
      <c r="AR723" t="s">
        <v>50</v>
      </c>
      <c r="AS723" t="s">
        <v>51</v>
      </c>
      <c r="AT723" t="s">
        <v>50</v>
      </c>
      <c r="AU723" t="s">
        <v>52</v>
      </c>
      <c r="AV723" t="s">
        <v>52</v>
      </c>
      <c r="AW723" t="s">
        <v>52</v>
      </c>
      <c r="AX723" t="s">
        <v>52</v>
      </c>
      <c r="AY723" t="s">
        <v>51</v>
      </c>
    </row>
    <row r="724" spans="1:51" hidden="1" x14ac:dyDescent="0.25">
      <c r="A724">
        <v>218087</v>
      </c>
      <c r="B724">
        <v>65</v>
      </c>
      <c r="C724">
        <v>65</v>
      </c>
      <c r="D724">
        <v>50</v>
      </c>
      <c r="E724">
        <v>8</v>
      </c>
      <c r="F724" t="s">
        <v>1160</v>
      </c>
      <c r="G724" s="22">
        <v>15349</v>
      </c>
      <c r="H724">
        <v>76</v>
      </c>
      <c r="I724" t="s">
        <v>46</v>
      </c>
      <c r="J724" t="s">
        <v>47</v>
      </c>
      <c r="K724" t="s">
        <v>58</v>
      </c>
      <c r="L724">
        <v>43.9</v>
      </c>
      <c r="M724">
        <v>130</v>
      </c>
      <c r="N724">
        <v>60</v>
      </c>
      <c r="O724">
        <v>70</v>
      </c>
      <c r="P724">
        <v>95</v>
      </c>
      <c r="Q724">
        <v>77</v>
      </c>
      <c r="R724" t="s">
        <v>59</v>
      </c>
      <c r="S724" t="s">
        <v>50</v>
      </c>
      <c r="T724" t="s">
        <v>50</v>
      </c>
      <c r="U724" t="s">
        <v>51</v>
      </c>
      <c r="V724" t="s">
        <v>51</v>
      </c>
      <c r="W724" t="s">
        <v>51</v>
      </c>
      <c r="X724" t="s">
        <v>51</v>
      </c>
      <c r="Y724" t="s">
        <v>50</v>
      </c>
      <c r="Z724" t="s">
        <v>52</v>
      </c>
      <c r="AA724" t="s">
        <v>50</v>
      </c>
      <c r="AB724" t="s">
        <v>50</v>
      </c>
      <c r="AC724">
        <v>75</v>
      </c>
      <c r="AD724">
        <v>67</v>
      </c>
      <c r="AE724">
        <v>115</v>
      </c>
      <c r="AF724">
        <v>4.9000000000000004</v>
      </c>
      <c r="AI724">
        <v>3.2</v>
      </c>
      <c r="AJ724">
        <v>1.6</v>
      </c>
      <c r="AK724" t="s">
        <v>50</v>
      </c>
      <c r="AL724" t="s">
        <v>51</v>
      </c>
      <c r="AM724" t="s">
        <v>50</v>
      </c>
      <c r="AN724" t="s">
        <v>50</v>
      </c>
      <c r="AO724" t="s">
        <v>51</v>
      </c>
      <c r="AP724" t="s">
        <v>51</v>
      </c>
      <c r="AQ724" t="s">
        <v>50</v>
      </c>
      <c r="AR724" t="s">
        <v>50</v>
      </c>
      <c r="AS724" t="s">
        <v>51</v>
      </c>
      <c r="AT724" t="s">
        <v>50</v>
      </c>
      <c r="AU724" t="s">
        <v>52</v>
      </c>
      <c r="AV724" t="s">
        <v>52</v>
      </c>
      <c r="AW724" t="s">
        <v>52</v>
      </c>
      <c r="AX724" t="s">
        <v>52</v>
      </c>
      <c r="AY724" t="s">
        <v>51</v>
      </c>
    </row>
    <row r="725" spans="1:51" hidden="1" x14ac:dyDescent="0.25">
      <c r="A725">
        <v>218087</v>
      </c>
      <c r="B725">
        <v>65</v>
      </c>
      <c r="C725">
        <v>65</v>
      </c>
      <c r="D725">
        <v>50</v>
      </c>
      <c r="E725">
        <v>9</v>
      </c>
      <c r="F725" t="s">
        <v>1161</v>
      </c>
      <c r="G725" s="22">
        <v>15349</v>
      </c>
      <c r="H725">
        <v>76</v>
      </c>
      <c r="I725" t="s">
        <v>46</v>
      </c>
      <c r="J725" t="s">
        <v>47</v>
      </c>
      <c r="K725" t="s">
        <v>58</v>
      </c>
      <c r="L725">
        <v>43.5</v>
      </c>
      <c r="M725">
        <v>115</v>
      </c>
      <c r="N725">
        <v>75</v>
      </c>
      <c r="O725">
        <v>40</v>
      </c>
      <c r="P725">
        <v>95</v>
      </c>
      <c r="Q725">
        <v>79</v>
      </c>
      <c r="R725" t="s">
        <v>59</v>
      </c>
      <c r="S725" t="s">
        <v>50</v>
      </c>
      <c r="T725" t="s">
        <v>50</v>
      </c>
      <c r="U725" t="s">
        <v>51</v>
      </c>
      <c r="V725" t="s">
        <v>51</v>
      </c>
      <c r="W725" t="s">
        <v>51</v>
      </c>
      <c r="X725" t="s">
        <v>51</v>
      </c>
      <c r="Y725" t="s">
        <v>50</v>
      </c>
      <c r="Z725" t="s">
        <v>52</v>
      </c>
      <c r="AA725" t="s">
        <v>50</v>
      </c>
      <c r="AB725" t="s">
        <v>50</v>
      </c>
      <c r="AC725">
        <v>90</v>
      </c>
      <c r="AD725">
        <v>54</v>
      </c>
      <c r="AE725">
        <v>119</v>
      </c>
      <c r="AF725">
        <v>4.0999999999999996</v>
      </c>
      <c r="AK725" t="s">
        <v>50</v>
      </c>
      <c r="AL725" t="s">
        <v>51</v>
      </c>
      <c r="AM725" t="s">
        <v>50</v>
      </c>
      <c r="AN725" t="s">
        <v>50</v>
      </c>
      <c r="AO725" t="s">
        <v>51</v>
      </c>
      <c r="AP725" t="s">
        <v>51</v>
      </c>
      <c r="AQ725" t="s">
        <v>50</v>
      </c>
      <c r="AR725" t="s">
        <v>50</v>
      </c>
      <c r="AS725" t="s">
        <v>51</v>
      </c>
      <c r="AT725" t="s">
        <v>50</v>
      </c>
      <c r="AU725" t="s">
        <v>52</v>
      </c>
      <c r="AV725" t="s">
        <v>52</v>
      </c>
      <c r="AW725" t="s">
        <v>52</v>
      </c>
      <c r="AX725" t="s">
        <v>52</v>
      </c>
      <c r="AY725" t="s">
        <v>51</v>
      </c>
    </row>
    <row r="726" spans="1:51" hidden="1" x14ac:dyDescent="0.25">
      <c r="A726">
        <v>218087</v>
      </c>
      <c r="B726">
        <v>65</v>
      </c>
      <c r="C726">
        <v>65</v>
      </c>
      <c r="D726">
        <v>50</v>
      </c>
      <c r="E726">
        <v>10</v>
      </c>
      <c r="F726" t="s">
        <v>1162</v>
      </c>
      <c r="G726" s="22">
        <v>15349</v>
      </c>
      <c r="H726">
        <v>76</v>
      </c>
      <c r="I726" t="s">
        <v>46</v>
      </c>
      <c r="J726" t="s">
        <v>47</v>
      </c>
      <c r="K726" t="s">
        <v>58</v>
      </c>
      <c r="L726">
        <v>43.5</v>
      </c>
      <c r="M726">
        <v>130</v>
      </c>
      <c r="N726">
        <v>60</v>
      </c>
      <c r="O726">
        <v>70</v>
      </c>
      <c r="P726">
        <v>95</v>
      </c>
      <c r="Q726">
        <v>85</v>
      </c>
      <c r="R726" t="s">
        <v>54</v>
      </c>
      <c r="S726" t="s">
        <v>50</v>
      </c>
      <c r="T726" t="s">
        <v>50</v>
      </c>
      <c r="U726" t="s">
        <v>50</v>
      </c>
      <c r="V726" t="s">
        <v>51</v>
      </c>
      <c r="W726" t="s">
        <v>51</v>
      </c>
      <c r="X726" t="s">
        <v>51</v>
      </c>
      <c r="Y726" t="s">
        <v>50</v>
      </c>
      <c r="Z726" t="s">
        <v>52</v>
      </c>
      <c r="AA726" t="s">
        <v>50</v>
      </c>
      <c r="AB726" t="s">
        <v>50</v>
      </c>
      <c r="AC726">
        <v>106</v>
      </c>
      <c r="AD726">
        <v>44</v>
      </c>
      <c r="AF726">
        <v>4.7</v>
      </c>
      <c r="AK726" t="s">
        <v>50</v>
      </c>
      <c r="AL726" t="s">
        <v>51</v>
      </c>
      <c r="AM726" t="s">
        <v>50</v>
      </c>
      <c r="AN726" t="s">
        <v>50</v>
      </c>
      <c r="AO726" t="s">
        <v>51</v>
      </c>
      <c r="AP726" t="s">
        <v>51</v>
      </c>
      <c r="AQ726" t="s">
        <v>50</v>
      </c>
      <c r="AR726" t="s">
        <v>50</v>
      </c>
      <c r="AS726" t="s">
        <v>51</v>
      </c>
      <c r="AT726" t="s">
        <v>50</v>
      </c>
      <c r="AU726" t="s">
        <v>52</v>
      </c>
      <c r="AV726" t="s">
        <v>52</v>
      </c>
      <c r="AW726" t="s">
        <v>52</v>
      </c>
      <c r="AX726" t="s">
        <v>52</v>
      </c>
      <c r="AY726" t="s">
        <v>51</v>
      </c>
    </row>
    <row r="727" spans="1:51" x14ac:dyDescent="0.25">
      <c r="A727">
        <v>218624</v>
      </c>
      <c r="B727">
        <v>62</v>
      </c>
      <c r="D727">
        <v>62</v>
      </c>
      <c r="E727">
        <v>1</v>
      </c>
      <c r="F727" t="s">
        <v>210</v>
      </c>
      <c r="G727" s="22">
        <v>8937</v>
      </c>
      <c r="H727">
        <v>94</v>
      </c>
      <c r="I727" t="s">
        <v>56</v>
      </c>
      <c r="J727" t="s">
        <v>57</v>
      </c>
      <c r="K727" t="s">
        <v>58</v>
      </c>
      <c r="L727">
        <v>35.630000000000003</v>
      </c>
      <c r="M727">
        <v>120</v>
      </c>
      <c r="N727">
        <v>80</v>
      </c>
      <c r="O727">
        <v>40</v>
      </c>
      <c r="P727">
        <v>100</v>
      </c>
      <c r="Q727">
        <v>60</v>
      </c>
      <c r="R727" t="s">
        <v>59</v>
      </c>
      <c r="S727" t="s">
        <v>50</v>
      </c>
      <c r="T727" t="s">
        <v>50</v>
      </c>
      <c r="U727" t="s">
        <v>51</v>
      </c>
      <c r="V727" t="s">
        <v>51</v>
      </c>
      <c r="W727" t="s">
        <v>50</v>
      </c>
      <c r="X727" t="s">
        <v>51</v>
      </c>
      <c r="Y727" t="s">
        <v>51</v>
      </c>
      <c r="Z727" t="s">
        <v>52</v>
      </c>
      <c r="AA727" t="s">
        <v>50</v>
      </c>
      <c r="AB727" t="s">
        <v>51</v>
      </c>
      <c r="AC727">
        <v>165</v>
      </c>
      <c r="AD727">
        <v>31</v>
      </c>
      <c r="AF727">
        <v>5</v>
      </c>
      <c r="AI727" t="s">
        <v>52</v>
      </c>
      <c r="AJ727" t="s">
        <v>52</v>
      </c>
      <c r="AK727" t="s">
        <v>50</v>
      </c>
      <c r="AL727" t="s">
        <v>50</v>
      </c>
      <c r="AM727" t="s">
        <v>52</v>
      </c>
      <c r="AN727" t="s">
        <v>50</v>
      </c>
      <c r="AO727" t="s">
        <v>51</v>
      </c>
      <c r="AP727" t="s">
        <v>51</v>
      </c>
      <c r="AQ727" t="s">
        <v>50</v>
      </c>
      <c r="AR727" t="s">
        <v>50</v>
      </c>
      <c r="AS727" t="s">
        <v>50</v>
      </c>
      <c r="AT727" t="s">
        <v>50</v>
      </c>
      <c r="AU727" t="s">
        <v>52</v>
      </c>
      <c r="AV727" t="s">
        <v>52</v>
      </c>
      <c r="AW727" t="s">
        <v>52</v>
      </c>
      <c r="AX727" t="s">
        <v>52</v>
      </c>
      <c r="AY727" t="s">
        <v>51</v>
      </c>
    </row>
    <row r="728" spans="1:51" hidden="1" x14ac:dyDescent="0.25">
      <c r="A728">
        <v>218624</v>
      </c>
      <c r="B728">
        <v>62</v>
      </c>
      <c r="D728">
        <v>62</v>
      </c>
      <c r="E728">
        <v>2</v>
      </c>
      <c r="F728" t="s">
        <v>1163</v>
      </c>
      <c r="G728" s="22">
        <v>8937</v>
      </c>
      <c r="H728">
        <v>94</v>
      </c>
      <c r="I728" t="s">
        <v>56</v>
      </c>
      <c r="J728" t="s">
        <v>57</v>
      </c>
      <c r="K728" t="s">
        <v>58</v>
      </c>
      <c r="L728">
        <v>36.22</v>
      </c>
      <c r="M728">
        <v>120</v>
      </c>
      <c r="N728">
        <v>60</v>
      </c>
      <c r="O728">
        <v>60</v>
      </c>
      <c r="P728">
        <v>90</v>
      </c>
      <c r="Q728">
        <v>60</v>
      </c>
      <c r="R728" t="s">
        <v>54</v>
      </c>
      <c r="S728" t="s">
        <v>50</v>
      </c>
      <c r="T728" t="s">
        <v>50</v>
      </c>
      <c r="U728" t="s">
        <v>50</v>
      </c>
      <c r="V728" t="s">
        <v>51</v>
      </c>
      <c r="W728" t="s">
        <v>50</v>
      </c>
      <c r="X728" t="s">
        <v>51</v>
      </c>
      <c r="Y728" t="s">
        <v>51</v>
      </c>
      <c r="Z728" t="s">
        <v>52</v>
      </c>
      <c r="AA728" t="s">
        <v>50</v>
      </c>
      <c r="AB728" t="s">
        <v>51</v>
      </c>
      <c r="AC728">
        <v>186</v>
      </c>
      <c r="AD728">
        <v>27</v>
      </c>
      <c r="AF728">
        <v>4.8</v>
      </c>
      <c r="AI728" t="s">
        <v>52</v>
      </c>
      <c r="AJ728" t="s">
        <v>52</v>
      </c>
      <c r="AK728" t="s">
        <v>50</v>
      </c>
      <c r="AL728" t="s">
        <v>50</v>
      </c>
      <c r="AM728" t="s">
        <v>52</v>
      </c>
      <c r="AN728" t="s">
        <v>50</v>
      </c>
      <c r="AO728" t="s">
        <v>51</v>
      </c>
      <c r="AP728" t="s">
        <v>51</v>
      </c>
      <c r="AQ728" t="s">
        <v>50</v>
      </c>
      <c r="AR728" t="s">
        <v>50</v>
      </c>
      <c r="AS728" t="s">
        <v>50</v>
      </c>
      <c r="AT728" t="s">
        <v>50</v>
      </c>
      <c r="AU728" t="s">
        <v>52</v>
      </c>
      <c r="AV728" t="s">
        <v>52</v>
      </c>
      <c r="AW728" t="s">
        <v>52</v>
      </c>
      <c r="AX728" t="s">
        <v>52</v>
      </c>
      <c r="AY728" t="s">
        <v>51</v>
      </c>
    </row>
    <row r="729" spans="1:51" hidden="1" x14ac:dyDescent="0.25">
      <c r="A729">
        <v>218624</v>
      </c>
      <c r="B729">
        <v>62</v>
      </c>
      <c r="D729">
        <v>62</v>
      </c>
      <c r="E729">
        <v>3</v>
      </c>
      <c r="F729" t="s">
        <v>1164</v>
      </c>
      <c r="G729" s="22">
        <v>8937</v>
      </c>
      <c r="H729">
        <v>94</v>
      </c>
      <c r="I729" t="s">
        <v>56</v>
      </c>
      <c r="J729" t="s">
        <v>57</v>
      </c>
      <c r="K729" t="s">
        <v>58</v>
      </c>
      <c r="L729">
        <v>35.92</v>
      </c>
      <c r="M729">
        <v>125</v>
      </c>
      <c r="N729">
        <v>65</v>
      </c>
      <c r="O729">
        <v>60</v>
      </c>
      <c r="P729">
        <v>95</v>
      </c>
      <c r="Q729">
        <v>63</v>
      </c>
      <c r="R729" t="s">
        <v>105</v>
      </c>
      <c r="S729" t="s">
        <v>50</v>
      </c>
      <c r="T729" t="s">
        <v>50</v>
      </c>
      <c r="U729" t="s">
        <v>51</v>
      </c>
      <c r="V729" t="s">
        <v>51</v>
      </c>
      <c r="W729" t="s">
        <v>50</v>
      </c>
      <c r="X729" t="s">
        <v>51</v>
      </c>
      <c r="Y729" t="s">
        <v>51</v>
      </c>
      <c r="Z729" t="s">
        <v>52</v>
      </c>
      <c r="AA729" t="s">
        <v>50</v>
      </c>
      <c r="AB729" t="s">
        <v>51</v>
      </c>
      <c r="AC729">
        <v>189</v>
      </c>
      <c r="AD729">
        <v>26</v>
      </c>
      <c r="AF729">
        <v>4.7</v>
      </c>
      <c r="AI729" t="s">
        <v>52</v>
      </c>
      <c r="AJ729" t="s">
        <v>52</v>
      </c>
      <c r="AK729" t="s">
        <v>50</v>
      </c>
      <c r="AL729" t="s">
        <v>50</v>
      </c>
      <c r="AM729" t="s">
        <v>52</v>
      </c>
      <c r="AN729" t="s">
        <v>50</v>
      </c>
      <c r="AO729" t="s">
        <v>51</v>
      </c>
      <c r="AP729" t="s">
        <v>51</v>
      </c>
      <c r="AQ729" t="s">
        <v>50</v>
      </c>
      <c r="AR729" t="s">
        <v>50</v>
      </c>
      <c r="AS729" t="s">
        <v>50</v>
      </c>
      <c r="AT729" t="s">
        <v>50</v>
      </c>
      <c r="AU729" t="s">
        <v>52</v>
      </c>
      <c r="AV729" t="s">
        <v>52</v>
      </c>
      <c r="AW729" t="s">
        <v>52</v>
      </c>
      <c r="AX729" t="s">
        <v>52</v>
      </c>
      <c r="AY729" t="s">
        <v>51</v>
      </c>
    </row>
    <row r="730" spans="1:51" hidden="1" x14ac:dyDescent="0.25">
      <c r="A730">
        <v>218624</v>
      </c>
      <c r="B730">
        <v>62</v>
      </c>
      <c r="D730">
        <v>62</v>
      </c>
      <c r="E730">
        <v>4</v>
      </c>
      <c r="F730" t="s">
        <v>1165</v>
      </c>
      <c r="G730" s="22">
        <v>8937</v>
      </c>
      <c r="H730">
        <v>94</v>
      </c>
      <c r="I730" t="s">
        <v>56</v>
      </c>
      <c r="J730" t="s">
        <v>57</v>
      </c>
      <c r="K730" t="s">
        <v>58</v>
      </c>
      <c r="L730">
        <v>35.04</v>
      </c>
      <c r="M730">
        <v>120</v>
      </c>
      <c r="N730">
        <v>60</v>
      </c>
      <c r="O730">
        <v>60</v>
      </c>
      <c r="P730">
        <v>90</v>
      </c>
      <c r="Q730">
        <v>60</v>
      </c>
      <c r="R730" t="s">
        <v>59</v>
      </c>
      <c r="S730" t="s">
        <v>50</v>
      </c>
      <c r="T730" t="s">
        <v>50</v>
      </c>
      <c r="U730" t="s">
        <v>51</v>
      </c>
      <c r="V730" t="s">
        <v>51</v>
      </c>
      <c r="W730" t="s">
        <v>50</v>
      </c>
      <c r="X730" t="s">
        <v>51</v>
      </c>
      <c r="Y730" t="s">
        <v>51</v>
      </c>
      <c r="Z730" t="s">
        <v>52</v>
      </c>
      <c r="AA730" t="s">
        <v>50</v>
      </c>
      <c r="AB730" t="s">
        <v>51</v>
      </c>
      <c r="AC730">
        <v>161</v>
      </c>
      <c r="AD730">
        <v>32</v>
      </c>
      <c r="AE730">
        <v>10</v>
      </c>
      <c r="AF730">
        <v>4.7</v>
      </c>
      <c r="AI730" t="s">
        <v>52</v>
      </c>
      <c r="AJ730" t="s">
        <v>52</v>
      </c>
      <c r="AK730" t="s">
        <v>50</v>
      </c>
      <c r="AL730" t="s">
        <v>50</v>
      </c>
      <c r="AM730" t="s">
        <v>52</v>
      </c>
      <c r="AN730" t="s">
        <v>50</v>
      </c>
      <c r="AO730" t="s">
        <v>51</v>
      </c>
      <c r="AP730" t="s">
        <v>51</v>
      </c>
      <c r="AQ730" t="s">
        <v>50</v>
      </c>
      <c r="AR730" t="s">
        <v>50</v>
      </c>
      <c r="AS730" t="s">
        <v>50</v>
      </c>
      <c r="AT730" t="s">
        <v>50</v>
      </c>
      <c r="AU730" t="s">
        <v>52</v>
      </c>
      <c r="AV730" t="s">
        <v>52</v>
      </c>
      <c r="AW730" t="s">
        <v>52</v>
      </c>
      <c r="AX730" t="s">
        <v>52</v>
      </c>
      <c r="AY730" t="s">
        <v>51</v>
      </c>
    </row>
    <row r="731" spans="1:51" hidden="1" x14ac:dyDescent="0.25">
      <c r="A731">
        <v>218624</v>
      </c>
      <c r="B731">
        <v>62</v>
      </c>
      <c r="D731">
        <v>62</v>
      </c>
      <c r="E731">
        <v>5</v>
      </c>
      <c r="F731" t="s">
        <v>1166</v>
      </c>
      <c r="G731" s="22">
        <v>8937</v>
      </c>
      <c r="H731">
        <v>94</v>
      </c>
      <c r="I731" t="s">
        <v>56</v>
      </c>
      <c r="J731" t="s">
        <v>57</v>
      </c>
      <c r="K731" t="s">
        <v>58</v>
      </c>
      <c r="L731">
        <v>35.22</v>
      </c>
      <c r="M731">
        <v>120</v>
      </c>
      <c r="N731">
        <v>60</v>
      </c>
      <c r="O731">
        <v>60</v>
      </c>
      <c r="P731">
        <v>90</v>
      </c>
      <c r="Q731">
        <v>78</v>
      </c>
      <c r="R731" t="s">
        <v>59</v>
      </c>
      <c r="S731" t="s">
        <v>50</v>
      </c>
      <c r="T731" t="s">
        <v>50</v>
      </c>
      <c r="U731" t="s">
        <v>51</v>
      </c>
      <c r="V731" t="s">
        <v>51</v>
      </c>
      <c r="W731" t="s">
        <v>50</v>
      </c>
      <c r="X731" t="s">
        <v>51</v>
      </c>
      <c r="Y731" t="s">
        <v>51</v>
      </c>
      <c r="Z731" t="s">
        <v>52</v>
      </c>
      <c r="AA731" t="s">
        <v>50</v>
      </c>
      <c r="AB731" t="s">
        <v>51</v>
      </c>
      <c r="AC731">
        <v>144</v>
      </c>
      <c r="AD731">
        <v>36</v>
      </c>
      <c r="AE731">
        <v>10.3</v>
      </c>
      <c r="AF731">
        <v>4.0999999999999996</v>
      </c>
      <c r="AI731" t="s">
        <v>52</v>
      </c>
      <c r="AJ731" t="s">
        <v>52</v>
      </c>
      <c r="AK731" t="s">
        <v>50</v>
      </c>
      <c r="AL731" t="s">
        <v>50</v>
      </c>
      <c r="AM731" t="s">
        <v>52</v>
      </c>
      <c r="AN731" t="s">
        <v>50</v>
      </c>
      <c r="AO731" t="s">
        <v>51</v>
      </c>
      <c r="AP731" t="s">
        <v>51</v>
      </c>
      <c r="AQ731" t="s">
        <v>50</v>
      </c>
      <c r="AR731" t="s">
        <v>50</v>
      </c>
      <c r="AS731" t="s">
        <v>50</v>
      </c>
      <c r="AT731" t="s">
        <v>50</v>
      </c>
      <c r="AU731" t="s">
        <v>52</v>
      </c>
      <c r="AV731" t="s">
        <v>52</v>
      </c>
      <c r="AW731" t="s">
        <v>52</v>
      </c>
      <c r="AX731" t="s">
        <v>52</v>
      </c>
      <c r="AY731" t="s">
        <v>51</v>
      </c>
    </row>
    <row r="732" spans="1:51" hidden="1" x14ac:dyDescent="0.25">
      <c r="A732">
        <v>218624</v>
      </c>
      <c r="B732">
        <v>62</v>
      </c>
      <c r="D732">
        <v>62</v>
      </c>
      <c r="E732">
        <v>6</v>
      </c>
      <c r="F732" t="s">
        <v>1167</v>
      </c>
      <c r="G732" s="22">
        <v>8937</v>
      </c>
      <c r="H732">
        <v>94</v>
      </c>
      <c r="I732" t="s">
        <v>56</v>
      </c>
      <c r="J732" t="s">
        <v>57</v>
      </c>
      <c r="K732" t="s">
        <v>58</v>
      </c>
      <c r="L732">
        <v>34.89</v>
      </c>
      <c r="M732">
        <v>118</v>
      </c>
      <c r="N732">
        <v>64</v>
      </c>
      <c r="O732">
        <v>54</v>
      </c>
      <c r="P732">
        <v>91</v>
      </c>
      <c r="Q732">
        <v>80</v>
      </c>
      <c r="R732" t="s">
        <v>59</v>
      </c>
      <c r="S732" t="s">
        <v>50</v>
      </c>
      <c r="T732" t="s">
        <v>50</v>
      </c>
      <c r="U732" t="s">
        <v>51</v>
      </c>
      <c r="V732" t="s">
        <v>51</v>
      </c>
      <c r="W732" t="s">
        <v>50</v>
      </c>
      <c r="X732" t="s">
        <v>51</v>
      </c>
      <c r="Y732" t="s">
        <v>51</v>
      </c>
      <c r="Z732" t="s">
        <v>52</v>
      </c>
      <c r="AA732" t="s">
        <v>50</v>
      </c>
      <c r="AB732" t="s">
        <v>51</v>
      </c>
      <c r="AC732">
        <v>126</v>
      </c>
      <c r="AD732">
        <v>43</v>
      </c>
      <c r="AE732">
        <v>11.2</v>
      </c>
      <c r="AF732">
        <v>4</v>
      </c>
      <c r="AI732" t="s">
        <v>52</v>
      </c>
      <c r="AJ732" t="s">
        <v>52</v>
      </c>
      <c r="AK732" t="s">
        <v>50</v>
      </c>
      <c r="AL732" t="s">
        <v>50</v>
      </c>
      <c r="AM732" t="s">
        <v>52</v>
      </c>
      <c r="AN732" t="s">
        <v>50</v>
      </c>
      <c r="AO732" t="s">
        <v>51</v>
      </c>
      <c r="AP732" t="s">
        <v>50</v>
      </c>
      <c r="AQ732" t="s">
        <v>50</v>
      </c>
      <c r="AR732" t="s">
        <v>50</v>
      </c>
      <c r="AS732" t="s">
        <v>50</v>
      </c>
      <c r="AT732" t="s">
        <v>50</v>
      </c>
      <c r="AU732" t="s">
        <v>52</v>
      </c>
      <c r="AV732" t="s">
        <v>52</v>
      </c>
      <c r="AW732" t="s">
        <v>52</v>
      </c>
      <c r="AX732" t="s">
        <v>52</v>
      </c>
      <c r="AY732" t="s">
        <v>51</v>
      </c>
    </row>
    <row r="733" spans="1:51" hidden="1" x14ac:dyDescent="0.25">
      <c r="A733">
        <v>218624</v>
      </c>
      <c r="B733">
        <v>62</v>
      </c>
      <c r="D733">
        <v>62</v>
      </c>
      <c r="E733">
        <v>7</v>
      </c>
      <c r="F733" t="s">
        <v>1168</v>
      </c>
      <c r="G733" s="22">
        <v>8937</v>
      </c>
      <c r="H733">
        <v>94</v>
      </c>
      <c r="I733" t="s">
        <v>56</v>
      </c>
      <c r="J733" t="s">
        <v>57</v>
      </c>
      <c r="K733" t="s">
        <v>58</v>
      </c>
      <c r="L733">
        <v>33.68</v>
      </c>
      <c r="M733">
        <v>102</v>
      </c>
      <c r="N733">
        <v>60</v>
      </c>
      <c r="O733">
        <v>42</v>
      </c>
      <c r="P733">
        <v>81</v>
      </c>
      <c r="Q733">
        <v>69</v>
      </c>
      <c r="R733" t="s">
        <v>54</v>
      </c>
      <c r="S733" t="s">
        <v>50</v>
      </c>
      <c r="T733" t="s">
        <v>50</v>
      </c>
      <c r="U733" t="s">
        <v>50</v>
      </c>
      <c r="V733" t="s">
        <v>51</v>
      </c>
      <c r="W733" t="s">
        <v>50</v>
      </c>
      <c r="X733" t="s">
        <v>51</v>
      </c>
      <c r="Y733" t="s">
        <v>51</v>
      </c>
      <c r="Z733" t="s">
        <v>52</v>
      </c>
      <c r="AA733" t="s">
        <v>50</v>
      </c>
      <c r="AB733" t="s">
        <v>51</v>
      </c>
      <c r="AC733">
        <v>171</v>
      </c>
      <c r="AD733">
        <v>30</v>
      </c>
      <c r="AE733">
        <v>12.6</v>
      </c>
      <c r="AF733">
        <v>4.5999999999999996</v>
      </c>
      <c r="AI733" t="s">
        <v>52</v>
      </c>
      <c r="AJ733" t="s">
        <v>52</v>
      </c>
      <c r="AK733" t="s">
        <v>50</v>
      </c>
      <c r="AL733" t="s">
        <v>50</v>
      </c>
      <c r="AM733" t="s">
        <v>52</v>
      </c>
      <c r="AN733" t="s">
        <v>50</v>
      </c>
      <c r="AO733" t="s">
        <v>51</v>
      </c>
      <c r="AP733" t="s">
        <v>51</v>
      </c>
      <c r="AQ733" t="s">
        <v>50</v>
      </c>
      <c r="AR733" t="s">
        <v>50</v>
      </c>
      <c r="AS733" t="s">
        <v>50</v>
      </c>
      <c r="AT733" t="s">
        <v>50</v>
      </c>
      <c r="AU733" t="s">
        <v>52</v>
      </c>
      <c r="AV733" t="s">
        <v>52</v>
      </c>
      <c r="AW733" t="s">
        <v>52</v>
      </c>
      <c r="AX733" t="s">
        <v>52</v>
      </c>
      <c r="AY733" t="s">
        <v>51</v>
      </c>
    </row>
    <row r="734" spans="1:51" hidden="1" x14ac:dyDescent="0.25">
      <c r="A734">
        <v>218624</v>
      </c>
      <c r="B734">
        <v>62</v>
      </c>
      <c r="D734">
        <v>62</v>
      </c>
      <c r="E734">
        <v>8</v>
      </c>
      <c r="F734" t="s">
        <v>1169</v>
      </c>
      <c r="G734" s="22">
        <v>8937</v>
      </c>
      <c r="H734">
        <v>94</v>
      </c>
      <c r="I734" t="s">
        <v>56</v>
      </c>
      <c r="J734" t="s">
        <v>57</v>
      </c>
      <c r="K734" t="s">
        <v>58</v>
      </c>
      <c r="L734">
        <v>33.76</v>
      </c>
      <c r="M734">
        <v>105</v>
      </c>
      <c r="N734">
        <v>60</v>
      </c>
      <c r="O734">
        <v>45</v>
      </c>
      <c r="P734">
        <v>82.5</v>
      </c>
      <c r="Q734">
        <v>69</v>
      </c>
      <c r="R734" t="s">
        <v>59</v>
      </c>
      <c r="S734" t="s">
        <v>50</v>
      </c>
      <c r="T734" t="s">
        <v>50</v>
      </c>
      <c r="U734" t="s">
        <v>50</v>
      </c>
      <c r="V734" t="s">
        <v>51</v>
      </c>
      <c r="W734" t="s">
        <v>50</v>
      </c>
      <c r="X734" t="s">
        <v>51</v>
      </c>
      <c r="Y734" t="s">
        <v>51</v>
      </c>
      <c r="Z734" t="s">
        <v>52</v>
      </c>
      <c r="AA734" t="s">
        <v>50</v>
      </c>
      <c r="AB734" t="s">
        <v>51</v>
      </c>
      <c r="AC734">
        <v>184</v>
      </c>
      <c r="AD734">
        <v>27</v>
      </c>
      <c r="AE734">
        <v>11.5</v>
      </c>
      <c r="AF734">
        <v>4.7</v>
      </c>
      <c r="AI734" t="s">
        <v>52</v>
      </c>
      <c r="AJ734" t="s">
        <v>52</v>
      </c>
      <c r="AK734" t="s">
        <v>50</v>
      </c>
      <c r="AL734" t="s">
        <v>50</v>
      </c>
      <c r="AM734" t="s">
        <v>52</v>
      </c>
      <c r="AN734" t="s">
        <v>50</v>
      </c>
      <c r="AO734" t="s">
        <v>51</v>
      </c>
      <c r="AP734" t="s">
        <v>51</v>
      </c>
      <c r="AQ734" t="s">
        <v>50</v>
      </c>
      <c r="AR734" t="s">
        <v>50</v>
      </c>
      <c r="AS734" t="s">
        <v>50</v>
      </c>
      <c r="AT734" t="s">
        <v>50</v>
      </c>
      <c r="AU734" t="s">
        <v>52</v>
      </c>
      <c r="AV734" t="s">
        <v>52</v>
      </c>
      <c r="AW734" t="s">
        <v>52</v>
      </c>
      <c r="AX734" t="s">
        <v>52</v>
      </c>
      <c r="AY734" t="s">
        <v>51</v>
      </c>
    </row>
    <row r="735" spans="1:51" hidden="1" x14ac:dyDescent="0.25">
      <c r="A735">
        <v>218624</v>
      </c>
      <c r="B735">
        <v>62</v>
      </c>
      <c r="D735">
        <v>62</v>
      </c>
      <c r="E735">
        <v>9</v>
      </c>
      <c r="F735" t="s">
        <v>1170</v>
      </c>
      <c r="G735" s="22">
        <v>8937</v>
      </c>
      <c r="H735">
        <v>94</v>
      </c>
      <c r="I735" t="s">
        <v>56</v>
      </c>
      <c r="J735" t="s">
        <v>57</v>
      </c>
      <c r="K735" t="s">
        <v>58</v>
      </c>
      <c r="L735">
        <v>35</v>
      </c>
      <c r="M735">
        <v>120</v>
      </c>
      <c r="N735">
        <v>60</v>
      </c>
      <c r="O735">
        <v>60</v>
      </c>
      <c r="P735">
        <v>90</v>
      </c>
      <c r="Q735">
        <v>75</v>
      </c>
      <c r="R735" t="s">
        <v>59</v>
      </c>
      <c r="S735" t="s">
        <v>50</v>
      </c>
      <c r="T735" t="s">
        <v>50</v>
      </c>
      <c r="U735" t="s">
        <v>51</v>
      </c>
      <c r="V735" t="s">
        <v>51</v>
      </c>
      <c r="W735" t="s">
        <v>50</v>
      </c>
      <c r="X735" t="s">
        <v>51</v>
      </c>
      <c r="Y735" t="s">
        <v>51</v>
      </c>
      <c r="Z735" t="s">
        <v>52</v>
      </c>
      <c r="AA735" t="s">
        <v>50</v>
      </c>
      <c r="AB735" t="s">
        <v>51</v>
      </c>
      <c r="AC735">
        <v>166</v>
      </c>
      <c r="AD735">
        <v>31</v>
      </c>
      <c r="AE735">
        <v>9.5</v>
      </c>
      <c r="AF735">
        <v>4.7</v>
      </c>
      <c r="AI735" t="s">
        <v>52</v>
      </c>
      <c r="AJ735" t="s">
        <v>52</v>
      </c>
      <c r="AK735" t="s">
        <v>50</v>
      </c>
      <c r="AL735" t="s">
        <v>50</v>
      </c>
      <c r="AM735" t="s">
        <v>52</v>
      </c>
      <c r="AN735" t="s">
        <v>50</v>
      </c>
      <c r="AO735" t="s">
        <v>51</v>
      </c>
      <c r="AP735" t="s">
        <v>51</v>
      </c>
      <c r="AQ735" t="s">
        <v>50</v>
      </c>
      <c r="AR735" t="s">
        <v>50</v>
      </c>
      <c r="AS735" t="s">
        <v>50</v>
      </c>
      <c r="AT735" t="s">
        <v>50</v>
      </c>
      <c r="AU735" t="s">
        <v>52</v>
      </c>
      <c r="AV735" t="s">
        <v>52</v>
      </c>
      <c r="AW735" t="s">
        <v>52</v>
      </c>
      <c r="AX735" t="s">
        <v>52</v>
      </c>
      <c r="AY735" t="s">
        <v>51</v>
      </c>
    </row>
    <row r="736" spans="1:51" hidden="1" x14ac:dyDescent="0.25">
      <c r="A736">
        <v>218624</v>
      </c>
      <c r="B736">
        <v>62</v>
      </c>
      <c r="D736">
        <v>62</v>
      </c>
      <c r="E736">
        <v>10</v>
      </c>
      <c r="F736" t="s">
        <v>1171</v>
      </c>
      <c r="G736" s="22">
        <v>8937</v>
      </c>
      <c r="H736">
        <v>94</v>
      </c>
      <c r="I736" t="s">
        <v>56</v>
      </c>
      <c r="J736" t="s">
        <v>57</v>
      </c>
      <c r="K736" t="s">
        <v>58</v>
      </c>
      <c r="L736">
        <v>33.39</v>
      </c>
      <c r="M736">
        <v>102</v>
      </c>
      <c r="N736">
        <v>60</v>
      </c>
      <c r="O736">
        <v>42</v>
      </c>
      <c r="P736">
        <v>81</v>
      </c>
      <c r="Q736">
        <v>73</v>
      </c>
      <c r="R736" t="s">
        <v>59</v>
      </c>
      <c r="S736" t="s">
        <v>50</v>
      </c>
      <c r="T736" t="s">
        <v>50</v>
      </c>
      <c r="U736" t="s">
        <v>51</v>
      </c>
      <c r="V736" t="s">
        <v>51</v>
      </c>
      <c r="W736" t="s">
        <v>50</v>
      </c>
      <c r="X736" t="s">
        <v>51</v>
      </c>
      <c r="Y736" t="s">
        <v>51</v>
      </c>
      <c r="Z736" t="s">
        <v>52</v>
      </c>
      <c r="AA736" t="s">
        <v>50</v>
      </c>
      <c r="AB736" t="s">
        <v>51</v>
      </c>
      <c r="AC736">
        <v>223</v>
      </c>
      <c r="AD736">
        <v>21</v>
      </c>
      <c r="AE736">
        <v>9.6999999999999993</v>
      </c>
      <c r="AF736">
        <v>4.8</v>
      </c>
      <c r="AI736" t="s">
        <v>52</v>
      </c>
      <c r="AJ736" t="s">
        <v>52</v>
      </c>
      <c r="AK736" t="s">
        <v>50</v>
      </c>
      <c r="AL736" t="s">
        <v>50</v>
      </c>
      <c r="AM736" t="s">
        <v>52</v>
      </c>
      <c r="AN736" t="s">
        <v>50</v>
      </c>
      <c r="AO736" t="s">
        <v>51</v>
      </c>
      <c r="AP736" t="s">
        <v>51</v>
      </c>
      <c r="AQ736" t="s">
        <v>50</v>
      </c>
      <c r="AR736" t="s">
        <v>50</v>
      </c>
      <c r="AS736" t="s">
        <v>50</v>
      </c>
      <c r="AT736" t="s">
        <v>50</v>
      </c>
      <c r="AU736" t="s">
        <v>52</v>
      </c>
      <c r="AV736" t="s">
        <v>52</v>
      </c>
      <c r="AW736" t="s">
        <v>52</v>
      </c>
      <c r="AX736" t="s">
        <v>52</v>
      </c>
      <c r="AY736" t="s">
        <v>51</v>
      </c>
    </row>
    <row r="737" spans="1:51" hidden="1" x14ac:dyDescent="0.25">
      <c r="A737">
        <v>218624</v>
      </c>
      <c r="B737">
        <v>62</v>
      </c>
      <c r="D737">
        <v>62</v>
      </c>
      <c r="E737">
        <v>11</v>
      </c>
      <c r="F737" t="s">
        <v>1172</v>
      </c>
      <c r="G737" s="22">
        <v>8937</v>
      </c>
      <c r="H737">
        <v>94</v>
      </c>
      <c r="I737" t="s">
        <v>56</v>
      </c>
      <c r="J737" t="s">
        <v>57</v>
      </c>
      <c r="K737" t="s">
        <v>58</v>
      </c>
      <c r="L737">
        <v>33.65</v>
      </c>
      <c r="M737">
        <v>106</v>
      </c>
      <c r="N737">
        <v>60</v>
      </c>
      <c r="O737">
        <v>46</v>
      </c>
      <c r="P737">
        <v>83</v>
      </c>
      <c r="Q737">
        <v>69</v>
      </c>
      <c r="R737" t="s">
        <v>59</v>
      </c>
      <c r="S737" t="s">
        <v>50</v>
      </c>
      <c r="T737" t="s">
        <v>50</v>
      </c>
      <c r="U737" t="s">
        <v>51</v>
      </c>
      <c r="V737" t="s">
        <v>51</v>
      </c>
      <c r="W737" t="s">
        <v>50</v>
      </c>
      <c r="X737" t="s">
        <v>51</v>
      </c>
      <c r="Y737" t="s">
        <v>51</v>
      </c>
      <c r="Z737" t="s">
        <v>52</v>
      </c>
      <c r="AA737" t="s">
        <v>50</v>
      </c>
      <c r="AB737" t="s">
        <v>51</v>
      </c>
      <c r="AC737">
        <v>167</v>
      </c>
      <c r="AD737">
        <v>30</v>
      </c>
      <c r="AE737">
        <v>11.3</v>
      </c>
      <c r="AF737">
        <v>4.0999999999999996</v>
      </c>
      <c r="AI737" t="s">
        <v>52</v>
      </c>
      <c r="AJ737" t="s">
        <v>52</v>
      </c>
      <c r="AK737" t="s">
        <v>50</v>
      </c>
      <c r="AL737" t="s">
        <v>50</v>
      </c>
      <c r="AM737" t="s">
        <v>52</v>
      </c>
      <c r="AN737" t="s">
        <v>50</v>
      </c>
      <c r="AO737" t="s">
        <v>51</v>
      </c>
      <c r="AP737" t="s">
        <v>51</v>
      </c>
      <c r="AQ737" t="s">
        <v>50</v>
      </c>
      <c r="AR737" t="s">
        <v>50</v>
      </c>
      <c r="AS737" t="s">
        <v>50</v>
      </c>
      <c r="AT737" t="s">
        <v>50</v>
      </c>
      <c r="AU737" t="s">
        <v>52</v>
      </c>
      <c r="AV737" t="s">
        <v>52</v>
      </c>
      <c r="AW737" t="s">
        <v>52</v>
      </c>
      <c r="AX737" t="s">
        <v>52</v>
      </c>
      <c r="AY737" t="s">
        <v>51</v>
      </c>
    </row>
    <row r="738" spans="1:51" hidden="1" x14ac:dyDescent="0.25">
      <c r="A738">
        <v>218624</v>
      </c>
      <c r="B738">
        <v>62</v>
      </c>
      <c r="D738">
        <v>62</v>
      </c>
      <c r="E738">
        <v>12</v>
      </c>
      <c r="F738" t="s">
        <v>1173</v>
      </c>
      <c r="G738" s="22">
        <v>8937</v>
      </c>
      <c r="H738">
        <v>94</v>
      </c>
      <c r="I738" t="s">
        <v>56</v>
      </c>
      <c r="J738" t="s">
        <v>57</v>
      </c>
      <c r="K738" t="s">
        <v>58</v>
      </c>
      <c r="L738">
        <v>34.200000000000003</v>
      </c>
      <c r="M738">
        <v>120</v>
      </c>
      <c r="N738">
        <v>55</v>
      </c>
      <c r="O738">
        <v>65</v>
      </c>
      <c r="P738">
        <v>87.5</v>
      </c>
      <c r="Q738">
        <v>75</v>
      </c>
      <c r="R738" t="s">
        <v>105</v>
      </c>
      <c r="S738" t="s">
        <v>50</v>
      </c>
      <c r="T738" t="s">
        <v>50</v>
      </c>
      <c r="U738" t="s">
        <v>51</v>
      </c>
      <c r="V738" t="s">
        <v>51</v>
      </c>
      <c r="W738" t="s">
        <v>50</v>
      </c>
      <c r="X738" t="s">
        <v>51</v>
      </c>
      <c r="Z738" t="s">
        <v>52</v>
      </c>
      <c r="AA738" t="s">
        <v>50</v>
      </c>
      <c r="AB738" t="s">
        <v>51</v>
      </c>
      <c r="AC738">
        <v>158</v>
      </c>
      <c r="AD738">
        <v>32</v>
      </c>
      <c r="AE738">
        <v>118</v>
      </c>
      <c r="AF738">
        <v>4.5999999999999996</v>
      </c>
      <c r="AK738" t="s">
        <v>50</v>
      </c>
      <c r="AL738" t="s">
        <v>50</v>
      </c>
      <c r="AN738" t="s">
        <v>50</v>
      </c>
      <c r="AO738" t="s">
        <v>51</v>
      </c>
      <c r="AP738" t="s">
        <v>51</v>
      </c>
      <c r="AQ738" t="s">
        <v>50</v>
      </c>
      <c r="AR738" t="s">
        <v>50</v>
      </c>
      <c r="AS738" t="s">
        <v>50</v>
      </c>
      <c r="AT738" t="s">
        <v>50</v>
      </c>
      <c r="AU738" t="s">
        <v>52</v>
      </c>
      <c r="AV738" t="s">
        <v>52</v>
      </c>
      <c r="AW738" t="s">
        <v>52</v>
      </c>
      <c r="AX738" t="s">
        <v>52</v>
      </c>
      <c r="AY738" t="s">
        <v>51</v>
      </c>
    </row>
    <row r="739" spans="1:51" hidden="1" x14ac:dyDescent="0.25">
      <c r="A739">
        <v>218624</v>
      </c>
      <c r="B739">
        <v>63</v>
      </c>
      <c r="C739">
        <v>63</v>
      </c>
      <c r="D739">
        <v>62</v>
      </c>
      <c r="E739">
        <v>13</v>
      </c>
      <c r="F739" t="s">
        <v>1174</v>
      </c>
      <c r="G739" s="22">
        <v>8937</v>
      </c>
      <c r="H739">
        <v>94</v>
      </c>
      <c r="I739" t="s">
        <v>56</v>
      </c>
      <c r="J739" t="s">
        <v>57</v>
      </c>
      <c r="K739" t="s">
        <v>58</v>
      </c>
      <c r="L739">
        <v>32.5</v>
      </c>
      <c r="M739">
        <v>115</v>
      </c>
      <c r="N739">
        <v>60</v>
      </c>
      <c r="O739">
        <v>55</v>
      </c>
      <c r="P739">
        <v>87.5</v>
      </c>
      <c r="Q739">
        <v>73</v>
      </c>
      <c r="R739" t="s">
        <v>105</v>
      </c>
      <c r="S739" t="s">
        <v>50</v>
      </c>
      <c r="T739" t="s">
        <v>50</v>
      </c>
      <c r="U739" t="s">
        <v>51</v>
      </c>
      <c r="V739" t="s">
        <v>51</v>
      </c>
      <c r="W739" t="s">
        <v>50</v>
      </c>
      <c r="X739" t="s">
        <v>51</v>
      </c>
      <c r="Y739" t="s">
        <v>51</v>
      </c>
      <c r="Z739" t="s">
        <v>52</v>
      </c>
      <c r="AA739" t="s">
        <v>50</v>
      </c>
      <c r="AB739" t="s">
        <v>51</v>
      </c>
      <c r="AC739">
        <v>184</v>
      </c>
      <c r="AD739">
        <v>27</v>
      </c>
      <c r="AE739">
        <v>93</v>
      </c>
      <c r="AF739">
        <v>4.9000000000000004</v>
      </c>
      <c r="AK739" t="s">
        <v>50</v>
      </c>
      <c r="AL739" t="s">
        <v>50</v>
      </c>
      <c r="AN739" t="s">
        <v>50</v>
      </c>
      <c r="AO739" t="s">
        <v>51</v>
      </c>
      <c r="AP739" t="s">
        <v>51</v>
      </c>
      <c r="AQ739" t="s">
        <v>50</v>
      </c>
      <c r="AR739" t="s">
        <v>50</v>
      </c>
      <c r="AS739" t="s">
        <v>50</v>
      </c>
      <c r="AT739" t="s">
        <v>50</v>
      </c>
      <c r="AU739" s="23">
        <v>42599</v>
      </c>
      <c r="AV739">
        <v>0</v>
      </c>
      <c r="AW739" t="s">
        <v>52</v>
      </c>
      <c r="AX739" t="s">
        <v>52</v>
      </c>
      <c r="AY739" t="s">
        <v>51</v>
      </c>
    </row>
    <row r="740" spans="1:51" hidden="1" x14ac:dyDescent="0.25">
      <c r="A740">
        <v>218624</v>
      </c>
      <c r="B740">
        <v>63</v>
      </c>
      <c r="C740">
        <v>63</v>
      </c>
      <c r="D740">
        <v>62</v>
      </c>
      <c r="E740">
        <v>14</v>
      </c>
      <c r="F740" t="s">
        <v>1175</v>
      </c>
      <c r="G740" s="22">
        <v>8937</v>
      </c>
      <c r="H740">
        <v>94</v>
      </c>
      <c r="I740" t="s">
        <v>56</v>
      </c>
      <c r="J740" t="s">
        <v>57</v>
      </c>
      <c r="K740" t="s">
        <v>58</v>
      </c>
      <c r="L740">
        <v>32</v>
      </c>
      <c r="M740">
        <v>118</v>
      </c>
      <c r="N740">
        <v>55</v>
      </c>
      <c r="O740">
        <v>63</v>
      </c>
      <c r="P740">
        <v>86.5</v>
      </c>
      <c r="Q740">
        <v>78</v>
      </c>
      <c r="R740" t="s">
        <v>59</v>
      </c>
      <c r="S740" t="s">
        <v>50</v>
      </c>
      <c r="T740" t="s">
        <v>50</v>
      </c>
      <c r="U740" t="s">
        <v>51</v>
      </c>
      <c r="V740" t="s">
        <v>51</v>
      </c>
      <c r="W740" t="s">
        <v>50</v>
      </c>
      <c r="X740" t="s">
        <v>51</v>
      </c>
      <c r="Y740" t="s">
        <v>51</v>
      </c>
      <c r="Z740" t="s">
        <v>52</v>
      </c>
      <c r="AA740" t="s">
        <v>50</v>
      </c>
      <c r="AB740" t="s">
        <v>51</v>
      </c>
      <c r="AC740">
        <v>154</v>
      </c>
      <c r="AD740">
        <v>33</v>
      </c>
      <c r="AE740">
        <v>140</v>
      </c>
      <c r="AF740">
        <v>4.9000000000000004</v>
      </c>
      <c r="AK740" t="s">
        <v>50</v>
      </c>
      <c r="AL740" t="s">
        <v>50</v>
      </c>
      <c r="AM740" t="s">
        <v>50</v>
      </c>
      <c r="AN740" t="s">
        <v>50</v>
      </c>
      <c r="AO740" t="s">
        <v>51</v>
      </c>
      <c r="AP740" t="s">
        <v>51</v>
      </c>
      <c r="AQ740" t="s">
        <v>50</v>
      </c>
      <c r="AR740" t="s">
        <v>50</v>
      </c>
      <c r="AS740" t="s">
        <v>50</v>
      </c>
      <c r="AT740" t="s">
        <v>50</v>
      </c>
      <c r="AU740" t="s">
        <v>52</v>
      </c>
      <c r="AV740" t="s">
        <v>52</v>
      </c>
      <c r="AW740" t="s">
        <v>52</v>
      </c>
      <c r="AX740" t="s">
        <v>52</v>
      </c>
      <c r="AY740" t="s">
        <v>51</v>
      </c>
    </row>
    <row r="741" spans="1:51" hidden="1" x14ac:dyDescent="0.25">
      <c r="A741">
        <v>218624</v>
      </c>
      <c r="B741">
        <v>63</v>
      </c>
      <c r="C741">
        <v>63</v>
      </c>
      <c r="D741">
        <v>62</v>
      </c>
      <c r="E741">
        <v>15</v>
      </c>
      <c r="F741" t="s">
        <v>1176</v>
      </c>
      <c r="G741" s="22">
        <v>8937</v>
      </c>
      <c r="H741">
        <v>94</v>
      </c>
      <c r="I741" t="s">
        <v>56</v>
      </c>
      <c r="J741" t="s">
        <v>57</v>
      </c>
      <c r="K741" t="s">
        <v>58</v>
      </c>
      <c r="L741">
        <v>32.299999999999997</v>
      </c>
      <c r="M741">
        <v>110</v>
      </c>
      <c r="N741">
        <v>60</v>
      </c>
      <c r="O741">
        <v>50</v>
      </c>
      <c r="P741">
        <v>85</v>
      </c>
      <c r="Q741">
        <v>77</v>
      </c>
      <c r="R741" t="s">
        <v>59</v>
      </c>
      <c r="S741" t="s">
        <v>50</v>
      </c>
      <c r="T741" t="s">
        <v>50</v>
      </c>
      <c r="U741" t="s">
        <v>51</v>
      </c>
      <c r="V741" t="s">
        <v>51</v>
      </c>
      <c r="W741" t="s">
        <v>50</v>
      </c>
      <c r="X741" t="s">
        <v>51</v>
      </c>
      <c r="Y741" t="s">
        <v>51</v>
      </c>
      <c r="Z741" t="s">
        <v>52</v>
      </c>
      <c r="AA741" t="s">
        <v>50</v>
      </c>
      <c r="AB741" t="s">
        <v>51</v>
      </c>
      <c r="AC741">
        <v>140</v>
      </c>
      <c r="AD741">
        <v>37</v>
      </c>
      <c r="AE741">
        <v>132</v>
      </c>
      <c r="AF741">
        <v>5.3</v>
      </c>
      <c r="AK741" t="s">
        <v>50</v>
      </c>
      <c r="AL741" t="s">
        <v>50</v>
      </c>
      <c r="AM741" t="s">
        <v>50</v>
      </c>
      <c r="AN741" t="s">
        <v>50</v>
      </c>
      <c r="AO741" t="s">
        <v>51</v>
      </c>
      <c r="AP741" t="s">
        <v>51</v>
      </c>
      <c r="AQ741" t="s">
        <v>50</v>
      </c>
      <c r="AR741" t="s">
        <v>50</v>
      </c>
      <c r="AS741" t="s">
        <v>50</v>
      </c>
      <c r="AT741" t="s">
        <v>50</v>
      </c>
      <c r="AU741" t="s">
        <v>52</v>
      </c>
      <c r="AV741" t="s">
        <v>52</v>
      </c>
      <c r="AW741" t="s">
        <v>52</v>
      </c>
      <c r="AX741" t="s">
        <v>52</v>
      </c>
      <c r="AY741" t="s">
        <v>51</v>
      </c>
    </row>
    <row r="742" spans="1:51" hidden="1" x14ac:dyDescent="0.25">
      <c r="A742">
        <v>218624</v>
      </c>
      <c r="B742">
        <v>63</v>
      </c>
      <c r="C742">
        <v>63</v>
      </c>
      <c r="D742">
        <v>62</v>
      </c>
      <c r="E742">
        <v>16</v>
      </c>
      <c r="F742" t="s">
        <v>1177</v>
      </c>
      <c r="G742" s="22">
        <v>8937</v>
      </c>
      <c r="H742">
        <v>94</v>
      </c>
      <c r="I742" t="s">
        <v>56</v>
      </c>
      <c r="J742" t="s">
        <v>57</v>
      </c>
      <c r="K742" t="s">
        <v>58</v>
      </c>
      <c r="L742">
        <v>32.299999999999997</v>
      </c>
      <c r="M742">
        <v>110</v>
      </c>
      <c r="N742">
        <v>50</v>
      </c>
      <c r="O742">
        <v>60</v>
      </c>
      <c r="P742">
        <v>80</v>
      </c>
      <c r="Q742">
        <v>72</v>
      </c>
      <c r="R742" t="s">
        <v>105</v>
      </c>
      <c r="S742" t="s">
        <v>50</v>
      </c>
      <c r="T742" t="s">
        <v>50</v>
      </c>
      <c r="U742" t="s">
        <v>51</v>
      </c>
      <c r="V742" t="s">
        <v>51</v>
      </c>
      <c r="W742" t="s">
        <v>50</v>
      </c>
      <c r="X742" t="s">
        <v>51</v>
      </c>
      <c r="Y742" t="s">
        <v>51</v>
      </c>
      <c r="Z742" t="s">
        <v>52</v>
      </c>
      <c r="AA742" t="s">
        <v>50</v>
      </c>
      <c r="AB742" t="s">
        <v>51</v>
      </c>
      <c r="AK742" t="s">
        <v>50</v>
      </c>
      <c r="AL742" t="s">
        <v>50</v>
      </c>
      <c r="AM742" t="s">
        <v>50</v>
      </c>
      <c r="AN742" t="s">
        <v>50</v>
      </c>
      <c r="AO742" t="s">
        <v>51</v>
      </c>
      <c r="AP742" t="s">
        <v>51</v>
      </c>
      <c r="AQ742" t="s">
        <v>50</v>
      </c>
      <c r="AR742" t="s">
        <v>50</v>
      </c>
      <c r="AS742" t="s">
        <v>50</v>
      </c>
      <c r="AT742" t="s">
        <v>50</v>
      </c>
      <c r="AU742" t="s">
        <v>52</v>
      </c>
      <c r="AV742" t="s">
        <v>52</v>
      </c>
      <c r="AW742" t="s">
        <v>52</v>
      </c>
      <c r="AX742" t="s">
        <v>52</v>
      </c>
      <c r="AY742" t="s">
        <v>51</v>
      </c>
    </row>
    <row r="743" spans="1:51" x14ac:dyDescent="0.25">
      <c r="A743">
        <v>219049</v>
      </c>
      <c r="B743">
        <v>55</v>
      </c>
      <c r="C743">
        <v>55</v>
      </c>
      <c r="D743">
        <v>49</v>
      </c>
      <c r="E743">
        <v>1</v>
      </c>
      <c r="F743" t="s">
        <v>211</v>
      </c>
      <c r="G743" s="22">
        <v>17770</v>
      </c>
      <c r="H743">
        <v>70</v>
      </c>
      <c r="I743" t="s">
        <v>56</v>
      </c>
      <c r="J743" t="s">
        <v>57</v>
      </c>
      <c r="K743" t="s">
        <v>58</v>
      </c>
      <c r="L743">
        <v>26.6</v>
      </c>
      <c r="M743">
        <v>120</v>
      </c>
      <c r="N743">
        <v>80</v>
      </c>
      <c r="O743">
        <v>40</v>
      </c>
      <c r="P743">
        <v>100</v>
      </c>
      <c r="Q743">
        <v>70</v>
      </c>
      <c r="R743" t="s">
        <v>54</v>
      </c>
      <c r="S743" t="s">
        <v>50</v>
      </c>
      <c r="T743" t="s">
        <v>51</v>
      </c>
      <c r="U743" t="s">
        <v>50</v>
      </c>
      <c r="V743" t="s">
        <v>51</v>
      </c>
      <c r="W743" t="s">
        <v>50</v>
      </c>
      <c r="X743" t="s">
        <v>51</v>
      </c>
      <c r="Y743" t="s">
        <v>51</v>
      </c>
      <c r="Z743" t="s">
        <v>52</v>
      </c>
      <c r="AA743" t="s">
        <v>50</v>
      </c>
      <c r="AB743" t="s">
        <v>50</v>
      </c>
      <c r="AC743">
        <v>172</v>
      </c>
      <c r="AD743">
        <v>34</v>
      </c>
      <c r="AE743">
        <v>153</v>
      </c>
      <c r="AF743">
        <v>4</v>
      </c>
      <c r="AI743">
        <v>5.9</v>
      </c>
      <c r="AJ743">
        <v>3.2</v>
      </c>
      <c r="AK743" t="s">
        <v>50</v>
      </c>
      <c r="AL743" t="s">
        <v>50</v>
      </c>
      <c r="AM743" t="s">
        <v>50</v>
      </c>
      <c r="AN743" t="s">
        <v>50</v>
      </c>
      <c r="AO743" t="s">
        <v>50</v>
      </c>
      <c r="AP743" t="s">
        <v>50</v>
      </c>
      <c r="AQ743" t="s">
        <v>50</v>
      </c>
      <c r="AR743" t="s">
        <v>50</v>
      </c>
      <c r="AS743" t="s">
        <v>50</v>
      </c>
      <c r="AT743" t="s">
        <v>50</v>
      </c>
      <c r="AU743" t="s">
        <v>52</v>
      </c>
      <c r="AV743" t="s">
        <v>52</v>
      </c>
      <c r="AW743" t="s">
        <v>52</v>
      </c>
      <c r="AX743" t="s">
        <v>52</v>
      </c>
      <c r="AY743" t="s">
        <v>50</v>
      </c>
    </row>
    <row r="744" spans="1:51" hidden="1" x14ac:dyDescent="0.25">
      <c r="A744">
        <v>219049</v>
      </c>
      <c r="B744">
        <v>55</v>
      </c>
      <c r="C744">
        <v>55</v>
      </c>
      <c r="D744">
        <v>49</v>
      </c>
      <c r="E744">
        <v>2</v>
      </c>
      <c r="F744" t="s">
        <v>1178</v>
      </c>
      <c r="G744" s="22">
        <v>17770</v>
      </c>
      <c r="H744">
        <v>70</v>
      </c>
      <c r="I744" t="s">
        <v>56</v>
      </c>
      <c r="J744" t="s">
        <v>57</v>
      </c>
      <c r="K744" t="s">
        <v>58</v>
      </c>
      <c r="L744">
        <v>26.9</v>
      </c>
      <c r="M744">
        <v>135</v>
      </c>
      <c r="N744">
        <v>75</v>
      </c>
      <c r="O744">
        <v>60</v>
      </c>
      <c r="P744">
        <v>105</v>
      </c>
      <c r="Q744">
        <v>69</v>
      </c>
      <c r="R744" t="s">
        <v>54</v>
      </c>
      <c r="S744" t="s">
        <v>50</v>
      </c>
      <c r="T744" t="s">
        <v>51</v>
      </c>
      <c r="U744" t="s">
        <v>50</v>
      </c>
      <c r="V744" t="s">
        <v>51</v>
      </c>
      <c r="W744" t="s">
        <v>50</v>
      </c>
      <c r="X744" t="s">
        <v>51</v>
      </c>
      <c r="Y744" t="s">
        <v>51</v>
      </c>
      <c r="Z744" t="s">
        <v>52</v>
      </c>
      <c r="AA744" t="s">
        <v>50</v>
      </c>
      <c r="AB744" t="s">
        <v>50</v>
      </c>
      <c r="AC744">
        <v>173</v>
      </c>
      <c r="AD744">
        <v>34</v>
      </c>
      <c r="AE744">
        <v>147</v>
      </c>
      <c r="AF744">
        <v>4.4000000000000004</v>
      </c>
      <c r="AK744" t="s">
        <v>50</v>
      </c>
      <c r="AL744" t="s">
        <v>50</v>
      </c>
      <c r="AM744" t="s">
        <v>50</v>
      </c>
      <c r="AN744" t="s">
        <v>50</v>
      </c>
      <c r="AO744" t="s">
        <v>50</v>
      </c>
      <c r="AP744" t="s">
        <v>50</v>
      </c>
      <c r="AQ744" t="s">
        <v>50</v>
      </c>
      <c r="AR744" t="s">
        <v>50</v>
      </c>
      <c r="AS744" t="s">
        <v>50</v>
      </c>
      <c r="AT744" t="s">
        <v>50</v>
      </c>
      <c r="AU744" t="s">
        <v>52</v>
      </c>
      <c r="AV744" t="s">
        <v>52</v>
      </c>
      <c r="AW744" t="s">
        <v>52</v>
      </c>
      <c r="AX744" t="s">
        <v>52</v>
      </c>
      <c r="AY744" t="s">
        <v>50</v>
      </c>
    </row>
    <row r="745" spans="1:51" hidden="1" x14ac:dyDescent="0.25">
      <c r="A745">
        <v>219049</v>
      </c>
      <c r="B745">
        <v>55</v>
      </c>
      <c r="C745">
        <v>55</v>
      </c>
      <c r="D745">
        <v>49</v>
      </c>
      <c r="E745">
        <v>3</v>
      </c>
      <c r="F745" t="s">
        <v>1179</v>
      </c>
      <c r="G745" s="22">
        <v>17770</v>
      </c>
      <c r="H745">
        <v>70</v>
      </c>
      <c r="I745" t="s">
        <v>56</v>
      </c>
      <c r="J745" t="s">
        <v>57</v>
      </c>
      <c r="K745" t="s">
        <v>58</v>
      </c>
      <c r="L745">
        <v>26.9</v>
      </c>
      <c r="M745">
        <v>130</v>
      </c>
      <c r="N745">
        <v>70</v>
      </c>
      <c r="O745">
        <v>60</v>
      </c>
      <c r="P745">
        <v>100</v>
      </c>
      <c r="Q745">
        <v>71</v>
      </c>
      <c r="R745" t="s">
        <v>54</v>
      </c>
      <c r="S745" t="s">
        <v>50</v>
      </c>
      <c r="T745" t="s">
        <v>51</v>
      </c>
      <c r="U745" t="s">
        <v>50</v>
      </c>
      <c r="V745" t="s">
        <v>51</v>
      </c>
      <c r="W745" t="s">
        <v>50</v>
      </c>
      <c r="X745" t="s">
        <v>51</v>
      </c>
      <c r="Y745" t="s">
        <v>51</v>
      </c>
      <c r="Z745" t="s">
        <v>52</v>
      </c>
      <c r="AA745" t="s">
        <v>50</v>
      </c>
      <c r="AB745" t="s">
        <v>50</v>
      </c>
      <c r="AC745">
        <v>168</v>
      </c>
      <c r="AD745">
        <v>35</v>
      </c>
      <c r="AE745">
        <v>156</v>
      </c>
      <c r="AF745">
        <v>4.5999999999999996</v>
      </c>
      <c r="AI745">
        <v>5.2</v>
      </c>
      <c r="AJ745">
        <v>2.5</v>
      </c>
      <c r="AK745" t="s">
        <v>50</v>
      </c>
      <c r="AL745" t="s">
        <v>50</v>
      </c>
      <c r="AM745" t="s">
        <v>50</v>
      </c>
      <c r="AN745" t="s">
        <v>50</v>
      </c>
      <c r="AO745" t="s">
        <v>50</v>
      </c>
      <c r="AP745" t="s">
        <v>50</v>
      </c>
      <c r="AQ745" t="s">
        <v>50</v>
      </c>
      <c r="AR745" t="s">
        <v>50</v>
      </c>
      <c r="AS745" t="s">
        <v>51</v>
      </c>
      <c r="AT745" t="s">
        <v>50</v>
      </c>
      <c r="AU745" t="s">
        <v>52</v>
      </c>
      <c r="AV745" t="s">
        <v>52</v>
      </c>
      <c r="AW745" t="s">
        <v>52</v>
      </c>
      <c r="AX745" t="s">
        <v>52</v>
      </c>
      <c r="AY745" t="s">
        <v>50</v>
      </c>
    </row>
    <row r="746" spans="1:51" x14ac:dyDescent="0.25">
      <c r="A746">
        <v>219610</v>
      </c>
      <c r="B746">
        <v>51</v>
      </c>
      <c r="C746">
        <v>51</v>
      </c>
      <c r="D746">
        <v>33</v>
      </c>
      <c r="E746">
        <v>1</v>
      </c>
      <c r="F746" t="s">
        <v>212</v>
      </c>
      <c r="G746" s="22">
        <v>13197</v>
      </c>
      <c r="H746">
        <v>82</v>
      </c>
      <c r="I746" t="s">
        <v>56</v>
      </c>
      <c r="J746" t="s">
        <v>47</v>
      </c>
      <c r="K746" t="s">
        <v>58</v>
      </c>
      <c r="L746">
        <v>26.9</v>
      </c>
      <c r="M746">
        <v>105</v>
      </c>
      <c r="N746">
        <v>60</v>
      </c>
      <c r="O746">
        <v>45</v>
      </c>
      <c r="P746">
        <v>82.5</v>
      </c>
      <c r="Q746">
        <v>80</v>
      </c>
      <c r="R746" t="s">
        <v>54</v>
      </c>
      <c r="S746" t="s">
        <v>50</v>
      </c>
      <c r="T746" t="s">
        <v>50</v>
      </c>
      <c r="U746" t="s">
        <v>50</v>
      </c>
      <c r="V746" t="s">
        <v>51</v>
      </c>
      <c r="W746" t="s">
        <v>50</v>
      </c>
      <c r="X746" t="s">
        <v>50</v>
      </c>
      <c r="Y746" t="s">
        <v>50</v>
      </c>
      <c r="Z746" t="s">
        <v>52</v>
      </c>
      <c r="AA746" t="s">
        <v>50</v>
      </c>
      <c r="AB746" t="s">
        <v>51</v>
      </c>
      <c r="AK746" t="s">
        <v>51</v>
      </c>
      <c r="AL746" t="s">
        <v>50</v>
      </c>
      <c r="AM746" t="s">
        <v>50</v>
      </c>
      <c r="AN746" t="s">
        <v>51</v>
      </c>
      <c r="AO746" t="s">
        <v>51</v>
      </c>
      <c r="AP746" t="s">
        <v>50</v>
      </c>
      <c r="AQ746" t="s">
        <v>50</v>
      </c>
      <c r="AR746" t="s">
        <v>50</v>
      </c>
      <c r="AS746" t="s">
        <v>51</v>
      </c>
      <c r="AT746" t="s">
        <v>50</v>
      </c>
      <c r="AU746" t="s">
        <v>52</v>
      </c>
      <c r="AV746" t="s">
        <v>52</v>
      </c>
      <c r="AW746" t="s">
        <v>52</v>
      </c>
      <c r="AX746" t="s">
        <v>52</v>
      </c>
      <c r="AY746" t="s">
        <v>51</v>
      </c>
    </row>
    <row r="747" spans="1:51" hidden="1" x14ac:dyDescent="0.25">
      <c r="A747">
        <v>219610</v>
      </c>
      <c r="B747">
        <v>51</v>
      </c>
      <c r="C747">
        <v>51</v>
      </c>
      <c r="D747">
        <v>33</v>
      </c>
      <c r="E747">
        <v>2</v>
      </c>
      <c r="F747" t="s">
        <v>1180</v>
      </c>
      <c r="G747" s="22">
        <v>13197</v>
      </c>
      <c r="H747">
        <v>82</v>
      </c>
      <c r="I747" t="s">
        <v>56</v>
      </c>
      <c r="J747" t="s">
        <v>47</v>
      </c>
      <c r="K747" t="s">
        <v>58</v>
      </c>
      <c r="L747">
        <v>26.9</v>
      </c>
      <c r="M747">
        <v>140</v>
      </c>
      <c r="N747">
        <v>75</v>
      </c>
      <c r="O747">
        <v>65</v>
      </c>
      <c r="P747">
        <v>107.5</v>
      </c>
      <c r="Q747">
        <v>54</v>
      </c>
      <c r="R747" t="s">
        <v>54</v>
      </c>
      <c r="S747" t="s">
        <v>50</v>
      </c>
      <c r="T747" t="s">
        <v>50</v>
      </c>
      <c r="U747" t="s">
        <v>50</v>
      </c>
      <c r="V747" t="s">
        <v>51</v>
      </c>
      <c r="W747" t="s">
        <v>50</v>
      </c>
      <c r="X747" t="s">
        <v>50</v>
      </c>
      <c r="Y747" t="s">
        <v>50</v>
      </c>
      <c r="Z747" t="s">
        <v>52</v>
      </c>
      <c r="AA747" t="s">
        <v>50</v>
      </c>
      <c r="AB747" t="s">
        <v>51</v>
      </c>
      <c r="AC747">
        <v>113</v>
      </c>
      <c r="AD747">
        <v>52</v>
      </c>
      <c r="AE747">
        <v>120</v>
      </c>
      <c r="AF747">
        <v>4.7</v>
      </c>
      <c r="AK747" t="s">
        <v>51</v>
      </c>
      <c r="AL747" t="s">
        <v>50</v>
      </c>
      <c r="AM747" t="s">
        <v>50</v>
      </c>
      <c r="AN747" t="s">
        <v>51</v>
      </c>
      <c r="AO747" t="s">
        <v>51</v>
      </c>
      <c r="AP747" t="s">
        <v>50</v>
      </c>
      <c r="AQ747" t="s">
        <v>50</v>
      </c>
      <c r="AR747" t="s">
        <v>50</v>
      </c>
      <c r="AS747" t="s">
        <v>51</v>
      </c>
      <c r="AT747" t="s">
        <v>50</v>
      </c>
      <c r="AU747" t="s">
        <v>52</v>
      </c>
      <c r="AV747" t="s">
        <v>52</v>
      </c>
      <c r="AW747" t="s">
        <v>52</v>
      </c>
      <c r="AX747" t="s">
        <v>52</v>
      </c>
      <c r="AY747" t="s">
        <v>51</v>
      </c>
    </row>
    <row r="748" spans="1:51" x14ac:dyDescent="0.25">
      <c r="A748">
        <v>219664</v>
      </c>
      <c r="B748">
        <v>62</v>
      </c>
      <c r="C748">
        <v>62</v>
      </c>
      <c r="E748">
        <v>1</v>
      </c>
      <c r="F748" t="s">
        <v>213</v>
      </c>
      <c r="G748" s="22">
        <v>11024</v>
      </c>
      <c r="H748">
        <v>88</v>
      </c>
      <c r="I748" t="s">
        <v>56</v>
      </c>
      <c r="J748" t="s">
        <v>57</v>
      </c>
      <c r="K748" t="s">
        <v>48</v>
      </c>
      <c r="L748">
        <v>32</v>
      </c>
      <c r="M748">
        <v>110</v>
      </c>
      <c r="N748">
        <v>70</v>
      </c>
      <c r="O748">
        <v>40</v>
      </c>
      <c r="P748">
        <v>90</v>
      </c>
      <c r="Q748">
        <v>78</v>
      </c>
      <c r="R748" t="s">
        <v>54</v>
      </c>
      <c r="S748" t="s">
        <v>50</v>
      </c>
      <c r="T748" t="s">
        <v>50</v>
      </c>
      <c r="U748" t="s">
        <v>50</v>
      </c>
      <c r="V748" t="s">
        <v>50</v>
      </c>
      <c r="W748" t="s">
        <v>50</v>
      </c>
      <c r="X748" t="s">
        <v>51</v>
      </c>
      <c r="Y748" t="s">
        <v>50</v>
      </c>
      <c r="Z748" t="s">
        <v>52</v>
      </c>
      <c r="AA748" t="s">
        <v>51</v>
      </c>
      <c r="AB748" t="s">
        <v>50</v>
      </c>
      <c r="AC748">
        <v>120</v>
      </c>
      <c r="AD748">
        <v>47</v>
      </c>
      <c r="AE748">
        <v>137</v>
      </c>
      <c r="AF748">
        <v>4.9000000000000004</v>
      </c>
      <c r="AI748">
        <v>6.2</v>
      </c>
      <c r="AJ748">
        <v>4.2</v>
      </c>
      <c r="AK748" t="s">
        <v>51</v>
      </c>
      <c r="AL748" t="s">
        <v>50</v>
      </c>
      <c r="AM748" t="s">
        <v>50</v>
      </c>
      <c r="AN748" t="s">
        <v>50</v>
      </c>
      <c r="AO748" t="s">
        <v>51</v>
      </c>
      <c r="AP748" t="s">
        <v>51</v>
      </c>
      <c r="AQ748" t="s">
        <v>50</v>
      </c>
      <c r="AR748" t="s">
        <v>50</v>
      </c>
      <c r="AS748" t="s">
        <v>50</v>
      </c>
      <c r="AT748" t="s">
        <v>50</v>
      </c>
      <c r="AU748" t="s">
        <v>52</v>
      </c>
      <c r="AV748" t="s">
        <v>52</v>
      </c>
      <c r="AW748" t="s">
        <v>52</v>
      </c>
      <c r="AX748" t="s">
        <v>52</v>
      </c>
      <c r="AY748" t="s">
        <v>51</v>
      </c>
    </row>
    <row r="749" spans="1:51" hidden="1" x14ac:dyDescent="0.25">
      <c r="A749">
        <v>219664</v>
      </c>
      <c r="B749">
        <v>62</v>
      </c>
      <c r="C749">
        <v>62</v>
      </c>
      <c r="D749">
        <v>25</v>
      </c>
      <c r="E749">
        <v>2</v>
      </c>
      <c r="F749" t="s">
        <v>1181</v>
      </c>
      <c r="G749" s="22">
        <v>11024</v>
      </c>
      <c r="H749">
        <v>88</v>
      </c>
      <c r="I749" t="s">
        <v>56</v>
      </c>
      <c r="J749" t="s">
        <v>57</v>
      </c>
      <c r="K749" t="s">
        <v>48</v>
      </c>
      <c r="L749">
        <v>32</v>
      </c>
      <c r="M749">
        <v>95</v>
      </c>
      <c r="N749">
        <v>75</v>
      </c>
      <c r="O749">
        <v>20</v>
      </c>
      <c r="P749">
        <v>85</v>
      </c>
      <c r="Q749">
        <v>73</v>
      </c>
      <c r="R749" t="s">
        <v>54</v>
      </c>
      <c r="S749" t="s">
        <v>50</v>
      </c>
      <c r="T749" t="s">
        <v>50</v>
      </c>
      <c r="U749" t="s">
        <v>50</v>
      </c>
      <c r="V749" t="s">
        <v>50</v>
      </c>
      <c r="W749" t="s">
        <v>50</v>
      </c>
      <c r="X749" t="s">
        <v>51</v>
      </c>
      <c r="Y749" t="s">
        <v>50</v>
      </c>
      <c r="Z749" t="s">
        <v>52</v>
      </c>
      <c r="AA749" t="s">
        <v>51</v>
      </c>
      <c r="AB749" t="s">
        <v>50</v>
      </c>
      <c r="AH749">
        <v>12.2</v>
      </c>
      <c r="AK749" t="s">
        <v>51</v>
      </c>
      <c r="AL749" t="s">
        <v>50</v>
      </c>
      <c r="AM749" t="s">
        <v>50</v>
      </c>
      <c r="AN749" t="s">
        <v>50</v>
      </c>
      <c r="AO749" t="s">
        <v>51</v>
      </c>
      <c r="AP749" t="s">
        <v>51</v>
      </c>
      <c r="AQ749" t="s">
        <v>50</v>
      </c>
      <c r="AR749" t="s">
        <v>50</v>
      </c>
      <c r="AS749" t="s">
        <v>50</v>
      </c>
      <c r="AT749" t="s">
        <v>50</v>
      </c>
      <c r="AU749" t="s">
        <v>52</v>
      </c>
      <c r="AV749" t="s">
        <v>52</v>
      </c>
      <c r="AW749" t="s">
        <v>52</v>
      </c>
      <c r="AX749" t="s">
        <v>52</v>
      </c>
      <c r="AY749" t="s">
        <v>51</v>
      </c>
    </row>
    <row r="750" spans="1:51" hidden="1" x14ac:dyDescent="0.25">
      <c r="A750">
        <v>219664</v>
      </c>
      <c r="B750">
        <v>62</v>
      </c>
      <c r="C750">
        <v>62</v>
      </c>
      <c r="D750">
        <v>25</v>
      </c>
      <c r="E750">
        <v>3</v>
      </c>
      <c r="F750" t="s">
        <v>1182</v>
      </c>
      <c r="G750" s="22">
        <v>11024</v>
      </c>
      <c r="H750">
        <v>88</v>
      </c>
      <c r="I750" t="s">
        <v>56</v>
      </c>
      <c r="J750" t="s">
        <v>57</v>
      </c>
      <c r="K750" t="s">
        <v>48</v>
      </c>
      <c r="L750">
        <v>32</v>
      </c>
      <c r="O750">
        <v>0</v>
      </c>
      <c r="P750">
        <v>0</v>
      </c>
      <c r="S750" t="s">
        <v>50</v>
      </c>
      <c r="T750" t="s">
        <v>50</v>
      </c>
      <c r="V750" t="s">
        <v>50</v>
      </c>
      <c r="W750" t="s">
        <v>50</v>
      </c>
      <c r="X750" t="s">
        <v>51</v>
      </c>
      <c r="Y750" t="s">
        <v>50</v>
      </c>
      <c r="Z750" t="s">
        <v>52</v>
      </c>
      <c r="AA750" t="s">
        <v>51</v>
      </c>
      <c r="AB750" t="s">
        <v>50</v>
      </c>
      <c r="AK750" t="s">
        <v>51</v>
      </c>
      <c r="AL750" t="s">
        <v>50</v>
      </c>
      <c r="AM750" t="s">
        <v>50</v>
      </c>
      <c r="AN750" t="s">
        <v>50</v>
      </c>
      <c r="AO750" t="s">
        <v>51</v>
      </c>
      <c r="AP750" t="s">
        <v>51</v>
      </c>
      <c r="AQ750" t="s">
        <v>50</v>
      </c>
      <c r="AR750" t="s">
        <v>50</v>
      </c>
      <c r="AS750" t="s">
        <v>50</v>
      </c>
      <c r="AT750" t="s">
        <v>50</v>
      </c>
      <c r="AU750" t="s">
        <v>52</v>
      </c>
      <c r="AV750" t="s">
        <v>52</v>
      </c>
      <c r="AW750" t="s">
        <v>52</v>
      </c>
      <c r="AX750" t="s">
        <v>52</v>
      </c>
      <c r="AY750" t="s">
        <v>51</v>
      </c>
    </row>
    <row r="751" spans="1:51" hidden="1" x14ac:dyDescent="0.25">
      <c r="A751">
        <v>219664</v>
      </c>
      <c r="B751">
        <v>62</v>
      </c>
      <c r="C751">
        <v>62</v>
      </c>
      <c r="D751">
        <v>25</v>
      </c>
      <c r="E751">
        <v>4</v>
      </c>
      <c r="F751" t="s">
        <v>1183</v>
      </c>
      <c r="G751" s="22">
        <v>11024</v>
      </c>
      <c r="H751">
        <v>88</v>
      </c>
      <c r="I751" t="s">
        <v>56</v>
      </c>
      <c r="J751" t="s">
        <v>57</v>
      </c>
      <c r="K751" t="s">
        <v>48</v>
      </c>
      <c r="L751">
        <v>32.799999999999997</v>
      </c>
      <c r="M751">
        <v>100</v>
      </c>
      <c r="N751">
        <v>60</v>
      </c>
      <c r="O751">
        <v>40</v>
      </c>
      <c r="P751">
        <v>80</v>
      </c>
      <c r="Q751">
        <v>88</v>
      </c>
      <c r="R751" t="s">
        <v>59</v>
      </c>
      <c r="S751" t="s">
        <v>50</v>
      </c>
      <c r="T751" t="s">
        <v>50</v>
      </c>
      <c r="U751" t="s">
        <v>50</v>
      </c>
      <c r="V751" t="s">
        <v>50</v>
      </c>
      <c r="W751" t="s">
        <v>50</v>
      </c>
      <c r="X751" t="s">
        <v>51</v>
      </c>
      <c r="Y751" t="s">
        <v>50</v>
      </c>
      <c r="Z751" t="s">
        <v>52</v>
      </c>
      <c r="AA751" t="s">
        <v>51</v>
      </c>
      <c r="AB751" t="s">
        <v>50</v>
      </c>
      <c r="AC751">
        <v>130</v>
      </c>
      <c r="AD751">
        <v>42</v>
      </c>
      <c r="AE751">
        <v>130</v>
      </c>
      <c r="AF751">
        <v>5.0999999999999996</v>
      </c>
      <c r="AI751">
        <v>6.3</v>
      </c>
      <c r="AJ751">
        <v>4</v>
      </c>
      <c r="AK751" t="s">
        <v>51</v>
      </c>
      <c r="AL751" t="s">
        <v>50</v>
      </c>
      <c r="AM751" t="s">
        <v>50</v>
      </c>
      <c r="AN751" t="s">
        <v>50</v>
      </c>
      <c r="AO751" t="s">
        <v>51</v>
      </c>
      <c r="AP751" t="s">
        <v>51</v>
      </c>
      <c r="AQ751" t="s">
        <v>50</v>
      </c>
      <c r="AR751" t="s">
        <v>50</v>
      </c>
      <c r="AS751" t="s">
        <v>50</v>
      </c>
      <c r="AT751" t="s">
        <v>50</v>
      </c>
      <c r="AU751" t="s">
        <v>52</v>
      </c>
      <c r="AV751" t="s">
        <v>52</v>
      </c>
      <c r="AW751" t="s">
        <v>52</v>
      </c>
      <c r="AX751" t="s">
        <v>52</v>
      </c>
      <c r="AY751" t="s">
        <v>51</v>
      </c>
    </row>
    <row r="752" spans="1:51" hidden="1" x14ac:dyDescent="0.25">
      <c r="A752">
        <v>219664</v>
      </c>
      <c r="B752">
        <v>68</v>
      </c>
      <c r="C752">
        <v>68</v>
      </c>
      <c r="D752">
        <v>25</v>
      </c>
      <c r="E752">
        <v>5</v>
      </c>
      <c r="F752" t="s">
        <v>1184</v>
      </c>
      <c r="G752" s="22">
        <v>11024</v>
      </c>
      <c r="H752">
        <v>88</v>
      </c>
      <c r="I752" t="s">
        <v>56</v>
      </c>
      <c r="J752" t="s">
        <v>57</v>
      </c>
      <c r="K752" t="s">
        <v>48</v>
      </c>
      <c r="L752">
        <v>32.6</v>
      </c>
      <c r="M752">
        <v>110</v>
      </c>
      <c r="N752">
        <v>70</v>
      </c>
      <c r="O752">
        <v>40</v>
      </c>
      <c r="P752">
        <v>90</v>
      </c>
      <c r="Q752">
        <v>75</v>
      </c>
      <c r="R752" t="s">
        <v>54</v>
      </c>
      <c r="S752" t="s">
        <v>50</v>
      </c>
      <c r="T752" t="s">
        <v>50</v>
      </c>
      <c r="U752" t="s">
        <v>50</v>
      </c>
      <c r="V752" t="s">
        <v>50</v>
      </c>
      <c r="W752" t="s">
        <v>50</v>
      </c>
      <c r="X752" t="s">
        <v>51</v>
      </c>
      <c r="Y752" t="s">
        <v>50</v>
      </c>
      <c r="Z752" t="s">
        <v>52</v>
      </c>
      <c r="AA752" t="s">
        <v>51</v>
      </c>
      <c r="AB752" t="s">
        <v>50</v>
      </c>
      <c r="AC752">
        <v>145</v>
      </c>
      <c r="AD752">
        <v>37</v>
      </c>
      <c r="AF752">
        <v>4.5</v>
      </c>
      <c r="AG752">
        <v>28</v>
      </c>
      <c r="AK752" t="s">
        <v>51</v>
      </c>
      <c r="AL752" t="s">
        <v>50</v>
      </c>
      <c r="AM752" t="s">
        <v>50</v>
      </c>
      <c r="AN752" t="s">
        <v>50</v>
      </c>
      <c r="AO752" t="s">
        <v>51</v>
      </c>
      <c r="AP752" t="s">
        <v>51</v>
      </c>
      <c r="AQ752" t="s">
        <v>50</v>
      </c>
      <c r="AR752" t="s">
        <v>50</v>
      </c>
      <c r="AS752" t="s">
        <v>50</v>
      </c>
      <c r="AT752" t="s">
        <v>51</v>
      </c>
      <c r="AU752" t="s">
        <v>52</v>
      </c>
      <c r="AV752" t="s">
        <v>52</v>
      </c>
      <c r="AW752" t="s">
        <v>52</v>
      </c>
      <c r="AX752" t="s">
        <v>52</v>
      </c>
      <c r="AY752" t="s">
        <v>51</v>
      </c>
    </row>
    <row r="753" spans="1:51" x14ac:dyDescent="0.25">
      <c r="A753">
        <v>222049</v>
      </c>
      <c r="B753">
        <v>57</v>
      </c>
      <c r="C753">
        <v>57</v>
      </c>
      <c r="D753">
        <v>52</v>
      </c>
      <c r="E753">
        <v>1</v>
      </c>
      <c r="F753" t="s">
        <v>214</v>
      </c>
      <c r="G753" s="22">
        <v>22598</v>
      </c>
      <c r="H753">
        <v>57</v>
      </c>
      <c r="I753" t="s">
        <v>56</v>
      </c>
      <c r="J753" t="s">
        <v>47</v>
      </c>
      <c r="K753" t="s">
        <v>58</v>
      </c>
      <c r="L753">
        <v>24.6</v>
      </c>
      <c r="M753">
        <v>100</v>
      </c>
      <c r="N753">
        <v>70</v>
      </c>
      <c r="O753">
        <v>30</v>
      </c>
      <c r="P753">
        <v>85</v>
      </c>
      <c r="Q753">
        <v>66</v>
      </c>
      <c r="R753" t="s">
        <v>54</v>
      </c>
      <c r="S753" t="s">
        <v>50</v>
      </c>
      <c r="T753" t="s">
        <v>50</v>
      </c>
      <c r="U753" t="s">
        <v>50</v>
      </c>
      <c r="V753" t="s">
        <v>50</v>
      </c>
      <c r="W753" t="s">
        <v>51</v>
      </c>
      <c r="X753" t="s">
        <v>50</v>
      </c>
      <c r="Z753" t="s">
        <v>52</v>
      </c>
      <c r="AA753" t="s">
        <v>50</v>
      </c>
      <c r="AB753" t="s">
        <v>50</v>
      </c>
      <c r="AK753" t="s">
        <v>50</v>
      </c>
      <c r="AL753" t="s">
        <v>50</v>
      </c>
      <c r="AN753" t="s">
        <v>51</v>
      </c>
      <c r="AO753" t="s">
        <v>50</v>
      </c>
      <c r="AP753" t="s">
        <v>50</v>
      </c>
      <c r="AQ753" t="s">
        <v>50</v>
      </c>
      <c r="AR753" t="s">
        <v>50</v>
      </c>
      <c r="AS753" t="s">
        <v>50</v>
      </c>
      <c r="AT753" t="s">
        <v>50</v>
      </c>
      <c r="AU753" t="s">
        <v>52</v>
      </c>
      <c r="AV753" t="s">
        <v>52</v>
      </c>
      <c r="AW753" t="s">
        <v>52</v>
      </c>
      <c r="AX753" t="s">
        <v>52</v>
      </c>
      <c r="AY753" t="s">
        <v>51</v>
      </c>
    </row>
    <row r="754" spans="1:51" hidden="1" x14ac:dyDescent="0.25">
      <c r="A754">
        <v>222049</v>
      </c>
      <c r="B754">
        <v>55</v>
      </c>
      <c r="C754">
        <v>55</v>
      </c>
      <c r="D754">
        <v>52</v>
      </c>
      <c r="E754">
        <v>2</v>
      </c>
      <c r="F754" t="s">
        <v>1185</v>
      </c>
      <c r="G754" s="22">
        <v>22598</v>
      </c>
      <c r="H754">
        <v>57</v>
      </c>
      <c r="I754" t="s">
        <v>56</v>
      </c>
      <c r="J754" t="s">
        <v>47</v>
      </c>
      <c r="K754" t="s">
        <v>58</v>
      </c>
      <c r="L754">
        <v>24.5</v>
      </c>
      <c r="M754">
        <v>115</v>
      </c>
      <c r="N754">
        <v>60</v>
      </c>
      <c r="O754">
        <v>55</v>
      </c>
      <c r="P754">
        <v>87.5</v>
      </c>
      <c r="Q754">
        <v>55</v>
      </c>
      <c r="R754" t="s">
        <v>54</v>
      </c>
      <c r="S754" t="s">
        <v>50</v>
      </c>
      <c r="T754" t="s">
        <v>50</v>
      </c>
      <c r="U754" t="s">
        <v>50</v>
      </c>
      <c r="V754" t="s">
        <v>50</v>
      </c>
      <c r="W754" t="s">
        <v>51</v>
      </c>
      <c r="X754" t="s">
        <v>50</v>
      </c>
      <c r="Y754" t="s">
        <v>50</v>
      </c>
      <c r="Z754" t="s">
        <v>52</v>
      </c>
      <c r="AA754" t="s">
        <v>50</v>
      </c>
      <c r="AB754" t="s">
        <v>50</v>
      </c>
      <c r="AK754" t="s">
        <v>50</v>
      </c>
      <c r="AL754" t="s">
        <v>50</v>
      </c>
      <c r="AN754" t="s">
        <v>51</v>
      </c>
      <c r="AO754" t="s">
        <v>50</v>
      </c>
      <c r="AP754" t="s">
        <v>50</v>
      </c>
      <c r="AQ754" t="s">
        <v>50</v>
      </c>
      <c r="AR754" t="s">
        <v>50</v>
      </c>
      <c r="AS754" t="s">
        <v>50</v>
      </c>
      <c r="AT754" t="s">
        <v>50</v>
      </c>
      <c r="AU754" t="s">
        <v>52</v>
      </c>
      <c r="AV754" t="s">
        <v>52</v>
      </c>
      <c r="AW754" t="s">
        <v>52</v>
      </c>
      <c r="AX754" t="s">
        <v>52</v>
      </c>
      <c r="AY754" t="s">
        <v>50</v>
      </c>
    </row>
    <row r="755" spans="1:51" hidden="1" x14ac:dyDescent="0.25">
      <c r="A755">
        <v>222049</v>
      </c>
      <c r="B755">
        <v>55</v>
      </c>
      <c r="C755">
        <v>55</v>
      </c>
      <c r="D755">
        <v>52</v>
      </c>
      <c r="E755">
        <v>3</v>
      </c>
      <c r="F755" t="s">
        <v>1186</v>
      </c>
      <c r="G755" s="22">
        <v>22598</v>
      </c>
      <c r="H755">
        <v>57</v>
      </c>
      <c r="I755" t="s">
        <v>56</v>
      </c>
      <c r="J755" t="s">
        <v>47</v>
      </c>
      <c r="K755" t="s">
        <v>58</v>
      </c>
      <c r="L755">
        <v>25.8</v>
      </c>
      <c r="M755">
        <v>150</v>
      </c>
      <c r="N755">
        <v>75</v>
      </c>
      <c r="O755">
        <v>75</v>
      </c>
      <c r="P755">
        <v>112.5</v>
      </c>
      <c r="Q755">
        <v>66</v>
      </c>
      <c r="R755" t="s">
        <v>54</v>
      </c>
      <c r="S755" t="s">
        <v>50</v>
      </c>
      <c r="T755" t="s">
        <v>50</v>
      </c>
      <c r="U755" t="s">
        <v>50</v>
      </c>
      <c r="V755" t="s">
        <v>50</v>
      </c>
      <c r="W755" t="s">
        <v>51</v>
      </c>
      <c r="X755" t="s">
        <v>50</v>
      </c>
      <c r="Y755" t="s">
        <v>50</v>
      </c>
      <c r="Z755" t="s">
        <v>52</v>
      </c>
      <c r="AA755" t="s">
        <v>50</v>
      </c>
      <c r="AB755" t="s">
        <v>50</v>
      </c>
      <c r="AC755">
        <v>93</v>
      </c>
      <c r="AD755">
        <v>79</v>
      </c>
      <c r="AE755">
        <v>141</v>
      </c>
      <c r="AF755">
        <v>5.3</v>
      </c>
      <c r="AI755">
        <v>5.6</v>
      </c>
      <c r="AJ755">
        <v>2.8</v>
      </c>
      <c r="AK755" t="s">
        <v>50</v>
      </c>
      <c r="AL755" t="s">
        <v>50</v>
      </c>
      <c r="AM755" t="s">
        <v>50</v>
      </c>
      <c r="AN755" t="s">
        <v>51</v>
      </c>
      <c r="AO755" t="s">
        <v>50</v>
      </c>
      <c r="AP755" t="s">
        <v>50</v>
      </c>
      <c r="AQ755" t="s">
        <v>50</v>
      </c>
      <c r="AR755" t="s">
        <v>50</v>
      </c>
      <c r="AS755" t="s">
        <v>50</v>
      </c>
      <c r="AT755" t="s">
        <v>50</v>
      </c>
      <c r="AU755" t="s">
        <v>52</v>
      </c>
      <c r="AV755" t="s">
        <v>52</v>
      </c>
      <c r="AW755" t="s">
        <v>52</v>
      </c>
      <c r="AX755" t="s">
        <v>52</v>
      </c>
      <c r="AY755" t="s">
        <v>50</v>
      </c>
    </row>
    <row r="756" spans="1:51" x14ac:dyDescent="0.25">
      <c r="A756">
        <v>223284</v>
      </c>
      <c r="B756">
        <v>50</v>
      </c>
      <c r="D756">
        <v>50</v>
      </c>
      <c r="E756">
        <v>1</v>
      </c>
      <c r="F756" t="s">
        <v>215</v>
      </c>
      <c r="G756" s="22">
        <v>13984</v>
      </c>
      <c r="H756">
        <v>80</v>
      </c>
      <c r="I756" t="s">
        <v>46</v>
      </c>
      <c r="J756" t="s">
        <v>47</v>
      </c>
      <c r="K756" t="s">
        <v>58</v>
      </c>
      <c r="L756">
        <v>23.81</v>
      </c>
      <c r="M756">
        <v>120</v>
      </c>
      <c r="N756">
        <v>70</v>
      </c>
      <c r="O756">
        <v>50</v>
      </c>
      <c r="P756">
        <v>95</v>
      </c>
      <c r="Q756">
        <v>85</v>
      </c>
      <c r="R756" t="s">
        <v>54</v>
      </c>
      <c r="S756" t="s">
        <v>50</v>
      </c>
      <c r="T756" t="s">
        <v>50</v>
      </c>
      <c r="U756" t="s">
        <v>50</v>
      </c>
      <c r="V756" t="s">
        <v>51</v>
      </c>
      <c r="W756" t="s">
        <v>50</v>
      </c>
      <c r="X756" t="s">
        <v>51</v>
      </c>
      <c r="Y756" t="s">
        <v>51</v>
      </c>
      <c r="Z756" t="s">
        <v>52</v>
      </c>
      <c r="AA756" t="s">
        <v>50</v>
      </c>
      <c r="AB756" t="s">
        <v>51</v>
      </c>
      <c r="AC756">
        <v>109</v>
      </c>
      <c r="AD756">
        <v>42</v>
      </c>
      <c r="AE756">
        <v>101</v>
      </c>
      <c r="AF756">
        <v>3.7</v>
      </c>
      <c r="AI756" t="s">
        <v>52</v>
      </c>
      <c r="AJ756" t="s">
        <v>52</v>
      </c>
      <c r="AK756" t="s">
        <v>50</v>
      </c>
      <c r="AL756" t="s">
        <v>51</v>
      </c>
      <c r="AM756" t="s">
        <v>52</v>
      </c>
      <c r="AN756" t="s">
        <v>50</v>
      </c>
      <c r="AO756" t="s">
        <v>51</v>
      </c>
      <c r="AP756" t="s">
        <v>51</v>
      </c>
      <c r="AQ756" t="s">
        <v>50</v>
      </c>
      <c r="AR756" t="s">
        <v>50</v>
      </c>
      <c r="AS756" t="s">
        <v>51</v>
      </c>
      <c r="AT756" t="s">
        <v>50</v>
      </c>
      <c r="AU756" t="s">
        <v>52</v>
      </c>
      <c r="AV756" t="s">
        <v>52</v>
      </c>
      <c r="AW756" t="s">
        <v>52</v>
      </c>
      <c r="AX756" t="s">
        <v>52</v>
      </c>
      <c r="AY756" t="s">
        <v>51</v>
      </c>
    </row>
    <row r="757" spans="1:51" hidden="1" x14ac:dyDescent="0.25">
      <c r="A757">
        <v>223284</v>
      </c>
      <c r="B757">
        <v>50</v>
      </c>
      <c r="D757">
        <v>50</v>
      </c>
      <c r="E757">
        <v>2</v>
      </c>
      <c r="F757" t="s">
        <v>1187</v>
      </c>
      <c r="G757" s="22">
        <v>13984</v>
      </c>
      <c r="H757">
        <v>80</v>
      </c>
      <c r="I757" t="s">
        <v>46</v>
      </c>
      <c r="J757" t="s">
        <v>47</v>
      </c>
      <c r="K757" t="s">
        <v>58</v>
      </c>
      <c r="L757">
        <v>24.67</v>
      </c>
      <c r="M757">
        <v>112</v>
      </c>
      <c r="N757">
        <v>70</v>
      </c>
      <c r="O757">
        <v>42</v>
      </c>
      <c r="P757">
        <v>91</v>
      </c>
      <c r="Q757">
        <v>79</v>
      </c>
      <c r="R757" t="s">
        <v>54</v>
      </c>
      <c r="S757" t="s">
        <v>51</v>
      </c>
      <c r="T757" t="s">
        <v>50</v>
      </c>
      <c r="U757" t="s">
        <v>50</v>
      </c>
      <c r="V757" t="s">
        <v>51</v>
      </c>
      <c r="W757" t="s">
        <v>50</v>
      </c>
      <c r="X757" t="s">
        <v>51</v>
      </c>
      <c r="Y757" t="s">
        <v>51</v>
      </c>
      <c r="Z757" t="b">
        <v>1</v>
      </c>
      <c r="AA757" t="s">
        <v>50</v>
      </c>
      <c r="AB757" t="s">
        <v>51</v>
      </c>
      <c r="AC757">
        <v>104</v>
      </c>
      <c r="AD757">
        <v>45</v>
      </c>
      <c r="AE757">
        <v>98</v>
      </c>
      <c r="AF757">
        <v>4.3</v>
      </c>
      <c r="AI757" t="s">
        <v>52</v>
      </c>
      <c r="AJ757" t="s">
        <v>52</v>
      </c>
      <c r="AK757" t="s">
        <v>50</v>
      </c>
      <c r="AL757" t="s">
        <v>51</v>
      </c>
      <c r="AM757" t="s">
        <v>52</v>
      </c>
      <c r="AN757" t="s">
        <v>50</v>
      </c>
      <c r="AO757" t="s">
        <v>51</v>
      </c>
      <c r="AP757" t="s">
        <v>51</v>
      </c>
      <c r="AQ757" t="s">
        <v>50</v>
      </c>
      <c r="AR757" t="s">
        <v>50</v>
      </c>
      <c r="AS757" t="s">
        <v>51</v>
      </c>
      <c r="AT757" t="s">
        <v>50</v>
      </c>
      <c r="AU757" t="s">
        <v>52</v>
      </c>
      <c r="AV757" t="s">
        <v>52</v>
      </c>
      <c r="AW757" t="s">
        <v>52</v>
      </c>
      <c r="AX757" t="s">
        <v>52</v>
      </c>
      <c r="AY757" t="s">
        <v>51</v>
      </c>
    </row>
    <row r="758" spans="1:51" hidden="1" x14ac:dyDescent="0.25">
      <c r="A758">
        <v>223284</v>
      </c>
      <c r="B758">
        <v>50</v>
      </c>
      <c r="D758">
        <v>50</v>
      </c>
      <c r="E758">
        <v>3</v>
      </c>
      <c r="F758" t="s">
        <v>1188</v>
      </c>
      <c r="G758" s="22">
        <v>13984</v>
      </c>
      <c r="H758">
        <v>80</v>
      </c>
      <c r="I758" t="s">
        <v>46</v>
      </c>
      <c r="J758" t="s">
        <v>47</v>
      </c>
      <c r="K758" t="s">
        <v>58</v>
      </c>
      <c r="L758">
        <v>25.97</v>
      </c>
      <c r="M758">
        <v>115</v>
      </c>
      <c r="N758">
        <v>70</v>
      </c>
      <c r="O758">
        <v>45</v>
      </c>
      <c r="P758">
        <v>92.5</v>
      </c>
      <c r="Q758">
        <v>75</v>
      </c>
      <c r="R758" t="s">
        <v>59</v>
      </c>
      <c r="S758" t="s">
        <v>50</v>
      </c>
      <c r="T758" t="s">
        <v>50</v>
      </c>
      <c r="U758" t="s">
        <v>50</v>
      </c>
      <c r="V758" t="s">
        <v>51</v>
      </c>
      <c r="W758" t="s">
        <v>50</v>
      </c>
      <c r="X758" t="s">
        <v>51</v>
      </c>
      <c r="Y758" t="s">
        <v>51</v>
      </c>
      <c r="Z758" t="b">
        <v>1</v>
      </c>
      <c r="AA758" t="s">
        <v>50</v>
      </c>
      <c r="AB758" t="s">
        <v>51</v>
      </c>
      <c r="AC758">
        <v>121</v>
      </c>
      <c r="AD758">
        <v>37</v>
      </c>
      <c r="AF758">
        <v>3.4</v>
      </c>
      <c r="AI758" t="s">
        <v>52</v>
      </c>
      <c r="AJ758" t="s">
        <v>52</v>
      </c>
      <c r="AK758" t="s">
        <v>50</v>
      </c>
      <c r="AL758" t="s">
        <v>51</v>
      </c>
      <c r="AM758" t="s">
        <v>52</v>
      </c>
      <c r="AN758" t="s">
        <v>50</v>
      </c>
      <c r="AO758" t="s">
        <v>51</v>
      </c>
      <c r="AP758" t="s">
        <v>51</v>
      </c>
      <c r="AQ758" t="s">
        <v>50</v>
      </c>
      <c r="AR758" t="s">
        <v>50</v>
      </c>
      <c r="AS758" t="s">
        <v>51</v>
      </c>
      <c r="AT758" t="s">
        <v>50</v>
      </c>
      <c r="AU758" t="s">
        <v>52</v>
      </c>
      <c r="AV758" t="s">
        <v>52</v>
      </c>
      <c r="AW758" t="s">
        <v>52</v>
      </c>
      <c r="AX758" t="s">
        <v>52</v>
      </c>
      <c r="AY758" t="s">
        <v>51</v>
      </c>
    </row>
    <row r="759" spans="1:51" hidden="1" x14ac:dyDescent="0.25">
      <c r="A759">
        <v>223284</v>
      </c>
      <c r="B759">
        <v>50</v>
      </c>
      <c r="D759">
        <v>50</v>
      </c>
      <c r="E759">
        <v>4</v>
      </c>
      <c r="F759" t="s">
        <v>1189</v>
      </c>
      <c r="G759" s="22">
        <v>13984</v>
      </c>
      <c r="H759">
        <v>80</v>
      </c>
      <c r="I759" t="s">
        <v>46</v>
      </c>
      <c r="J759" t="s">
        <v>47</v>
      </c>
      <c r="K759" t="s">
        <v>58</v>
      </c>
      <c r="L759">
        <v>25.84</v>
      </c>
      <c r="M759">
        <v>110</v>
      </c>
      <c r="N759">
        <v>70</v>
      </c>
      <c r="O759">
        <v>40</v>
      </c>
      <c r="P759">
        <v>90</v>
      </c>
      <c r="Q759">
        <v>79</v>
      </c>
      <c r="R759" t="s">
        <v>59</v>
      </c>
      <c r="S759" t="s">
        <v>50</v>
      </c>
      <c r="T759" t="s">
        <v>50</v>
      </c>
      <c r="U759" t="s">
        <v>50</v>
      </c>
      <c r="V759" t="s">
        <v>51</v>
      </c>
      <c r="W759" t="s">
        <v>50</v>
      </c>
      <c r="X759" t="s">
        <v>51</v>
      </c>
      <c r="Y759" t="s">
        <v>51</v>
      </c>
      <c r="Z759" t="b">
        <v>1</v>
      </c>
      <c r="AA759" t="s">
        <v>50</v>
      </c>
      <c r="AB759" t="s">
        <v>51</v>
      </c>
      <c r="AC759">
        <v>187</v>
      </c>
      <c r="AD759">
        <v>22</v>
      </c>
      <c r="AE759">
        <v>121</v>
      </c>
      <c r="AF759">
        <v>3.4</v>
      </c>
      <c r="AI759" t="s">
        <v>52</v>
      </c>
      <c r="AJ759" t="s">
        <v>52</v>
      </c>
      <c r="AK759" t="s">
        <v>50</v>
      </c>
      <c r="AL759" t="s">
        <v>51</v>
      </c>
      <c r="AM759" t="s">
        <v>52</v>
      </c>
      <c r="AN759" t="s">
        <v>50</v>
      </c>
      <c r="AO759" t="s">
        <v>51</v>
      </c>
      <c r="AP759" t="s">
        <v>51</v>
      </c>
      <c r="AQ759" t="s">
        <v>50</v>
      </c>
      <c r="AR759" t="s">
        <v>50</v>
      </c>
      <c r="AS759" t="s">
        <v>51</v>
      </c>
      <c r="AT759" t="s">
        <v>50</v>
      </c>
      <c r="AU759" t="s">
        <v>52</v>
      </c>
      <c r="AV759" t="s">
        <v>52</v>
      </c>
      <c r="AW759" t="s">
        <v>52</v>
      </c>
      <c r="AX759" t="s">
        <v>52</v>
      </c>
      <c r="AY759" t="s">
        <v>51</v>
      </c>
    </row>
    <row r="760" spans="1:51" x14ac:dyDescent="0.25">
      <c r="A760">
        <v>224136</v>
      </c>
      <c r="B760">
        <v>59</v>
      </c>
      <c r="D760">
        <v>59</v>
      </c>
      <c r="E760">
        <v>1</v>
      </c>
      <c r="F760" t="s">
        <v>216</v>
      </c>
      <c r="G760" s="22">
        <v>14296</v>
      </c>
      <c r="H760">
        <v>79</v>
      </c>
      <c r="I760" t="s">
        <v>46</v>
      </c>
      <c r="J760" t="s">
        <v>47</v>
      </c>
      <c r="K760" t="s">
        <v>58</v>
      </c>
      <c r="L760">
        <v>26.37</v>
      </c>
      <c r="M760">
        <v>110</v>
      </c>
      <c r="N760">
        <v>60</v>
      </c>
      <c r="O760">
        <v>50</v>
      </c>
      <c r="P760">
        <v>85</v>
      </c>
      <c r="Q760">
        <v>78</v>
      </c>
      <c r="R760" t="s">
        <v>59</v>
      </c>
      <c r="S760" t="s">
        <v>50</v>
      </c>
      <c r="T760" t="s">
        <v>50</v>
      </c>
      <c r="U760" t="s">
        <v>51</v>
      </c>
      <c r="V760" t="s">
        <v>51</v>
      </c>
      <c r="W760" t="s">
        <v>50</v>
      </c>
      <c r="X760" t="s">
        <v>51</v>
      </c>
      <c r="Y760" t="s">
        <v>50</v>
      </c>
      <c r="Z760" t="b">
        <v>1</v>
      </c>
      <c r="AA760" t="s">
        <v>50</v>
      </c>
      <c r="AB760" t="s">
        <v>50</v>
      </c>
      <c r="AC760">
        <v>105</v>
      </c>
      <c r="AD760">
        <v>45</v>
      </c>
      <c r="AE760">
        <v>116</v>
      </c>
      <c r="AF760">
        <v>5</v>
      </c>
      <c r="AI760" t="s">
        <v>52</v>
      </c>
      <c r="AJ760" t="s">
        <v>52</v>
      </c>
      <c r="AK760" t="s">
        <v>51</v>
      </c>
      <c r="AL760" t="s">
        <v>50</v>
      </c>
      <c r="AM760" t="s">
        <v>52</v>
      </c>
      <c r="AN760" t="s">
        <v>51</v>
      </c>
      <c r="AO760" t="s">
        <v>51</v>
      </c>
      <c r="AP760" t="s">
        <v>51</v>
      </c>
      <c r="AQ760" t="s">
        <v>50</v>
      </c>
      <c r="AR760" t="s">
        <v>50</v>
      </c>
      <c r="AS760" t="s">
        <v>51</v>
      </c>
      <c r="AT760" t="s">
        <v>50</v>
      </c>
      <c r="AU760" t="s">
        <v>52</v>
      </c>
      <c r="AV760" t="s">
        <v>52</v>
      </c>
      <c r="AW760" t="s">
        <v>52</v>
      </c>
      <c r="AX760" t="s">
        <v>52</v>
      </c>
      <c r="AY760" t="s">
        <v>51</v>
      </c>
    </row>
    <row r="761" spans="1:51" hidden="1" x14ac:dyDescent="0.25">
      <c r="A761">
        <v>224136</v>
      </c>
      <c r="B761">
        <v>70</v>
      </c>
      <c r="C761">
        <v>70</v>
      </c>
      <c r="D761">
        <v>59</v>
      </c>
      <c r="E761">
        <v>2</v>
      </c>
      <c r="F761" t="s">
        <v>1190</v>
      </c>
      <c r="G761" s="22">
        <v>14296</v>
      </c>
      <c r="H761">
        <v>79</v>
      </c>
      <c r="I761" t="s">
        <v>46</v>
      </c>
      <c r="J761" t="s">
        <v>47</v>
      </c>
      <c r="K761" t="s">
        <v>58</v>
      </c>
      <c r="L761">
        <v>31.1</v>
      </c>
      <c r="M761">
        <v>110</v>
      </c>
      <c r="N761">
        <v>70</v>
      </c>
      <c r="O761">
        <v>40</v>
      </c>
      <c r="P761">
        <v>90</v>
      </c>
      <c r="Q761">
        <v>74</v>
      </c>
      <c r="R761" t="s">
        <v>59</v>
      </c>
      <c r="S761" t="s">
        <v>50</v>
      </c>
      <c r="T761" t="s">
        <v>50</v>
      </c>
      <c r="U761" t="s">
        <v>50</v>
      </c>
      <c r="V761" t="s">
        <v>51</v>
      </c>
      <c r="W761" t="s">
        <v>50</v>
      </c>
      <c r="X761" t="s">
        <v>51</v>
      </c>
      <c r="Z761" t="b">
        <v>1</v>
      </c>
      <c r="AA761" t="s">
        <v>50</v>
      </c>
      <c r="AB761" t="s">
        <v>50</v>
      </c>
      <c r="AC761">
        <v>79</v>
      </c>
      <c r="AD761">
        <v>62</v>
      </c>
      <c r="AE761">
        <v>130</v>
      </c>
      <c r="AF761">
        <v>4.7</v>
      </c>
      <c r="AI761">
        <v>3.6</v>
      </c>
      <c r="AJ761">
        <v>1.4</v>
      </c>
      <c r="AK761" t="s">
        <v>51</v>
      </c>
      <c r="AL761" t="s">
        <v>50</v>
      </c>
      <c r="AN761" t="s">
        <v>51</v>
      </c>
      <c r="AO761" t="s">
        <v>51</v>
      </c>
      <c r="AP761" t="s">
        <v>51</v>
      </c>
      <c r="AQ761" t="s">
        <v>50</v>
      </c>
      <c r="AR761" t="s">
        <v>50</v>
      </c>
      <c r="AS761" t="s">
        <v>51</v>
      </c>
      <c r="AT761" t="s">
        <v>50</v>
      </c>
      <c r="AU761" t="s">
        <v>52</v>
      </c>
      <c r="AV761" t="s">
        <v>52</v>
      </c>
      <c r="AW761" t="s">
        <v>52</v>
      </c>
      <c r="AX761" t="s">
        <v>52</v>
      </c>
      <c r="AY761" t="s">
        <v>51</v>
      </c>
    </row>
    <row r="762" spans="1:51" hidden="1" x14ac:dyDescent="0.25">
      <c r="A762">
        <v>224136</v>
      </c>
      <c r="B762">
        <v>59</v>
      </c>
      <c r="D762">
        <v>59</v>
      </c>
      <c r="E762">
        <v>3</v>
      </c>
      <c r="F762" t="s">
        <v>1191</v>
      </c>
      <c r="G762" s="22">
        <v>14296</v>
      </c>
      <c r="H762">
        <v>79</v>
      </c>
      <c r="I762" t="s">
        <v>46</v>
      </c>
      <c r="J762" t="s">
        <v>47</v>
      </c>
      <c r="K762" t="s">
        <v>58</v>
      </c>
      <c r="L762">
        <v>31.1</v>
      </c>
      <c r="M762">
        <v>120</v>
      </c>
      <c r="N762">
        <v>70</v>
      </c>
      <c r="O762">
        <v>50</v>
      </c>
      <c r="P762">
        <v>95</v>
      </c>
      <c r="Q762">
        <v>64</v>
      </c>
      <c r="R762" t="s">
        <v>54</v>
      </c>
      <c r="S762" t="s">
        <v>50</v>
      </c>
      <c r="T762" t="s">
        <v>50</v>
      </c>
      <c r="U762" t="s">
        <v>50</v>
      </c>
      <c r="V762" t="s">
        <v>51</v>
      </c>
      <c r="W762" t="s">
        <v>50</v>
      </c>
      <c r="X762" t="s">
        <v>51</v>
      </c>
      <c r="Y762" t="s">
        <v>50</v>
      </c>
      <c r="Z762" t="b">
        <v>1</v>
      </c>
      <c r="AA762" t="s">
        <v>50</v>
      </c>
      <c r="AB762" t="s">
        <v>50</v>
      </c>
      <c r="AC762">
        <v>95</v>
      </c>
      <c r="AF762">
        <v>4.9000000000000004</v>
      </c>
      <c r="AK762" t="s">
        <v>51</v>
      </c>
      <c r="AL762" t="s">
        <v>50</v>
      </c>
      <c r="AN762" t="s">
        <v>51</v>
      </c>
      <c r="AO762" t="s">
        <v>51</v>
      </c>
      <c r="AP762" t="s">
        <v>51</v>
      </c>
      <c r="AQ762" t="s">
        <v>50</v>
      </c>
      <c r="AR762" t="s">
        <v>50</v>
      </c>
      <c r="AS762" t="s">
        <v>51</v>
      </c>
      <c r="AT762" t="s">
        <v>50</v>
      </c>
      <c r="AU762" t="s">
        <v>52</v>
      </c>
      <c r="AV762" t="s">
        <v>52</v>
      </c>
      <c r="AW762" t="s">
        <v>52</v>
      </c>
      <c r="AX762" t="s">
        <v>52</v>
      </c>
      <c r="AY762" t="s">
        <v>51</v>
      </c>
    </row>
    <row r="763" spans="1:51" hidden="1" x14ac:dyDescent="0.25">
      <c r="A763">
        <v>224136</v>
      </c>
      <c r="B763">
        <v>70</v>
      </c>
      <c r="C763">
        <v>70</v>
      </c>
      <c r="D763">
        <v>59</v>
      </c>
      <c r="E763">
        <v>4</v>
      </c>
      <c r="F763" t="s">
        <v>1192</v>
      </c>
      <c r="G763" s="22">
        <v>14296</v>
      </c>
      <c r="H763">
        <v>79</v>
      </c>
      <c r="I763" t="s">
        <v>46</v>
      </c>
      <c r="J763" t="s">
        <v>47</v>
      </c>
      <c r="K763" t="s">
        <v>58</v>
      </c>
      <c r="L763">
        <v>28.7</v>
      </c>
      <c r="M763">
        <v>105</v>
      </c>
      <c r="N763">
        <v>50</v>
      </c>
      <c r="O763">
        <v>55</v>
      </c>
      <c r="P763">
        <v>77.5</v>
      </c>
      <c r="Q763">
        <v>65</v>
      </c>
      <c r="R763" t="s">
        <v>54</v>
      </c>
      <c r="S763" t="s">
        <v>50</v>
      </c>
      <c r="T763" t="s">
        <v>50</v>
      </c>
      <c r="U763" t="s">
        <v>50</v>
      </c>
      <c r="V763" t="s">
        <v>51</v>
      </c>
      <c r="W763" t="s">
        <v>50</v>
      </c>
      <c r="X763" t="s">
        <v>51</v>
      </c>
      <c r="Y763" t="s">
        <v>50</v>
      </c>
      <c r="Z763" t="b">
        <v>1</v>
      </c>
      <c r="AA763" t="s">
        <v>50</v>
      </c>
      <c r="AB763" t="s">
        <v>50</v>
      </c>
      <c r="AC763">
        <v>88</v>
      </c>
      <c r="AD763">
        <v>55</v>
      </c>
      <c r="AE763">
        <v>97</v>
      </c>
      <c r="AF763">
        <v>4.5999999999999996</v>
      </c>
      <c r="AG763">
        <v>3262</v>
      </c>
      <c r="AK763" t="s">
        <v>51</v>
      </c>
      <c r="AL763" t="s">
        <v>50</v>
      </c>
      <c r="AN763" t="s">
        <v>51</v>
      </c>
      <c r="AO763" t="s">
        <v>51</v>
      </c>
      <c r="AP763" t="s">
        <v>51</v>
      </c>
      <c r="AQ763" t="s">
        <v>50</v>
      </c>
      <c r="AR763" t="s">
        <v>50</v>
      </c>
      <c r="AS763" t="s">
        <v>51</v>
      </c>
      <c r="AT763" t="s">
        <v>50</v>
      </c>
      <c r="AU763" t="s">
        <v>52</v>
      </c>
      <c r="AV763" t="s">
        <v>52</v>
      </c>
      <c r="AW763" t="s">
        <v>52</v>
      </c>
      <c r="AX763" t="s">
        <v>52</v>
      </c>
      <c r="AY763" t="s">
        <v>51</v>
      </c>
    </row>
    <row r="764" spans="1:51" hidden="1" x14ac:dyDescent="0.25">
      <c r="A764">
        <v>224136</v>
      </c>
      <c r="B764">
        <v>70</v>
      </c>
      <c r="C764">
        <v>70</v>
      </c>
      <c r="D764">
        <v>59</v>
      </c>
      <c r="E764">
        <v>5</v>
      </c>
      <c r="F764" t="s">
        <v>1193</v>
      </c>
      <c r="G764" s="22">
        <v>14296</v>
      </c>
      <c r="H764">
        <v>79</v>
      </c>
      <c r="I764" t="s">
        <v>46</v>
      </c>
      <c r="J764" t="s">
        <v>47</v>
      </c>
      <c r="K764" t="s">
        <v>58</v>
      </c>
      <c r="L764">
        <v>29.1</v>
      </c>
      <c r="M764">
        <v>140</v>
      </c>
      <c r="N764">
        <v>70</v>
      </c>
      <c r="O764">
        <v>70</v>
      </c>
      <c r="P764">
        <v>105</v>
      </c>
      <c r="Q764">
        <v>70</v>
      </c>
      <c r="R764" t="s">
        <v>59</v>
      </c>
      <c r="S764" t="s">
        <v>51</v>
      </c>
      <c r="T764" t="s">
        <v>50</v>
      </c>
      <c r="U764" t="s">
        <v>50</v>
      </c>
      <c r="V764" t="s">
        <v>51</v>
      </c>
      <c r="W764" t="s">
        <v>50</v>
      </c>
      <c r="X764" t="s">
        <v>51</v>
      </c>
      <c r="Y764" t="s">
        <v>50</v>
      </c>
      <c r="Z764" t="b">
        <v>1</v>
      </c>
      <c r="AA764" t="s">
        <v>50</v>
      </c>
      <c r="AB764" t="s">
        <v>50</v>
      </c>
      <c r="AC764">
        <v>87</v>
      </c>
      <c r="AD764">
        <v>56</v>
      </c>
      <c r="AE764">
        <v>115</v>
      </c>
      <c r="AF764">
        <v>4.2</v>
      </c>
      <c r="AK764" t="s">
        <v>51</v>
      </c>
      <c r="AL764" t="s">
        <v>50</v>
      </c>
      <c r="AM764" t="s">
        <v>50</v>
      </c>
      <c r="AN764" t="s">
        <v>51</v>
      </c>
      <c r="AO764" t="s">
        <v>51</v>
      </c>
      <c r="AP764" t="s">
        <v>51</v>
      </c>
      <c r="AQ764" t="s">
        <v>50</v>
      </c>
      <c r="AR764" t="s">
        <v>50</v>
      </c>
      <c r="AS764" t="s">
        <v>51</v>
      </c>
      <c r="AT764" t="s">
        <v>50</v>
      </c>
      <c r="AU764" t="s">
        <v>52</v>
      </c>
      <c r="AV764" t="s">
        <v>52</v>
      </c>
      <c r="AW764" t="s">
        <v>52</v>
      </c>
      <c r="AX764" t="s">
        <v>52</v>
      </c>
      <c r="AY764" t="s">
        <v>51</v>
      </c>
    </row>
    <row r="765" spans="1:51" hidden="1" x14ac:dyDescent="0.25">
      <c r="A765">
        <v>224136</v>
      </c>
      <c r="B765">
        <v>70</v>
      </c>
      <c r="C765">
        <v>70</v>
      </c>
      <c r="D765">
        <v>59</v>
      </c>
      <c r="E765">
        <v>6</v>
      </c>
      <c r="F765" t="s">
        <v>1194</v>
      </c>
      <c r="G765" s="22">
        <v>14296</v>
      </c>
      <c r="H765">
        <v>79</v>
      </c>
      <c r="I765" t="s">
        <v>46</v>
      </c>
      <c r="J765" t="s">
        <v>47</v>
      </c>
      <c r="K765" t="s">
        <v>58</v>
      </c>
      <c r="L765">
        <v>29.1</v>
      </c>
      <c r="M765">
        <v>135</v>
      </c>
      <c r="N765">
        <v>70</v>
      </c>
      <c r="O765">
        <v>65</v>
      </c>
      <c r="P765">
        <v>102.5</v>
      </c>
      <c r="Q765">
        <v>73</v>
      </c>
      <c r="R765" t="s">
        <v>59</v>
      </c>
      <c r="S765" t="s">
        <v>50</v>
      </c>
      <c r="T765" t="s">
        <v>50</v>
      </c>
      <c r="U765" t="s">
        <v>50</v>
      </c>
      <c r="V765" t="s">
        <v>51</v>
      </c>
      <c r="W765" t="s">
        <v>50</v>
      </c>
      <c r="X765" t="s">
        <v>51</v>
      </c>
      <c r="Y765" t="s">
        <v>50</v>
      </c>
      <c r="Z765" t="b">
        <v>1</v>
      </c>
      <c r="AA765" t="s">
        <v>50</v>
      </c>
      <c r="AB765" t="s">
        <v>50</v>
      </c>
      <c r="AC765">
        <v>81</v>
      </c>
      <c r="AD765">
        <v>61</v>
      </c>
      <c r="AF765">
        <v>4.5999999999999996</v>
      </c>
      <c r="AK765" t="s">
        <v>51</v>
      </c>
      <c r="AL765" t="s">
        <v>50</v>
      </c>
      <c r="AM765" t="s">
        <v>50</v>
      </c>
      <c r="AN765" t="s">
        <v>51</v>
      </c>
      <c r="AO765" t="s">
        <v>51</v>
      </c>
      <c r="AP765" t="s">
        <v>51</v>
      </c>
      <c r="AQ765" t="s">
        <v>50</v>
      </c>
      <c r="AR765" t="s">
        <v>50</v>
      </c>
      <c r="AS765" t="s">
        <v>51</v>
      </c>
      <c r="AT765" t="s">
        <v>50</v>
      </c>
      <c r="AU765" t="s">
        <v>52</v>
      </c>
      <c r="AV765" t="s">
        <v>52</v>
      </c>
      <c r="AW765" t="s">
        <v>52</v>
      </c>
      <c r="AX765" t="s">
        <v>52</v>
      </c>
      <c r="AY765" t="s">
        <v>51</v>
      </c>
    </row>
    <row r="766" spans="1:51" hidden="1" x14ac:dyDescent="0.25">
      <c r="A766">
        <v>224136</v>
      </c>
      <c r="B766">
        <v>56</v>
      </c>
      <c r="C766">
        <v>56</v>
      </c>
      <c r="D766">
        <v>59</v>
      </c>
      <c r="E766">
        <v>7</v>
      </c>
      <c r="F766" t="s">
        <v>1195</v>
      </c>
      <c r="G766" s="22">
        <v>14296</v>
      </c>
      <c r="H766">
        <v>79</v>
      </c>
      <c r="I766" t="s">
        <v>46</v>
      </c>
      <c r="J766" t="s">
        <v>47</v>
      </c>
      <c r="K766" t="s">
        <v>58</v>
      </c>
      <c r="L766">
        <v>28.9</v>
      </c>
      <c r="M766">
        <v>125</v>
      </c>
      <c r="N766">
        <v>70</v>
      </c>
      <c r="O766">
        <v>55</v>
      </c>
      <c r="P766">
        <v>97.5</v>
      </c>
      <c r="Q766">
        <v>65</v>
      </c>
      <c r="R766" t="s">
        <v>59</v>
      </c>
      <c r="S766" t="s">
        <v>50</v>
      </c>
      <c r="T766" t="s">
        <v>50</v>
      </c>
      <c r="U766" t="s">
        <v>50</v>
      </c>
      <c r="V766" t="s">
        <v>51</v>
      </c>
      <c r="W766" t="s">
        <v>50</v>
      </c>
      <c r="X766" t="s">
        <v>51</v>
      </c>
      <c r="Y766" t="s">
        <v>50</v>
      </c>
      <c r="Z766" t="b">
        <v>1</v>
      </c>
      <c r="AA766" t="s">
        <v>50</v>
      </c>
      <c r="AB766" t="s">
        <v>50</v>
      </c>
      <c r="AC766">
        <v>98</v>
      </c>
      <c r="AD766">
        <v>48</v>
      </c>
      <c r="AF766">
        <v>4.2</v>
      </c>
      <c r="AK766" t="s">
        <v>51</v>
      </c>
      <c r="AL766" t="s">
        <v>50</v>
      </c>
      <c r="AM766" t="s">
        <v>50</v>
      </c>
      <c r="AN766" t="s">
        <v>51</v>
      </c>
      <c r="AO766" t="s">
        <v>51</v>
      </c>
      <c r="AP766" t="s">
        <v>51</v>
      </c>
      <c r="AQ766" t="s">
        <v>50</v>
      </c>
      <c r="AR766" t="s">
        <v>50</v>
      </c>
      <c r="AS766" t="s">
        <v>51</v>
      </c>
      <c r="AT766" t="s">
        <v>50</v>
      </c>
      <c r="AU766" t="s">
        <v>52</v>
      </c>
      <c r="AV766" t="s">
        <v>52</v>
      </c>
      <c r="AW766" t="s">
        <v>52</v>
      </c>
      <c r="AX766" t="s">
        <v>52</v>
      </c>
      <c r="AY766" t="s">
        <v>51</v>
      </c>
    </row>
    <row r="767" spans="1:51" hidden="1" x14ac:dyDescent="0.25">
      <c r="A767">
        <v>224136</v>
      </c>
      <c r="B767">
        <v>65</v>
      </c>
      <c r="C767">
        <v>65</v>
      </c>
      <c r="D767">
        <v>59</v>
      </c>
      <c r="E767">
        <v>8</v>
      </c>
      <c r="F767" t="s">
        <v>1196</v>
      </c>
      <c r="G767" s="22">
        <v>14296</v>
      </c>
      <c r="H767">
        <v>79</v>
      </c>
      <c r="I767" t="s">
        <v>46</v>
      </c>
      <c r="J767" t="s">
        <v>47</v>
      </c>
      <c r="K767" t="s">
        <v>58</v>
      </c>
      <c r="L767">
        <v>28.3</v>
      </c>
      <c r="M767">
        <v>120</v>
      </c>
      <c r="N767">
        <v>70</v>
      </c>
      <c r="O767">
        <v>50</v>
      </c>
      <c r="P767">
        <v>95</v>
      </c>
      <c r="Q767">
        <v>70</v>
      </c>
      <c r="R767" t="s">
        <v>59</v>
      </c>
      <c r="S767" t="s">
        <v>50</v>
      </c>
      <c r="T767" t="s">
        <v>50</v>
      </c>
      <c r="U767" t="s">
        <v>50</v>
      </c>
      <c r="V767" t="s">
        <v>51</v>
      </c>
      <c r="W767" t="s">
        <v>50</v>
      </c>
      <c r="X767" t="s">
        <v>51</v>
      </c>
      <c r="Y767" t="s">
        <v>50</v>
      </c>
      <c r="Z767" t="b">
        <v>1</v>
      </c>
      <c r="AA767" t="s">
        <v>50</v>
      </c>
      <c r="AB767" t="s">
        <v>50</v>
      </c>
      <c r="AC767">
        <v>111</v>
      </c>
      <c r="AD767">
        <v>41</v>
      </c>
      <c r="AE767">
        <v>122</v>
      </c>
      <c r="AF767">
        <v>4.0999999999999996</v>
      </c>
      <c r="AI767">
        <v>3.4</v>
      </c>
      <c r="AJ767">
        <v>1.4</v>
      </c>
      <c r="AK767" t="s">
        <v>51</v>
      </c>
      <c r="AL767" t="s">
        <v>50</v>
      </c>
      <c r="AM767" t="s">
        <v>50</v>
      </c>
      <c r="AN767" t="s">
        <v>51</v>
      </c>
      <c r="AO767" t="s">
        <v>51</v>
      </c>
      <c r="AP767" t="s">
        <v>51</v>
      </c>
      <c r="AQ767" t="s">
        <v>50</v>
      </c>
      <c r="AR767" t="s">
        <v>50</v>
      </c>
      <c r="AS767" t="s">
        <v>51</v>
      </c>
      <c r="AT767" t="s">
        <v>50</v>
      </c>
      <c r="AU767" t="s">
        <v>52</v>
      </c>
      <c r="AV767" t="s">
        <v>52</v>
      </c>
      <c r="AW767" t="s">
        <v>52</v>
      </c>
      <c r="AX767" t="s">
        <v>52</v>
      </c>
      <c r="AY767" t="s">
        <v>51</v>
      </c>
    </row>
    <row r="768" spans="1:51" x14ac:dyDescent="0.25">
      <c r="A768">
        <v>224209</v>
      </c>
      <c r="B768">
        <v>60</v>
      </c>
      <c r="D768">
        <v>60</v>
      </c>
      <c r="E768">
        <v>1</v>
      </c>
      <c r="F768" t="s">
        <v>217</v>
      </c>
      <c r="G768" s="22">
        <v>10352</v>
      </c>
      <c r="H768">
        <v>90</v>
      </c>
      <c r="I768" t="s">
        <v>46</v>
      </c>
      <c r="J768" t="s">
        <v>57</v>
      </c>
      <c r="K768" t="s">
        <v>58</v>
      </c>
      <c r="L768">
        <v>22.66</v>
      </c>
      <c r="M768">
        <v>130</v>
      </c>
      <c r="N768">
        <v>70</v>
      </c>
      <c r="O768">
        <v>60</v>
      </c>
      <c r="P768">
        <v>100</v>
      </c>
      <c r="Q768">
        <v>59</v>
      </c>
      <c r="R768" t="s">
        <v>54</v>
      </c>
      <c r="S768" t="s">
        <v>50</v>
      </c>
      <c r="T768" t="s">
        <v>50</v>
      </c>
      <c r="U768" t="s">
        <v>50</v>
      </c>
      <c r="V768" t="s">
        <v>51</v>
      </c>
      <c r="W768" t="s">
        <v>50</v>
      </c>
      <c r="X768" t="s">
        <v>51</v>
      </c>
      <c r="Y768" t="s">
        <v>50</v>
      </c>
      <c r="Z768" t="s">
        <v>52</v>
      </c>
      <c r="AA768" t="s">
        <v>50</v>
      </c>
      <c r="AB768" t="s">
        <v>50</v>
      </c>
      <c r="AI768" t="s">
        <v>52</v>
      </c>
      <c r="AJ768" t="s">
        <v>52</v>
      </c>
      <c r="AK768" t="s">
        <v>50</v>
      </c>
      <c r="AL768" t="s">
        <v>50</v>
      </c>
      <c r="AM768" t="s">
        <v>52</v>
      </c>
      <c r="AN768" t="s">
        <v>51</v>
      </c>
      <c r="AO768" t="s">
        <v>51</v>
      </c>
      <c r="AP768" t="s">
        <v>50</v>
      </c>
      <c r="AQ768" t="s">
        <v>51</v>
      </c>
      <c r="AR768" t="s">
        <v>51</v>
      </c>
      <c r="AS768" t="s">
        <v>50</v>
      </c>
      <c r="AT768" t="s">
        <v>50</v>
      </c>
      <c r="AU768" t="s">
        <v>52</v>
      </c>
      <c r="AV768" t="s">
        <v>52</v>
      </c>
      <c r="AW768" t="s">
        <v>52</v>
      </c>
      <c r="AX768" t="s">
        <v>52</v>
      </c>
      <c r="AY768" t="s">
        <v>51</v>
      </c>
    </row>
    <row r="769" spans="1:51" hidden="1" x14ac:dyDescent="0.25">
      <c r="A769">
        <v>224209</v>
      </c>
      <c r="B769">
        <v>60</v>
      </c>
      <c r="D769">
        <v>60</v>
      </c>
      <c r="E769">
        <v>2</v>
      </c>
      <c r="F769" t="s">
        <v>1197</v>
      </c>
      <c r="G769" s="22">
        <v>10352</v>
      </c>
      <c r="H769">
        <v>90</v>
      </c>
      <c r="I769" t="s">
        <v>46</v>
      </c>
      <c r="J769" t="s">
        <v>57</v>
      </c>
      <c r="K769" t="s">
        <v>58</v>
      </c>
      <c r="L769">
        <v>23.44</v>
      </c>
      <c r="M769">
        <v>140</v>
      </c>
      <c r="N769">
        <v>80</v>
      </c>
      <c r="O769">
        <v>60</v>
      </c>
      <c r="P769">
        <v>110</v>
      </c>
      <c r="Q769">
        <v>60</v>
      </c>
      <c r="R769" t="s">
        <v>54</v>
      </c>
      <c r="S769" t="s">
        <v>50</v>
      </c>
      <c r="T769" t="s">
        <v>50</v>
      </c>
      <c r="U769" t="s">
        <v>50</v>
      </c>
      <c r="V769" t="s">
        <v>51</v>
      </c>
      <c r="W769" t="s">
        <v>50</v>
      </c>
      <c r="X769" t="s">
        <v>51</v>
      </c>
      <c r="Y769" t="s">
        <v>50</v>
      </c>
      <c r="Z769" t="s">
        <v>52</v>
      </c>
      <c r="AA769" t="s">
        <v>50</v>
      </c>
      <c r="AB769" t="s">
        <v>50</v>
      </c>
      <c r="AC769">
        <v>123</v>
      </c>
      <c r="AD769">
        <v>34</v>
      </c>
      <c r="AE769">
        <v>125</v>
      </c>
      <c r="AF769">
        <v>4</v>
      </c>
      <c r="AI769" t="s">
        <v>52</v>
      </c>
      <c r="AJ769" t="s">
        <v>52</v>
      </c>
      <c r="AK769" t="s">
        <v>50</v>
      </c>
      <c r="AL769" t="s">
        <v>50</v>
      </c>
      <c r="AM769" t="s">
        <v>52</v>
      </c>
      <c r="AN769" t="s">
        <v>51</v>
      </c>
      <c r="AO769" t="s">
        <v>51</v>
      </c>
      <c r="AP769" t="s">
        <v>50</v>
      </c>
      <c r="AQ769" t="s">
        <v>51</v>
      </c>
      <c r="AR769" t="s">
        <v>51</v>
      </c>
      <c r="AS769" t="s">
        <v>50</v>
      </c>
      <c r="AT769" t="s">
        <v>50</v>
      </c>
      <c r="AU769" t="s">
        <v>52</v>
      </c>
      <c r="AV769" t="s">
        <v>52</v>
      </c>
      <c r="AW769" t="s">
        <v>52</v>
      </c>
      <c r="AX769" t="s">
        <v>52</v>
      </c>
      <c r="AY769" t="s">
        <v>51</v>
      </c>
    </row>
    <row r="770" spans="1:51" hidden="1" x14ac:dyDescent="0.25">
      <c r="A770">
        <v>224209</v>
      </c>
      <c r="B770">
        <v>65</v>
      </c>
      <c r="C770">
        <v>65</v>
      </c>
      <c r="D770">
        <v>60</v>
      </c>
      <c r="E770">
        <v>3</v>
      </c>
      <c r="F770" t="s">
        <v>1198</v>
      </c>
      <c r="G770" s="22">
        <v>10352</v>
      </c>
      <c r="H770">
        <v>90</v>
      </c>
      <c r="I770" t="s">
        <v>46</v>
      </c>
      <c r="J770" t="s">
        <v>57</v>
      </c>
      <c r="K770" t="s">
        <v>58</v>
      </c>
      <c r="L770">
        <v>24.5</v>
      </c>
      <c r="M770">
        <v>140</v>
      </c>
      <c r="N770">
        <v>70</v>
      </c>
      <c r="O770">
        <v>70</v>
      </c>
      <c r="P770">
        <v>105</v>
      </c>
      <c r="Q770">
        <v>62</v>
      </c>
      <c r="R770" t="s">
        <v>59</v>
      </c>
      <c r="S770" t="s">
        <v>50</v>
      </c>
      <c r="T770" t="s">
        <v>50</v>
      </c>
      <c r="U770" t="s">
        <v>50</v>
      </c>
      <c r="V770" t="s">
        <v>51</v>
      </c>
      <c r="W770" t="s">
        <v>50</v>
      </c>
      <c r="X770" t="s">
        <v>51</v>
      </c>
      <c r="Y770" t="s">
        <v>50</v>
      </c>
      <c r="Z770" t="s">
        <v>52</v>
      </c>
      <c r="AA770" t="s">
        <v>50</v>
      </c>
      <c r="AB770" t="s">
        <v>50</v>
      </c>
      <c r="AC770">
        <v>116</v>
      </c>
      <c r="AD770">
        <v>36</v>
      </c>
      <c r="AE770">
        <v>131</v>
      </c>
      <c r="AF770">
        <v>5</v>
      </c>
      <c r="AI770">
        <v>4.5</v>
      </c>
      <c r="AJ770">
        <v>2.5</v>
      </c>
      <c r="AK770" t="s">
        <v>50</v>
      </c>
      <c r="AL770" t="s">
        <v>50</v>
      </c>
      <c r="AM770" t="s">
        <v>50</v>
      </c>
      <c r="AN770" t="s">
        <v>51</v>
      </c>
      <c r="AO770" t="s">
        <v>51</v>
      </c>
      <c r="AP770" t="s">
        <v>50</v>
      </c>
      <c r="AQ770" t="s">
        <v>51</v>
      </c>
      <c r="AR770" t="s">
        <v>51</v>
      </c>
      <c r="AS770" t="s">
        <v>50</v>
      </c>
      <c r="AT770" t="s">
        <v>50</v>
      </c>
      <c r="AU770" t="s">
        <v>52</v>
      </c>
      <c r="AV770" t="s">
        <v>52</v>
      </c>
      <c r="AW770" t="s">
        <v>52</v>
      </c>
      <c r="AX770" t="s">
        <v>52</v>
      </c>
      <c r="AY770" t="s">
        <v>51</v>
      </c>
    </row>
    <row r="771" spans="1:51" hidden="1" x14ac:dyDescent="0.25">
      <c r="A771">
        <v>224209</v>
      </c>
      <c r="B771">
        <v>65</v>
      </c>
      <c r="C771">
        <v>65</v>
      </c>
      <c r="D771">
        <v>60</v>
      </c>
      <c r="E771">
        <v>4</v>
      </c>
      <c r="F771" t="s">
        <v>1199</v>
      </c>
      <c r="G771" s="22">
        <v>10352</v>
      </c>
      <c r="H771">
        <v>90</v>
      </c>
      <c r="I771" t="s">
        <v>46</v>
      </c>
      <c r="J771" t="s">
        <v>57</v>
      </c>
      <c r="K771" t="s">
        <v>58</v>
      </c>
      <c r="L771">
        <v>23.8</v>
      </c>
      <c r="M771">
        <v>120</v>
      </c>
      <c r="N771">
        <v>60</v>
      </c>
      <c r="O771">
        <v>60</v>
      </c>
      <c r="P771">
        <v>90</v>
      </c>
      <c r="Q771">
        <v>71</v>
      </c>
      <c r="R771" t="s">
        <v>59</v>
      </c>
      <c r="S771" t="s">
        <v>50</v>
      </c>
      <c r="T771" t="s">
        <v>50</v>
      </c>
      <c r="U771" t="s">
        <v>50</v>
      </c>
      <c r="V771" t="s">
        <v>51</v>
      </c>
      <c r="W771" t="s">
        <v>50</v>
      </c>
      <c r="X771" t="s">
        <v>51</v>
      </c>
      <c r="Y771" t="s">
        <v>50</v>
      </c>
      <c r="Z771" t="s">
        <v>52</v>
      </c>
      <c r="AA771" t="s">
        <v>50</v>
      </c>
      <c r="AB771" t="s">
        <v>50</v>
      </c>
      <c r="AC771">
        <v>104</v>
      </c>
      <c r="AD771">
        <v>41</v>
      </c>
      <c r="AE771">
        <v>131</v>
      </c>
      <c r="AF771">
        <v>4.5</v>
      </c>
      <c r="AI771">
        <v>4.2</v>
      </c>
      <c r="AJ771">
        <v>2.1</v>
      </c>
      <c r="AK771" t="s">
        <v>50</v>
      </c>
      <c r="AL771" t="s">
        <v>50</v>
      </c>
      <c r="AM771" t="s">
        <v>50</v>
      </c>
      <c r="AN771" t="s">
        <v>51</v>
      </c>
      <c r="AO771" t="s">
        <v>51</v>
      </c>
      <c r="AP771" t="s">
        <v>50</v>
      </c>
      <c r="AQ771" t="s">
        <v>51</v>
      </c>
      <c r="AR771" t="s">
        <v>51</v>
      </c>
      <c r="AS771" t="s">
        <v>50</v>
      </c>
      <c r="AT771" t="s">
        <v>50</v>
      </c>
      <c r="AU771" t="s">
        <v>52</v>
      </c>
      <c r="AV771" t="s">
        <v>52</v>
      </c>
      <c r="AW771" t="s">
        <v>52</v>
      </c>
      <c r="AX771" t="s">
        <v>52</v>
      </c>
      <c r="AY771" t="s">
        <v>51</v>
      </c>
    </row>
    <row r="772" spans="1:51" hidden="1" x14ac:dyDescent="0.25">
      <c r="A772">
        <v>224209</v>
      </c>
      <c r="B772">
        <v>65</v>
      </c>
      <c r="C772">
        <v>65</v>
      </c>
      <c r="D772">
        <v>60</v>
      </c>
      <c r="E772">
        <v>5</v>
      </c>
      <c r="F772" t="s">
        <v>1200</v>
      </c>
      <c r="G772" s="22">
        <v>10352</v>
      </c>
      <c r="H772">
        <v>90</v>
      </c>
      <c r="I772" t="s">
        <v>46</v>
      </c>
      <c r="J772" t="s">
        <v>57</v>
      </c>
      <c r="K772" t="s">
        <v>58</v>
      </c>
      <c r="L772">
        <v>24.2</v>
      </c>
      <c r="M772">
        <v>140</v>
      </c>
      <c r="N772">
        <v>70</v>
      </c>
      <c r="O772">
        <v>70</v>
      </c>
      <c r="P772">
        <v>105</v>
      </c>
      <c r="Q772">
        <v>84</v>
      </c>
      <c r="R772" t="s">
        <v>54</v>
      </c>
      <c r="S772" t="s">
        <v>50</v>
      </c>
      <c r="T772" t="s">
        <v>50</v>
      </c>
      <c r="U772" t="s">
        <v>50</v>
      </c>
      <c r="V772" t="s">
        <v>51</v>
      </c>
      <c r="W772" t="s">
        <v>50</v>
      </c>
      <c r="X772" t="s">
        <v>51</v>
      </c>
      <c r="Y772" t="s">
        <v>50</v>
      </c>
      <c r="Z772" t="s">
        <v>52</v>
      </c>
      <c r="AA772" t="s">
        <v>50</v>
      </c>
      <c r="AB772" t="s">
        <v>50</v>
      </c>
      <c r="AC772">
        <v>116</v>
      </c>
      <c r="AD772">
        <v>36</v>
      </c>
      <c r="AE772">
        <v>130</v>
      </c>
      <c r="AF772">
        <v>4</v>
      </c>
      <c r="AK772" t="s">
        <v>50</v>
      </c>
      <c r="AL772" t="s">
        <v>50</v>
      </c>
      <c r="AM772" t="s">
        <v>50</v>
      </c>
      <c r="AN772" t="s">
        <v>51</v>
      </c>
      <c r="AO772" t="s">
        <v>51</v>
      </c>
      <c r="AP772" t="s">
        <v>50</v>
      </c>
      <c r="AQ772" t="s">
        <v>51</v>
      </c>
      <c r="AR772" t="s">
        <v>51</v>
      </c>
      <c r="AS772" t="s">
        <v>50</v>
      </c>
      <c r="AT772" t="s">
        <v>50</v>
      </c>
      <c r="AU772" t="s">
        <v>52</v>
      </c>
      <c r="AV772" t="s">
        <v>52</v>
      </c>
      <c r="AW772" t="s">
        <v>52</v>
      </c>
      <c r="AX772" t="s">
        <v>52</v>
      </c>
      <c r="AY772" t="s">
        <v>51</v>
      </c>
    </row>
    <row r="773" spans="1:51" hidden="1" x14ac:dyDescent="0.25">
      <c r="A773">
        <v>224209</v>
      </c>
      <c r="B773">
        <v>65</v>
      </c>
      <c r="C773">
        <v>65</v>
      </c>
      <c r="D773">
        <v>60</v>
      </c>
      <c r="E773">
        <v>6</v>
      </c>
      <c r="F773" t="s">
        <v>1201</v>
      </c>
      <c r="G773" s="22">
        <v>10352</v>
      </c>
      <c r="H773">
        <v>90</v>
      </c>
      <c r="I773" t="s">
        <v>46</v>
      </c>
      <c r="J773" t="s">
        <v>57</v>
      </c>
      <c r="K773" t="s">
        <v>58</v>
      </c>
      <c r="L773">
        <v>24.2</v>
      </c>
      <c r="M773">
        <v>115</v>
      </c>
      <c r="N773">
        <v>70</v>
      </c>
      <c r="O773">
        <v>45</v>
      </c>
      <c r="P773">
        <v>92.5</v>
      </c>
      <c r="Q773">
        <v>92</v>
      </c>
      <c r="R773" t="s">
        <v>54</v>
      </c>
      <c r="S773" t="s">
        <v>50</v>
      </c>
      <c r="T773" t="s">
        <v>50</v>
      </c>
      <c r="U773" t="s">
        <v>50</v>
      </c>
      <c r="V773" t="s">
        <v>51</v>
      </c>
      <c r="W773" t="s">
        <v>50</v>
      </c>
      <c r="X773" t="s">
        <v>51</v>
      </c>
      <c r="Y773" t="s">
        <v>50</v>
      </c>
      <c r="Z773" t="s">
        <v>52</v>
      </c>
      <c r="AA773" t="s">
        <v>50</v>
      </c>
      <c r="AB773" t="s">
        <v>50</v>
      </c>
      <c r="AC773">
        <v>145</v>
      </c>
      <c r="AD773">
        <v>28</v>
      </c>
      <c r="AE773">
        <v>127</v>
      </c>
      <c r="AF773">
        <v>4.5999999999999996</v>
      </c>
      <c r="AK773" t="s">
        <v>50</v>
      </c>
      <c r="AL773" t="s">
        <v>50</v>
      </c>
      <c r="AM773" t="s">
        <v>50</v>
      </c>
      <c r="AN773" t="s">
        <v>51</v>
      </c>
      <c r="AO773" t="s">
        <v>51</v>
      </c>
      <c r="AP773" t="s">
        <v>50</v>
      </c>
      <c r="AQ773" t="s">
        <v>51</v>
      </c>
      <c r="AR773" t="s">
        <v>51</v>
      </c>
      <c r="AS773" t="s">
        <v>50</v>
      </c>
      <c r="AT773" t="s">
        <v>50</v>
      </c>
      <c r="AU773" t="s">
        <v>52</v>
      </c>
      <c r="AV773" t="s">
        <v>52</v>
      </c>
      <c r="AW773" t="s">
        <v>52</v>
      </c>
      <c r="AX773" t="s">
        <v>52</v>
      </c>
      <c r="AY773" t="s">
        <v>51</v>
      </c>
    </row>
    <row r="774" spans="1:51" x14ac:dyDescent="0.25">
      <c r="A774">
        <v>224899</v>
      </c>
      <c r="B774">
        <v>60</v>
      </c>
      <c r="C774">
        <v>60</v>
      </c>
      <c r="D774">
        <v>40</v>
      </c>
      <c r="E774">
        <v>1</v>
      </c>
      <c r="F774" t="s">
        <v>218</v>
      </c>
      <c r="G774" s="22">
        <v>12615</v>
      </c>
      <c r="H774">
        <v>84</v>
      </c>
      <c r="I774" t="s">
        <v>46</v>
      </c>
      <c r="J774" t="s">
        <v>47</v>
      </c>
      <c r="K774" t="s">
        <v>58</v>
      </c>
      <c r="L774">
        <v>32.5</v>
      </c>
      <c r="M774">
        <v>160</v>
      </c>
      <c r="N774">
        <v>70</v>
      </c>
      <c r="O774">
        <v>90</v>
      </c>
      <c r="P774">
        <v>115</v>
      </c>
      <c r="Q774">
        <v>62</v>
      </c>
      <c r="R774" t="s">
        <v>59</v>
      </c>
      <c r="S774" t="s">
        <v>50</v>
      </c>
      <c r="T774" t="s">
        <v>50</v>
      </c>
      <c r="U774" t="s">
        <v>50</v>
      </c>
      <c r="V774" t="s">
        <v>51</v>
      </c>
      <c r="W774" t="s">
        <v>50</v>
      </c>
      <c r="X774" t="s">
        <v>51</v>
      </c>
      <c r="Y774" t="s">
        <v>50</v>
      </c>
      <c r="Z774" t="s">
        <v>52</v>
      </c>
      <c r="AA774" t="s">
        <v>50</v>
      </c>
      <c r="AB774" t="s">
        <v>51</v>
      </c>
      <c r="AK774" t="s">
        <v>50</v>
      </c>
      <c r="AL774" t="s">
        <v>51</v>
      </c>
      <c r="AM774" t="s">
        <v>50</v>
      </c>
      <c r="AN774" t="s">
        <v>51</v>
      </c>
      <c r="AO774" t="s">
        <v>50</v>
      </c>
      <c r="AP774" t="s">
        <v>51</v>
      </c>
      <c r="AQ774" t="s">
        <v>50</v>
      </c>
      <c r="AR774" t="s">
        <v>50</v>
      </c>
      <c r="AS774" t="s">
        <v>51</v>
      </c>
      <c r="AT774" t="s">
        <v>50</v>
      </c>
      <c r="AU774" t="s">
        <v>52</v>
      </c>
      <c r="AV774" t="s">
        <v>52</v>
      </c>
      <c r="AW774" t="s">
        <v>52</v>
      </c>
      <c r="AX774" t="s">
        <v>52</v>
      </c>
      <c r="AY774" t="s">
        <v>51</v>
      </c>
    </row>
    <row r="775" spans="1:51" hidden="1" x14ac:dyDescent="0.25">
      <c r="A775">
        <v>224899</v>
      </c>
      <c r="B775">
        <v>60</v>
      </c>
      <c r="C775">
        <v>60</v>
      </c>
      <c r="D775">
        <v>40</v>
      </c>
      <c r="E775">
        <v>2</v>
      </c>
      <c r="F775" t="s">
        <v>1202</v>
      </c>
      <c r="G775" s="22">
        <v>12615</v>
      </c>
      <c r="H775">
        <v>84</v>
      </c>
      <c r="I775" t="s">
        <v>46</v>
      </c>
      <c r="J775" t="s">
        <v>47</v>
      </c>
      <c r="K775" t="s">
        <v>58</v>
      </c>
      <c r="L775">
        <v>32.9</v>
      </c>
      <c r="M775">
        <v>110</v>
      </c>
      <c r="N775">
        <v>60</v>
      </c>
      <c r="O775">
        <v>50</v>
      </c>
      <c r="P775">
        <v>85</v>
      </c>
      <c r="Q775">
        <v>66</v>
      </c>
      <c r="R775" t="s">
        <v>59</v>
      </c>
      <c r="S775" t="s">
        <v>50</v>
      </c>
      <c r="T775" t="s">
        <v>50</v>
      </c>
      <c r="U775" t="s">
        <v>50</v>
      </c>
      <c r="V775" t="s">
        <v>51</v>
      </c>
      <c r="W775" t="s">
        <v>50</v>
      </c>
      <c r="X775" t="s">
        <v>51</v>
      </c>
      <c r="Y775" t="s">
        <v>50</v>
      </c>
      <c r="Z775" t="s">
        <v>52</v>
      </c>
      <c r="AA775" t="s">
        <v>50</v>
      </c>
      <c r="AB775" t="s">
        <v>51</v>
      </c>
      <c r="AC775">
        <v>70</v>
      </c>
      <c r="AD775">
        <v>69</v>
      </c>
      <c r="AF775">
        <v>5.2</v>
      </c>
      <c r="AK775" t="s">
        <v>50</v>
      </c>
      <c r="AL775" t="s">
        <v>51</v>
      </c>
      <c r="AM775" t="s">
        <v>50</v>
      </c>
      <c r="AN775" t="s">
        <v>51</v>
      </c>
      <c r="AO775" t="s">
        <v>50</v>
      </c>
      <c r="AP775" t="s">
        <v>51</v>
      </c>
      <c r="AQ775" t="s">
        <v>50</v>
      </c>
      <c r="AR775" t="s">
        <v>50</v>
      </c>
      <c r="AS775" t="s">
        <v>51</v>
      </c>
      <c r="AT775" t="s">
        <v>50</v>
      </c>
      <c r="AU775" t="s">
        <v>52</v>
      </c>
      <c r="AV775" t="s">
        <v>52</v>
      </c>
      <c r="AW775" t="s">
        <v>52</v>
      </c>
      <c r="AX775" t="s">
        <v>52</v>
      </c>
      <c r="AY775" t="s">
        <v>51</v>
      </c>
    </row>
    <row r="776" spans="1:51" x14ac:dyDescent="0.25">
      <c r="A776">
        <v>225060</v>
      </c>
      <c r="B776">
        <v>57</v>
      </c>
      <c r="C776">
        <v>57</v>
      </c>
      <c r="D776">
        <v>33</v>
      </c>
      <c r="E776">
        <v>1</v>
      </c>
      <c r="F776" t="s">
        <v>219</v>
      </c>
      <c r="G776" s="22">
        <v>9152</v>
      </c>
      <c r="H776">
        <v>93</v>
      </c>
      <c r="I776" t="s">
        <v>56</v>
      </c>
      <c r="J776" t="s">
        <v>47</v>
      </c>
      <c r="K776" t="s">
        <v>58</v>
      </c>
      <c r="L776">
        <v>32.4</v>
      </c>
      <c r="M776">
        <v>105</v>
      </c>
      <c r="N776">
        <v>70</v>
      </c>
      <c r="O776">
        <v>35</v>
      </c>
      <c r="P776">
        <v>87.5</v>
      </c>
      <c r="Q776">
        <v>64</v>
      </c>
      <c r="R776" t="s">
        <v>59</v>
      </c>
      <c r="S776" t="s">
        <v>50</v>
      </c>
      <c r="T776" t="s">
        <v>50</v>
      </c>
      <c r="U776" t="s">
        <v>50</v>
      </c>
      <c r="V776" t="s">
        <v>51</v>
      </c>
      <c r="W776" t="s">
        <v>51</v>
      </c>
      <c r="X776" t="s">
        <v>50</v>
      </c>
      <c r="Y776" t="s">
        <v>50</v>
      </c>
      <c r="Z776" t="s">
        <v>52</v>
      </c>
      <c r="AA776" t="s">
        <v>51</v>
      </c>
      <c r="AB776" t="s">
        <v>51</v>
      </c>
      <c r="AC776">
        <v>175</v>
      </c>
      <c r="AD776">
        <v>29</v>
      </c>
      <c r="AE776">
        <v>132</v>
      </c>
      <c r="AF776">
        <v>5</v>
      </c>
      <c r="AK776" t="s">
        <v>50</v>
      </c>
      <c r="AL776" t="s">
        <v>51</v>
      </c>
      <c r="AN776" t="s">
        <v>51</v>
      </c>
      <c r="AO776" t="s">
        <v>51</v>
      </c>
      <c r="AP776" t="s">
        <v>50</v>
      </c>
      <c r="AQ776" t="s">
        <v>50</v>
      </c>
      <c r="AR776" t="s">
        <v>50</v>
      </c>
      <c r="AS776" t="s">
        <v>50</v>
      </c>
      <c r="AT776" t="s">
        <v>50</v>
      </c>
      <c r="AU776" t="s">
        <v>52</v>
      </c>
      <c r="AV776" t="s">
        <v>52</v>
      </c>
      <c r="AW776" t="s">
        <v>52</v>
      </c>
      <c r="AX776" t="s">
        <v>52</v>
      </c>
      <c r="AY776" t="s">
        <v>51</v>
      </c>
    </row>
    <row r="777" spans="1:51" x14ac:dyDescent="0.25">
      <c r="A777">
        <v>225282</v>
      </c>
      <c r="B777">
        <v>61</v>
      </c>
      <c r="D777">
        <v>61</v>
      </c>
      <c r="E777">
        <v>1</v>
      </c>
      <c r="F777" t="s">
        <v>220</v>
      </c>
      <c r="G777" s="22">
        <v>12245</v>
      </c>
      <c r="H777">
        <v>85</v>
      </c>
      <c r="I777" t="s">
        <v>46</v>
      </c>
      <c r="J777" t="s">
        <v>47</v>
      </c>
      <c r="K777" t="s">
        <v>58</v>
      </c>
      <c r="L777">
        <v>44</v>
      </c>
      <c r="M777">
        <v>110</v>
      </c>
      <c r="N777">
        <v>70</v>
      </c>
      <c r="O777">
        <v>40</v>
      </c>
      <c r="P777">
        <v>90</v>
      </c>
      <c r="Q777">
        <v>59</v>
      </c>
      <c r="R777" t="s">
        <v>54</v>
      </c>
      <c r="S777" t="s">
        <v>50</v>
      </c>
      <c r="T777" t="s">
        <v>50</v>
      </c>
      <c r="U777" t="s">
        <v>50</v>
      </c>
      <c r="V777" t="s">
        <v>51</v>
      </c>
      <c r="W777" t="s">
        <v>50</v>
      </c>
      <c r="X777" t="s">
        <v>50</v>
      </c>
      <c r="Y777" t="s">
        <v>50</v>
      </c>
      <c r="Z777" t="s">
        <v>52</v>
      </c>
      <c r="AA777" t="s">
        <v>50</v>
      </c>
      <c r="AB777" t="s">
        <v>50</v>
      </c>
      <c r="AI777" t="s">
        <v>52</v>
      </c>
      <c r="AJ777" t="s">
        <v>52</v>
      </c>
      <c r="AK777" t="s">
        <v>50</v>
      </c>
      <c r="AL777" t="s">
        <v>51</v>
      </c>
      <c r="AM777" t="s">
        <v>52</v>
      </c>
      <c r="AN777" t="s">
        <v>51</v>
      </c>
      <c r="AO777" t="s">
        <v>51</v>
      </c>
      <c r="AP777" t="s">
        <v>50</v>
      </c>
      <c r="AQ777" t="s">
        <v>50</v>
      </c>
      <c r="AR777" t="s">
        <v>50</v>
      </c>
      <c r="AS777" t="s">
        <v>51</v>
      </c>
      <c r="AT777" t="s">
        <v>50</v>
      </c>
      <c r="AU777" t="s">
        <v>52</v>
      </c>
      <c r="AV777" t="s">
        <v>52</v>
      </c>
      <c r="AW777" t="s">
        <v>52</v>
      </c>
      <c r="AX777" t="s">
        <v>52</v>
      </c>
      <c r="AY777" t="s">
        <v>51</v>
      </c>
    </row>
    <row r="778" spans="1:51" hidden="1" x14ac:dyDescent="0.25">
      <c r="A778">
        <v>225282</v>
      </c>
      <c r="B778">
        <v>61</v>
      </c>
      <c r="C778">
        <v>61</v>
      </c>
      <c r="D778">
        <v>61</v>
      </c>
      <c r="E778">
        <v>2</v>
      </c>
      <c r="F778" t="s">
        <v>1203</v>
      </c>
      <c r="G778" s="22">
        <v>12245</v>
      </c>
      <c r="H778">
        <v>85</v>
      </c>
      <c r="I778" t="s">
        <v>46</v>
      </c>
      <c r="J778" t="s">
        <v>47</v>
      </c>
      <c r="K778" t="s">
        <v>58</v>
      </c>
      <c r="L778">
        <v>43.8</v>
      </c>
      <c r="M778">
        <v>120</v>
      </c>
      <c r="N778">
        <v>75</v>
      </c>
      <c r="O778">
        <v>45</v>
      </c>
      <c r="P778">
        <v>97.5</v>
      </c>
      <c r="Q778">
        <v>65</v>
      </c>
      <c r="R778" t="s">
        <v>54</v>
      </c>
      <c r="S778" t="s">
        <v>50</v>
      </c>
      <c r="T778" t="s">
        <v>50</v>
      </c>
      <c r="U778" t="s">
        <v>50</v>
      </c>
      <c r="V778" t="s">
        <v>51</v>
      </c>
      <c r="W778" t="s">
        <v>50</v>
      </c>
      <c r="X778" t="s">
        <v>50</v>
      </c>
      <c r="Y778" t="s">
        <v>50</v>
      </c>
      <c r="Z778" t="s">
        <v>52</v>
      </c>
      <c r="AA778" t="s">
        <v>50</v>
      </c>
      <c r="AB778" t="s">
        <v>50</v>
      </c>
      <c r="AK778" t="s">
        <v>50</v>
      </c>
      <c r="AL778" t="s">
        <v>51</v>
      </c>
      <c r="AN778" t="s">
        <v>51</v>
      </c>
      <c r="AO778" t="s">
        <v>51</v>
      </c>
      <c r="AP778" t="s">
        <v>50</v>
      </c>
      <c r="AQ778" t="s">
        <v>50</v>
      </c>
      <c r="AR778" t="s">
        <v>50</v>
      </c>
      <c r="AS778" t="s">
        <v>51</v>
      </c>
      <c r="AT778" t="s">
        <v>50</v>
      </c>
      <c r="AU778" t="s">
        <v>52</v>
      </c>
      <c r="AV778" t="s">
        <v>52</v>
      </c>
      <c r="AW778" t="s">
        <v>52</v>
      </c>
      <c r="AX778" t="s">
        <v>52</v>
      </c>
      <c r="AY778" t="s">
        <v>51</v>
      </c>
    </row>
    <row r="779" spans="1:51" hidden="1" x14ac:dyDescent="0.25">
      <c r="A779">
        <v>225282</v>
      </c>
      <c r="B779">
        <v>57</v>
      </c>
      <c r="C779">
        <v>57</v>
      </c>
      <c r="D779">
        <v>57</v>
      </c>
      <c r="E779">
        <v>3</v>
      </c>
      <c r="F779" t="s">
        <v>1204</v>
      </c>
      <c r="G779" s="22">
        <v>12245</v>
      </c>
      <c r="H779">
        <v>85</v>
      </c>
      <c r="I779" t="s">
        <v>46</v>
      </c>
      <c r="J779" t="s">
        <v>47</v>
      </c>
      <c r="K779" t="s">
        <v>58</v>
      </c>
      <c r="L779">
        <v>44.3</v>
      </c>
      <c r="M779">
        <v>120</v>
      </c>
      <c r="N779">
        <v>50</v>
      </c>
      <c r="O779">
        <v>70</v>
      </c>
      <c r="P779">
        <v>85</v>
      </c>
      <c r="Q779">
        <v>70</v>
      </c>
      <c r="R779" t="s">
        <v>54</v>
      </c>
      <c r="S779" t="s">
        <v>50</v>
      </c>
      <c r="T779" t="s">
        <v>50</v>
      </c>
      <c r="U779" t="s">
        <v>50</v>
      </c>
      <c r="V779" t="s">
        <v>51</v>
      </c>
      <c r="W779" t="s">
        <v>50</v>
      </c>
      <c r="X779" t="s">
        <v>50</v>
      </c>
      <c r="Y779" t="s">
        <v>50</v>
      </c>
      <c r="Z779" t="s">
        <v>52</v>
      </c>
      <c r="AA779" t="s">
        <v>50</v>
      </c>
      <c r="AB779" t="s">
        <v>50</v>
      </c>
      <c r="AC779">
        <v>82</v>
      </c>
      <c r="AD779">
        <v>57</v>
      </c>
      <c r="AE779">
        <v>128</v>
      </c>
      <c r="AF779">
        <v>4.5</v>
      </c>
      <c r="AI779">
        <v>3.7</v>
      </c>
      <c r="AJ779">
        <v>1.9</v>
      </c>
      <c r="AK779" t="s">
        <v>50</v>
      </c>
      <c r="AL779" t="s">
        <v>51</v>
      </c>
      <c r="AM779" t="s">
        <v>50</v>
      </c>
      <c r="AN779" t="s">
        <v>51</v>
      </c>
      <c r="AO779" t="s">
        <v>51</v>
      </c>
      <c r="AP779" t="s">
        <v>50</v>
      </c>
      <c r="AQ779" t="s">
        <v>50</v>
      </c>
      <c r="AR779" t="s">
        <v>50</v>
      </c>
      <c r="AS779" t="s">
        <v>51</v>
      </c>
      <c r="AT779" t="s">
        <v>50</v>
      </c>
      <c r="AU779" t="s">
        <v>52</v>
      </c>
      <c r="AV779" t="s">
        <v>52</v>
      </c>
      <c r="AW779" t="s">
        <v>52</v>
      </c>
      <c r="AX779" t="s">
        <v>52</v>
      </c>
      <c r="AY779" t="s">
        <v>51</v>
      </c>
    </row>
    <row r="780" spans="1:51" hidden="1" x14ac:dyDescent="0.25">
      <c r="A780">
        <v>225282</v>
      </c>
      <c r="B780">
        <v>57</v>
      </c>
      <c r="C780">
        <v>57</v>
      </c>
      <c r="D780">
        <v>57</v>
      </c>
      <c r="E780">
        <v>4</v>
      </c>
      <c r="F780" t="s">
        <v>1205</v>
      </c>
      <c r="G780" s="22">
        <v>12245</v>
      </c>
      <c r="H780">
        <v>85</v>
      </c>
      <c r="I780" t="s">
        <v>46</v>
      </c>
      <c r="J780" t="s">
        <v>47</v>
      </c>
      <c r="K780" t="s">
        <v>58</v>
      </c>
      <c r="L780">
        <v>43.8</v>
      </c>
      <c r="M780">
        <v>130</v>
      </c>
      <c r="N780">
        <v>70</v>
      </c>
      <c r="O780">
        <v>60</v>
      </c>
      <c r="P780">
        <v>100</v>
      </c>
      <c r="Q780">
        <v>52</v>
      </c>
      <c r="R780" t="s">
        <v>54</v>
      </c>
      <c r="S780" t="s">
        <v>50</v>
      </c>
      <c r="T780" t="s">
        <v>50</v>
      </c>
      <c r="U780" t="s">
        <v>50</v>
      </c>
      <c r="V780" t="s">
        <v>51</v>
      </c>
      <c r="W780" t="s">
        <v>50</v>
      </c>
      <c r="X780" t="s">
        <v>50</v>
      </c>
      <c r="Y780" t="s">
        <v>50</v>
      </c>
      <c r="Z780" t="s">
        <v>52</v>
      </c>
      <c r="AA780" t="s">
        <v>50</v>
      </c>
      <c r="AB780" t="s">
        <v>50</v>
      </c>
      <c r="AK780" t="s">
        <v>50</v>
      </c>
      <c r="AL780" t="s">
        <v>51</v>
      </c>
      <c r="AM780" t="s">
        <v>50</v>
      </c>
      <c r="AN780" t="s">
        <v>51</v>
      </c>
      <c r="AO780" t="s">
        <v>51</v>
      </c>
      <c r="AP780" t="s">
        <v>50</v>
      </c>
      <c r="AQ780" t="s">
        <v>50</v>
      </c>
      <c r="AR780" t="s">
        <v>50</v>
      </c>
      <c r="AS780" t="s">
        <v>51</v>
      </c>
      <c r="AT780" t="s">
        <v>50</v>
      </c>
      <c r="AU780" t="s">
        <v>52</v>
      </c>
      <c r="AV780" t="s">
        <v>52</v>
      </c>
      <c r="AW780" t="s">
        <v>52</v>
      </c>
      <c r="AX780" t="s">
        <v>52</v>
      </c>
      <c r="AY780" t="s">
        <v>51</v>
      </c>
    </row>
    <row r="781" spans="1:51" hidden="1" x14ac:dyDescent="0.25">
      <c r="A781">
        <v>225282</v>
      </c>
      <c r="B781">
        <v>60</v>
      </c>
      <c r="C781">
        <v>60</v>
      </c>
      <c r="D781">
        <v>57</v>
      </c>
      <c r="E781">
        <v>5</v>
      </c>
      <c r="F781" t="s">
        <v>1206</v>
      </c>
      <c r="G781" s="22">
        <v>12245</v>
      </c>
      <c r="H781">
        <v>85</v>
      </c>
      <c r="I781" t="s">
        <v>46</v>
      </c>
      <c r="J781" t="s">
        <v>47</v>
      </c>
      <c r="K781" t="s">
        <v>58</v>
      </c>
      <c r="L781">
        <v>42.7</v>
      </c>
      <c r="M781">
        <v>125</v>
      </c>
      <c r="N781">
        <v>75</v>
      </c>
      <c r="O781">
        <v>50</v>
      </c>
      <c r="P781">
        <v>100</v>
      </c>
      <c r="Q781">
        <v>46</v>
      </c>
      <c r="R781" t="s">
        <v>54</v>
      </c>
      <c r="S781" t="s">
        <v>50</v>
      </c>
      <c r="T781" t="s">
        <v>50</v>
      </c>
      <c r="U781" t="s">
        <v>50</v>
      </c>
      <c r="V781" t="s">
        <v>51</v>
      </c>
      <c r="W781" t="s">
        <v>50</v>
      </c>
      <c r="X781" t="s">
        <v>50</v>
      </c>
      <c r="Y781" t="s">
        <v>50</v>
      </c>
      <c r="Z781" t="s">
        <v>52</v>
      </c>
      <c r="AA781" t="s">
        <v>50</v>
      </c>
      <c r="AB781" t="s">
        <v>50</v>
      </c>
      <c r="AC781">
        <v>83</v>
      </c>
      <c r="AD781">
        <v>56</v>
      </c>
      <c r="AE781">
        <v>120</v>
      </c>
      <c r="AF781">
        <v>4</v>
      </c>
      <c r="AI781">
        <v>2.9</v>
      </c>
      <c r="AJ781">
        <v>1.1000000000000001</v>
      </c>
      <c r="AK781" t="s">
        <v>50</v>
      </c>
      <c r="AL781" t="s">
        <v>51</v>
      </c>
      <c r="AM781" t="s">
        <v>50</v>
      </c>
      <c r="AN781" t="s">
        <v>51</v>
      </c>
      <c r="AO781" t="s">
        <v>51</v>
      </c>
      <c r="AP781" t="s">
        <v>50</v>
      </c>
      <c r="AQ781" t="s">
        <v>50</v>
      </c>
      <c r="AR781" t="s">
        <v>50</v>
      </c>
      <c r="AS781" t="s">
        <v>51</v>
      </c>
      <c r="AT781" t="s">
        <v>50</v>
      </c>
      <c r="AU781" t="s">
        <v>52</v>
      </c>
      <c r="AV781" t="s">
        <v>52</v>
      </c>
      <c r="AW781" t="s">
        <v>52</v>
      </c>
      <c r="AX781" t="s">
        <v>52</v>
      </c>
      <c r="AY781" t="s">
        <v>51</v>
      </c>
    </row>
    <row r="782" spans="1:51" x14ac:dyDescent="0.25">
      <c r="A782">
        <v>226372</v>
      </c>
      <c r="B782">
        <v>71</v>
      </c>
      <c r="C782">
        <v>71</v>
      </c>
      <c r="D782">
        <v>70</v>
      </c>
      <c r="E782">
        <v>1</v>
      </c>
      <c r="F782" t="s">
        <v>221</v>
      </c>
      <c r="G782" s="22">
        <v>14971</v>
      </c>
      <c r="H782">
        <v>78</v>
      </c>
      <c r="I782" t="s">
        <v>46</v>
      </c>
      <c r="J782" t="s">
        <v>57</v>
      </c>
      <c r="K782" t="s">
        <v>58</v>
      </c>
      <c r="L782">
        <v>30.1</v>
      </c>
      <c r="M782">
        <v>100</v>
      </c>
      <c r="N782">
        <v>60</v>
      </c>
      <c r="O782">
        <v>40</v>
      </c>
      <c r="P782">
        <v>80</v>
      </c>
      <c r="Q782">
        <v>72</v>
      </c>
      <c r="R782" t="s">
        <v>59</v>
      </c>
      <c r="S782" t="s">
        <v>50</v>
      </c>
      <c r="T782" t="s">
        <v>50</v>
      </c>
      <c r="U782" t="s">
        <v>51</v>
      </c>
      <c r="V782" t="s">
        <v>51</v>
      </c>
      <c r="W782" t="s">
        <v>51</v>
      </c>
      <c r="X782" t="s">
        <v>51</v>
      </c>
      <c r="Y782" t="s">
        <v>51</v>
      </c>
      <c r="Z782" t="s">
        <v>52</v>
      </c>
      <c r="AA782" t="s">
        <v>50</v>
      </c>
      <c r="AB782" t="s">
        <v>50</v>
      </c>
      <c r="AC782">
        <v>137</v>
      </c>
      <c r="AD782">
        <v>33</v>
      </c>
      <c r="AE782">
        <v>136</v>
      </c>
      <c r="AF782">
        <v>4</v>
      </c>
      <c r="AI782">
        <v>4.3</v>
      </c>
      <c r="AJ782">
        <v>1.8</v>
      </c>
      <c r="AK782" t="s">
        <v>51</v>
      </c>
      <c r="AL782" t="s">
        <v>50</v>
      </c>
      <c r="AM782" t="s">
        <v>50</v>
      </c>
      <c r="AN782" t="s">
        <v>51</v>
      </c>
      <c r="AO782" t="s">
        <v>51</v>
      </c>
      <c r="AP782" t="s">
        <v>51</v>
      </c>
      <c r="AQ782" t="s">
        <v>50</v>
      </c>
      <c r="AR782" t="s">
        <v>50</v>
      </c>
      <c r="AS782" t="s">
        <v>51</v>
      </c>
      <c r="AT782" t="s">
        <v>50</v>
      </c>
      <c r="AU782" t="s">
        <v>52</v>
      </c>
      <c r="AV782" t="s">
        <v>52</v>
      </c>
      <c r="AW782" t="s">
        <v>52</v>
      </c>
      <c r="AX782" t="s">
        <v>52</v>
      </c>
      <c r="AY782" t="s">
        <v>51</v>
      </c>
    </row>
    <row r="783" spans="1:51" hidden="1" x14ac:dyDescent="0.25">
      <c r="A783">
        <v>226372</v>
      </c>
      <c r="B783">
        <v>71</v>
      </c>
      <c r="C783">
        <v>71</v>
      </c>
      <c r="D783">
        <v>70</v>
      </c>
      <c r="E783">
        <v>2</v>
      </c>
      <c r="F783" t="s">
        <v>1207</v>
      </c>
      <c r="G783" s="22">
        <v>14971</v>
      </c>
      <c r="H783">
        <v>78</v>
      </c>
      <c r="I783" t="s">
        <v>46</v>
      </c>
      <c r="J783" t="s">
        <v>57</v>
      </c>
      <c r="K783" t="s">
        <v>58</v>
      </c>
      <c r="L783">
        <v>30.4</v>
      </c>
      <c r="M783">
        <v>95</v>
      </c>
      <c r="N783">
        <v>60</v>
      </c>
      <c r="O783">
        <v>35</v>
      </c>
      <c r="P783">
        <v>77.5</v>
      </c>
      <c r="Q783">
        <v>68</v>
      </c>
      <c r="R783" t="s">
        <v>59</v>
      </c>
      <c r="S783" t="s">
        <v>50</v>
      </c>
      <c r="T783" t="s">
        <v>50</v>
      </c>
      <c r="U783" t="s">
        <v>50</v>
      </c>
      <c r="V783" t="s">
        <v>51</v>
      </c>
      <c r="W783" t="s">
        <v>51</v>
      </c>
      <c r="X783" t="s">
        <v>51</v>
      </c>
      <c r="Y783" t="s">
        <v>51</v>
      </c>
      <c r="Z783" t="s">
        <v>52</v>
      </c>
      <c r="AA783" t="s">
        <v>50</v>
      </c>
      <c r="AB783" t="s">
        <v>50</v>
      </c>
      <c r="AC783">
        <v>145</v>
      </c>
      <c r="AD783">
        <v>30</v>
      </c>
      <c r="AE783">
        <v>129</v>
      </c>
      <c r="AF783">
        <v>4.2</v>
      </c>
      <c r="AI783">
        <v>3.9</v>
      </c>
      <c r="AJ783">
        <v>1.4</v>
      </c>
      <c r="AK783" t="s">
        <v>51</v>
      </c>
      <c r="AL783" t="s">
        <v>50</v>
      </c>
      <c r="AM783" t="s">
        <v>50</v>
      </c>
      <c r="AN783" t="s">
        <v>51</v>
      </c>
      <c r="AO783" t="s">
        <v>51</v>
      </c>
      <c r="AP783" t="s">
        <v>51</v>
      </c>
      <c r="AQ783" t="s">
        <v>50</v>
      </c>
      <c r="AR783" t="s">
        <v>50</v>
      </c>
      <c r="AS783" t="s">
        <v>51</v>
      </c>
      <c r="AT783" t="s">
        <v>50</v>
      </c>
      <c r="AU783" t="s">
        <v>52</v>
      </c>
      <c r="AV783" t="s">
        <v>52</v>
      </c>
      <c r="AW783" t="s">
        <v>52</v>
      </c>
      <c r="AX783" t="s">
        <v>52</v>
      </c>
      <c r="AY783" t="s">
        <v>51</v>
      </c>
    </row>
    <row r="784" spans="1:51" hidden="1" x14ac:dyDescent="0.25">
      <c r="A784">
        <v>226372</v>
      </c>
      <c r="B784">
        <v>89</v>
      </c>
      <c r="C784">
        <v>89</v>
      </c>
      <c r="D784">
        <v>70</v>
      </c>
      <c r="E784">
        <v>3</v>
      </c>
      <c r="F784" t="s">
        <v>1208</v>
      </c>
      <c r="G784" s="22">
        <v>14971</v>
      </c>
      <c r="H784">
        <v>78</v>
      </c>
      <c r="I784" t="s">
        <v>46</v>
      </c>
      <c r="J784" t="s">
        <v>57</v>
      </c>
      <c r="K784" t="s">
        <v>58</v>
      </c>
      <c r="L784">
        <v>30.1</v>
      </c>
      <c r="M784">
        <v>160</v>
      </c>
      <c r="N784">
        <v>80</v>
      </c>
      <c r="O784">
        <v>80</v>
      </c>
      <c r="P784">
        <v>120</v>
      </c>
      <c r="Q784">
        <v>65</v>
      </c>
      <c r="R784" t="s">
        <v>59</v>
      </c>
      <c r="S784" t="s">
        <v>50</v>
      </c>
      <c r="T784" t="s">
        <v>50</v>
      </c>
      <c r="U784" t="s">
        <v>50</v>
      </c>
      <c r="V784" t="s">
        <v>51</v>
      </c>
      <c r="W784" t="s">
        <v>51</v>
      </c>
      <c r="X784" t="s">
        <v>51</v>
      </c>
      <c r="Y784" t="s">
        <v>51</v>
      </c>
      <c r="Z784" t="s">
        <v>52</v>
      </c>
      <c r="AA784" t="s">
        <v>50</v>
      </c>
      <c r="AB784" t="s">
        <v>50</v>
      </c>
      <c r="AK784" t="s">
        <v>51</v>
      </c>
      <c r="AL784" t="s">
        <v>50</v>
      </c>
      <c r="AM784" t="s">
        <v>50</v>
      </c>
      <c r="AN784" t="s">
        <v>51</v>
      </c>
      <c r="AO784" t="s">
        <v>51</v>
      </c>
      <c r="AP784" t="s">
        <v>51</v>
      </c>
      <c r="AQ784" t="s">
        <v>50</v>
      </c>
      <c r="AR784" t="s">
        <v>50</v>
      </c>
      <c r="AS784" t="s">
        <v>51</v>
      </c>
      <c r="AT784" t="s">
        <v>50</v>
      </c>
      <c r="AU784" t="s">
        <v>52</v>
      </c>
      <c r="AV784" t="s">
        <v>52</v>
      </c>
      <c r="AW784" t="s">
        <v>52</v>
      </c>
      <c r="AX784" t="s">
        <v>52</v>
      </c>
      <c r="AY784" t="s">
        <v>51</v>
      </c>
    </row>
    <row r="785" spans="1:51" hidden="1" x14ac:dyDescent="0.25">
      <c r="A785">
        <v>226372</v>
      </c>
      <c r="B785">
        <v>89</v>
      </c>
      <c r="C785">
        <v>89</v>
      </c>
      <c r="D785">
        <v>70</v>
      </c>
      <c r="E785">
        <v>4</v>
      </c>
      <c r="F785" t="s">
        <v>1209</v>
      </c>
      <c r="G785" s="22">
        <v>14971</v>
      </c>
      <c r="H785">
        <v>78</v>
      </c>
      <c r="I785" t="s">
        <v>46</v>
      </c>
      <c r="J785" t="s">
        <v>57</v>
      </c>
      <c r="K785" t="s">
        <v>58</v>
      </c>
      <c r="L785">
        <v>28.6</v>
      </c>
      <c r="M785">
        <v>115</v>
      </c>
      <c r="N785">
        <v>60</v>
      </c>
      <c r="O785">
        <v>55</v>
      </c>
      <c r="P785">
        <v>87.5</v>
      </c>
      <c r="Q785">
        <v>72</v>
      </c>
      <c r="R785" t="s">
        <v>59</v>
      </c>
      <c r="S785" t="s">
        <v>50</v>
      </c>
      <c r="T785" t="s">
        <v>50</v>
      </c>
      <c r="U785" t="s">
        <v>50</v>
      </c>
      <c r="V785" t="s">
        <v>51</v>
      </c>
      <c r="W785" t="s">
        <v>51</v>
      </c>
      <c r="X785" t="s">
        <v>51</v>
      </c>
      <c r="Y785" t="s">
        <v>51</v>
      </c>
      <c r="Z785" t="s">
        <v>52</v>
      </c>
      <c r="AA785" t="s">
        <v>50</v>
      </c>
      <c r="AB785" t="s">
        <v>50</v>
      </c>
      <c r="AC785">
        <v>122</v>
      </c>
      <c r="AD785">
        <v>37</v>
      </c>
      <c r="AE785">
        <v>124</v>
      </c>
      <c r="AF785">
        <v>3.7</v>
      </c>
      <c r="AK785" t="s">
        <v>50</v>
      </c>
      <c r="AL785" t="s">
        <v>50</v>
      </c>
      <c r="AM785" t="s">
        <v>50</v>
      </c>
      <c r="AN785" t="s">
        <v>50</v>
      </c>
      <c r="AO785" t="s">
        <v>51</v>
      </c>
      <c r="AP785" t="s">
        <v>50</v>
      </c>
      <c r="AQ785" t="s">
        <v>50</v>
      </c>
      <c r="AR785" t="s">
        <v>50</v>
      </c>
      <c r="AS785" t="s">
        <v>51</v>
      </c>
      <c r="AT785" t="s">
        <v>50</v>
      </c>
      <c r="AU785" t="s">
        <v>52</v>
      </c>
      <c r="AV785" t="s">
        <v>52</v>
      </c>
      <c r="AW785" t="s">
        <v>52</v>
      </c>
      <c r="AX785" t="s">
        <v>52</v>
      </c>
      <c r="AY785" t="s">
        <v>51</v>
      </c>
    </row>
    <row r="786" spans="1:51" hidden="1" x14ac:dyDescent="0.25">
      <c r="A786">
        <v>226372</v>
      </c>
      <c r="B786">
        <v>70</v>
      </c>
      <c r="D786">
        <v>70</v>
      </c>
      <c r="E786">
        <v>5</v>
      </c>
      <c r="F786" t="s">
        <v>1210</v>
      </c>
      <c r="G786" s="22">
        <v>14971</v>
      </c>
      <c r="H786">
        <v>78</v>
      </c>
      <c r="I786" t="s">
        <v>46</v>
      </c>
      <c r="J786" t="s">
        <v>57</v>
      </c>
      <c r="K786" t="s">
        <v>58</v>
      </c>
      <c r="L786">
        <v>28.7</v>
      </c>
      <c r="M786">
        <v>120</v>
      </c>
      <c r="N786">
        <v>70</v>
      </c>
      <c r="O786">
        <v>50</v>
      </c>
      <c r="P786">
        <v>95</v>
      </c>
      <c r="Q786">
        <v>72</v>
      </c>
      <c r="R786" t="s">
        <v>54</v>
      </c>
      <c r="S786" t="s">
        <v>50</v>
      </c>
      <c r="T786" t="s">
        <v>50</v>
      </c>
      <c r="U786" t="s">
        <v>50</v>
      </c>
      <c r="V786" t="s">
        <v>51</v>
      </c>
      <c r="W786" t="s">
        <v>51</v>
      </c>
      <c r="X786" t="s">
        <v>51</v>
      </c>
      <c r="Y786" t="s">
        <v>51</v>
      </c>
      <c r="Z786" t="s">
        <v>52</v>
      </c>
      <c r="AA786" t="s">
        <v>50</v>
      </c>
      <c r="AB786" t="s">
        <v>50</v>
      </c>
      <c r="AK786" t="s">
        <v>50</v>
      </c>
      <c r="AL786" t="s">
        <v>50</v>
      </c>
      <c r="AM786" t="s">
        <v>50</v>
      </c>
      <c r="AN786" t="s">
        <v>50</v>
      </c>
      <c r="AO786" t="s">
        <v>51</v>
      </c>
      <c r="AP786" t="s">
        <v>50</v>
      </c>
      <c r="AQ786" t="s">
        <v>50</v>
      </c>
      <c r="AR786" t="s">
        <v>50</v>
      </c>
      <c r="AS786" t="s">
        <v>51</v>
      </c>
      <c r="AT786" t="s">
        <v>50</v>
      </c>
      <c r="AU786" t="s">
        <v>52</v>
      </c>
      <c r="AV786" t="s">
        <v>52</v>
      </c>
      <c r="AW786" t="s">
        <v>52</v>
      </c>
      <c r="AX786" t="s">
        <v>52</v>
      </c>
      <c r="AY786" t="s">
        <v>51</v>
      </c>
    </row>
    <row r="787" spans="1:51" hidden="1" x14ac:dyDescent="0.25">
      <c r="A787">
        <v>226372</v>
      </c>
      <c r="B787">
        <v>70</v>
      </c>
      <c r="C787">
        <v>70</v>
      </c>
      <c r="D787">
        <v>70</v>
      </c>
      <c r="E787">
        <v>6</v>
      </c>
      <c r="F787" t="s">
        <v>1211</v>
      </c>
      <c r="G787" s="22">
        <v>14971</v>
      </c>
      <c r="H787">
        <v>78</v>
      </c>
      <c r="I787" t="s">
        <v>46</v>
      </c>
      <c r="J787" t="s">
        <v>57</v>
      </c>
      <c r="K787" t="s">
        <v>58</v>
      </c>
      <c r="L787">
        <v>29.4</v>
      </c>
      <c r="M787">
        <v>130</v>
      </c>
      <c r="N787">
        <v>75</v>
      </c>
      <c r="O787">
        <v>55</v>
      </c>
      <c r="P787">
        <v>102.5</v>
      </c>
      <c r="Q787">
        <v>65</v>
      </c>
      <c r="R787" t="s">
        <v>54</v>
      </c>
      <c r="S787" t="s">
        <v>50</v>
      </c>
      <c r="T787" t="s">
        <v>50</v>
      </c>
      <c r="U787" t="s">
        <v>50</v>
      </c>
      <c r="V787" t="s">
        <v>51</v>
      </c>
      <c r="W787" t="s">
        <v>51</v>
      </c>
      <c r="X787" t="s">
        <v>51</v>
      </c>
      <c r="Y787" t="s">
        <v>51</v>
      </c>
      <c r="Z787" t="s">
        <v>52</v>
      </c>
      <c r="AA787" t="s">
        <v>50</v>
      </c>
      <c r="AB787" t="s">
        <v>50</v>
      </c>
      <c r="AC787">
        <v>135</v>
      </c>
      <c r="AD787">
        <v>33</v>
      </c>
      <c r="AE787">
        <v>117</v>
      </c>
      <c r="AF787">
        <v>3.7</v>
      </c>
      <c r="AK787" t="s">
        <v>50</v>
      </c>
      <c r="AL787" t="s">
        <v>50</v>
      </c>
      <c r="AM787" t="s">
        <v>50</v>
      </c>
      <c r="AN787" t="s">
        <v>50</v>
      </c>
      <c r="AO787" t="s">
        <v>51</v>
      </c>
      <c r="AP787" t="s">
        <v>50</v>
      </c>
      <c r="AQ787" t="s">
        <v>50</v>
      </c>
      <c r="AR787" t="s">
        <v>50</v>
      </c>
      <c r="AS787" t="s">
        <v>51</v>
      </c>
      <c r="AT787" t="s">
        <v>50</v>
      </c>
      <c r="AU787" t="s">
        <v>52</v>
      </c>
      <c r="AV787" t="s">
        <v>52</v>
      </c>
      <c r="AW787" t="s">
        <v>52</v>
      </c>
      <c r="AX787" t="s">
        <v>52</v>
      </c>
      <c r="AY787" t="s">
        <v>51</v>
      </c>
    </row>
    <row r="788" spans="1:51" hidden="1" x14ac:dyDescent="0.25">
      <c r="A788">
        <v>226372</v>
      </c>
      <c r="B788">
        <v>65</v>
      </c>
      <c r="C788">
        <v>65</v>
      </c>
      <c r="D788">
        <v>70</v>
      </c>
      <c r="E788">
        <v>7</v>
      </c>
      <c r="F788" t="s">
        <v>1212</v>
      </c>
      <c r="G788" s="22">
        <v>14971</v>
      </c>
      <c r="H788">
        <v>78</v>
      </c>
      <c r="I788" t="s">
        <v>46</v>
      </c>
      <c r="J788" t="s">
        <v>57</v>
      </c>
      <c r="K788" t="s">
        <v>58</v>
      </c>
      <c r="L788">
        <v>29.4</v>
      </c>
      <c r="M788">
        <v>150</v>
      </c>
      <c r="N788">
        <v>70</v>
      </c>
      <c r="O788">
        <v>80</v>
      </c>
      <c r="P788">
        <v>110</v>
      </c>
      <c r="Q788">
        <v>71</v>
      </c>
      <c r="R788" t="s">
        <v>59</v>
      </c>
      <c r="S788" t="s">
        <v>51</v>
      </c>
      <c r="T788" t="s">
        <v>50</v>
      </c>
      <c r="U788" t="s">
        <v>50</v>
      </c>
      <c r="V788" t="s">
        <v>51</v>
      </c>
      <c r="W788" t="s">
        <v>51</v>
      </c>
      <c r="X788" t="s">
        <v>51</v>
      </c>
      <c r="Y788" t="s">
        <v>51</v>
      </c>
      <c r="Z788" t="s">
        <v>52</v>
      </c>
      <c r="AA788" t="s">
        <v>50</v>
      </c>
      <c r="AB788" t="s">
        <v>50</v>
      </c>
      <c r="AC788">
        <v>74</v>
      </c>
      <c r="AD788">
        <v>68</v>
      </c>
      <c r="AE788">
        <v>112</v>
      </c>
      <c r="AF788">
        <v>4.3</v>
      </c>
      <c r="AH788">
        <v>2264</v>
      </c>
      <c r="AK788" t="s">
        <v>50</v>
      </c>
      <c r="AL788" t="s">
        <v>50</v>
      </c>
      <c r="AM788" t="s">
        <v>50</v>
      </c>
      <c r="AN788" t="s">
        <v>50</v>
      </c>
      <c r="AO788" t="s">
        <v>51</v>
      </c>
      <c r="AP788" t="s">
        <v>50</v>
      </c>
      <c r="AQ788" t="s">
        <v>50</v>
      </c>
      <c r="AR788" t="s">
        <v>50</v>
      </c>
      <c r="AS788" t="s">
        <v>51</v>
      </c>
      <c r="AT788" t="s">
        <v>50</v>
      </c>
      <c r="AU788" t="s">
        <v>52</v>
      </c>
      <c r="AV788" t="s">
        <v>52</v>
      </c>
      <c r="AW788" t="s">
        <v>52</v>
      </c>
      <c r="AX788" t="s">
        <v>52</v>
      </c>
      <c r="AY788" t="s">
        <v>51</v>
      </c>
    </row>
    <row r="789" spans="1:51" hidden="1" x14ac:dyDescent="0.25">
      <c r="A789">
        <v>226372</v>
      </c>
      <c r="B789">
        <v>65</v>
      </c>
      <c r="C789">
        <v>65</v>
      </c>
      <c r="D789">
        <v>70</v>
      </c>
      <c r="E789">
        <v>8</v>
      </c>
      <c r="F789" t="s">
        <v>1213</v>
      </c>
      <c r="G789" s="22">
        <v>14971</v>
      </c>
      <c r="H789">
        <v>78</v>
      </c>
      <c r="I789" t="s">
        <v>46</v>
      </c>
      <c r="J789" t="s">
        <v>57</v>
      </c>
      <c r="K789" t="s">
        <v>58</v>
      </c>
      <c r="L789">
        <v>30.6</v>
      </c>
      <c r="M789">
        <v>125</v>
      </c>
      <c r="N789">
        <v>60</v>
      </c>
      <c r="O789">
        <v>65</v>
      </c>
      <c r="P789">
        <v>92.5</v>
      </c>
      <c r="Q789">
        <v>74</v>
      </c>
      <c r="R789" t="s">
        <v>54</v>
      </c>
      <c r="S789" t="s">
        <v>50</v>
      </c>
      <c r="T789" t="s">
        <v>50</v>
      </c>
      <c r="U789" t="s">
        <v>50</v>
      </c>
      <c r="V789" t="s">
        <v>51</v>
      </c>
      <c r="W789" t="s">
        <v>51</v>
      </c>
      <c r="X789" t="s">
        <v>51</v>
      </c>
      <c r="Y789" t="s">
        <v>51</v>
      </c>
      <c r="Z789" t="s">
        <v>52</v>
      </c>
      <c r="AA789" t="s">
        <v>50</v>
      </c>
      <c r="AB789" t="s">
        <v>50</v>
      </c>
      <c r="AC789">
        <v>106</v>
      </c>
      <c r="AD789">
        <v>44</v>
      </c>
      <c r="AE789">
        <v>134</v>
      </c>
      <c r="AF789">
        <v>4</v>
      </c>
      <c r="AI789">
        <v>4.4000000000000004</v>
      </c>
      <c r="AJ789">
        <v>1.6</v>
      </c>
      <c r="AK789" t="s">
        <v>50</v>
      </c>
      <c r="AL789" t="s">
        <v>50</v>
      </c>
      <c r="AM789" t="s">
        <v>50</v>
      </c>
      <c r="AN789" t="s">
        <v>50</v>
      </c>
      <c r="AO789" t="s">
        <v>51</v>
      </c>
      <c r="AP789" t="s">
        <v>50</v>
      </c>
      <c r="AQ789" t="s">
        <v>50</v>
      </c>
      <c r="AR789" t="s">
        <v>50</v>
      </c>
      <c r="AS789" t="s">
        <v>51</v>
      </c>
      <c r="AT789" t="s">
        <v>50</v>
      </c>
      <c r="AU789" t="s">
        <v>52</v>
      </c>
      <c r="AV789" t="s">
        <v>52</v>
      </c>
      <c r="AW789" t="s">
        <v>52</v>
      </c>
      <c r="AX789" t="s">
        <v>52</v>
      </c>
      <c r="AY789" t="s">
        <v>51</v>
      </c>
    </row>
    <row r="790" spans="1:51" hidden="1" x14ac:dyDescent="0.25">
      <c r="A790">
        <v>226372</v>
      </c>
      <c r="B790">
        <v>69</v>
      </c>
      <c r="C790">
        <v>69</v>
      </c>
      <c r="D790">
        <v>69</v>
      </c>
      <c r="E790">
        <v>9</v>
      </c>
      <c r="F790" t="s">
        <v>1214</v>
      </c>
      <c r="G790" s="22">
        <v>14971</v>
      </c>
      <c r="H790">
        <v>78</v>
      </c>
      <c r="I790" t="s">
        <v>46</v>
      </c>
      <c r="J790" t="s">
        <v>57</v>
      </c>
      <c r="K790" t="s">
        <v>58</v>
      </c>
      <c r="L790">
        <v>31</v>
      </c>
      <c r="M790">
        <v>140</v>
      </c>
      <c r="N790">
        <v>60</v>
      </c>
      <c r="O790">
        <v>80</v>
      </c>
      <c r="P790">
        <v>100</v>
      </c>
      <c r="Q790">
        <v>74</v>
      </c>
      <c r="R790" t="s">
        <v>54</v>
      </c>
      <c r="S790" t="s">
        <v>50</v>
      </c>
      <c r="T790" t="s">
        <v>50</v>
      </c>
      <c r="U790" t="s">
        <v>50</v>
      </c>
      <c r="V790" t="s">
        <v>51</v>
      </c>
      <c r="W790" t="s">
        <v>51</v>
      </c>
      <c r="X790" t="s">
        <v>51</v>
      </c>
      <c r="Y790" t="s">
        <v>51</v>
      </c>
      <c r="Z790" t="s">
        <v>52</v>
      </c>
      <c r="AA790" t="s">
        <v>50</v>
      </c>
      <c r="AB790" t="s">
        <v>50</v>
      </c>
      <c r="AC790">
        <v>115</v>
      </c>
      <c r="AD790">
        <v>40</v>
      </c>
      <c r="AE790">
        <v>140</v>
      </c>
      <c r="AF790">
        <v>4.2</v>
      </c>
      <c r="AI790">
        <v>4</v>
      </c>
      <c r="AJ790">
        <v>1.3</v>
      </c>
      <c r="AK790" t="s">
        <v>50</v>
      </c>
      <c r="AL790" t="s">
        <v>50</v>
      </c>
      <c r="AM790" t="s">
        <v>50</v>
      </c>
      <c r="AN790" t="s">
        <v>50</v>
      </c>
      <c r="AO790" t="s">
        <v>51</v>
      </c>
      <c r="AP790" t="s">
        <v>50</v>
      </c>
      <c r="AQ790" t="s">
        <v>50</v>
      </c>
      <c r="AR790" t="s">
        <v>50</v>
      </c>
      <c r="AS790" t="s">
        <v>51</v>
      </c>
      <c r="AT790" t="s">
        <v>50</v>
      </c>
      <c r="AU790" t="s">
        <v>52</v>
      </c>
      <c r="AV790" t="s">
        <v>52</v>
      </c>
      <c r="AW790" t="s">
        <v>52</v>
      </c>
      <c r="AX790" t="s">
        <v>52</v>
      </c>
      <c r="AY790" t="s">
        <v>51</v>
      </c>
    </row>
    <row r="791" spans="1:51" x14ac:dyDescent="0.25">
      <c r="A791">
        <v>226845</v>
      </c>
      <c r="B791">
        <v>51</v>
      </c>
      <c r="C791">
        <v>51</v>
      </c>
      <c r="D791">
        <v>37</v>
      </c>
      <c r="E791">
        <v>1</v>
      </c>
      <c r="F791" t="s">
        <v>222</v>
      </c>
      <c r="G791" s="22">
        <v>12120</v>
      </c>
      <c r="H791">
        <v>85</v>
      </c>
      <c r="I791" t="s">
        <v>56</v>
      </c>
      <c r="J791" t="s">
        <v>57</v>
      </c>
      <c r="K791" t="s">
        <v>48</v>
      </c>
      <c r="L791">
        <v>19.600000000000001</v>
      </c>
      <c r="M791">
        <v>120</v>
      </c>
      <c r="N791">
        <v>80</v>
      </c>
      <c r="O791">
        <v>40</v>
      </c>
      <c r="P791">
        <v>100</v>
      </c>
      <c r="Q791">
        <v>60</v>
      </c>
      <c r="R791" t="s">
        <v>54</v>
      </c>
      <c r="S791" t="s">
        <v>50</v>
      </c>
      <c r="T791" t="s">
        <v>50</v>
      </c>
      <c r="U791" t="s">
        <v>50</v>
      </c>
      <c r="V791" t="s">
        <v>50</v>
      </c>
      <c r="W791" t="s">
        <v>50</v>
      </c>
      <c r="X791" t="s">
        <v>51</v>
      </c>
      <c r="Y791" t="s">
        <v>51</v>
      </c>
      <c r="Z791" t="s">
        <v>52</v>
      </c>
      <c r="AA791" t="s">
        <v>50</v>
      </c>
      <c r="AB791" t="s">
        <v>50</v>
      </c>
      <c r="AC791">
        <v>130</v>
      </c>
      <c r="AD791">
        <v>44</v>
      </c>
      <c r="AE791">
        <v>124</v>
      </c>
      <c r="AF791">
        <v>4.5</v>
      </c>
      <c r="AK791" t="s">
        <v>51</v>
      </c>
      <c r="AL791" t="s">
        <v>50</v>
      </c>
      <c r="AM791" t="s">
        <v>50</v>
      </c>
      <c r="AN791" t="s">
        <v>51</v>
      </c>
      <c r="AO791" t="s">
        <v>51</v>
      </c>
      <c r="AP791" t="s">
        <v>50</v>
      </c>
      <c r="AQ791" t="s">
        <v>50</v>
      </c>
      <c r="AR791" t="s">
        <v>50</v>
      </c>
      <c r="AS791" t="s">
        <v>51</v>
      </c>
      <c r="AT791" t="s">
        <v>50</v>
      </c>
      <c r="AU791" t="s">
        <v>52</v>
      </c>
      <c r="AV791" t="s">
        <v>52</v>
      </c>
      <c r="AW791" t="s">
        <v>52</v>
      </c>
      <c r="AX791" t="s">
        <v>52</v>
      </c>
      <c r="AY791" t="s">
        <v>51</v>
      </c>
    </row>
    <row r="792" spans="1:51" hidden="1" x14ac:dyDescent="0.25">
      <c r="A792">
        <v>226845</v>
      </c>
      <c r="B792">
        <v>52</v>
      </c>
      <c r="C792">
        <v>52</v>
      </c>
      <c r="D792">
        <v>37</v>
      </c>
      <c r="E792">
        <v>2</v>
      </c>
      <c r="F792" t="s">
        <v>1215</v>
      </c>
      <c r="G792" s="22">
        <v>12120</v>
      </c>
      <c r="H792">
        <v>85</v>
      </c>
      <c r="I792" t="s">
        <v>56</v>
      </c>
      <c r="J792" t="s">
        <v>57</v>
      </c>
      <c r="K792" t="s">
        <v>48</v>
      </c>
      <c r="L792">
        <v>18.600000000000001</v>
      </c>
      <c r="M792">
        <v>123</v>
      </c>
      <c r="N792">
        <v>65</v>
      </c>
      <c r="O792">
        <v>58</v>
      </c>
      <c r="P792">
        <v>94</v>
      </c>
      <c r="Q792">
        <v>78</v>
      </c>
      <c r="R792" t="s">
        <v>54</v>
      </c>
      <c r="S792" t="s">
        <v>50</v>
      </c>
      <c r="T792" t="s">
        <v>50</v>
      </c>
      <c r="U792" t="s">
        <v>50</v>
      </c>
      <c r="V792" t="s">
        <v>50</v>
      </c>
      <c r="W792" t="s">
        <v>50</v>
      </c>
      <c r="X792" t="s">
        <v>51</v>
      </c>
      <c r="Y792" t="s">
        <v>51</v>
      </c>
      <c r="Z792" t="s">
        <v>52</v>
      </c>
      <c r="AA792" t="s">
        <v>50</v>
      </c>
      <c r="AB792" t="s">
        <v>50</v>
      </c>
      <c r="AC792">
        <v>129</v>
      </c>
      <c r="AD792">
        <v>44</v>
      </c>
      <c r="AE792">
        <v>121</v>
      </c>
      <c r="AF792">
        <v>5.5</v>
      </c>
      <c r="AK792" t="s">
        <v>51</v>
      </c>
      <c r="AL792" t="s">
        <v>50</v>
      </c>
      <c r="AM792" t="s">
        <v>50</v>
      </c>
      <c r="AN792" t="s">
        <v>51</v>
      </c>
      <c r="AO792" t="s">
        <v>51</v>
      </c>
      <c r="AP792" t="s">
        <v>51</v>
      </c>
      <c r="AQ792" t="s">
        <v>50</v>
      </c>
      <c r="AR792" t="s">
        <v>50</v>
      </c>
      <c r="AS792" t="s">
        <v>51</v>
      </c>
      <c r="AT792" t="s">
        <v>50</v>
      </c>
      <c r="AU792" t="s">
        <v>52</v>
      </c>
      <c r="AV792" t="s">
        <v>52</v>
      </c>
      <c r="AW792" t="s">
        <v>52</v>
      </c>
      <c r="AX792" t="s">
        <v>52</v>
      </c>
      <c r="AY792" t="s">
        <v>51</v>
      </c>
    </row>
    <row r="793" spans="1:51" x14ac:dyDescent="0.25">
      <c r="A793">
        <v>227663</v>
      </c>
      <c r="B793">
        <v>55</v>
      </c>
      <c r="C793">
        <v>55</v>
      </c>
      <c r="D793">
        <v>55</v>
      </c>
      <c r="E793">
        <v>1</v>
      </c>
      <c r="F793" t="s">
        <v>223</v>
      </c>
      <c r="G793" s="22">
        <v>17051</v>
      </c>
      <c r="H793">
        <v>72</v>
      </c>
      <c r="I793" t="s">
        <v>56</v>
      </c>
      <c r="J793" t="s">
        <v>57</v>
      </c>
      <c r="K793" t="s">
        <v>58</v>
      </c>
      <c r="L793">
        <v>25.4</v>
      </c>
      <c r="M793">
        <v>120</v>
      </c>
      <c r="N793">
        <v>80</v>
      </c>
      <c r="O793">
        <v>40</v>
      </c>
      <c r="P793">
        <v>100</v>
      </c>
      <c r="Q793">
        <v>77</v>
      </c>
      <c r="R793" t="s">
        <v>49</v>
      </c>
      <c r="S793" t="s">
        <v>50</v>
      </c>
      <c r="T793" t="s">
        <v>50</v>
      </c>
      <c r="U793" t="s">
        <v>50</v>
      </c>
      <c r="V793" t="s">
        <v>50</v>
      </c>
      <c r="W793" t="s">
        <v>50</v>
      </c>
      <c r="X793" t="s">
        <v>51</v>
      </c>
      <c r="Y793" t="s">
        <v>50</v>
      </c>
      <c r="Z793" t="s">
        <v>52</v>
      </c>
      <c r="AA793" t="s">
        <v>50</v>
      </c>
      <c r="AB793" t="s">
        <v>50</v>
      </c>
      <c r="AC793">
        <v>74</v>
      </c>
      <c r="AD793">
        <v>89</v>
      </c>
      <c r="AE793">
        <v>127</v>
      </c>
      <c r="AF793">
        <v>5.0999999999999996</v>
      </c>
      <c r="AK793" t="s">
        <v>50</v>
      </c>
      <c r="AL793" t="s">
        <v>50</v>
      </c>
      <c r="AM793" t="s">
        <v>50</v>
      </c>
      <c r="AN793" t="s">
        <v>51</v>
      </c>
      <c r="AO793" t="s">
        <v>50</v>
      </c>
      <c r="AP793" t="s">
        <v>50</v>
      </c>
      <c r="AQ793" t="s">
        <v>50</v>
      </c>
      <c r="AR793" t="s">
        <v>50</v>
      </c>
      <c r="AS793" t="s">
        <v>50</v>
      </c>
      <c r="AT793" t="s">
        <v>50</v>
      </c>
      <c r="AU793" t="s">
        <v>52</v>
      </c>
      <c r="AV793" t="s">
        <v>52</v>
      </c>
      <c r="AW793" t="s">
        <v>52</v>
      </c>
      <c r="AX793" t="s">
        <v>52</v>
      </c>
      <c r="AY793" t="s">
        <v>50</v>
      </c>
    </row>
    <row r="794" spans="1:51" hidden="1" x14ac:dyDescent="0.25">
      <c r="A794">
        <v>227663</v>
      </c>
      <c r="B794">
        <v>55</v>
      </c>
      <c r="C794">
        <v>55</v>
      </c>
      <c r="D794">
        <v>50</v>
      </c>
      <c r="E794">
        <v>2</v>
      </c>
      <c r="F794" t="s">
        <v>1216</v>
      </c>
      <c r="G794" s="22">
        <v>17051</v>
      </c>
      <c r="H794">
        <v>72</v>
      </c>
      <c r="I794" t="s">
        <v>56</v>
      </c>
      <c r="J794" t="s">
        <v>57</v>
      </c>
      <c r="K794" t="s">
        <v>58</v>
      </c>
      <c r="L794">
        <v>25.6</v>
      </c>
      <c r="M794">
        <v>120</v>
      </c>
      <c r="N794">
        <v>70</v>
      </c>
      <c r="O794">
        <v>50</v>
      </c>
      <c r="P794">
        <v>95</v>
      </c>
      <c r="Q794">
        <v>60</v>
      </c>
      <c r="R794" t="s">
        <v>54</v>
      </c>
      <c r="S794" t="s">
        <v>50</v>
      </c>
      <c r="T794" t="s">
        <v>50</v>
      </c>
      <c r="U794" t="s">
        <v>51</v>
      </c>
      <c r="V794" t="s">
        <v>50</v>
      </c>
      <c r="W794" t="s">
        <v>50</v>
      </c>
      <c r="X794" t="s">
        <v>51</v>
      </c>
      <c r="Y794" t="s">
        <v>50</v>
      </c>
      <c r="Z794" t="s">
        <v>52</v>
      </c>
      <c r="AA794" t="s">
        <v>50</v>
      </c>
      <c r="AB794" t="s">
        <v>50</v>
      </c>
      <c r="AC794">
        <v>74</v>
      </c>
      <c r="AD794">
        <v>89</v>
      </c>
      <c r="AE794">
        <v>127</v>
      </c>
      <c r="AF794">
        <v>5.0999999999999996</v>
      </c>
      <c r="AK794" t="s">
        <v>50</v>
      </c>
      <c r="AL794" t="s">
        <v>50</v>
      </c>
      <c r="AM794" t="s">
        <v>50</v>
      </c>
      <c r="AN794" t="s">
        <v>51</v>
      </c>
      <c r="AO794" t="s">
        <v>50</v>
      </c>
      <c r="AP794" t="s">
        <v>50</v>
      </c>
      <c r="AQ794" t="s">
        <v>50</v>
      </c>
      <c r="AR794" t="s">
        <v>50</v>
      </c>
      <c r="AS794" t="s">
        <v>50</v>
      </c>
      <c r="AT794" t="s">
        <v>50</v>
      </c>
      <c r="AU794" t="s">
        <v>52</v>
      </c>
      <c r="AV794" t="s">
        <v>52</v>
      </c>
      <c r="AW794" t="s">
        <v>52</v>
      </c>
      <c r="AX794" t="s">
        <v>52</v>
      </c>
      <c r="AY794" t="s">
        <v>51</v>
      </c>
    </row>
    <row r="795" spans="1:51" hidden="1" x14ac:dyDescent="0.25">
      <c r="A795">
        <v>227663</v>
      </c>
      <c r="B795">
        <v>55</v>
      </c>
      <c r="C795">
        <v>55</v>
      </c>
      <c r="D795">
        <v>50</v>
      </c>
      <c r="E795">
        <v>3</v>
      </c>
      <c r="F795" t="s">
        <v>1217</v>
      </c>
      <c r="G795" s="22">
        <v>17051</v>
      </c>
      <c r="H795">
        <v>72</v>
      </c>
      <c r="I795" t="s">
        <v>56</v>
      </c>
      <c r="J795" t="s">
        <v>57</v>
      </c>
      <c r="K795" t="s">
        <v>58</v>
      </c>
      <c r="L795">
        <v>24.8</v>
      </c>
      <c r="M795">
        <v>105</v>
      </c>
      <c r="N795">
        <v>60</v>
      </c>
      <c r="O795">
        <v>45</v>
      </c>
      <c r="P795">
        <v>82.5</v>
      </c>
      <c r="Q795">
        <v>68</v>
      </c>
      <c r="R795" t="s">
        <v>54</v>
      </c>
      <c r="S795" t="s">
        <v>50</v>
      </c>
      <c r="T795" t="s">
        <v>50</v>
      </c>
      <c r="U795" t="s">
        <v>50</v>
      </c>
      <c r="V795" t="s">
        <v>50</v>
      </c>
      <c r="W795" t="s">
        <v>50</v>
      </c>
      <c r="X795" t="s">
        <v>51</v>
      </c>
      <c r="Y795" t="s">
        <v>50</v>
      </c>
      <c r="Z795" t="s">
        <v>52</v>
      </c>
      <c r="AA795" t="s">
        <v>50</v>
      </c>
      <c r="AB795" t="s">
        <v>50</v>
      </c>
      <c r="AC795">
        <v>86</v>
      </c>
      <c r="AD795">
        <v>79</v>
      </c>
      <c r="AF795">
        <v>4.4000000000000004</v>
      </c>
      <c r="AK795" t="s">
        <v>51</v>
      </c>
      <c r="AL795" t="s">
        <v>50</v>
      </c>
      <c r="AM795" t="s">
        <v>50</v>
      </c>
      <c r="AN795" t="s">
        <v>50</v>
      </c>
      <c r="AO795" t="s">
        <v>51</v>
      </c>
      <c r="AP795" t="s">
        <v>50</v>
      </c>
      <c r="AQ795" t="s">
        <v>50</v>
      </c>
      <c r="AR795" t="s">
        <v>50</v>
      </c>
      <c r="AS795" t="s">
        <v>50</v>
      </c>
      <c r="AT795" t="s">
        <v>50</v>
      </c>
      <c r="AU795" t="s">
        <v>52</v>
      </c>
      <c r="AV795" t="s">
        <v>52</v>
      </c>
      <c r="AW795" t="s">
        <v>52</v>
      </c>
      <c r="AX795" t="s">
        <v>52</v>
      </c>
      <c r="AY795" t="s">
        <v>51</v>
      </c>
    </row>
    <row r="796" spans="1:51" hidden="1" x14ac:dyDescent="0.25">
      <c r="A796">
        <v>227663</v>
      </c>
      <c r="B796">
        <v>55</v>
      </c>
      <c r="C796">
        <v>55</v>
      </c>
      <c r="D796">
        <v>50</v>
      </c>
      <c r="E796">
        <v>4</v>
      </c>
      <c r="F796" t="s">
        <v>1218</v>
      </c>
      <c r="G796" s="22">
        <v>17051</v>
      </c>
      <c r="H796">
        <v>72</v>
      </c>
      <c r="I796" t="s">
        <v>56</v>
      </c>
      <c r="J796" t="s">
        <v>57</v>
      </c>
      <c r="K796" t="s">
        <v>58</v>
      </c>
      <c r="L796">
        <v>25.7</v>
      </c>
      <c r="M796">
        <v>100</v>
      </c>
      <c r="N796">
        <v>60</v>
      </c>
      <c r="O796">
        <v>40</v>
      </c>
      <c r="P796">
        <v>80</v>
      </c>
      <c r="Q796">
        <v>78</v>
      </c>
      <c r="R796" t="s">
        <v>54</v>
      </c>
      <c r="S796" t="s">
        <v>50</v>
      </c>
      <c r="T796" t="s">
        <v>50</v>
      </c>
      <c r="U796" t="s">
        <v>50</v>
      </c>
      <c r="V796" t="s">
        <v>50</v>
      </c>
      <c r="W796" t="s">
        <v>50</v>
      </c>
      <c r="X796" t="s">
        <v>51</v>
      </c>
      <c r="Y796" t="s">
        <v>50</v>
      </c>
      <c r="Z796" t="s">
        <v>52</v>
      </c>
      <c r="AA796" t="s">
        <v>50</v>
      </c>
      <c r="AB796" t="s">
        <v>50</v>
      </c>
      <c r="AC796">
        <v>86</v>
      </c>
      <c r="AD796">
        <v>79</v>
      </c>
      <c r="AF796">
        <v>4.4000000000000004</v>
      </c>
      <c r="AK796" t="s">
        <v>51</v>
      </c>
      <c r="AL796" t="s">
        <v>50</v>
      </c>
      <c r="AM796" t="s">
        <v>50</v>
      </c>
      <c r="AN796" t="s">
        <v>50</v>
      </c>
      <c r="AO796" t="s">
        <v>51</v>
      </c>
      <c r="AP796" t="s">
        <v>50</v>
      </c>
      <c r="AQ796" t="s">
        <v>50</v>
      </c>
      <c r="AR796" t="s">
        <v>50</v>
      </c>
      <c r="AS796" t="s">
        <v>50</v>
      </c>
      <c r="AT796" t="s">
        <v>50</v>
      </c>
      <c r="AU796" t="s">
        <v>52</v>
      </c>
      <c r="AV796" t="s">
        <v>52</v>
      </c>
      <c r="AW796" t="s">
        <v>52</v>
      </c>
      <c r="AX796" t="s">
        <v>52</v>
      </c>
      <c r="AY796" t="s">
        <v>51</v>
      </c>
    </row>
    <row r="797" spans="1:51" hidden="1" x14ac:dyDescent="0.25">
      <c r="A797">
        <v>227663</v>
      </c>
      <c r="B797">
        <v>53</v>
      </c>
      <c r="C797">
        <v>53</v>
      </c>
      <c r="D797">
        <v>50</v>
      </c>
      <c r="E797">
        <v>5</v>
      </c>
      <c r="F797" t="s">
        <v>1219</v>
      </c>
      <c r="G797" s="22">
        <v>17051</v>
      </c>
      <c r="H797">
        <v>72</v>
      </c>
      <c r="I797" t="s">
        <v>56</v>
      </c>
      <c r="J797" t="s">
        <v>57</v>
      </c>
      <c r="K797" t="s">
        <v>58</v>
      </c>
      <c r="L797">
        <v>25.9</v>
      </c>
      <c r="M797">
        <v>110</v>
      </c>
      <c r="N797">
        <v>70</v>
      </c>
      <c r="O797">
        <v>40</v>
      </c>
      <c r="P797">
        <v>90</v>
      </c>
      <c r="Q797">
        <v>71</v>
      </c>
      <c r="R797" t="s">
        <v>54</v>
      </c>
      <c r="S797" t="s">
        <v>50</v>
      </c>
      <c r="T797" t="s">
        <v>50</v>
      </c>
      <c r="U797" t="s">
        <v>50</v>
      </c>
      <c r="V797" t="s">
        <v>50</v>
      </c>
      <c r="W797" t="s">
        <v>50</v>
      </c>
      <c r="X797" t="s">
        <v>51</v>
      </c>
      <c r="Y797" t="s">
        <v>50</v>
      </c>
      <c r="Z797" t="s">
        <v>52</v>
      </c>
      <c r="AA797" t="s">
        <v>50</v>
      </c>
      <c r="AB797" t="s">
        <v>50</v>
      </c>
      <c r="AK797" t="s">
        <v>51</v>
      </c>
      <c r="AL797" t="s">
        <v>50</v>
      </c>
      <c r="AM797" t="s">
        <v>50</v>
      </c>
      <c r="AN797" t="s">
        <v>51</v>
      </c>
      <c r="AO797" t="s">
        <v>51</v>
      </c>
      <c r="AP797" t="s">
        <v>50</v>
      </c>
      <c r="AQ797" t="s">
        <v>50</v>
      </c>
      <c r="AR797" t="s">
        <v>50</v>
      </c>
      <c r="AS797" t="s">
        <v>50</v>
      </c>
      <c r="AT797" t="s">
        <v>50</v>
      </c>
      <c r="AU797" t="s">
        <v>52</v>
      </c>
      <c r="AV797" t="s">
        <v>52</v>
      </c>
      <c r="AW797" t="s">
        <v>52</v>
      </c>
      <c r="AX797" t="s">
        <v>52</v>
      </c>
      <c r="AY797" t="s">
        <v>51</v>
      </c>
    </row>
    <row r="798" spans="1:51" hidden="1" x14ac:dyDescent="0.25">
      <c r="A798">
        <v>227663</v>
      </c>
      <c r="B798">
        <v>53</v>
      </c>
      <c r="C798">
        <v>53</v>
      </c>
      <c r="D798">
        <v>50</v>
      </c>
      <c r="E798">
        <v>6</v>
      </c>
      <c r="F798" t="s">
        <v>1220</v>
      </c>
      <c r="G798" s="22">
        <v>17051</v>
      </c>
      <c r="H798">
        <v>72</v>
      </c>
      <c r="I798" t="s">
        <v>56</v>
      </c>
      <c r="J798" t="s">
        <v>57</v>
      </c>
      <c r="K798" t="s">
        <v>58</v>
      </c>
      <c r="L798">
        <v>25.6</v>
      </c>
      <c r="M798">
        <v>110</v>
      </c>
      <c r="N798">
        <v>70</v>
      </c>
      <c r="O798">
        <v>40</v>
      </c>
      <c r="P798">
        <v>90</v>
      </c>
      <c r="Q798">
        <v>65</v>
      </c>
      <c r="R798" t="s">
        <v>54</v>
      </c>
      <c r="S798" t="s">
        <v>50</v>
      </c>
      <c r="T798" t="s">
        <v>50</v>
      </c>
      <c r="U798" t="s">
        <v>50</v>
      </c>
      <c r="V798" t="s">
        <v>50</v>
      </c>
      <c r="W798" t="s">
        <v>50</v>
      </c>
      <c r="X798" t="s">
        <v>51</v>
      </c>
      <c r="Y798" t="s">
        <v>50</v>
      </c>
      <c r="Z798" t="s">
        <v>52</v>
      </c>
      <c r="AA798" t="s">
        <v>50</v>
      </c>
      <c r="AB798" t="s">
        <v>50</v>
      </c>
      <c r="AK798" t="s">
        <v>51</v>
      </c>
      <c r="AL798" t="s">
        <v>50</v>
      </c>
      <c r="AM798" t="s">
        <v>50</v>
      </c>
      <c r="AN798" t="s">
        <v>51</v>
      </c>
      <c r="AO798" t="s">
        <v>51</v>
      </c>
      <c r="AP798" t="s">
        <v>50</v>
      </c>
      <c r="AQ798" t="s">
        <v>50</v>
      </c>
      <c r="AR798" t="s">
        <v>50</v>
      </c>
      <c r="AS798" t="s">
        <v>50</v>
      </c>
      <c r="AT798" t="s">
        <v>50</v>
      </c>
      <c r="AU798" t="s">
        <v>52</v>
      </c>
      <c r="AV798" t="s">
        <v>52</v>
      </c>
      <c r="AW798" t="s">
        <v>52</v>
      </c>
      <c r="AX798" t="s">
        <v>52</v>
      </c>
      <c r="AY798" t="s">
        <v>51</v>
      </c>
    </row>
    <row r="799" spans="1:51" hidden="1" x14ac:dyDescent="0.25">
      <c r="A799">
        <v>227663</v>
      </c>
      <c r="B799">
        <v>53</v>
      </c>
      <c r="C799">
        <v>53</v>
      </c>
      <c r="D799">
        <v>50</v>
      </c>
      <c r="E799">
        <v>7</v>
      </c>
      <c r="F799" t="s">
        <v>1221</v>
      </c>
      <c r="G799" s="22">
        <v>17051</v>
      </c>
      <c r="H799">
        <v>72</v>
      </c>
      <c r="I799" t="s">
        <v>56</v>
      </c>
      <c r="J799" t="s">
        <v>57</v>
      </c>
      <c r="K799" t="s">
        <v>58</v>
      </c>
      <c r="L799">
        <v>23.8</v>
      </c>
      <c r="M799">
        <v>110</v>
      </c>
      <c r="N799">
        <v>70</v>
      </c>
      <c r="O799">
        <v>40</v>
      </c>
      <c r="P799">
        <v>90</v>
      </c>
      <c r="Q799">
        <v>80</v>
      </c>
      <c r="R799" t="s">
        <v>54</v>
      </c>
      <c r="S799" t="s">
        <v>50</v>
      </c>
      <c r="T799" t="s">
        <v>50</v>
      </c>
      <c r="U799" t="s">
        <v>50</v>
      </c>
      <c r="V799" t="s">
        <v>50</v>
      </c>
      <c r="W799" t="s">
        <v>50</v>
      </c>
      <c r="X799" t="s">
        <v>51</v>
      </c>
      <c r="Y799" t="s">
        <v>50</v>
      </c>
      <c r="Z799" t="s">
        <v>52</v>
      </c>
      <c r="AA799" t="s">
        <v>50</v>
      </c>
      <c r="AB799" t="s">
        <v>50</v>
      </c>
      <c r="AC799">
        <v>71</v>
      </c>
      <c r="AD799">
        <v>90</v>
      </c>
      <c r="AE799">
        <v>131</v>
      </c>
      <c r="AF799">
        <v>5.2</v>
      </c>
      <c r="AK799" t="s">
        <v>51</v>
      </c>
      <c r="AL799" t="s">
        <v>50</v>
      </c>
      <c r="AM799" t="s">
        <v>50</v>
      </c>
      <c r="AN799" t="s">
        <v>51</v>
      </c>
      <c r="AO799" t="s">
        <v>51</v>
      </c>
      <c r="AP799" t="s">
        <v>50</v>
      </c>
      <c r="AQ799" t="s">
        <v>50</v>
      </c>
      <c r="AR799" t="s">
        <v>50</v>
      </c>
      <c r="AS799" t="s">
        <v>50</v>
      </c>
      <c r="AT799" t="s">
        <v>50</v>
      </c>
      <c r="AU799" t="s">
        <v>52</v>
      </c>
      <c r="AV799" t="s">
        <v>52</v>
      </c>
      <c r="AW799" t="s">
        <v>52</v>
      </c>
      <c r="AX799" t="s">
        <v>52</v>
      </c>
      <c r="AY799" t="s">
        <v>51</v>
      </c>
    </row>
    <row r="800" spans="1:51" hidden="1" x14ac:dyDescent="0.25">
      <c r="A800">
        <v>227663</v>
      </c>
      <c r="B800">
        <v>58</v>
      </c>
      <c r="C800">
        <v>58</v>
      </c>
      <c r="D800">
        <v>50</v>
      </c>
      <c r="E800">
        <v>8</v>
      </c>
      <c r="F800" t="s">
        <v>1222</v>
      </c>
      <c r="G800" s="22">
        <v>17051</v>
      </c>
      <c r="H800">
        <v>72</v>
      </c>
      <c r="I800" t="s">
        <v>56</v>
      </c>
      <c r="J800" t="s">
        <v>57</v>
      </c>
      <c r="K800" t="s">
        <v>58</v>
      </c>
      <c r="L800">
        <v>24.3</v>
      </c>
      <c r="M800">
        <v>105</v>
      </c>
      <c r="N800">
        <v>60</v>
      </c>
      <c r="O800">
        <v>45</v>
      </c>
      <c r="P800">
        <v>82.5</v>
      </c>
      <c r="Q800">
        <v>74</v>
      </c>
      <c r="R800" t="s">
        <v>54</v>
      </c>
      <c r="S800" t="s">
        <v>50</v>
      </c>
      <c r="T800" t="s">
        <v>50</v>
      </c>
      <c r="U800" t="s">
        <v>50</v>
      </c>
      <c r="V800" t="s">
        <v>50</v>
      </c>
      <c r="W800" t="s">
        <v>50</v>
      </c>
      <c r="X800" t="s">
        <v>51</v>
      </c>
      <c r="Y800" t="s">
        <v>50</v>
      </c>
      <c r="Z800" t="s">
        <v>52</v>
      </c>
      <c r="AA800" t="s">
        <v>50</v>
      </c>
      <c r="AB800" t="s">
        <v>50</v>
      </c>
      <c r="AC800">
        <v>83</v>
      </c>
      <c r="AD800">
        <v>81</v>
      </c>
      <c r="AE800">
        <v>131</v>
      </c>
      <c r="AF800">
        <v>4.5999999999999996</v>
      </c>
      <c r="AK800" t="s">
        <v>51</v>
      </c>
      <c r="AL800" t="s">
        <v>50</v>
      </c>
      <c r="AM800" t="s">
        <v>50</v>
      </c>
      <c r="AN800" t="s">
        <v>51</v>
      </c>
      <c r="AO800" t="s">
        <v>51</v>
      </c>
      <c r="AP800" t="s">
        <v>50</v>
      </c>
      <c r="AQ800" t="s">
        <v>50</v>
      </c>
      <c r="AR800" t="s">
        <v>50</v>
      </c>
      <c r="AS800" t="s">
        <v>50</v>
      </c>
      <c r="AT800" t="s">
        <v>50</v>
      </c>
      <c r="AU800" t="s">
        <v>52</v>
      </c>
      <c r="AV800" t="s">
        <v>52</v>
      </c>
      <c r="AW800" t="s">
        <v>52</v>
      </c>
      <c r="AX800" t="s">
        <v>52</v>
      </c>
      <c r="AY800" t="s">
        <v>51</v>
      </c>
    </row>
    <row r="801" spans="1:51" x14ac:dyDescent="0.25">
      <c r="A801">
        <v>227880</v>
      </c>
      <c r="B801">
        <v>64</v>
      </c>
      <c r="D801">
        <v>64</v>
      </c>
      <c r="E801">
        <v>1</v>
      </c>
      <c r="F801" t="s">
        <v>224</v>
      </c>
      <c r="G801" s="22">
        <v>6427</v>
      </c>
      <c r="H801">
        <v>101</v>
      </c>
      <c r="I801" t="s">
        <v>46</v>
      </c>
      <c r="J801" t="s">
        <v>47</v>
      </c>
      <c r="K801" t="s">
        <v>58</v>
      </c>
      <c r="L801">
        <v>23.81</v>
      </c>
      <c r="M801">
        <v>130</v>
      </c>
      <c r="N801">
        <v>80</v>
      </c>
      <c r="O801">
        <v>50</v>
      </c>
      <c r="P801">
        <v>105</v>
      </c>
      <c r="Q801">
        <v>66</v>
      </c>
      <c r="R801" t="s">
        <v>54</v>
      </c>
      <c r="S801" t="s">
        <v>50</v>
      </c>
      <c r="T801" t="s">
        <v>50</v>
      </c>
      <c r="U801" t="s">
        <v>50</v>
      </c>
      <c r="V801" t="s">
        <v>51</v>
      </c>
      <c r="W801" t="s">
        <v>50</v>
      </c>
      <c r="X801" t="s">
        <v>50</v>
      </c>
      <c r="Y801" t="s">
        <v>50</v>
      </c>
      <c r="Z801" t="s">
        <v>52</v>
      </c>
      <c r="AA801" t="s">
        <v>50</v>
      </c>
      <c r="AB801" t="s">
        <v>51</v>
      </c>
      <c r="AC801">
        <v>65</v>
      </c>
      <c r="AD801">
        <v>68</v>
      </c>
      <c r="AE801">
        <v>14.3</v>
      </c>
      <c r="AF801">
        <v>3.8</v>
      </c>
      <c r="AI801" t="s">
        <v>52</v>
      </c>
      <c r="AJ801" t="s">
        <v>52</v>
      </c>
      <c r="AK801" t="s">
        <v>50</v>
      </c>
      <c r="AL801" t="s">
        <v>51</v>
      </c>
      <c r="AM801" t="s">
        <v>52</v>
      </c>
      <c r="AN801" t="s">
        <v>50</v>
      </c>
      <c r="AO801" t="s">
        <v>51</v>
      </c>
      <c r="AP801" t="s">
        <v>50</v>
      </c>
      <c r="AQ801" t="s">
        <v>50</v>
      </c>
      <c r="AR801" t="s">
        <v>50</v>
      </c>
      <c r="AS801" t="s">
        <v>50</v>
      </c>
      <c r="AT801" t="s">
        <v>50</v>
      </c>
      <c r="AU801" t="s">
        <v>52</v>
      </c>
      <c r="AV801" t="s">
        <v>52</v>
      </c>
      <c r="AW801" t="s">
        <v>52</v>
      </c>
      <c r="AX801" t="s">
        <v>52</v>
      </c>
      <c r="AY801" t="s">
        <v>51</v>
      </c>
    </row>
    <row r="802" spans="1:51" hidden="1" x14ac:dyDescent="0.25">
      <c r="A802">
        <v>227880</v>
      </c>
      <c r="B802">
        <v>64</v>
      </c>
      <c r="D802">
        <v>64</v>
      </c>
      <c r="E802">
        <v>2</v>
      </c>
      <c r="F802" t="s">
        <v>1223</v>
      </c>
      <c r="G802" s="22">
        <v>6427</v>
      </c>
      <c r="H802">
        <v>101</v>
      </c>
      <c r="I802" t="s">
        <v>46</v>
      </c>
      <c r="J802" t="s">
        <v>47</v>
      </c>
      <c r="K802" t="s">
        <v>58</v>
      </c>
      <c r="L802">
        <v>26.8</v>
      </c>
      <c r="M802">
        <v>150</v>
      </c>
      <c r="N802">
        <v>80</v>
      </c>
      <c r="O802">
        <v>70</v>
      </c>
      <c r="P802">
        <v>115</v>
      </c>
      <c r="Q802">
        <v>91</v>
      </c>
      <c r="R802" t="s">
        <v>54</v>
      </c>
      <c r="S802" t="s">
        <v>50</v>
      </c>
      <c r="T802" t="s">
        <v>50</v>
      </c>
      <c r="U802" t="s">
        <v>50</v>
      </c>
      <c r="V802" t="s">
        <v>51</v>
      </c>
      <c r="W802" t="s">
        <v>50</v>
      </c>
      <c r="X802" t="s">
        <v>50</v>
      </c>
      <c r="Z802" t="s">
        <v>52</v>
      </c>
      <c r="AA802" t="s">
        <v>50</v>
      </c>
      <c r="AB802" t="s">
        <v>51</v>
      </c>
      <c r="AK802" t="s">
        <v>50</v>
      </c>
      <c r="AL802" t="s">
        <v>51</v>
      </c>
      <c r="AN802" t="s">
        <v>50</v>
      </c>
      <c r="AO802" t="s">
        <v>50</v>
      </c>
      <c r="AP802" t="s">
        <v>50</v>
      </c>
      <c r="AQ802" t="s">
        <v>50</v>
      </c>
      <c r="AR802" t="s">
        <v>50</v>
      </c>
      <c r="AS802" t="s">
        <v>50</v>
      </c>
      <c r="AT802" t="s">
        <v>50</v>
      </c>
      <c r="AU802" t="s">
        <v>52</v>
      </c>
      <c r="AV802" t="s">
        <v>52</v>
      </c>
      <c r="AW802" t="s">
        <v>52</v>
      </c>
      <c r="AX802" t="s">
        <v>52</v>
      </c>
      <c r="AY802" t="s">
        <v>51</v>
      </c>
    </row>
    <row r="803" spans="1:51" hidden="1" x14ac:dyDescent="0.25">
      <c r="A803">
        <v>227880</v>
      </c>
      <c r="B803">
        <v>64</v>
      </c>
      <c r="D803">
        <v>64</v>
      </c>
      <c r="E803">
        <v>3</v>
      </c>
      <c r="F803" t="s">
        <v>1224</v>
      </c>
      <c r="G803" s="22">
        <v>6427</v>
      </c>
      <c r="H803">
        <v>101</v>
      </c>
      <c r="I803" t="s">
        <v>46</v>
      </c>
      <c r="J803" t="s">
        <v>47</v>
      </c>
      <c r="K803" t="s">
        <v>58</v>
      </c>
      <c r="L803">
        <v>26</v>
      </c>
      <c r="M803">
        <v>140</v>
      </c>
      <c r="N803">
        <v>75</v>
      </c>
      <c r="O803">
        <v>65</v>
      </c>
      <c r="P803">
        <v>107.5</v>
      </c>
      <c r="Q803">
        <v>71</v>
      </c>
      <c r="R803" t="s">
        <v>54</v>
      </c>
      <c r="S803" t="s">
        <v>50</v>
      </c>
      <c r="T803" t="s">
        <v>50</v>
      </c>
      <c r="U803" t="s">
        <v>50</v>
      </c>
      <c r="V803" t="s">
        <v>51</v>
      </c>
      <c r="W803" t="s">
        <v>50</v>
      </c>
      <c r="X803" t="s">
        <v>50</v>
      </c>
      <c r="Y803" t="s">
        <v>50</v>
      </c>
      <c r="Z803" t="s">
        <v>52</v>
      </c>
      <c r="AA803" t="s">
        <v>50</v>
      </c>
      <c r="AB803" t="s">
        <v>51</v>
      </c>
      <c r="AK803" t="s">
        <v>50</v>
      </c>
      <c r="AL803" t="s">
        <v>51</v>
      </c>
      <c r="AN803" t="s">
        <v>50</v>
      </c>
      <c r="AO803" t="s">
        <v>51</v>
      </c>
      <c r="AP803" t="s">
        <v>50</v>
      </c>
      <c r="AQ803" t="s">
        <v>50</v>
      </c>
      <c r="AR803" t="s">
        <v>50</v>
      </c>
      <c r="AS803" t="s">
        <v>50</v>
      </c>
      <c r="AT803" t="s">
        <v>50</v>
      </c>
      <c r="AU803" t="s">
        <v>52</v>
      </c>
      <c r="AV803" t="s">
        <v>52</v>
      </c>
      <c r="AW803" t="s">
        <v>52</v>
      </c>
      <c r="AX803" t="s">
        <v>52</v>
      </c>
      <c r="AY803" t="s">
        <v>51</v>
      </c>
    </row>
    <row r="804" spans="1:51" hidden="1" x14ac:dyDescent="0.25">
      <c r="A804">
        <v>227880</v>
      </c>
      <c r="B804">
        <v>64</v>
      </c>
      <c r="D804">
        <v>64</v>
      </c>
      <c r="E804">
        <v>4</v>
      </c>
      <c r="F804" t="s">
        <v>1225</v>
      </c>
      <c r="G804" s="22">
        <v>6427</v>
      </c>
      <c r="H804">
        <v>101</v>
      </c>
      <c r="I804" t="s">
        <v>46</v>
      </c>
      <c r="J804" t="s">
        <v>47</v>
      </c>
      <c r="K804" t="s">
        <v>58</v>
      </c>
      <c r="L804">
        <v>25.8</v>
      </c>
      <c r="M804">
        <v>130</v>
      </c>
      <c r="N804">
        <v>70</v>
      </c>
      <c r="O804">
        <v>60</v>
      </c>
      <c r="P804">
        <v>100</v>
      </c>
      <c r="Q804">
        <v>92</v>
      </c>
      <c r="R804" t="s">
        <v>54</v>
      </c>
      <c r="S804" t="s">
        <v>50</v>
      </c>
      <c r="T804" t="s">
        <v>50</v>
      </c>
      <c r="U804" t="s">
        <v>50</v>
      </c>
      <c r="V804" t="s">
        <v>51</v>
      </c>
      <c r="W804" t="s">
        <v>50</v>
      </c>
      <c r="X804" t="s">
        <v>50</v>
      </c>
      <c r="Y804" t="s">
        <v>50</v>
      </c>
      <c r="Z804" t="s">
        <v>52</v>
      </c>
      <c r="AA804" t="s">
        <v>50</v>
      </c>
      <c r="AB804" t="s">
        <v>51</v>
      </c>
      <c r="AC804">
        <v>58</v>
      </c>
      <c r="AD804">
        <v>73</v>
      </c>
      <c r="AE804">
        <v>146</v>
      </c>
      <c r="AF804">
        <v>3.9</v>
      </c>
      <c r="AK804" t="s">
        <v>50</v>
      </c>
      <c r="AL804" t="s">
        <v>51</v>
      </c>
      <c r="AM804" t="s">
        <v>50</v>
      </c>
      <c r="AN804" t="s">
        <v>50</v>
      </c>
      <c r="AO804" t="s">
        <v>51</v>
      </c>
      <c r="AP804" t="s">
        <v>50</v>
      </c>
      <c r="AQ804" t="s">
        <v>50</v>
      </c>
      <c r="AR804" t="s">
        <v>50</v>
      </c>
      <c r="AS804" t="s">
        <v>50</v>
      </c>
      <c r="AT804" t="s">
        <v>50</v>
      </c>
      <c r="AU804" t="s">
        <v>52</v>
      </c>
      <c r="AV804" t="s">
        <v>52</v>
      </c>
      <c r="AW804" t="s">
        <v>52</v>
      </c>
      <c r="AX804" t="s">
        <v>52</v>
      </c>
      <c r="AY804" t="s">
        <v>51</v>
      </c>
    </row>
    <row r="805" spans="1:51" hidden="1" x14ac:dyDescent="0.25">
      <c r="A805">
        <v>227880</v>
      </c>
      <c r="B805">
        <v>64</v>
      </c>
      <c r="D805">
        <v>64</v>
      </c>
      <c r="E805">
        <v>5</v>
      </c>
      <c r="F805" t="s">
        <v>1226</v>
      </c>
      <c r="G805" s="22">
        <v>6427</v>
      </c>
      <c r="H805">
        <v>101</v>
      </c>
      <c r="I805" t="s">
        <v>46</v>
      </c>
      <c r="J805" t="s">
        <v>47</v>
      </c>
      <c r="K805" t="s">
        <v>58</v>
      </c>
      <c r="L805">
        <v>26.4</v>
      </c>
      <c r="M805">
        <v>180</v>
      </c>
      <c r="N805">
        <v>60</v>
      </c>
      <c r="O805">
        <v>120</v>
      </c>
      <c r="P805">
        <v>120</v>
      </c>
      <c r="Q805">
        <v>104</v>
      </c>
      <c r="R805" t="s">
        <v>54</v>
      </c>
      <c r="S805" t="s">
        <v>50</v>
      </c>
      <c r="T805" t="s">
        <v>50</v>
      </c>
      <c r="U805" t="s">
        <v>50</v>
      </c>
      <c r="V805" t="s">
        <v>51</v>
      </c>
      <c r="W805" t="s">
        <v>50</v>
      </c>
      <c r="X805" t="s">
        <v>50</v>
      </c>
      <c r="Y805" t="s">
        <v>50</v>
      </c>
      <c r="Z805" t="s">
        <v>52</v>
      </c>
      <c r="AA805" t="s">
        <v>50</v>
      </c>
      <c r="AB805" t="s">
        <v>51</v>
      </c>
      <c r="AC805">
        <v>62</v>
      </c>
      <c r="AD805">
        <v>72</v>
      </c>
      <c r="AE805">
        <v>155</v>
      </c>
      <c r="AF805">
        <v>4.3</v>
      </c>
      <c r="AK805" t="s">
        <v>50</v>
      </c>
      <c r="AL805" t="s">
        <v>51</v>
      </c>
      <c r="AM805" t="s">
        <v>50</v>
      </c>
      <c r="AN805" t="s">
        <v>50</v>
      </c>
      <c r="AO805" t="s">
        <v>51</v>
      </c>
      <c r="AP805" t="s">
        <v>50</v>
      </c>
      <c r="AQ805" t="s">
        <v>50</v>
      </c>
      <c r="AR805" t="s">
        <v>50</v>
      </c>
      <c r="AS805" t="s">
        <v>50</v>
      </c>
      <c r="AT805" t="s">
        <v>50</v>
      </c>
      <c r="AU805" t="s">
        <v>52</v>
      </c>
      <c r="AV805" t="s">
        <v>52</v>
      </c>
      <c r="AW805" t="s">
        <v>52</v>
      </c>
      <c r="AX805" t="s">
        <v>52</v>
      </c>
      <c r="AY805" t="s">
        <v>51</v>
      </c>
    </row>
    <row r="806" spans="1:51" hidden="1" x14ac:dyDescent="0.25">
      <c r="A806">
        <v>227880</v>
      </c>
      <c r="B806">
        <v>64</v>
      </c>
      <c r="D806">
        <v>64</v>
      </c>
      <c r="E806">
        <v>6</v>
      </c>
      <c r="F806" t="s">
        <v>1227</v>
      </c>
      <c r="G806" s="22">
        <v>6427</v>
      </c>
      <c r="H806">
        <v>101</v>
      </c>
      <c r="I806" t="s">
        <v>46</v>
      </c>
      <c r="J806" t="s">
        <v>47</v>
      </c>
      <c r="K806" t="s">
        <v>58</v>
      </c>
      <c r="L806">
        <v>25.8</v>
      </c>
      <c r="M806">
        <v>130</v>
      </c>
      <c r="N806">
        <v>80</v>
      </c>
      <c r="O806">
        <v>50</v>
      </c>
      <c r="P806">
        <v>105</v>
      </c>
      <c r="Q806">
        <v>95</v>
      </c>
      <c r="R806" t="s">
        <v>54</v>
      </c>
      <c r="S806" t="s">
        <v>50</v>
      </c>
      <c r="T806" t="s">
        <v>50</v>
      </c>
      <c r="U806" t="s">
        <v>50</v>
      </c>
      <c r="V806" t="s">
        <v>51</v>
      </c>
      <c r="W806" t="s">
        <v>50</v>
      </c>
      <c r="X806" t="s">
        <v>50</v>
      </c>
      <c r="Y806" t="s">
        <v>50</v>
      </c>
      <c r="Z806" t="s">
        <v>52</v>
      </c>
      <c r="AA806" t="s">
        <v>50</v>
      </c>
      <c r="AB806" t="s">
        <v>51</v>
      </c>
      <c r="AC806">
        <v>65</v>
      </c>
      <c r="AD806">
        <v>67</v>
      </c>
      <c r="AF806">
        <v>4.2</v>
      </c>
      <c r="AK806" t="s">
        <v>50</v>
      </c>
      <c r="AL806" t="s">
        <v>51</v>
      </c>
      <c r="AM806" t="s">
        <v>50</v>
      </c>
      <c r="AN806" t="s">
        <v>50</v>
      </c>
      <c r="AO806" t="s">
        <v>51</v>
      </c>
      <c r="AP806" t="s">
        <v>51</v>
      </c>
      <c r="AQ806" t="s">
        <v>50</v>
      </c>
      <c r="AR806" t="s">
        <v>50</v>
      </c>
      <c r="AS806" t="s">
        <v>50</v>
      </c>
      <c r="AT806" t="s">
        <v>50</v>
      </c>
      <c r="AU806" t="s">
        <v>52</v>
      </c>
      <c r="AV806" t="s">
        <v>52</v>
      </c>
      <c r="AW806" t="s">
        <v>52</v>
      </c>
      <c r="AX806" t="s">
        <v>52</v>
      </c>
      <c r="AY806" t="s">
        <v>51</v>
      </c>
    </row>
    <row r="807" spans="1:51" hidden="1" x14ac:dyDescent="0.25">
      <c r="A807">
        <v>227880</v>
      </c>
      <c r="B807">
        <v>64</v>
      </c>
      <c r="D807">
        <v>64</v>
      </c>
      <c r="E807">
        <v>7</v>
      </c>
      <c r="F807" t="s">
        <v>1228</v>
      </c>
      <c r="G807" s="22">
        <v>6427</v>
      </c>
      <c r="H807">
        <v>101</v>
      </c>
      <c r="I807" t="s">
        <v>46</v>
      </c>
      <c r="J807" t="s">
        <v>47</v>
      </c>
      <c r="K807" t="s">
        <v>58</v>
      </c>
      <c r="L807">
        <v>26.3</v>
      </c>
      <c r="M807">
        <v>170</v>
      </c>
      <c r="N807">
        <v>70</v>
      </c>
      <c r="O807">
        <v>100</v>
      </c>
      <c r="P807">
        <v>120</v>
      </c>
      <c r="Q807">
        <v>93</v>
      </c>
      <c r="R807" t="s">
        <v>59</v>
      </c>
      <c r="S807" t="s">
        <v>50</v>
      </c>
      <c r="T807" t="s">
        <v>50</v>
      </c>
      <c r="U807" t="s">
        <v>50</v>
      </c>
      <c r="V807" t="s">
        <v>51</v>
      </c>
      <c r="W807" t="s">
        <v>50</v>
      </c>
      <c r="X807" t="s">
        <v>50</v>
      </c>
      <c r="Y807" t="s">
        <v>50</v>
      </c>
      <c r="Z807" t="s">
        <v>52</v>
      </c>
      <c r="AA807" t="s">
        <v>50</v>
      </c>
      <c r="AB807" t="s">
        <v>51</v>
      </c>
      <c r="AK807" t="s">
        <v>50</v>
      </c>
      <c r="AL807" t="s">
        <v>51</v>
      </c>
      <c r="AM807" t="s">
        <v>50</v>
      </c>
      <c r="AN807" t="s">
        <v>50</v>
      </c>
      <c r="AO807" t="s">
        <v>51</v>
      </c>
      <c r="AP807" t="s">
        <v>51</v>
      </c>
      <c r="AQ807" t="s">
        <v>50</v>
      </c>
      <c r="AR807" t="s">
        <v>50</v>
      </c>
      <c r="AS807" t="s">
        <v>50</v>
      </c>
      <c r="AT807" t="s">
        <v>50</v>
      </c>
      <c r="AU807" t="s">
        <v>52</v>
      </c>
      <c r="AV807" t="s">
        <v>52</v>
      </c>
      <c r="AW807" t="s">
        <v>52</v>
      </c>
      <c r="AX807" t="s">
        <v>52</v>
      </c>
      <c r="AY807" t="s">
        <v>51</v>
      </c>
    </row>
    <row r="808" spans="1:51" hidden="1" x14ac:dyDescent="0.25">
      <c r="A808">
        <v>227880</v>
      </c>
      <c r="B808">
        <v>52</v>
      </c>
      <c r="C808">
        <v>52</v>
      </c>
      <c r="D808">
        <v>52</v>
      </c>
      <c r="E808">
        <v>8</v>
      </c>
      <c r="F808" t="s">
        <v>1229</v>
      </c>
      <c r="G808" s="22">
        <v>6427</v>
      </c>
      <c r="H808">
        <v>101</v>
      </c>
      <c r="I808" t="s">
        <v>46</v>
      </c>
      <c r="J808" t="s">
        <v>47</v>
      </c>
      <c r="K808" t="s">
        <v>58</v>
      </c>
      <c r="L808">
        <v>26.2</v>
      </c>
      <c r="M808">
        <v>160</v>
      </c>
      <c r="N808">
        <v>90</v>
      </c>
      <c r="O808">
        <v>70</v>
      </c>
      <c r="P808">
        <v>125</v>
      </c>
      <c r="Q808">
        <v>101</v>
      </c>
      <c r="R808" t="s">
        <v>54</v>
      </c>
      <c r="S808" t="s">
        <v>50</v>
      </c>
      <c r="T808" t="s">
        <v>50</v>
      </c>
      <c r="U808" t="s">
        <v>50</v>
      </c>
      <c r="V808" t="s">
        <v>51</v>
      </c>
      <c r="W808" t="s">
        <v>50</v>
      </c>
      <c r="X808" t="s">
        <v>50</v>
      </c>
      <c r="Y808" t="s">
        <v>50</v>
      </c>
      <c r="Z808" t="s">
        <v>52</v>
      </c>
      <c r="AA808" t="s">
        <v>50</v>
      </c>
      <c r="AB808" t="s">
        <v>51</v>
      </c>
      <c r="AC808">
        <v>65</v>
      </c>
      <c r="AD808">
        <v>67</v>
      </c>
      <c r="AE808">
        <v>151</v>
      </c>
      <c r="AF808">
        <v>4</v>
      </c>
      <c r="AK808" t="s">
        <v>50</v>
      </c>
      <c r="AL808" t="s">
        <v>51</v>
      </c>
      <c r="AM808" t="s">
        <v>50</v>
      </c>
      <c r="AN808" t="s">
        <v>50</v>
      </c>
      <c r="AO808" t="s">
        <v>51</v>
      </c>
      <c r="AP808" t="s">
        <v>51</v>
      </c>
      <c r="AQ808" t="s">
        <v>50</v>
      </c>
      <c r="AR808" t="s">
        <v>50</v>
      </c>
      <c r="AS808" t="s">
        <v>50</v>
      </c>
      <c r="AT808" t="s">
        <v>50</v>
      </c>
      <c r="AU808" t="s">
        <v>52</v>
      </c>
      <c r="AV808" t="s">
        <v>52</v>
      </c>
      <c r="AW808" t="s">
        <v>52</v>
      </c>
      <c r="AX808" t="s">
        <v>52</v>
      </c>
      <c r="AY808" t="s">
        <v>51</v>
      </c>
    </row>
    <row r="809" spans="1:51" x14ac:dyDescent="0.25">
      <c r="A809">
        <v>229115</v>
      </c>
      <c r="B809">
        <v>55</v>
      </c>
      <c r="C809">
        <v>55</v>
      </c>
      <c r="D809">
        <v>55</v>
      </c>
      <c r="E809">
        <v>1</v>
      </c>
      <c r="F809" t="s">
        <v>225</v>
      </c>
      <c r="G809" s="22">
        <v>21679</v>
      </c>
      <c r="H809">
        <v>59</v>
      </c>
      <c r="I809" t="s">
        <v>46</v>
      </c>
      <c r="J809" t="s">
        <v>57</v>
      </c>
      <c r="K809" t="s">
        <v>58</v>
      </c>
      <c r="L809">
        <v>32.4</v>
      </c>
      <c r="M809">
        <v>130</v>
      </c>
      <c r="N809">
        <v>80</v>
      </c>
      <c r="O809">
        <v>50</v>
      </c>
      <c r="P809">
        <v>105</v>
      </c>
      <c r="Q809">
        <v>89</v>
      </c>
      <c r="R809" t="s">
        <v>49</v>
      </c>
      <c r="S809" t="s">
        <v>50</v>
      </c>
      <c r="T809" t="s">
        <v>50</v>
      </c>
      <c r="U809" t="s">
        <v>50</v>
      </c>
      <c r="V809" t="s">
        <v>50</v>
      </c>
      <c r="W809" t="s">
        <v>50</v>
      </c>
      <c r="X809" t="s">
        <v>51</v>
      </c>
      <c r="Y809" t="s">
        <v>51</v>
      </c>
      <c r="Z809" t="b">
        <v>1</v>
      </c>
      <c r="AA809" t="s">
        <v>50</v>
      </c>
      <c r="AB809" t="s">
        <v>51</v>
      </c>
      <c r="AC809">
        <v>78</v>
      </c>
      <c r="AD809">
        <v>73</v>
      </c>
      <c r="AF809">
        <v>3.8</v>
      </c>
      <c r="AK809" t="s">
        <v>50</v>
      </c>
      <c r="AL809" t="s">
        <v>50</v>
      </c>
      <c r="AM809" t="s">
        <v>50</v>
      </c>
      <c r="AN809" t="s">
        <v>50</v>
      </c>
      <c r="AO809" t="s">
        <v>51</v>
      </c>
      <c r="AP809" t="s">
        <v>51</v>
      </c>
      <c r="AQ809" t="s">
        <v>50</v>
      </c>
      <c r="AR809" t="s">
        <v>50</v>
      </c>
      <c r="AS809" t="s">
        <v>50</v>
      </c>
      <c r="AT809" t="s">
        <v>50</v>
      </c>
      <c r="AU809" t="s">
        <v>52</v>
      </c>
      <c r="AV809" t="s">
        <v>52</v>
      </c>
      <c r="AW809" t="s">
        <v>52</v>
      </c>
      <c r="AX809" t="s">
        <v>52</v>
      </c>
      <c r="AY809" t="s">
        <v>51</v>
      </c>
    </row>
    <row r="810" spans="1:51" hidden="1" x14ac:dyDescent="0.25">
      <c r="A810">
        <v>229115</v>
      </c>
      <c r="B810">
        <v>55</v>
      </c>
      <c r="C810">
        <v>55</v>
      </c>
      <c r="D810">
        <v>55</v>
      </c>
      <c r="E810">
        <v>2</v>
      </c>
      <c r="F810" t="s">
        <v>1230</v>
      </c>
      <c r="G810" s="22">
        <v>21679</v>
      </c>
      <c r="H810">
        <v>59</v>
      </c>
      <c r="I810" t="s">
        <v>46</v>
      </c>
      <c r="J810" t="s">
        <v>57</v>
      </c>
      <c r="K810" t="s">
        <v>58</v>
      </c>
      <c r="L810">
        <v>33.6</v>
      </c>
      <c r="M810">
        <v>120</v>
      </c>
      <c r="N810">
        <v>80</v>
      </c>
      <c r="O810">
        <v>40</v>
      </c>
      <c r="P810">
        <v>100</v>
      </c>
      <c r="Q810">
        <v>97</v>
      </c>
      <c r="R810" t="s">
        <v>49</v>
      </c>
      <c r="S810" t="s">
        <v>50</v>
      </c>
      <c r="T810" t="s">
        <v>50</v>
      </c>
      <c r="U810" t="s">
        <v>50</v>
      </c>
      <c r="V810" t="s">
        <v>50</v>
      </c>
      <c r="W810" t="s">
        <v>50</v>
      </c>
      <c r="X810" t="s">
        <v>51</v>
      </c>
      <c r="Y810" t="s">
        <v>51</v>
      </c>
      <c r="Z810" t="b">
        <v>1</v>
      </c>
      <c r="AA810" t="s">
        <v>50</v>
      </c>
      <c r="AB810" t="s">
        <v>51</v>
      </c>
      <c r="AC810">
        <v>64</v>
      </c>
      <c r="AD810" t="s">
        <v>92</v>
      </c>
      <c r="AE810">
        <v>131</v>
      </c>
      <c r="AF810">
        <v>4</v>
      </c>
      <c r="AK810" t="s">
        <v>50</v>
      </c>
      <c r="AL810" t="s">
        <v>50</v>
      </c>
      <c r="AM810" t="s">
        <v>50</v>
      </c>
      <c r="AN810" t="s">
        <v>50</v>
      </c>
      <c r="AO810" t="s">
        <v>51</v>
      </c>
      <c r="AP810" t="s">
        <v>51</v>
      </c>
      <c r="AQ810" t="s">
        <v>50</v>
      </c>
      <c r="AR810" t="s">
        <v>50</v>
      </c>
      <c r="AS810" t="s">
        <v>50</v>
      </c>
      <c r="AT810" t="s">
        <v>50</v>
      </c>
      <c r="AU810" t="s">
        <v>52</v>
      </c>
      <c r="AV810" t="s">
        <v>52</v>
      </c>
      <c r="AW810" t="s">
        <v>52</v>
      </c>
      <c r="AX810" t="s">
        <v>52</v>
      </c>
      <c r="AY810" t="s">
        <v>51</v>
      </c>
    </row>
    <row r="811" spans="1:51" hidden="1" x14ac:dyDescent="0.25">
      <c r="A811">
        <v>229115</v>
      </c>
      <c r="B811">
        <v>55</v>
      </c>
      <c r="C811">
        <v>55</v>
      </c>
      <c r="D811">
        <v>55</v>
      </c>
      <c r="E811">
        <v>3</v>
      </c>
      <c r="F811" t="s">
        <v>1231</v>
      </c>
      <c r="G811" s="22">
        <v>21679</v>
      </c>
      <c r="H811">
        <v>59</v>
      </c>
      <c r="I811" t="s">
        <v>46</v>
      </c>
      <c r="J811" t="s">
        <v>57</v>
      </c>
      <c r="K811" t="s">
        <v>58</v>
      </c>
      <c r="L811">
        <v>34.299999999999997</v>
      </c>
      <c r="M811">
        <v>138</v>
      </c>
      <c r="N811">
        <v>80</v>
      </c>
      <c r="O811">
        <v>58</v>
      </c>
      <c r="P811">
        <v>109</v>
      </c>
      <c r="Q811">
        <v>78</v>
      </c>
      <c r="R811" t="s">
        <v>49</v>
      </c>
      <c r="S811" t="s">
        <v>50</v>
      </c>
      <c r="T811" t="s">
        <v>50</v>
      </c>
      <c r="U811" t="s">
        <v>50</v>
      </c>
      <c r="V811" t="s">
        <v>50</v>
      </c>
      <c r="W811" t="s">
        <v>50</v>
      </c>
      <c r="X811" t="s">
        <v>51</v>
      </c>
      <c r="Y811" t="s">
        <v>51</v>
      </c>
      <c r="Z811" t="b">
        <v>1</v>
      </c>
      <c r="AA811" t="s">
        <v>50</v>
      </c>
      <c r="AB811" t="s">
        <v>51</v>
      </c>
      <c r="AC811">
        <v>67</v>
      </c>
      <c r="AD811">
        <v>87</v>
      </c>
      <c r="AF811">
        <v>4.4000000000000004</v>
      </c>
      <c r="AK811" t="s">
        <v>50</v>
      </c>
      <c r="AL811" t="s">
        <v>50</v>
      </c>
      <c r="AM811" t="s">
        <v>50</v>
      </c>
      <c r="AN811" t="s">
        <v>50</v>
      </c>
      <c r="AO811" t="s">
        <v>51</v>
      </c>
      <c r="AP811" t="s">
        <v>51</v>
      </c>
      <c r="AQ811" t="s">
        <v>50</v>
      </c>
      <c r="AR811" t="s">
        <v>50</v>
      </c>
      <c r="AS811" t="s">
        <v>50</v>
      </c>
      <c r="AT811" t="s">
        <v>50</v>
      </c>
      <c r="AU811" t="s">
        <v>52</v>
      </c>
      <c r="AV811" t="s">
        <v>52</v>
      </c>
      <c r="AW811" t="s">
        <v>52</v>
      </c>
      <c r="AX811" t="s">
        <v>52</v>
      </c>
      <c r="AY811" t="s">
        <v>51</v>
      </c>
    </row>
    <row r="812" spans="1:51" x14ac:dyDescent="0.25">
      <c r="A812">
        <v>230413</v>
      </c>
      <c r="B812">
        <v>62</v>
      </c>
      <c r="C812">
        <v>62</v>
      </c>
      <c r="E812">
        <v>1</v>
      </c>
      <c r="F812" t="s">
        <v>226</v>
      </c>
      <c r="G812" s="22">
        <v>13041</v>
      </c>
      <c r="H812">
        <v>83</v>
      </c>
      <c r="I812" t="s">
        <v>56</v>
      </c>
      <c r="J812" t="s">
        <v>47</v>
      </c>
      <c r="K812" t="s">
        <v>58</v>
      </c>
      <c r="L812">
        <v>29.3</v>
      </c>
      <c r="M812">
        <v>127</v>
      </c>
      <c r="N812">
        <v>88</v>
      </c>
      <c r="O812">
        <v>39</v>
      </c>
      <c r="P812">
        <v>107.5</v>
      </c>
      <c r="Q812">
        <v>76</v>
      </c>
      <c r="R812" t="s">
        <v>54</v>
      </c>
      <c r="S812" t="s">
        <v>50</v>
      </c>
      <c r="T812" t="s">
        <v>50</v>
      </c>
      <c r="U812" t="s">
        <v>50</v>
      </c>
      <c r="V812" t="s">
        <v>51</v>
      </c>
      <c r="W812" t="s">
        <v>50</v>
      </c>
      <c r="X812" t="s">
        <v>50</v>
      </c>
      <c r="Y812" t="s">
        <v>50</v>
      </c>
      <c r="Z812" t="b">
        <v>1</v>
      </c>
      <c r="AA812" t="s">
        <v>50</v>
      </c>
      <c r="AB812" t="s">
        <v>50</v>
      </c>
      <c r="AC812">
        <v>133</v>
      </c>
      <c r="AD812">
        <v>43</v>
      </c>
      <c r="AE812">
        <v>126</v>
      </c>
      <c r="AF812">
        <v>4.5999999999999996</v>
      </c>
      <c r="AI812">
        <v>3.6</v>
      </c>
      <c r="AJ812">
        <v>1.8</v>
      </c>
      <c r="AK812" t="s">
        <v>51</v>
      </c>
      <c r="AL812" t="s">
        <v>50</v>
      </c>
      <c r="AM812" t="s">
        <v>50</v>
      </c>
      <c r="AN812" t="s">
        <v>51</v>
      </c>
      <c r="AO812" t="s">
        <v>51</v>
      </c>
      <c r="AP812" t="s">
        <v>50</v>
      </c>
      <c r="AQ812" t="s">
        <v>51</v>
      </c>
      <c r="AR812" t="s">
        <v>51</v>
      </c>
      <c r="AS812" t="s">
        <v>51</v>
      </c>
      <c r="AT812" t="s">
        <v>50</v>
      </c>
      <c r="AU812" t="s">
        <v>52</v>
      </c>
      <c r="AV812" t="s">
        <v>52</v>
      </c>
      <c r="AW812" t="s">
        <v>52</v>
      </c>
      <c r="AX812" t="s">
        <v>52</v>
      </c>
      <c r="AY812" t="s">
        <v>51</v>
      </c>
    </row>
    <row r="813" spans="1:51" x14ac:dyDescent="0.25">
      <c r="A813">
        <v>230913</v>
      </c>
      <c r="B813">
        <v>60</v>
      </c>
      <c r="C813">
        <v>60</v>
      </c>
      <c r="D813">
        <v>34</v>
      </c>
      <c r="E813">
        <v>1</v>
      </c>
      <c r="F813" t="s">
        <v>227</v>
      </c>
      <c r="G813" s="22">
        <v>11854</v>
      </c>
      <c r="H813">
        <v>86</v>
      </c>
      <c r="I813" t="s">
        <v>46</v>
      </c>
      <c r="J813" t="s">
        <v>47</v>
      </c>
      <c r="K813" t="s">
        <v>58</v>
      </c>
      <c r="L813">
        <v>20.100000000000001</v>
      </c>
      <c r="M813">
        <v>140</v>
      </c>
      <c r="N813">
        <v>70</v>
      </c>
      <c r="O813">
        <v>70</v>
      </c>
      <c r="P813">
        <v>105</v>
      </c>
      <c r="Q813">
        <v>71</v>
      </c>
      <c r="R813" t="s">
        <v>54</v>
      </c>
      <c r="S813" t="s">
        <v>50</v>
      </c>
      <c r="T813" t="s">
        <v>50</v>
      </c>
      <c r="U813" t="s">
        <v>50</v>
      </c>
      <c r="V813" t="s">
        <v>51</v>
      </c>
      <c r="W813" t="s">
        <v>50</v>
      </c>
      <c r="X813" t="s">
        <v>50</v>
      </c>
      <c r="Y813" t="s">
        <v>50</v>
      </c>
      <c r="Z813" t="s">
        <v>52</v>
      </c>
      <c r="AA813" t="s">
        <v>50</v>
      </c>
      <c r="AB813" t="s">
        <v>51</v>
      </c>
      <c r="AC813">
        <v>94</v>
      </c>
      <c r="AD813">
        <v>48</v>
      </c>
      <c r="AE813">
        <v>118</v>
      </c>
      <c r="AF813">
        <v>4.7</v>
      </c>
      <c r="AK813" t="s">
        <v>51</v>
      </c>
      <c r="AL813" t="s">
        <v>50</v>
      </c>
      <c r="AN813" t="s">
        <v>51</v>
      </c>
      <c r="AO813" t="s">
        <v>51</v>
      </c>
      <c r="AP813" t="s">
        <v>50</v>
      </c>
      <c r="AQ813" t="s">
        <v>50</v>
      </c>
      <c r="AR813" t="s">
        <v>50</v>
      </c>
      <c r="AS813" t="s">
        <v>50</v>
      </c>
      <c r="AT813" t="s">
        <v>51</v>
      </c>
      <c r="AU813" t="s">
        <v>52</v>
      </c>
      <c r="AV813" t="s">
        <v>52</v>
      </c>
      <c r="AW813" t="s">
        <v>52</v>
      </c>
      <c r="AX813" t="s">
        <v>52</v>
      </c>
      <c r="AY813" t="s">
        <v>51</v>
      </c>
    </row>
    <row r="814" spans="1:51" hidden="1" x14ac:dyDescent="0.25">
      <c r="A814">
        <v>230913</v>
      </c>
      <c r="B814">
        <v>63</v>
      </c>
      <c r="C814">
        <v>63</v>
      </c>
      <c r="D814">
        <v>34</v>
      </c>
      <c r="E814">
        <v>2</v>
      </c>
      <c r="F814" t="s">
        <v>1232</v>
      </c>
      <c r="G814" s="22">
        <v>11854</v>
      </c>
      <c r="H814">
        <v>86</v>
      </c>
      <c r="I814" t="s">
        <v>46</v>
      </c>
      <c r="J814" t="s">
        <v>47</v>
      </c>
      <c r="K814" t="s">
        <v>58</v>
      </c>
      <c r="L814">
        <v>20.8</v>
      </c>
      <c r="M814">
        <v>120</v>
      </c>
      <c r="N814">
        <v>60</v>
      </c>
      <c r="O814">
        <v>60</v>
      </c>
      <c r="P814">
        <v>90</v>
      </c>
      <c r="Q814">
        <v>81</v>
      </c>
      <c r="R814" t="s">
        <v>54</v>
      </c>
      <c r="S814" t="s">
        <v>50</v>
      </c>
      <c r="T814" t="s">
        <v>50</v>
      </c>
      <c r="U814" t="s">
        <v>50</v>
      </c>
      <c r="V814" t="s">
        <v>51</v>
      </c>
      <c r="W814" t="s">
        <v>50</v>
      </c>
      <c r="X814" t="s">
        <v>50</v>
      </c>
      <c r="Y814" t="s">
        <v>50</v>
      </c>
      <c r="Z814" t="s">
        <v>52</v>
      </c>
      <c r="AA814" t="s">
        <v>50</v>
      </c>
      <c r="AB814" t="s">
        <v>51</v>
      </c>
      <c r="AC814">
        <v>111</v>
      </c>
      <c r="AD814">
        <v>39</v>
      </c>
      <c r="AE814">
        <v>110</v>
      </c>
      <c r="AF814">
        <v>5</v>
      </c>
      <c r="AK814" t="s">
        <v>51</v>
      </c>
      <c r="AL814" t="s">
        <v>50</v>
      </c>
      <c r="AM814" t="s">
        <v>50</v>
      </c>
      <c r="AN814" t="s">
        <v>51</v>
      </c>
      <c r="AO814" t="s">
        <v>51</v>
      </c>
      <c r="AP814" t="s">
        <v>50</v>
      </c>
      <c r="AQ814" t="s">
        <v>50</v>
      </c>
      <c r="AR814" t="s">
        <v>50</v>
      </c>
      <c r="AS814" t="s">
        <v>50</v>
      </c>
      <c r="AT814" t="s">
        <v>51</v>
      </c>
      <c r="AU814" t="s">
        <v>52</v>
      </c>
      <c r="AV814" t="s">
        <v>52</v>
      </c>
      <c r="AW814" t="s">
        <v>52</v>
      </c>
      <c r="AX814" t="s">
        <v>52</v>
      </c>
      <c r="AY814" t="s">
        <v>51</v>
      </c>
    </row>
    <row r="815" spans="1:51" hidden="1" x14ac:dyDescent="0.25">
      <c r="A815">
        <v>230913</v>
      </c>
      <c r="B815">
        <v>63</v>
      </c>
      <c r="C815">
        <v>63</v>
      </c>
      <c r="D815">
        <v>34</v>
      </c>
      <c r="E815">
        <v>3</v>
      </c>
      <c r="F815" t="s">
        <v>1233</v>
      </c>
      <c r="G815" s="22">
        <v>11854</v>
      </c>
      <c r="H815">
        <v>86</v>
      </c>
      <c r="I815" t="s">
        <v>46</v>
      </c>
      <c r="J815" t="s">
        <v>47</v>
      </c>
      <c r="K815" t="s">
        <v>58</v>
      </c>
      <c r="L815">
        <v>19.100000000000001</v>
      </c>
      <c r="M815">
        <v>178</v>
      </c>
      <c r="N815">
        <v>80</v>
      </c>
      <c r="O815">
        <v>98</v>
      </c>
      <c r="P815">
        <v>129</v>
      </c>
      <c r="Q815">
        <v>81</v>
      </c>
      <c r="R815" t="s">
        <v>54</v>
      </c>
      <c r="S815" t="s">
        <v>50</v>
      </c>
      <c r="T815" t="s">
        <v>50</v>
      </c>
      <c r="U815" t="s">
        <v>50</v>
      </c>
      <c r="V815" t="s">
        <v>51</v>
      </c>
      <c r="W815" t="s">
        <v>50</v>
      </c>
      <c r="X815" t="s">
        <v>50</v>
      </c>
      <c r="Y815" t="s">
        <v>50</v>
      </c>
      <c r="Z815" t="s">
        <v>52</v>
      </c>
      <c r="AA815" t="s">
        <v>50</v>
      </c>
      <c r="AB815" t="s">
        <v>51</v>
      </c>
      <c r="AC815">
        <v>82</v>
      </c>
      <c r="AD815">
        <v>56</v>
      </c>
      <c r="AE815">
        <v>109</v>
      </c>
      <c r="AF815">
        <v>4.3</v>
      </c>
      <c r="AK815" t="s">
        <v>51</v>
      </c>
      <c r="AL815" t="s">
        <v>50</v>
      </c>
      <c r="AM815" t="s">
        <v>50</v>
      </c>
      <c r="AN815" t="s">
        <v>51</v>
      </c>
      <c r="AO815" t="s">
        <v>51</v>
      </c>
      <c r="AP815" t="s">
        <v>50</v>
      </c>
      <c r="AQ815" t="s">
        <v>50</v>
      </c>
      <c r="AR815" t="s">
        <v>50</v>
      </c>
      <c r="AS815" t="s">
        <v>50</v>
      </c>
      <c r="AT815" t="s">
        <v>51</v>
      </c>
      <c r="AU815" t="s">
        <v>52</v>
      </c>
      <c r="AV815" t="s">
        <v>52</v>
      </c>
      <c r="AW815" t="s">
        <v>52</v>
      </c>
      <c r="AX815" t="s">
        <v>52</v>
      </c>
      <c r="AY815" t="s">
        <v>51</v>
      </c>
    </row>
    <row r="816" spans="1:51" hidden="1" x14ac:dyDescent="0.25">
      <c r="A816">
        <v>230913</v>
      </c>
      <c r="B816">
        <v>63</v>
      </c>
      <c r="C816">
        <v>63</v>
      </c>
      <c r="D816">
        <v>34</v>
      </c>
      <c r="E816">
        <v>4</v>
      </c>
      <c r="F816" t="s">
        <v>1234</v>
      </c>
      <c r="G816" s="22">
        <v>11854</v>
      </c>
      <c r="H816">
        <v>86</v>
      </c>
      <c r="I816" t="s">
        <v>46</v>
      </c>
      <c r="J816" t="s">
        <v>47</v>
      </c>
      <c r="K816" t="s">
        <v>58</v>
      </c>
      <c r="L816">
        <v>18.3</v>
      </c>
      <c r="M816">
        <v>115</v>
      </c>
      <c r="N816">
        <v>70</v>
      </c>
      <c r="O816">
        <v>45</v>
      </c>
      <c r="P816">
        <v>92.5</v>
      </c>
      <c r="Q816">
        <v>85</v>
      </c>
      <c r="R816" t="s">
        <v>54</v>
      </c>
      <c r="S816" t="s">
        <v>50</v>
      </c>
      <c r="T816" t="s">
        <v>50</v>
      </c>
      <c r="U816" t="s">
        <v>50</v>
      </c>
      <c r="V816" t="s">
        <v>51</v>
      </c>
      <c r="W816" t="s">
        <v>50</v>
      </c>
      <c r="X816" t="s">
        <v>50</v>
      </c>
      <c r="Y816" t="s">
        <v>50</v>
      </c>
      <c r="Z816" t="s">
        <v>52</v>
      </c>
      <c r="AA816" t="s">
        <v>50</v>
      </c>
      <c r="AB816" t="s">
        <v>51</v>
      </c>
      <c r="AC816">
        <v>88</v>
      </c>
      <c r="AD816">
        <v>52</v>
      </c>
      <c r="AE816">
        <v>112</v>
      </c>
      <c r="AF816">
        <v>4.4000000000000004</v>
      </c>
      <c r="AK816" t="s">
        <v>51</v>
      </c>
      <c r="AL816" t="s">
        <v>50</v>
      </c>
      <c r="AM816" t="s">
        <v>50</v>
      </c>
      <c r="AN816" t="s">
        <v>51</v>
      </c>
      <c r="AO816" t="s">
        <v>51</v>
      </c>
      <c r="AP816" t="s">
        <v>50</v>
      </c>
      <c r="AQ816" t="s">
        <v>50</v>
      </c>
      <c r="AR816" t="s">
        <v>50</v>
      </c>
      <c r="AS816" t="s">
        <v>50</v>
      </c>
      <c r="AT816" t="s">
        <v>51</v>
      </c>
      <c r="AU816" t="s">
        <v>52</v>
      </c>
      <c r="AV816" t="s">
        <v>52</v>
      </c>
      <c r="AW816" t="s">
        <v>52</v>
      </c>
      <c r="AX816" t="s">
        <v>52</v>
      </c>
      <c r="AY816" t="s">
        <v>51</v>
      </c>
    </row>
    <row r="817" spans="1:51" hidden="1" x14ac:dyDescent="0.25">
      <c r="A817">
        <v>230913</v>
      </c>
      <c r="B817">
        <v>63</v>
      </c>
      <c r="C817">
        <v>63</v>
      </c>
      <c r="D817">
        <v>34</v>
      </c>
      <c r="E817">
        <v>5</v>
      </c>
      <c r="F817" t="s">
        <v>1235</v>
      </c>
      <c r="G817" s="22">
        <v>11854</v>
      </c>
      <c r="H817">
        <v>86</v>
      </c>
      <c r="I817" t="s">
        <v>46</v>
      </c>
      <c r="J817" t="s">
        <v>47</v>
      </c>
      <c r="K817" t="s">
        <v>58</v>
      </c>
      <c r="L817">
        <v>20.2</v>
      </c>
      <c r="M817">
        <v>135</v>
      </c>
      <c r="N817">
        <v>60</v>
      </c>
      <c r="O817">
        <v>75</v>
      </c>
      <c r="P817">
        <v>97.5</v>
      </c>
      <c r="Q817">
        <v>85</v>
      </c>
      <c r="R817" t="s">
        <v>59</v>
      </c>
      <c r="S817" t="s">
        <v>50</v>
      </c>
      <c r="T817" t="s">
        <v>50</v>
      </c>
      <c r="U817" t="s">
        <v>50</v>
      </c>
      <c r="V817" t="s">
        <v>51</v>
      </c>
      <c r="W817" t="s">
        <v>50</v>
      </c>
      <c r="X817" t="s">
        <v>50</v>
      </c>
      <c r="Y817" t="s">
        <v>50</v>
      </c>
      <c r="Z817" t="s">
        <v>52</v>
      </c>
      <c r="AA817" t="s">
        <v>50</v>
      </c>
      <c r="AB817" t="s">
        <v>51</v>
      </c>
      <c r="AC817">
        <v>67</v>
      </c>
      <c r="AD817">
        <v>72</v>
      </c>
      <c r="AF817">
        <v>4.9000000000000004</v>
      </c>
      <c r="AK817" t="s">
        <v>51</v>
      </c>
      <c r="AL817" t="s">
        <v>50</v>
      </c>
      <c r="AM817" t="s">
        <v>50</v>
      </c>
      <c r="AN817" t="s">
        <v>51</v>
      </c>
      <c r="AO817" t="s">
        <v>51</v>
      </c>
      <c r="AP817" t="s">
        <v>50</v>
      </c>
      <c r="AQ817" t="s">
        <v>50</v>
      </c>
      <c r="AR817" t="s">
        <v>50</v>
      </c>
      <c r="AS817" t="s">
        <v>50</v>
      </c>
      <c r="AT817" t="s">
        <v>51</v>
      </c>
      <c r="AU817" t="s">
        <v>52</v>
      </c>
      <c r="AV817" t="s">
        <v>52</v>
      </c>
      <c r="AW817" t="s">
        <v>52</v>
      </c>
      <c r="AX817" t="s">
        <v>52</v>
      </c>
      <c r="AY817" t="s">
        <v>51</v>
      </c>
    </row>
    <row r="818" spans="1:51" hidden="1" x14ac:dyDescent="0.25">
      <c r="A818">
        <v>230913</v>
      </c>
      <c r="B818">
        <v>58</v>
      </c>
      <c r="C818">
        <v>58</v>
      </c>
      <c r="D818">
        <v>34</v>
      </c>
      <c r="E818">
        <v>6</v>
      </c>
      <c r="F818" t="s">
        <v>1236</v>
      </c>
      <c r="G818" s="22">
        <v>11854</v>
      </c>
      <c r="H818">
        <v>86</v>
      </c>
      <c r="I818" t="s">
        <v>46</v>
      </c>
      <c r="J818" t="s">
        <v>47</v>
      </c>
      <c r="K818" t="s">
        <v>58</v>
      </c>
      <c r="L818">
        <v>20</v>
      </c>
      <c r="M818">
        <v>160</v>
      </c>
      <c r="N818">
        <v>80</v>
      </c>
      <c r="O818">
        <v>80</v>
      </c>
      <c r="P818">
        <v>120</v>
      </c>
      <c r="Q818">
        <v>108</v>
      </c>
      <c r="R818" t="s">
        <v>59</v>
      </c>
      <c r="S818" t="s">
        <v>50</v>
      </c>
      <c r="T818" t="s">
        <v>50</v>
      </c>
      <c r="U818" t="s">
        <v>51</v>
      </c>
      <c r="V818" t="s">
        <v>51</v>
      </c>
      <c r="W818" t="s">
        <v>50</v>
      </c>
      <c r="X818" t="s">
        <v>50</v>
      </c>
      <c r="Y818" t="s">
        <v>50</v>
      </c>
      <c r="Z818" t="s">
        <v>52</v>
      </c>
      <c r="AA818" t="s">
        <v>50</v>
      </c>
      <c r="AB818" t="s">
        <v>51</v>
      </c>
      <c r="AC818">
        <v>67</v>
      </c>
      <c r="AF818">
        <v>4.9000000000000004</v>
      </c>
      <c r="AK818" t="s">
        <v>51</v>
      </c>
      <c r="AL818" t="s">
        <v>50</v>
      </c>
      <c r="AM818" t="s">
        <v>50</v>
      </c>
      <c r="AN818" t="s">
        <v>51</v>
      </c>
      <c r="AO818" t="s">
        <v>51</v>
      </c>
      <c r="AP818" t="s">
        <v>50</v>
      </c>
      <c r="AQ818" t="s">
        <v>50</v>
      </c>
      <c r="AR818" t="s">
        <v>50</v>
      </c>
      <c r="AS818" t="s">
        <v>50</v>
      </c>
      <c r="AT818" t="s">
        <v>51</v>
      </c>
      <c r="AU818" t="s">
        <v>52</v>
      </c>
      <c r="AV818" t="s">
        <v>52</v>
      </c>
      <c r="AW818" t="s">
        <v>52</v>
      </c>
      <c r="AX818" t="s">
        <v>52</v>
      </c>
      <c r="AY818" t="s">
        <v>51</v>
      </c>
    </row>
    <row r="819" spans="1:51" x14ac:dyDescent="0.25">
      <c r="A819">
        <v>231461</v>
      </c>
      <c r="B819">
        <v>63</v>
      </c>
      <c r="D819">
        <v>63</v>
      </c>
      <c r="E819">
        <v>1</v>
      </c>
      <c r="F819" t="s">
        <v>228</v>
      </c>
      <c r="G819" s="22">
        <v>11753</v>
      </c>
      <c r="H819">
        <v>86</v>
      </c>
      <c r="I819" t="s">
        <v>56</v>
      </c>
      <c r="J819" t="s">
        <v>47</v>
      </c>
      <c r="K819" t="s">
        <v>58</v>
      </c>
      <c r="L819">
        <v>26.82</v>
      </c>
      <c r="M819">
        <v>120</v>
      </c>
      <c r="N819">
        <v>50</v>
      </c>
      <c r="O819">
        <v>70</v>
      </c>
      <c r="P819">
        <v>85</v>
      </c>
      <c r="Q819">
        <v>81</v>
      </c>
      <c r="R819" t="s">
        <v>54</v>
      </c>
      <c r="S819" t="s">
        <v>51</v>
      </c>
      <c r="T819" t="s">
        <v>50</v>
      </c>
      <c r="U819" t="s">
        <v>50</v>
      </c>
      <c r="V819" t="s">
        <v>51</v>
      </c>
      <c r="W819" t="s">
        <v>51</v>
      </c>
      <c r="X819" t="s">
        <v>51</v>
      </c>
      <c r="Y819" t="s">
        <v>51</v>
      </c>
      <c r="Z819" t="b">
        <v>1</v>
      </c>
      <c r="AA819" t="s">
        <v>50</v>
      </c>
      <c r="AB819" t="s">
        <v>51</v>
      </c>
      <c r="AC819">
        <v>110</v>
      </c>
      <c r="AD819">
        <v>53</v>
      </c>
      <c r="AE819">
        <v>94</v>
      </c>
      <c r="AF819">
        <v>4.5999999999999996</v>
      </c>
      <c r="AI819" t="s">
        <v>52</v>
      </c>
      <c r="AJ819" t="s">
        <v>52</v>
      </c>
      <c r="AK819" t="s">
        <v>51</v>
      </c>
      <c r="AL819" t="s">
        <v>50</v>
      </c>
      <c r="AM819" t="s">
        <v>52</v>
      </c>
      <c r="AN819" t="s">
        <v>50</v>
      </c>
      <c r="AO819" t="s">
        <v>51</v>
      </c>
      <c r="AP819" t="s">
        <v>51</v>
      </c>
      <c r="AQ819" t="s">
        <v>50</v>
      </c>
      <c r="AR819" t="s">
        <v>50</v>
      </c>
      <c r="AS819" t="s">
        <v>51</v>
      </c>
      <c r="AT819" t="s">
        <v>50</v>
      </c>
      <c r="AU819" t="s">
        <v>52</v>
      </c>
      <c r="AV819" t="s">
        <v>52</v>
      </c>
      <c r="AW819" t="s">
        <v>52</v>
      </c>
      <c r="AX819" t="s">
        <v>52</v>
      </c>
      <c r="AY819" t="s">
        <v>51</v>
      </c>
    </row>
    <row r="820" spans="1:51" hidden="1" x14ac:dyDescent="0.25">
      <c r="A820">
        <v>231461</v>
      </c>
      <c r="B820">
        <v>63</v>
      </c>
      <c r="D820">
        <v>63</v>
      </c>
      <c r="E820">
        <v>2</v>
      </c>
      <c r="F820" t="s">
        <v>1237</v>
      </c>
      <c r="G820" s="22">
        <v>11753</v>
      </c>
      <c r="H820">
        <v>86</v>
      </c>
      <c r="I820" t="s">
        <v>56</v>
      </c>
      <c r="J820" t="s">
        <v>47</v>
      </c>
      <c r="K820" t="s">
        <v>58</v>
      </c>
      <c r="L820">
        <v>28.37</v>
      </c>
      <c r="M820">
        <v>140</v>
      </c>
      <c r="N820">
        <v>70</v>
      </c>
      <c r="O820">
        <v>70</v>
      </c>
      <c r="P820">
        <v>105</v>
      </c>
      <c r="Q820">
        <v>91</v>
      </c>
      <c r="R820" t="s">
        <v>54</v>
      </c>
      <c r="S820" t="s">
        <v>50</v>
      </c>
      <c r="T820" t="s">
        <v>50</v>
      </c>
      <c r="U820" t="s">
        <v>51</v>
      </c>
      <c r="V820" t="s">
        <v>51</v>
      </c>
      <c r="W820" t="s">
        <v>51</v>
      </c>
      <c r="X820" t="s">
        <v>51</v>
      </c>
      <c r="Y820" t="s">
        <v>51</v>
      </c>
      <c r="Z820" t="b">
        <v>1</v>
      </c>
      <c r="AA820" t="s">
        <v>50</v>
      </c>
      <c r="AB820" t="s">
        <v>51</v>
      </c>
      <c r="AI820" t="s">
        <v>52</v>
      </c>
      <c r="AJ820" t="s">
        <v>52</v>
      </c>
      <c r="AK820" t="s">
        <v>51</v>
      </c>
      <c r="AL820" t="s">
        <v>50</v>
      </c>
      <c r="AM820" t="s">
        <v>52</v>
      </c>
      <c r="AN820" t="s">
        <v>50</v>
      </c>
      <c r="AO820" t="s">
        <v>51</v>
      </c>
      <c r="AP820" t="s">
        <v>51</v>
      </c>
      <c r="AQ820" t="s">
        <v>50</v>
      </c>
      <c r="AR820" t="s">
        <v>50</v>
      </c>
      <c r="AS820" t="s">
        <v>51</v>
      </c>
      <c r="AT820" t="s">
        <v>50</v>
      </c>
      <c r="AU820" t="s">
        <v>52</v>
      </c>
      <c r="AV820" t="s">
        <v>52</v>
      </c>
      <c r="AW820" t="s">
        <v>52</v>
      </c>
      <c r="AX820" t="s">
        <v>52</v>
      </c>
      <c r="AY820" t="s">
        <v>51</v>
      </c>
    </row>
    <row r="821" spans="1:51" hidden="1" x14ac:dyDescent="0.25">
      <c r="A821">
        <v>231461</v>
      </c>
      <c r="B821">
        <v>65</v>
      </c>
      <c r="C821">
        <v>65</v>
      </c>
      <c r="D821">
        <v>63</v>
      </c>
      <c r="E821">
        <v>3</v>
      </c>
      <c r="F821" t="s">
        <v>1238</v>
      </c>
      <c r="G821" s="22">
        <v>11753</v>
      </c>
      <c r="H821">
        <v>86</v>
      </c>
      <c r="I821" t="s">
        <v>56</v>
      </c>
      <c r="J821" t="s">
        <v>47</v>
      </c>
      <c r="K821" t="s">
        <v>58</v>
      </c>
      <c r="L821">
        <v>29.4</v>
      </c>
      <c r="M821">
        <v>140</v>
      </c>
      <c r="N821">
        <v>85</v>
      </c>
      <c r="O821">
        <v>55</v>
      </c>
      <c r="P821">
        <v>112.5</v>
      </c>
      <c r="Q821">
        <v>84</v>
      </c>
      <c r="R821" t="s">
        <v>54</v>
      </c>
      <c r="S821" t="s">
        <v>50</v>
      </c>
      <c r="T821" t="s">
        <v>50</v>
      </c>
      <c r="U821" t="s">
        <v>50</v>
      </c>
      <c r="V821" t="s">
        <v>51</v>
      </c>
      <c r="W821" t="s">
        <v>51</v>
      </c>
      <c r="X821" t="s">
        <v>51</v>
      </c>
      <c r="Y821" t="s">
        <v>51</v>
      </c>
      <c r="Z821" t="b">
        <v>1</v>
      </c>
      <c r="AA821" t="s">
        <v>50</v>
      </c>
      <c r="AB821" t="s">
        <v>51</v>
      </c>
      <c r="AE821">
        <v>84</v>
      </c>
      <c r="AK821" t="s">
        <v>51</v>
      </c>
      <c r="AL821" t="s">
        <v>50</v>
      </c>
      <c r="AN821" t="s">
        <v>50</v>
      </c>
      <c r="AO821" t="s">
        <v>51</v>
      </c>
      <c r="AP821" t="s">
        <v>51</v>
      </c>
      <c r="AQ821" t="s">
        <v>50</v>
      </c>
      <c r="AR821" t="s">
        <v>50</v>
      </c>
      <c r="AS821" t="s">
        <v>51</v>
      </c>
      <c r="AT821" t="s">
        <v>50</v>
      </c>
      <c r="AU821" t="s">
        <v>52</v>
      </c>
      <c r="AV821" t="s">
        <v>52</v>
      </c>
      <c r="AW821" t="s">
        <v>52</v>
      </c>
      <c r="AX821" t="s">
        <v>52</v>
      </c>
      <c r="AY821" t="s">
        <v>51</v>
      </c>
    </row>
    <row r="822" spans="1:51" hidden="1" x14ac:dyDescent="0.25">
      <c r="A822">
        <v>231461</v>
      </c>
      <c r="B822">
        <v>65</v>
      </c>
      <c r="C822">
        <v>65</v>
      </c>
      <c r="D822">
        <v>63</v>
      </c>
      <c r="E822">
        <v>4</v>
      </c>
      <c r="F822" t="s">
        <v>1239</v>
      </c>
      <c r="G822" s="22">
        <v>11753</v>
      </c>
      <c r="H822">
        <v>86</v>
      </c>
      <c r="I822" t="s">
        <v>56</v>
      </c>
      <c r="J822" t="s">
        <v>47</v>
      </c>
      <c r="K822" t="s">
        <v>58</v>
      </c>
      <c r="L822">
        <v>29.3</v>
      </c>
      <c r="M822">
        <v>130</v>
      </c>
      <c r="N822">
        <v>60</v>
      </c>
      <c r="O822">
        <v>70</v>
      </c>
      <c r="P822">
        <v>95</v>
      </c>
      <c r="Q822">
        <v>70</v>
      </c>
      <c r="R822" t="s">
        <v>54</v>
      </c>
      <c r="S822" t="s">
        <v>50</v>
      </c>
      <c r="T822" t="s">
        <v>50</v>
      </c>
      <c r="U822" t="s">
        <v>50</v>
      </c>
      <c r="V822" t="s">
        <v>51</v>
      </c>
      <c r="W822" t="s">
        <v>51</v>
      </c>
      <c r="X822" t="s">
        <v>51</v>
      </c>
      <c r="Y822" t="s">
        <v>51</v>
      </c>
      <c r="Z822" t="b">
        <v>1</v>
      </c>
      <c r="AA822" t="s">
        <v>50</v>
      </c>
      <c r="AB822" t="s">
        <v>51</v>
      </c>
      <c r="AC822">
        <v>129</v>
      </c>
      <c r="AD822">
        <v>44</v>
      </c>
      <c r="AE822">
        <v>111</v>
      </c>
      <c r="AF822">
        <v>4.4000000000000004</v>
      </c>
      <c r="AK822" t="s">
        <v>51</v>
      </c>
      <c r="AL822" t="s">
        <v>50</v>
      </c>
      <c r="AM822" t="s">
        <v>50</v>
      </c>
      <c r="AN822" t="s">
        <v>50</v>
      </c>
      <c r="AO822" t="s">
        <v>51</v>
      </c>
      <c r="AP822" t="s">
        <v>51</v>
      </c>
      <c r="AQ822" t="s">
        <v>50</v>
      </c>
      <c r="AR822" t="s">
        <v>50</v>
      </c>
      <c r="AS822" t="s">
        <v>51</v>
      </c>
      <c r="AT822" t="s">
        <v>50</v>
      </c>
      <c r="AU822" t="s">
        <v>52</v>
      </c>
      <c r="AV822" t="s">
        <v>52</v>
      </c>
      <c r="AW822" t="s">
        <v>52</v>
      </c>
      <c r="AX822" t="s">
        <v>52</v>
      </c>
      <c r="AY822" t="s">
        <v>51</v>
      </c>
    </row>
    <row r="823" spans="1:51" hidden="1" x14ac:dyDescent="0.25">
      <c r="A823">
        <v>231461</v>
      </c>
      <c r="B823">
        <v>65</v>
      </c>
      <c r="C823">
        <v>65</v>
      </c>
      <c r="D823">
        <v>63</v>
      </c>
      <c r="E823">
        <v>5</v>
      </c>
      <c r="F823" t="s">
        <v>1240</v>
      </c>
      <c r="G823" s="22">
        <v>11753</v>
      </c>
      <c r="H823">
        <v>86</v>
      </c>
      <c r="I823" t="s">
        <v>56</v>
      </c>
      <c r="J823" t="s">
        <v>47</v>
      </c>
      <c r="K823" t="s">
        <v>58</v>
      </c>
      <c r="L823">
        <v>28.5</v>
      </c>
      <c r="M823">
        <v>125</v>
      </c>
      <c r="N823">
        <v>70</v>
      </c>
      <c r="O823">
        <v>55</v>
      </c>
      <c r="P823">
        <v>97.5</v>
      </c>
      <c r="Q823">
        <v>61</v>
      </c>
      <c r="R823" t="s">
        <v>54</v>
      </c>
      <c r="S823" t="s">
        <v>51</v>
      </c>
      <c r="T823" t="s">
        <v>50</v>
      </c>
      <c r="U823" t="s">
        <v>50</v>
      </c>
      <c r="V823" t="s">
        <v>51</v>
      </c>
      <c r="W823" t="s">
        <v>51</v>
      </c>
      <c r="X823" t="s">
        <v>51</v>
      </c>
      <c r="Y823" t="s">
        <v>51</v>
      </c>
      <c r="Z823" t="b">
        <v>1</v>
      </c>
      <c r="AA823" t="s">
        <v>50</v>
      </c>
      <c r="AB823" t="s">
        <v>51</v>
      </c>
      <c r="AG823">
        <v>1491</v>
      </c>
      <c r="AK823" t="s">
        <v>51</v>
      </c>
      <c r="AL823" t="s">
        <v>50</v>
      </c>
      <c r="AM823" t="s">
        <v>50</v>
      </c>
      <c r="AN823" t="s">
        <v>50</v>
      </c>
      <c r="AO823" t="s">
        <v>51</v>
      </c>
      <c r="AP823" t="s">
        <v>51</v>
      </c>
      <c r="AQ823" t="s">
        <v>50</v>
      </c>
      <c r="AR823" t="s">
        <v>50</v>
      </c>
      <c r="AS823" t="s">
        <v>51</v>
      </c>
      <c r="AT823" t="s">
        <v>50</v>
      </c>
      <c r="AU823" t="s">
        <v>52</v>
      </c>
      <c r="AV823" t="s">
        <v>52</v>
      </c>
      <c r="AW823" t="s">
        <v>52</v>
      </c>
      <c r="AX823" t="s">
        <v>52</v>
      </c>
      <c r="AY823" t="s">
        <v>51</v>
      </c>
    </row>
    <row r="824" spans="1:51" hidden="1" x14ac:dyDescent="0.25">
      <c r="A824">
        <v>231461</v>
      </c>
      <c r="B824">
        <v>65</v>
      </c>
      <c r="C824">
        <v>65</v>
      </c>
      <c r="D824">
        <v>63</v>
      </c>
      <c r="E824">
        <v>6</v>
      </c>
      <c r="F824" t="s">
        <v>1241</v>
      </c>
      <c r="G824" s="22">
        <v>11753</v>
      </c>
      <c r="H824">
        <v>86</v>
      </c>
      <c r="I824" t="s">
        <v>56</v>
      </c>
      <c r="J824" t="s">
        <v>47</v>
      </c>
      <c r="K824" t="s">
        <v>58</v>
      </c>
      <c r="L824">
        <v>28.7</v>
      </c>
      <c r="M824">
        <v>110</v>
      </c>
      <c r="N824">
        <v>60</v>
      </c>
      <c r="O824">
        <v>50</v>
      </c>
      <c r="P824">
        <v>85</v>
      </c>
      <c r="Q824">
        <v>63</v>
      </c>
      <c r="R824" t="s">
        <v>54</v>
      </c>
      <c r="S824" t="s">
        <v>50</v>
      </c>
      <c r="T824" t="s">
        <v>50</v>
      </c>
      <c r="U824" t="s">
        <v>50</v>
      </c>
      <c r="V824" t="s">
        <v>51</v>
      </c>
      <c r="W824" t="s">
        <v>51</v>
      </c>
      <c r="X824" t="s">
        <v>51</v>
      </c>
      <c r="Y824" t="s">
        <v>51</v>
      </c>
      <c r="Z824" t="b">
        <v>1</v>
      </c>
      <c r="AA824" t="s">
        <v>50</v>
      </c>
      <c r="AB824" t="s">
        <v>51</v>
      </c>
      <c r="AC824">
        <v>148</v>
      </c>
      <c r="AD824">
        <v>37</v>
      </c>
      <c r="AE824">
        <v>111</v>
      </c>
      <c r="AF824">
        <v>4.4000000000000004</v>
      </c>
      <c r="AK824" t="s">
        <v>51</v>
      </c>
      <c r="AL824" t="s">
        <v>50</v>
      </c>
      <c r="AM824" t="s">
        <v>50</v>
      </c>
      <c r="AN824" t="s">
        <v>50</v>
      </c>
      <c r="AO824" t="s">
        <v>51</v>
      </c>
      <c r="AP824" t="s">
        <v>51</v>
      </c>
      <c r="AQ824" t="s">
        <v>50</v>
      </c>
      <c r="AR824" t="s">
        <v>50</v>
      </c>
      <c r="AS824" t="s">
        <v>51</v>
      </c>
      <c r="AT824" t="s">
        <v>50</v>
      </c>
      <c r="AU824" t="s">
        <v>52</v>
      </c>
      <c r="AV824" t="s">
        <v>52</v>
      </c>
      <c r="AW824" t="s">
        <v>52</v>
      </c>
      <c r="AX824" t="s">
        <v>52</v>
      </c>
      <c r="AY824" t="s">
        <v>51</v>
      </c>
    </row>
    <row r="825" spans="1:51" hidden="1" x14ac:dyDescent="0.25">
      <c r="A825">
        <v>231461</v>
      </c>
      <c r="B825">
        <v>65</v>
      </c>
      <c r="C825">
        <v>65</v>
      </c>
      <c r="D825">
        <v>63</v>
      </c>
      <c r="E825">
        <v>7</v>
      </c>
      <c r="F825" t="s">
        <v>1242</v>
      </c>
      <c r="G825" s="22">
        <v>11753</v>
      </c>
      <c r="H825">
        <v>86</v>
      </c>
      <c r="I825" t="s">
        <v>56</v>
      </c>
      <c r="J825" t="s">
        <v>47</v>
      </c>
      <c r="K825" t="s">
        <v>58</v>
      </c>
      <c r="L825">
        <v>28.7</v>
      </c>
      <c r="O825">
        <v>0</v>
      </c>
      <c r="P825">
        <v>0</v>
      </c>
      <c r="S825" t="s">
        <v>50</v>
      </c>
      <c r="T825" t="s">
        <v>50</v>
      </c>
      <c r="V825" t="s">
        <v>51</v>
      </c>
      <c r="W825" t="s">
        <v>51</v>
      </c>
      <c r="X825" t="s">
        <v>51</v>
      </c>
      <c r="Y825" t="s">
        <v>51</v>
      </c>
      <c r="Z825" t="b">
        <v>1</v>
      </c>
      <c r="AA825" t="s">
        <v>50</v>
      </c>
      <c r="AB825" t="s">
        <v>51</v>
      </c>
      <c r="AK825" t="s">
        <v>51</v>
      </c>
      <c r="AL825" t="s">
        <v>50</v>
      </c>
      <c r="AM825" t="s">
        <v>50</v>
      </c>
      <c r="AN825" t="s">
        <v>50</v>
      </c>
      <c r="AO825" t="s">
        <v>51</v>
      </c>
      <c r="AP825" t="s">
        <v>51</v>
      </c>
      <c r="AQ825" t="s">
        <v>50</v>
      </c>
      <c r="AR825" t="s">
        <v>50</v>
      </c>
      <c r="AS825" t="s">
        <v>51</v>
      </c>
      <c r="AT825" t="s">
        <v>50</v>
      </c>
      <c r="AU825" t="s">
        <v>52</v>
      </c>
      <c r="AV825" t="s">
        <v>52</v>
      </c>
      <c r="AW825" t="s">
        <v>52</v>
      </c>
      <c r="AX825" t="s">
        <v>52</v>
      </c>
      <c r="AY825" t="s">
        <v>51</v>
      </c>
    </row>
    <row r="826" spans="1:51" x14ac:dyDescent="0.25">
      <c r="A826">
        <v>232064</v>
      </c>
      <c r="B826">
        <v>60</v>
      </c>
      <c r="C826">
        <v>60</v>
      </c>
      <c r="D826">
        <v>60</v>
      </c>
      <c r="E826">
        <v>1</v>
      </c>
      <c r="F826" t="s">
        <v>229</v>
      </c>
      <c r="G826" s="22">
        <v>11105</v>
      </c>
      <c r="H826">
        <v>88</v>
      </c>
      <c r="I826" t="s">
        <v>46</v>
      </c>
      <c r="J826" t="s">
        <v>47</v>
      </c>
      <c r="K826" t="s">
        <v>58</v>
      </c>
      <c r="L826">
        <v>38.200000000000003</v>
      </c>
      <c r="M826">
        <v>130</v>
      </c>
      <c r="N826">
        <v>70</v>
      </c>
      <c r="O826">
        <v>60</v>
      </c>
      <c r="P826">
        <v>100</v>
      </c>
      <c r="Q826">
        <v>72</v>
      </c>
      <c r="R826" t="s">
        <v>59</v>
      </c>
      <c r="S826" t="s">
        <v>50</v>
      </c>
      <c r="T826" t="s">
        <v>50</v>
      </c>
      <c r="U826" t="s">
        <v>50</v>
      </c>
      <c r="V826" t="s">
        <v>50</v>
      </c>
      <c r="W826" t="s">
        <v>51</v>
      </c>
      <c r="X826" t="s">
        <v>51</v>
      </c>
      <c r="Y826" t="s">
        <v>50</v>
      </c>
      <c r="Z826" t="s">
        <v>52</v>
      </c>
      <c r="AA826" t="s">
        <v>50</v>
      </c>
      <c r="AB826" t="s">
        <v>50</v>
      </c>
      <c r="AC826">
        <v>92</v>
      </c>
      <c r="AD826">
        <v>49</v>
      </c>
      <c r="AE826">
        <v>137</v>
      </c>
      <c r="AF826">
        <v>4.5999999999999996</v>
      </c>
      <c r="AK826" t="s">
        <v>50</v>
      </c>
      <c r="AL826" t="s">
        <v>50</v>
      </c>
      <c r="AM826" t="s">
        <v>50</v>
      </c>
      <c r="AN826" t="s">
        <v>51</v>
      </c>
      <c r="AO826" t="s">
        <v>51</v>
      </c>
      <c r="AP826" t="s">
        <v>51</v>
      </c>
      <c r="AQ826" t="s">
        <v>50</v>
      </c>
      <c r="AR826" t="s">
        <v>50</v>
      </c>
      <c r="AS826" t="s">
        <v>51</v>
      </c>
      <c r="AT826" t="s">
        <v>50</v>
      </c>
      <c r="AU826" t="s">
        <v>52</v>
      </c>
      <c r="AV826" t="s">
        <v>52</v>
      </c>
      <c r="AW826" t="s">
        <v>52</v>
      </c>
      <c r="AX826" t="s">
        <v>52</v>
      </c>
      <c r="AY826" t="s">
        <v>51</v>
      </c>
    </row>
    <row r="827" spans="1:51" hidden="1" x14ac:dyDescent="0.25">
      <c r="A827">
        <v>232064</v>
      </c>
      <c r="B827">
        <v>60</v>
      </c>
      <c r="C827">
        <v>60</v>
      </c>
      <c r="D827">
        <v>60</v>
      </c>
      <c r="E827">
        <v>2</v>
      </c>
      <c r="F827" t="s">
        <v>1243</v>
      </c>
      <c r="G827" s="22">
        <v>11105</v>
      </c>
      <c r="H827">
        <v>88</v>
      </c>
      <c r="I827" t="s">
        <v>46</v>
      </c>
      <c r="J827" t="s">
        <v>47</v>
      </c>
      <c r="K827" t="s">
        <v>58</v>
      </c>
      <c r="L827">
        <v>38.700000000000003</v>
      </c>
      <c r="M827">
        <v>140</v>
      </c>
      <c r="N827">
        <v>60</v>
      </c>
      <c r="O827">
        <v>80</v>
      </c>
      <c r="P827">
        <v>100</v>
      </c>
      <c r="Q827">
        <v>84</v>
      </c>
      <c r="R827" t="s">
        <v>59</v>
      </c>
      <c r="S827" t="s">
        <v>50</v>
      </c>
      <c r="T827" t="s">
        <v>50</v>
      </c>
      <c r="U827" t="s">
        <v>50</v>
      </c>
      <c r="V827" t="s">
        <v>50</v>
      </c>
      <c r="W827" t="s">
        <v>51</v>
      </c>
      <c r="X827" t="s">
        <v>51</v>
      </c>
      <c r="Y827" t="s">
        <v>50</v>
      </c>
      <c r="Z827" t="s">
        <v>52</v>
      </c>
      <c r="AA827" t="s">
        <v>50</v>
      </c>
      <c r="AB827" t="s">
        <v>50</v>
      </c>
      <c r="AK827" t="s">
        <v>50</v>
      </c>
      <c r="AL827" t="s">
        <v>50</v>
      </c>
      <c r="AM827" t="s">
        <v>50</v>
      </c>
      <c r="AN827" t="s">
        <v>51</v>
      </c>
      <c r="AO827" t="s">
        <v>51</v>
      </c>
      <c r="AP827" t="s">
        <v>51</v>
      </c>
      <c r="AQ827" t="s">
        <v>50</v>
      </c>
      <c r="AR827" t="s">
        <v>50</v>
      </c>
      <c r="AS827" t="s">
        <v>51</v>
      </c>
      <c r="AT827" t="s">
        <v>50</v>
      </c>
      <c r="AU827" t="s">
        <v>52</v>
      </c>
      <c r="AV827" t="s">
        <v>52</v>
      </c>
      <c r="AW827" t="s">
        <v>52</v>
      </c>
      <c r="AX827" t="s">
        <v>52</v>
      </c>
      <c r="AY827" t="s">
        <v>51</v>
      </c>
    </row>
    <row r="828" spans="1:51" hidden="1" x14ac:dyDescent="0.25">
      <c r="A828">
        <v>232064</v>
      </c>
      <c r="B828">
        <v>65</v>
      </c>
      <c r="C828">
        <v>65</v>
      </c>
      <c r="D828">
        <v>60</v>
      </c>
      <c r="E828">
        <v>3</v>
      </c>
      <c r="F828" t="s">
        <v>1244</v>
      </c>
      <c r="G828" s="22">
        <v>11105</v>
      </c>
      <c r="H828">
        <v>88</v>
      </c>
      <c r="I828" t="s">
        <v>46</v>
      </c>
      <c r="J828" t="s">
        <v>47</v>
      </c>
      <c r="K828" t="s">
        <v>58</v>
      </c>
      <c r="L828">
        <v>38.700000000000003</v>
      </c>
      <c r="M828">
        <v>135</v>
      </c>
      <c r="N828">
        <v>60</v>
      </c>
      <c r="O828">
        <v>75</v>
      </c>
      <c r="P828">
        <v>97.5</v>
      </c>
      <c r="Q828">
        <v>91</v>
      </c>
      <c r="R828" t="s">
        <v>59</v>
      </c>
      <c r="S828" t="s">
        <v>50</v>
      </c>
      <c r="T828" t="s">
        <v>50</v>
      </c>
      <c r="U828" t="s">
        <v>50</v>
      </c>
      <c r="V828" t="s">
        <v>50</v>
      </c>
      <c r="W828" t="s">
        <v>51</v>
      </c>
      <c r="X828" t="s">
        <v>51</v>
      </c>
      <c r="Y828" t="s">
        <v>50</v>
      </c>
      <c r="Z828" t="s">
        <v>52</v>
      </c>
      <c r="AA828" t="s">
        <v>50</v>
      </c>
      <c r="AB828" t="s">
        <v>50</v>
      </c>
      <c r="AC828">
        <v>92</v>
      </c>
      <c r="AD828">
        <v>48</v>
      </c>
      <c r="AE828">
        <v>125</v>
      </c>
      <c r="AF828">
        <v>5.5</v>
      </c>
      <c r="AI828">
        <v>3.1</v>
      </c>
      <c r="AJ828">
        <v>1.7</v>
      </c>
      <c r="AK828" t="s">
        <v>50</v>
      </c>
      <c r="AL828" t="s">
        <v>50</v>
      </c>
      <c r="AM828" t="s">
        <v>50</v>
      </c>
      <c r="AN828" t="s">
        <v>51</v>
      </c>
      <c r="AO828" t="s">
        <v>51</v>
      </c>
      <c r="AP828" t="s">
        <v>51</v>
      </c>
      <c r="AQ828" t="s">
        <v>50</v>
      </c>
      <c r="AR828" t="s">
        <v>50</v>
      </c>
      <c r="AS828" t="s">
        <v>51</v>
      </c>
      <c r="AT828" t="s">
        <v>50</v>
      </c>
      <c r="AU828" t="s">
        <v>52</v>
      </c>
      <c r="AV828" t="s">
        <v>52</v>
      </c>
      <c r="AW828" t="s">
        <v>52</v>
      </c>
      <c r="AX828" t="s">
        <v>52</v>
      </c>
      <c r="AY828" t="s">
        <v>51</v>
      </c>
    </row>
    <row r="829" spans="1:51" x14ac:dyDescent="0.25">
      <c r="A829">
        <v>233247</v>
      </c>
      <c r="B829">
        <v>55</v>
      </c>
      <c r="D829">
        <v>55</v>
      </c>
      <c r="E829">
        <v>1</v>
      </c>
      <c r="F829" t="s">
        <v>230</v>
      </c>
      <c r="G829" s="22">
        <v>11505</v>
      </c>
      <c r="H829">
        <v>87</v>
      </c>
      <c r="I829" t="s">
        <v>46</v>
      </c>
      <c r="J829" t="s">
        <v>47</v>
      </c>
      <c r="K829" t="s">
        <v>58</v>
      </c>
      <c r="L829">
        <v>23.81</v>
      </c>
      <c r="M829">
        <v>105</v>
      </c>
      <c r="N829">
        <v>60</v>
      </c>
      <c r="O829">
        <v>45</v>
      </c>
      <c r="P829">
        <v>82.5</v>
      </c>
      <c r="Q829">
        <v>59</v>
      </c>
      <c r="R829" t="s">
        <v>49</v>
      </c>
      <c r="S829" t="s">
        <v>50</v>
      </c>
      <c r="T829" t="s">
        <v>50</v>
      </c>
      <c r="U829" t="s">
        <v>50</v>
      </c>
      <c r="V829" t="s">
        <v>50</v>
      </c>
      <c r="W829" t="s">
        <v>50</v>
      </c>
      <c r="X829" t="s">
        <v>50</v>
      </c>
      <c r="Y829" t="s">
        <v>50</v>
      </c>
      <c r="Z829" t="s">
        <v>52</v>
      </c>
      <c r="AA829" t="s">
        <v>50</v>
      </c>
      <c r="AB829" t="s">
        <v>51</v>
      </c>
      <c r="AC829">
        <v>63</v>
      </c>
      <c r="AD829">
        <v>78</v>
      </c>
      <c r="AE829">
        <v>109</v>
      </c>
      <c r="AF829">
        <v>5.3</v>
      </c>
      <c r="AI829" t="s">
        <v>52</v>
      </c>
      <c r="AJ829" t="s">
        <v>52</v>
      </c>
      <c r="AK829" t="s">
        <v>50</v>
      </c>
      <c r="AL829" t="s">
        <v>51</v>
      </c>
      <c r="AM829" t="s">
        <v>52</v>
      </c>
      <c r="AN829" t="s">
        <v>51</v>
      </c>
      <c r="AO829" t="s">
        <v>51</v>
      </c>
      <c r="AP829" t="s">
        <v>50</v>
      </c>
      <c r="AQ829" t="s">
        <v>50</v>
      </c>
      <c r="AR829" t="s">
        <v>50</v>
      </c>
      <c r="AS829" t="s">
        <v>51</v>
      </c>
      <c r="AT829" t="s">
        <v>50</v>
      </c>
      <c r="AU829" t="s">
        <v>52</v>
      </c>
      <c r="AV829" t="s">
        <v>52</v>
      </c>
      <c r="AW829" t="s">
        <v>52</v>
      </c>
      <c r="AX829" t="s">
        <v>52</v>
      </c>
      <c r="AY829" t="s">
        <v>51</v>
      </c>
    </row>
    <row r="830" spans="1:51" hidden="1" x14ac:dyDescent="0.25">
      <c r="A830">
        <v>233247</v>
      </c>
      <c r="B830">
        <v>63</v>
      </c>
      <c r="C830">
        <v>63</v>
      </c>
      <c r="D830">
        <v>55</v>
      </c>
      <c r="E830">
        <v>2</v>
      </c>
      <c r="F830" t="s">
        <v>1245</v>
      </c>
      <c r="G830" s="22">
        <v>11505</v>
      </c>
      <c r="H830">
        <v>87</v>
      </c>
      <c r="I830" t="s">
        <v>46</v>
      </c>
      <c r="J830" t="s">
        <v>47</v>
      </c>
      <c r="K830" t="s">
        <v>58</v>
      </c>
      <c r="L830">
        <v>23.81</v>
      </c>
      <c r="O830">
        <v>0</v>
      </c>
      <c r="P830">
        <v>0</v>
      </c>
      <c r="S830" t="s">
        <v>50</v>
      </c>
      <c r="T830" t="s">
        <v>50</v>
      </c>
      <c r="V830" t="s">
        <v>50</v>
      </c>
      <c r="W830" t="s">
        <v>50</v>
      </c>
      <c r="X830" t="s">
        <v>50</v>
      </c>
      <c r="Y830" t="s">
        <v>50</v>
      </c>
      <c r="Z830" t="s">
        <v>52</v>
      </c>
      <c r="AA830" t="s">
        <v>50</v>
      </c>
      <c r="AB830" t="s">
        <v>51</v>
      </c>
      <c r="AK830" t="s">
        <v>50</v>
      </c>
      <c r="AL830" t="s">
        <v>51</v>
      </c>
      <c r="AN830" t="s">
        <v>51</v>
      </c>
      <c r="AO830" t="s">
        <v>51</v>
      </c>
      <c r="AP830" t="s">
        <v>50</v>
      </c>
      <c r="AQ830" t="s">
        <v>50</v>
      </c>
      <c r="AR830" t="s">
        <v>50</v>
      </c>
      <c r="AS830" t="s">
        <v>51</v>
      </c>
      <c r="AT830" t="s">
        <v>50</v>
      </c>
      <c r="AU830" t="s">
        <v>52</v>
      </c>
      <c r="AV830" t="s">
        <v>52</v>
      </c>
      <c r="AW830" t="s">
        <v>52</v>
      </c>
      <c r="AX830" t="s">
        <v>52</v>
      </c>
      <c r="AY830" t="s">
        <v>51</v>
      </c>
    </row>
    <row r="831" spans="1:51" x14ac:dyDescent="0.25">
      <c r="A831">
        <v>233945</v>
      </c>
      <c r="B831">
        <v>55</v>
      </c>
      <c r="C831">
        <v>55</v>
      </c>
      <c r="E831">
        <v>1</v>
      </c>
      <c r="F831" t="s">
        <v>231</v>
      </c>
      <c r="G831" s="22">
        <v>13400</v>
      </c>
      <c r="H831">
        <v>82</v>
      </c>
      <c r="I831" t="s">
        <v>46</v>
      </c>
      <c r="J831" t="s">
        <v>47</v>
      </c>
      <c r="K831" t="s">
        <v>58</v>
      </c>
      <c r="L831">
        <v>27.1</v>
      </c>
      <c r="M831">
        <v>110</v>
      </c>
      <c r="N831">
        <v>70</v>
      </c>
      <c r="O831">
        <v>40</v>
      </c>
      <c r="P831">
        <v>90</v>
      </c>
      <c r="Q831">
        <v>124</v>
      </c>
      <c r="R831" t="s">
        <v>59</v>
      </c>
      <c r="S831" t="s">
        <v>51</v>
      </c>
      <c r="T831" t="s">
        <v>50</v>
      </c>
      <c r="U831" t="s">
        <v>51</v>
      </c>
      <c r="V831" t="s">
        <v>51</v>
      </c>
      <c r="W831" t="s">
        <v>50</v>
      </c>
      <c r="X831" t="s">
        <v>51</v>
      </c>
      <c r="Y831" t="s">
        <v>50</v>
      </c>
      <c r="Z831" t="s">
        <v>52</v>
      </c>
      <c r="AA831" t="s">
        <v>50</v>
      </c>
      <c r="AB831" t="s">
        <v>50</v>
      </c>
      <c r="AC831">
        <v>70</v>
      </c>
      <c r="AD831">
        <v>70</v>
      </c>
      <c r="AE831">
        <v>108</v>
      </c>
      <c r="AF831">
        <v>4.0999999999999996</v>
      </c>
      <c r="AI831">
        <v>3.9</v>
      </c>
      <c r="AJ831">
        <v>2.4</v>
      </c>
      <c r="AK831" t="s">
        <v>50</v>
      </c>
      <c r="AL831" t="s">
        <v>50</v>
      </c>
      <c r="AN831" t="s">
        <v>51</v>
      </c>
      <c r="AO831" t="s">
        <v>51</v>
      </c>
      <c r="AP831" t="s">
        <v>50</v>
      </c>
      <c r="AQ831" t="s">
        <v>50</v>
      </c>
      <c r="AR831" t="s">
        <v>50</v>
      </c>
      <c r="AS831" t="s">
        <v>50</v>
      </c>
      <c r="AT831" t="s">
        <v>50</v>
      </c>
      <c r="AU831" t="s">
        <v>52</v>
      </c>
      <c r="AV831" t="s">
        <v>52</v>
      </c>
      <c r="AW831" t="s">
        <v>52</v>
      </c>
      <c r="AX831" t="s">
        <v>52</v>
      </c>
      <c r="AY831" t="s">
        <v>51</v>
      </c>
    </row>
    <row r="832" spans="1:51" hidden="1" x14ac:dyDescent="0.25">
      <c r="A832">
        <v>233945</v>
      </c>
      <c r="B832">
        <v>55</v>
      </c>
      <c r="C832">
        <v>55</v>
      </c>
      <c r="D832">
        <v>55</v>
      </c>
      <c r="E832">
        <v>2</v>
      </c>
      <c r="F832" t="s">
        <v>1246</v>
      </c>
      <c r="G832" s="22">
        <v>13400</v>
      </c>
      <c r="H832">
        <v>82</v>
      </c>
      <c r="I832" t="s">
        <v>46</v>
      </c>
      <c r="J832" t="s">
        <v>47</v>
      </c>
      <c r="K832" t="s">
        <v>58</v>
      </c>
      <c r="L832">
        <v>24.1</v>
      </c>
      <c r="M832">
        <v>165</v>
      </c>
      <c r="N832">
        <v>75</v>
      </c>
      <c r="O832">
        <v>90</v>
      </c>
      <c r="P832">
        <v>120</v>
      </c>
      <c r="Q832">
        <v>84</v>
      </c>
      <c r="R832" t="s">
        <v>59</v>
      </c>
      <c r="S832" t="s">
        <v>51</v>
      </c>
      <c r="T832" t="s">
        <v>50</v>
      </c>
      <c r="U832" t="s">
        <v>50</v>
      </c>
      <c r="V832" t="s">
        <v>51</v>
      </c>
      <c r="W832" t="s">
        <v>50</v>
      </c>
      <c r="X832" t="s">
        <v>51</v>
      </c>
      <c r="Y832" t="s">
        <v>50</v>
      </c>
      <c r="Z832" t="s">
        <v>52</v>
      </c>
      <c r="AA832" t="s">
        <v>50</v>
      </c>
      <c r="AB832" t="s">
        <v>50</v>
      </c>
      <c r="AK832" t="s">
        <v>50</v>
      </c>
      <c r="AL832" t="s">
        <v>50</v>
      </c>
      <c r="AM832" t="s">
        <v>50</v>
      </c>
      <c r="AN832" t="s">
        <v>50</v>
      </c>
      <c r="AO832" t="s">
        <v>51</v>
      </c>
      <c r="AP832" t="s">
        <v>51</v>
      </c>
      <c r="AQ832" t="s">
        <v>51</v>
      </c>
      <c r="AR832" t="s">
        <v>51</v>
      </c>
      <c r="AS832" t="s">
        <v>50</v>
      </c>
      <c r="AT832" t="s">
        <v>50</v>
      </c>
      <c r="AU832" t="s">
        <v>52</v>
      </c>
      <c r="AV832" t="s">
        <v>52</v>
      </c>
      <c r="AW832" t="s">
        <v>52</v>
      </c>
      <c r="AX832" t="s">
        <v>52</v>
      </c>
      <c r="AY832" t="s">
        <v>51</v>
      </c>
    </row>
    <row r="833" spans="1:51" hidden="1" x14ac:dyDescent="0.25">
      <c r="A833">
        <v>233945</v>
      </c>
      <c r="B833">
        <v>55</v>
      </c>
      <c r="C833">
        <v>55</v>
      </c>
      <c r="D833">
        <v>55</v>
      </c>
      <c r="E833">
        <v>3</v>
      </c>
      <c r="F833" t="s">
        <v>1247</v>
      </c>
      <c r="G833" s="22">
        <v>13400</v>
      </c>
      <c r="H833">
        <v>82</v>
      </c>
      <c r="I833" t="s">
        <v>46</v>
      </c>
      <c r="J833" t="s">
        <v>47</v>
      </c>
      <c r="K833" t="s">
        <v>58</v>
      </c>
      <c r="L833">
        <v>24.8</v>
      </c>
      <c r="M833">
        <v>160</v>
      </c>
      <c r="N833">
        <v>80</v>
      </c>
      <c r="O833">
        <v>80</v>
      </c>
      <c r="P833">
        <v>120</v>
      </c>
      <c r="Q833">
        <v>88</v>
      </c>
      <c r="R833" t="s">
        <v>54</v>
      </c>
      <c r="S833" t="s">
        <v>51</v>
      </c>
      <c r="T833" t="s">
        <v>50</v>
      </c>
      <c r="U833" t="s">
        <v>50</v>
      </c>
      <c r="V833" t="s">
        <v>51</v>
      </c>
      <c r="W833" t="s">
        <v>50</v>
      </c>
      <c r="X833" t="s">
        <v>51</v>
      </c>
      <c r="Y833" t="s">
        <v>50</v>
      </c>
      <c r="Z833" t="s">
        <v>52</v>
      </c>
      <c r="AA833" t="s">
        <v>50</v>
      </c>
      <c r="AB833" t="s">
        <v>50</v>
      </c>
      <c r="AC833">
        <v>77</v>
      </c>
      <c r="AD833">
        <v>63</v>
      </c>
      <c r="AE833">
        <v>118</v>
      </c>
      <c r="AF833">
        <v>4.2</v>
      </c>
      <c r="AK833" t="s">
        <v>50</v>
      </c>
      <c r="AL833" t="s">
        <v>50</v>
      </c>
      <c r="AM833" t="s">
        <v>50</v>
      </c>
      <c r="AN833" t="s">
        <v>51</v>
      </c>
      <c r="AO833" t="s">
        <v>51</v>
      </c>
      <c r="AP833" t="s">
        <v>51</v>
      </c>
      <c r="AQ833" t="s">
        <v>51</v>
      </c>
      <c r="AR833" t="s">
        <v>51</v>
      </c>
      <c r="AS833" t="s">
        <v>50</v>
      </c>
      <c r="AT833" t="s">
        <v>50</v>
      </c>
      <c r="AU833" t="s">
        <v>52</v>
      </c>
      <c r="AV833" t="s">
        <v>52</v>
      </c>
      <c r="AW833" t="s">
        <v>52</v>
      </c>
      <c r="AX833" t="s">
        <v>52</v>
      </c>
      <c r="AY833" t="s">
        <v>51</v>
      </c>
    </row>
    <row r="834" spans="1:51" hidden="1" x14ac:dyDescent="0.25">
      <c r="A834">
        <v>233945</v>
      </c>
      <c r="B834">
        <v>55</v>
      </c>
      <c r="C834">
        <v>55</v>
      </c>
      <c r="D834">
        <v>55</v>
      </c>
      <c r="E834">
        <v>4</v>
      </c>
      <c r="F834" t="s">
        <v>1248</v>
      </c>
      <c r="G834" s="22">
        <v>13400</v>
      </c>
      <c r="H834">
        <v>82</v>
      </c>
      <c r="I834" t="s">
        <v>46</v>
      </c>
      <c r="J834" t="s">
        <v>47</v>
      </c>
      <c r="K834" t="s">
        <v>58</v>
      </c>
      <c r="L834">
        <v>24.4</v>
      </c>
      <c r="M834">
        <v>160</v>
      </c>
      <c r="N834">
        <v>80</v>
      </c>
      <c r="O834">
        <v>80</v>
      </c>
      <c r="P834">
        <v>120</v>
      </c>
      <c r="Q834">
        <v>77</v>
      </c>
      <c r="R834" t="s">
        <v>54</v>
      </c>
      <c r="S834" t="s">
        <v>50</v>
      </c>
      <c r="T834" t="s">
        <v>50</v>
      </c>
      <c r="U834" t="s">
        <v>50</v>
      </c>
      <c r="V834" t="s">
        <v>51</v>
      </c>
      <c r="W834" t="s">
        <v>50</v>
      </c>
      <c r="X834" t="s">
        <v>51</v>
      </c>
      <c r="Y834" t="s">
        <v>50</v>
      </c>
      <c r="Z834" t="s">
        <v>52</v>
      </c>
      <c r="AA834" t="s">
        <v>50</v>
      </c>
      <c r="AB834" t="s">
        <v>50</v>
      </c>
      <c r="AC834">
        <v>86</v>
      </c>
      <c r="AD834">
        <v>55</v>
      </c>
      <c r="AF834">
        <v>4</v>
      </c>
      <c r="AK834" t="s">
        <v>50</v>
      </c>
      <c r="AL834" t="s">
        <v>50</v>
      </c>
      <c r="AM834" t="s">
        <v>50</v>
      </c>
      <c r="AN834" t="s">
        <v>51</v>
      </c>
      <c r="AO834" t="s">
        <v>51</v>
      </c>
      <c r="AP834" t="s">
        <v>51</v>
      </c>
      <c r="AQ834" t="s">
        <v>51</v>
      </c>
      <c r="AR834" t="s">
        <v>51</v>
      </c>
      <c r="AS834" t="s">
        <v>50</v>
      </c>
      <c r="AT834" t="s">
        <v>50</v>
      </c>
      <c r="AU834" t="s">
        <v>52</v>
      </c>
      <c r="AV834" t="s">
        <v>52</v>
      </c>
      <c r="AW834" t="s">
        <v>52</v>
      </c>
      <c r="AX834" t="s">
        <v>52</v>
      </c>
      <c r="AY834" t="s">
        <v>51</v>
      </c>
    </row>
    <row r="835" spans="1:51" hidden="1" x14ac:dyDescent="0.25">
      <c r="A835">
        <v>233945</v>
      </c>
      <c r="B835">
        <v>58</v>
      </c>
      <c r="C835">
        <v>58</v>
      </c>
      <c r="D835">
        <v>55</v>
      </c>
      <c r="E835">
        <v>5</v>
      </c>
      <c r="F835" t="s">
        <v>1249</v>
      </c>
      <c r="G835" s="22">
        <v>13400</v>
      </c>
      <c r="H835">
        <v>82</v>
      </c>
      <c r="I835" t="s">
        <v>46</v>
      </c>
      <c r="J835" t="s">
        <v>47</v>
      </c>
      <c r="K835" t="s">
        <v>58</v>
      </c>
      <c r="L835">
        <v>24.6</v>
      </c>
      <c r="M835">
        <v>140</v>
      </c>
      <c r="N835">
        <v>70</v>
      </c>
      <c r="O835">
        <v>70</v>
      </c>
      <c r="P835">
        <v>105</v>
      </c>
      <c r="Q835">
        <v>73</v>
      </c>
      <c r="R835" t="s">
        <v>54</v>
      </c>
      <c r="S835" t="s">
        <v>50</v>
      </c>
      <c r="T835" t="s">
        <v>50</v>
      </c>
      <c r="U835" t="s">
        <v>50</v>
      </c>
      <c r="V835" t="s">
        <v>51</v>
      </c>
      <c r="W835" t="s">
        <v>50</v>
      </c>
      <c r="X835" t="s">
        <v>51</v>
      </c>
      <c r="Y835" t="s">
        <v>50</v>
      </c>
      <c r="Z835" t="s">
        <v>52</v>
      </c>
      <c r="AA835" t="s">
        <v>50</v>
      </c>
      <c r="AB835" t="s">
        <v>50</v>
      </c>
      <c r="AC835">
        <v>84</v>
      </c>
      <c r="AD835">
        <v>57</v>
      </c>
      <c r="AE835">
        <v>125</v>
      </c>
      <c r="AF835">
        <v>4.2</v>
      </c>
      <c r="AK835" t="s">
        <v>50</v>
      </c>
      <c r="AL835" t="s">
        <v>50</v>
      </c>
      <c r="AM835" t="s">
        <v>50</v>
      </c>
      <c r="AN835" t="s">
        <v>51</v>
      </c>
      <c r="AO835" t="s">
        <v>51</v>
      </c>
      <c r="AP835" t="s">
        <v>51</v>
      </c>
      <c r="AQ835" t="s">
        <v>51</v>
      </c>
      <c r="AR835" t="s">
        <v>51</v>
      </c>
      <c r="AS835" t="s">
        <v>50</v>
      </c>
      <c r="AT835" t="s">
        <v>50</v>
      </c>
      <c r="AU835" t="s">
        <v>52</v>
      </c>
      <c r="AV835" t="s">
        <v>52</v>
      </c>
      <c r="AW835" t="s">
        <v>52</v>
      </c>
      <c r="AX835" t="s">
        <v>52</v>
      </c>
      <c r="AY835" t="s">
        <v>51</v>
      </c>
    </row>
    <row r="836" spans="1:51" hidden="1" x14ac:dyDescent="0.25">
      <c r="A836">
        <v>233945</v>
      </c>
      <c r="B836">
        <v>59</v>
      </c>
      <c r="C836">
        <v>59</v>
      </c>
      <c r="D836">
        <v>55</v>
      </c>
      <c r="E836">
        <v>6</v>
      </c>
      <c r="F836" t="s">
        <v>1250</v>
      </c>
      <c r="G836" s="22">
        <v>13400</v>
      </c>
      <c r="H836">
        <v>82</v>
      </c>
      <c r="I836" t="s">
        <v>46</v>
      </c>
      <c r="J836" t="s">
        <v>47</v>
      </c>
      <c r="K836" t="s">
        <v>58</v>
      </c>
      <c r="L836">
        <v>24.5</v>
      </c>
      <c r="M836">
        <v>125</v>
      </c>
      <c r="N836">
        <v>70</v>
      </c>
      <c r="O836">
        <v>55</v>
      </c>
      <c r="P836">
        <v>97.5</v>
      </c>
      <c r="Q836">
        <v>84</v>
      </c>
      <c r="R836" t="s">
        <v>54</v>
      </c>
      <c r="S836" t="s">
        <v>50</v>
      </c>
      <c r="T836" t="s">
        <v>50</v>
      </c>
      <c r="U836" t="s">
        <v>50</v>
      </c>
      <c r="V836" t="s">
        <v>51</v>
      </c>
      <c r="W836" t="s">
        <v>50</v>
      </c>
      <c r="X836" t="s">
        <v>51</v>
      </c>
      <c r="Y836" t="s">
        <v>50</v>
      </c>
      <c r="Z836" t="s">
        <v>52</v>
      </c>
      <c r="AA836" t="s">
        <v>50</v>
      </c>
      <c r="AB836" t="s">
        <v>50</v>
      </c>
      <c r="AC836">
        <v>58</v>
      </c>
      <c r="AD836">
        <v>58</v>
      </c>
      <c r="AE836">
        <v>124</v>
      </c>
      <c r="AF836">
        <v>4.3</v>
      </c>
      <c r="AK836" t="s">
        <v>50</v>
      </c>
      <c r="AL836" t="s">
        <v>50</v>
      </c>
      <c r="AM836" t="s">
        <v>50</v>
      </c>
      <c r="AN836" t="s">
        <v>51</v>
      </c>
      <c r="AO836" t="s">
        <v>51</v>
      </c>
      <c r="AP836" t="s">
        <v>51</v>
      </c>
      <c r="AQ836" t="s">
        <v>51</v>
      </c>
      <c r="AR836" t="s">
        <v>51</v>
      </c>
      <c r="AS836" t="s">
        <v>50</v>
      </c>
      <c r="AT836" t="s">
        <v>50</v>
      </c>
      <c r="AU836" t="s">
        <v>52</v>
      </c>
      <c r="AV836" t="s">
        <v>52</v>
      </c>
      <c r="AW836" t="s">
        <v>52</v>
      </c>
      <c r="AX836" t="s">
        <v>52</v>
      </c>
      <c r="AY836" t="s">
        <v>51</v>
      </c>
    </row>
    <row r="837" spans="1:51" x14ac:dyDescent="0.25">
      <c r="A837">
        <v>2340</v>
      </c>
      <c r="B837">
        <v>55</v>
      </c>
      <c r="C837">
        <v>55</v>
      </c>
      <c r="D837">
        <v>49</v>
      </c>
      <c r="E837">
        <v>1</v>
      </c>
      <c r="F837" t="s">
        <v>232</v>
      </c>
      <c r="G837" s="22">
        <v>17307</v>
      </c>
      <c r="H837">
        <v>71</v>
      </c>
      <c r="I837" t="s">
        <v>56</v>
      </c>
      <c r="J837" t="s">
        <v>57</v>
      </c>
      <c r="K837" t="s">
        <v>58</v>
      </c>
      <c r="L837">
        <v>32.200000000000003</v>
      </c>
      <c r="M837">
        <v>165</v>
      </c>
      <c r="N837">
        <v>95</v>
      </c>
      <c r="O837">
        <v>70</v>
      </c>
      <c r="P837">
        <v>130</v>
      </c>
      <c r="Q837">
        <v>53</v>
      </c>
      <c r="R837" t="s">
        <v>54</v>
      </c>
      <c r="S837" t="s">
        <v>50</v>
      </c>
      <c r="T837" t="s">
        <v>50</v>
      </c>
      <c r="U837" t="s">
        <v>50</v>
      </c>
      <c r="V837" t="s">
        <v>51</v>
      </c>
      <c r="W837" t="s">
        <v>51</v>
      </c>
      <c r="X837" t="s">
        <v>51</v>
      </c>
      <c r="Y837" t="s">
        <v>50</v>
      </c>
      <c r="Z837" t="b">
        <v>1</v>
      </c>
      <c r="AA837" t="s">
        <v>50</v>
      </c>
      <c r="AB837" t="s">
        <v>50</v>
      </c>
      <c r="AC837">
        <v>132</v>
      </c>
      <c r="AD837">
        <v>47</v>
      </c>
      <c r="AE837">
        <v>146</v>
      </c>
      <c r="AF837">
        <v>3.7</v>
      </c>
      <c r="AI837">
        <v>4.5999999999999996</v>
      </c>
      <c r="AJ837">
        <v>2.9</v>
      </c>
      <c r="AK837" t="s">
        <v>51</v>
      </c>
      <c r="AL837" t="s">
        <v>51</v>
      </c>
      <c r="AM837" t="s">
        <v>50</v>
      </c>
      <c r="AN837" t="s">
        <v>51</v>
      </c>
      <c r="AO837" t="s">
        <v>51</v>
      </c>
      <c r="AP837" t="s">
        <v>50</v>
      </c>
      <c r="AQ837" t="s">
        <v>50</v>
      </c>
      <c r="AR837" t="s">
        <v>50</v>
      </c>
      <c r="AS837" t="s">
        <v>51</v>
      </c>
      <c r="AT837" t="s">
        <v>50</v>
      </c>
      <c r="AU837" t="s">
        <v>52</v>
      </c>
      <c r="AV837" t="s">
        <v>52</v>
      </c>
      <c r="AW837" t="s">
        <v>52</v>
      </c>
      <c r="AX837" t="s">
        <v>52</v>
      </c>
      <c r="AY837" t="s">
        <v>51</v>
      </c>
    </row>
    <row r="838" spans="1:51" x14ac:dyDescent="0.25">
      <c r="A838">
        <v>236759</v>
      </c>
      <c r="B838">
        <v>65</v>
      </c>
      <c r="C838">
        <v>65</v>
      </c>
      <c r="D838">
        <v>65</v>
      </c>
      <c r="E838">
        <v>1</v>
      </c>
      <c r="F838" t="s">
        <v>233</v>
      </c>
      <c r="G838" s="22">
        <v>17005</v>
      </c>
      <c r="H838">
        <v>72</v>
      </c>
      <c r="I838" t="s">
        <v>46</v>
      </c>
      <c r="J838" t="s">
        <v>47</v>
      </c>
      <c r="K838" t="s">
        <v>58</v>
      </c>
      <c r="L838">
        <v>35</v>
      </c>
      <c r="M838">
        <v>120</v>
      </c>
      <c r="N838">
        <v>85</v>
      </c>
      <c r="O838">
        <v>35</v>
      </c>
      <c r="P838">
        <v>102.5</v>
      </c>
      <c r="Q838">
        <v>73</v>
      </c>
      <c r="R838" t="s">
        <v>54</v>
      </c>
      <c r="S838" t="s">
        <v>51</v>
      </c>
      <c r="T838" t="s">
        <v>50</v>
      </c>
      <c r="U838" t="s">
        <v>50</v>
      </c>
      <c r="V838" t="s">
        <v>51</v>
      </c>
      <c r="W838" t="s">
        <v>51</v>
      </c>
      <c r="X838" t="s">
        <v>51</v>
      </c>
      <c r="Y838" t="s">
        <v>50</v>
      </c>
      <c r="Z838" t="s">
        <v>52</v>
      </c>
      <c r="AA838" t="s">
        <v>50</v>
      </c>
      <c r="AB838" t="s">
        <v>50</v>
      </c>
      <c r="AC838">
        <v>57</v>
      </c>
      <c r="AD838">
        <v>91</v>
      </c>
      <c r="AE838">
        <v>133</v>
      </c>
      <c r="AF838">
        <v>4.7</v>
      </c>
      <c r="AI838">
        <v>4</v>
      </c>
      <c r="AJ838">
        <v>1.2</v>
      </c>
      <c r="AK838" t="s">
        <v>50</v>
      </c>
      <c r="AL838" t="s">
        <v>50</v>
      </c>
      <c r="AM838" t="s">
        <v>50</v>
      </c>
      <c r="AN838" t="s">
        <v>51</v>
      </c>
      <c r="AO838" t="s">
        <v>51</v>
      </c>
      <c r="AP838" t="s">
        <v>51</v>
      </c>
      <c r="AQ838" t="s">
        <v>50</v>
      </c>
      <c r="AR838" t="s">
        <v>50</v>
      </c>
      <c r="AS838" t="s">
        <v>51</v>
      </c>
      <c r="AT838" t="s">
        <v>51</v>
      </c>
      <c r="AU838" t="s">
        <v>52</v>
      </c>
      <c r="AV838" t="s">
        <v>52</v>
      </c>
      <c r="AW838" t="s">
        <v>52</v>
      </c>
      <c r="AX838" t="s">
        <v>52</v>
      </c>
      <c r="AY838" t="s">
        <v>51</v>
      </c>
    </row>
    <row r="839" spans="1:51" x14ac:dyDescent="0.25">
      <c r="A839">
        <v>238381</v>
      </c>
      <c r="B839">
        <v>60</v>
      </c>
      <c r="C839">
        <v>60</v>
      </c>
      <c r="D839">
        <v>58</v>
      </c>
      <c r="E839">
        <v>1</v>
      </c>
      <c r="F839" t="s">
        <v>234</v>
      </c>
      <c r="G839" s="22">
        <v>15190</v>
      </c>
      <c r="H839">
        <v>77</v>
      </c>
      <c r="I839" t="s">
        <v>56</v>
      </c>
      <c r="J839" t="s">
        <v>47</v>
      </c>
      <c r="K839" t="s">
        <v>58</v>
      </c>
      <c r="L839">
        <v>46</v>
      </c>
      <c r="M839">
        <v>140</v>
      </c>
      <c r="N839">
        <v>90</v>
      </c>
      <c r="O839">
        <v>50</v>
      </c>
      <c r="P839">
        <v>115</v>
      </c>
      <c r="Q839">
        <v>88</v>
      </c>
      <c r="R839" t="s">
        <v>54</v>
      </c>
      <c r="S839" t="s">
        <v>50</v>
      </c>
      <c r="T839" t="s">
        <v>50</v>
      </c>
      <c r="U839" t="s">
        <v>50</v>
      </c>
      <c r="V839" t="s">
        <v>51</v>
      </c>
      <c r="W839" t="s">
        <v>50</v>
      </c>
      <c r="X839" t="s">
        <v>51</v>
      </c>
      <c r="Y839" t="s">
        <v>50</v>
      </c>
      <c r="Z839" t="s">
        <v>52</v>
      </c>
      <c r="AA839" t="s">
        <v>50</v>
      </c>
      <c r="AB839" t="s">
        <v>50</v>
      </c>
      <c r="AC839">
        <v>108</v>
      </c>
      <c r="AD839">
        <v>58</v>
      </c>
      <c r="AF839">
        <v>4.3</v>
      </c>
      <c r="AK839" t="s">
        <v>51</v>
      </c>
      <c r="AL839" t="s">
        <v>50</v>
      </c>
      <c r="AN839" t="s">
        <v>51</v>
      </c>
      <c r="AO839" t="s">
        <v>51</v>
      </c>
      <c r="AP839" t="s">
        <v>50</v>
      </c>
      <c r="AQ839" t="s">
        <v>50</v>
      </c>
      <c r="AR839" t="s">
        <v>50</v>
      </c>
      <c r="AS839" t="s">
        <v>50</v>
      </c>
      <c r="AT839" t="s">
        <v>50</v>
      </c>
      <c r="AU839" t="s">
        <v>52</v>
      </c>
      <c r="AV839" t="s">
        <v>52</v>
      </c>
      <c r="AW839" t="s">
        <v>52</v>
      </c>
      <c r="AX839" t="s">
        <v>52</v>
      </c>
      <c r="AY839" t="s">
        <v>51</v>
      </c>
    </row>
    <row r="840" spans="1:51" hidden="1" x14ac:dyDescent="0.25">
      <c r="A840">
        <v>238381</v>
      </c>
      <c r="B840">
        <v>60</v>
      </c>
      <c r="C840">
        <v>60</v>
      </c>
      <c r="D840">
        <v>58</v>
      </c>
      <c r="E840">
        <v>2</v>
      </c>
      <c r="F840" t="s">
        <v>1251</v>
      </c>
      <c r="G840" s="22">
        <v>15190</v>
      </c>
      <c r="H840">
        <v>77</v>
      </c>
      <c r="I840" t="s">
        <v>56</v>
      </c>
      <c r="J840" t="s">
        <v>47</v>
      </c>
      <c r="K840" t="s">
        <v>58</v>
      </c>
      <c r="L840">
        <v>46.3</v>
      </c>
      <c r="M840">
        <v>110</v>
      </c>
      <c r="N840">
        <v>60</v>
      </c>
      <c r="O840">
        <v>50</v>
      </c>
      <c r="P840">
        <v>85</v>
      </c>
      <c r="Q840">
        <v>83</v>
      </c>
      <c r="R840" t="s">
        <v>54</v>
      </c>
      <c r="S840" t="s">
        <v>50</v>
      </c>
      <c r="T840" t="s">
        <v>50</v>
      </c>
      <c r="U840" t="s">
        <v>50</v>
      </c>
      <c r="V840" t="s">
        <v>51</v>
      </c>
      <c r="W840" t="s">
        <v>50</v>
      </c>
      <c r="X840" t="s">
        <v>51</v>
      </c>
      <c r="Y840" t="s">
        <v>50</v>
      </c>
      <c r="Z840" t="s">
        <v>52</v>
      </c>
      <c r="AA840" t="s">
        <v>50</v>
      </c>
      <c r="AB840" t="s">
        <v>50</v>
      </c>
      <c r="AC840">
        <v>101</v>
      </c>
      <c r="AD840">
        <v>62</v>
      </c>
      <c r="AF840">
        <v>4.8</v>
      </c>
      <c r="AK840" t="s">
        <v>51</v>
      </c>
      <c r="AL840" t="s">
        <v>50</v>
      </c>
      <c r="AN840" t="s">
        <v>51</v>
      </c>
      <c r="AO840" t="s">
        <v>51</v>
      </c>
      <c r="AP840" t="s">
        <v>51</v>
      </c>
      <c r="AQ840" t="s">
        <v>50</v>
      </c>
      <c r="AR840" t="s">
        <v>50</v>
      </c>
      <c r="AS840" t="s">
        <v>50</v>
      </c>
      <c r="AT840" t="s">
        <v>50</v>
      </c>
      <c r="AU840" t="s">
        <v>52</v>
      </c>
      <c r="AV840" t="s">
        <v>52</v>
      </c>
      <c r="AW840" t="s">
        <v>52</v>
      </c>
      <c r="AX840" t="s">
        <v>52</v>
      </c>
      <c r="AY840" t="s">
        <v>51</v>
      </c>
    </row>
    <row r="841" spans="1:51" hidden="1" x14ac:dyDescent="0.25">
      <c r="A841">
        <v>238381</v>
      </c>
      <c r="B841">
        <v>60</v>
      </c>
      <c r="C841">
        <v>60</v>
      </c>
      <c r="D841">
        <v>58</v>
      </c>
      <c r="E841">
        <v>3</v>
      </c>
      <c r="F841" t="s">
        <v>1252</v>
      </c>
      <c r="G841" s="22">
        <v>15190</v>
      </c>
      <c r="H841">
        <v>77</v>
      </c>
      <c r="I841" t="s">
        <v>56</v>
      </c>
      <c r="J841" t="s">
        <v>47</v>
      </c>
      <c r="K841" t="s">
        <v>58</v>
      </c>
      <c r="L841">
        <v>46.6</v>
      </c>
      <c r="M841">
        <v>125</v>
      </c>
      <c r="N841">
        <v>70</v>
      </c>
      <c r="O841">
        <v>55</v>
      </c>
      <c r="P841">
        <v>97.5</v>
      </c>
      <c r="Q841">
        <v>67</v>
      </c>
      <c r="R841" t="s">
        <v>54</v>
      </c>
      <c r="S841" t="s">
        <v>50</v>
      </c>
      <c r="T841" t="s">
        <v>50</v>
      </c>
      <c r="U841" t="s">
        <v>50</v>
      </c>
      <c r="V841" t="s">
        <v>51</v>
      </c>
      <c r="W841" t="s">
        <v>50</v>
      </c>
      <c r="X841" t="s">
        <v>51</v>
      </c>
      <c r="Y841" t="s">
        <v>50</v>
      </c>
      <c r="Z841" t="s">
        <v>52</v>
      </c>
      <c r="AA841" t="s">
        <v>50</v>
      </c>
      <c r="AB841" t="s">
        <v>50</v>
      </c>
      <c r="AC841">
        <v>104</v>
      </c>
      <c r="AD841">
        <v>60</v>
      </c>
      <c r="AF841">
        <v>4.5</v>
      </c>
      <c r="AK841" t="s">
        <v>51</v>
      </c>
      <c r="AL841" t="s">
        <v>50</v>
      </c>
      <c r="AN841" t="s">
        <v>51</v>
      </c>
      <c r="AO841" t="s">
        <v>51</v>
      </c>
      <c r="AP841" t="s">
        <v>51</v>
      </c>
      <c r="AQ841" t="s">
        <v>50</v>
      </c>
      <c r="AR841" t="s">
        <v>50</v>
      </c>
      <c r="AS841" t="s">
        <v>50</v>
      </c>
      <c r="AT841" t="s">
        <v>50</v>
      </c>
      <c r="AU841" t="s">
        <v>52</v>
      </c>
      <c r="AV841" t="s">
        <v>52</v>
      </c>
      <c r="AW841" t="s">
        <v>52</v>
      </c>
      <c r="AX841" t="s">
        <v>52</v>
      </c>
      <c r="AY841" t="s">
        <v>51</v>
      </c>
    </row>
    <row r="842" spans="1:51" hidden="1" x14ac:dyDescent="0.25">
      <c r="A842">
        <v>238381</v>
      </c>
      <c r="B842">
        <v>60</v>
      </c>
      <c r="C842">
        <v>60</v>
      </c>
      <c r="D842">
        <v>58</v>
      </c>
      <c r="E842">
        <v>4</v>
      </c>
      <c r="F842" t="s">
        <v>1253</v>
      </c>
      <c r="G842" s="22">
        <v>15190</v>
      </c>
      <c r="H842">
        <v>77</v>
      </c>
      <c r="I842" t="s">
        <v>56</v>
      </c>
      <c r="J842" t="s">
        <v>47</v>
      </c>
      <c r="K842" t="s">
        <v>58</v>
      </c>
      <c r="L842">
        <v>45.6</v>
      </c>
      <c r="M842">
        <v>110</v>
      </c>
      <c r="N842">
        <v>65</v>
      </c>
      <c r="O842">
        <v>45</v>
      </c>
      <c r="P842">
        <v>87.5</v>
      </c>
      <c r="Q842">
        <v>68</v>
      </c>
      <c r="R842" t="s">
        <v>54</v>
      </c>
      <c r="S842" t="s">
        <v>50</v>
      </c>
      <c r="T842" t="s">
        <v>50</v>
      </c>
      <c r="U842" t="s">
        <v>50</v>
      </c>
      <c r="V842" t="s">
        <v>51</v>
      </c>
      <c r="W842" t="s">
        <v>50</v>
      </c>
      <c r="X842" t="s">
        <v>51</v>
      </c>
      <c r="Y842" t="s">
        <v>50</v>
      </c>
      <c r="Z842" t="s">
        <v>52</v>
      </c>
      <c r="AA842" t="s">
        <v>50</v>
      </c>
      <c r="AB842" t="s">
        <v>50</v>
      </c>
      <c r="AK842" t="s">
        <v>51</v>
      </c>
      <c r="AL842" t="s">
        <v>50</v>
      </c>
      <c r="AM842" t="s">
        <v>50</v>
      </c>
      <c r="AN842" t="s">
        <v>51</v>
      </c>
      <c r="AO842" t="s">
        <v>51</v>
      </c>
      <c r="AP842" t="s">
        <v>51</v>
      </c>
      <c r="AQ842" t="s">
        <v>50</v>
      </c>
      <c r="AR842" t="s">
        <v>50</v>
      </c>
      <c r="AS842" t="s">
        <v>50</v>
      </c>
      <c r="AT842" t="s">
        <v>50</v>
      </c>
      <c r="AU842" t="s">
        <v>52</v>
      </c>
      <c r="AV842" t="s">
        <v>52</v>
      </c>
      <c r="AW842" t="s">
        <v>52</v>
      </c>
      <c r="AX842" t="s">
        <v>52</v>
      </c>
      <c r="AY842" t="s">
        <v>51</v>
      </c>
    </row>
    <row r="843" spans="1:51" hidden="1" x14ac:dyDescent="0.25">
      <c r="A843">
        <v>238381</v>
      </c>
      <c r="B843">
        <v>60</v>
      </c>
      <c r="C843">
        <v>60</v>
      </c>
      <c r="D843">
        <v>58</v>
      </c>
      <c r="E843">
        <v>5</v>
      </c>
      <c r="F843" t="s">
        <v>1254</v>
      </c>
      <c r="G843" s="22">
        <v>15190</v>
      </c>
      <c r="H843">
        <v>77</v>
      </c>
      <c r="I843" t="s">
        <v>56</v>
      </c>
      <c r="J843" t="s">
        <v>47</v>
      </c>
      <c r="K843" t="s">
        <v>58</v>
      </c>
      <c r="L843">
        <v>47</v>
      </c>
      <c r="M843">
        <v>130</v>
      </c>
      <c r="N843">
        <v>75</v>
      </c>
      <c r="O843">
        <v>55</v>
      </c>
      <c r="P843">
        <v>102.5</v>
      </c>
      <c r="Q843">
        <v>68</v>
      </c>
      <c r="R843" t="s">
        <v>54</v>
      </c>
      <c r="S843" t="s">
        <v>50</v>
      </c>
      <c r="T843" t="s">
        <v>50</v>
      </c>
      <c r="U843" t="s">
        <v>50</v>
      </c>
      <c r="V843" t="s">
        <v>51</v>
      </c>
      <c r="W843" t="s">
        <v>50</v>
      </c>
      <c r="X843" t="s">
        <v>51</v>
      </c>
      <c r="Y843" t="s">
        <v>50</v>
      </c>
      <c r="Z843" t="s">
        <v>52</v>
      </c>
      <c r="AA843" t="s">
        <v>50</v>
      </c>
      <c r="AB843" t="s">
        <v>50</v>
      </c>
      <c r="AC843">
        <v>97</v>
      </c>
      <c r="AD843">
        <v>66</v>
      </c>
      <c r="AE843">
        <v>159</v>
      </c>
      <c r="AF843">
        <v>4.5999999999999996</v>
      </c>
      <c r="AI843">
        <v>4.0999999999999996</v>
      </c>
      <c r="AJ843">
        <v>2.6</v>
      </c>
      <c r="AK843" t="s">
        <v>51</v>
      </c>
      <c r="AL843" t="s">
        <v>50</v>
      </c>
      <c r="AM843" t="s">
        <v>50</v>
      </c>
      <c r="AN843" t="s">
        <v>51</v>
      </c>
      <c r="AO843" t="s">
        <v>51</v>
      </c>
      <c r="AP843" t="s">
        <v>51</v>
      </c>
      <c r="AQ843" t="s">
        <v>50</v>
      </c>
      <c r="AR843" t="s">
        <v>50</v>
      </c>
      <c r="AS843" t="s">
        <v>50</v>
      </c>
      <c r="AT843" t="s">
        <v>50</v>
      </c>
      <c r="AU843" t="s">
        <v>52</v>
      </c>
      <c r="AV843" t="s">
        <v>52</v>
      </c>
      <c r="AW843" t="s">
        <v>52</v>
      </c>
      <c r="AX843" t="s">
        <v>52</v>
      </c>
      <c r="AY843" t="s">
        <v>51</v>
      </c>
    </row>
    <row r="844" spans="1:51" hidden="1" x14ac:dyDescent="0.25">
      <c r="A844">
        <v>238381</v>
      </c>
      <c r="B844">
        <v>62</v>
      </c>
      <c r="C844">
        <v>62</v>
      </c>
      <c r="D844">
        <v>58</v>
      </c>
      <c r="E844">
        <v>6</v>
      </c>
      <c r="F844" t="s">
        <v>1255</v>
      </c>
      <c r="G844" s="22">
        <v>15190</v>
      </c>
      <c r="H844">
        <v>77</v>
      </c>
      <c r="I844" t="s">
        <v>56</v>
      </c>
      <c r="J844" t="s">
        <v>47</v>
      </c>
      <c r="K844" t="s">
        <v>58</v>
      </c>
      <c r="L844">
        <v>43.3</v>
      </c>
      <c r="M844">
        <v>120</v>
      </c>
      <c r="N844">
        <v>70</v>
      </c>
      <c r="O844">
        <v>50</v>
      </c>
      <c r="P844">
        <v>95</v>
      </c>
      <c r="Q844">
        <v>85</v>
      </c>
      <c r="R844" t="s">
        <v>59</v>
      </c>
      <c r="S844" t="s">
        <v>50</v>
      </c>
      <c r="T844" t="s">
        <v>50</v>
      </c>
      <c r="U844" t="s">
        <v>50</v>
      </c>
      <c r="V844" t="s">
        <v>51</v>
      </c>
      <c r="W844" t="s">
        <v>50</v>
      </c>
      <c r="X844" t="s">
        <v>51</v>
      </c>
      <c r="Y844" t="s">
        <v>50</v>
      </c>
      <c r="Z844" t="s">
        <v>52</v>
      </c>
      <c r="AA844" t="s">
        <v>50</v>
      </c>
      <c r="AB844" t="s">
        <v>50</v>
      </c>
      <c r="AC844">
        <v>99</v>
      </c>
      <c r="AD844">
        <v>64</v>
      </c>
      <c r="AE844">
        <v>139</v>
      </c>
      <c r="AF844">
        <v>4</v>
      </c>
      <c r="AK844" t="s">
        <v>51</v>
      </c>
      <c r="AL844" t="s">
        <v>50</v>
      </c>
      <c r="AM844" t="s">
        <v>50</v>
      </c>
      <c r="AN844" t="s">
        <v>51</v>
      </c>
      <c r="AO844" t="s">
        <v>51</v>
      </c>
      <c r="AP844" t="s">
        <v>51</v>
      </c>
      <c r="AQ844" t="s">
        <v>50</v>
      </c>
      <c r="AR844" t="s">
        <v>50</v>
      </c>
      <c r="AS844" t="s">
        <v>50</v>
      </c>
      <c r="AT844" t="s">
        <v>50</v>
      </c>
      <c r="AU844" t="s">
        <v>52</v>
      </c>
      <c r="AV844" t="s">
        <v>52</v>
      </c>
      <c r="AW844" t="s">
        <v>52</v>
      </c>
      <c r="AX844" t="s">
        <v>52</v>
      </c>
      <c r="AY844" t="s">
        <v>51</v>
      </c>
    </row>
    <row r="845" spans="1:51" hidden="1" x14ac:dyDescent="0.25">
      <c r="A845">
        <v>238381</v>
      </c>
      <c r="B845">
        <v>62</v>
      </c>
      <c r="C845">
        <v>62</v>
      </c>
      <c r="D845">
        <v>58</v>
      </c>
      <c r="E845">
        <v>7</v>
      </c>
      <c r="F845" t="s">
        <v>1256</v>
      </c>
      <c r="G845" s="22">
        <v>15190</v>
      </c>
      <c r="H845">
        <v>77</v>
      </c>
      <c r="I845" t="s">
        <v>56</v>
      </c>
      <c r="J845" t="s">
        <v>47</v>
      </c>
      <c r="K845" t="s">
        <v>58</v>
      </c>
      <c r="L845">
        <v>46.2</v>
      </c>
      <c r="M845">
        <v>140</v>
      </c>
      <c r="N845">
        <v>80</v>
      </c>
      <c r="O845">
        <v>60</v>
      </c>
      <c r="P845">
        <v>110</v>
      </c>
      <c r="Q845">
        <v>88</v>
      </c>
      <c r="R845" t="s">
        <v>59</v>
      </c>
      <c r="S845" t="s">
        <v>50</v>
      </c>
      <c r="T845" t="s">
        <v>50</v>
      </c>
      <c r="U845" t="s">
        <v>50</v>
      </c>
      <c r="V845" t="s">
        <v>51</v>
      </c>
      <c r="W845" t="s">
        <v>50</v>
      </c>
      <c r="X845" t="s">
        <v>51</v>
      </c>
      <c r="Y845" t="s">
        <v>50</v>
      </c>
      <c r="Z845" t="s">
        <v>52</v>
      </c>
      <c r="AA845" t="s">
        <v>50</v>
      </c>
      <c r="AB845" t="s">
        <v>50</v>
      </c>
      <c r="AC845">
        <v>91</v>
      </c>
      <c r="AD845">
        <v>70</v>
      </c>
      <c r="AE845">
        <v>162</v>
      </c>
      <c r="AF845">
        <v>4.5999999999999996</v>
      </c>
      <c r="AK845" t="s">
        <v>51</v>
      </c>
      <c r="AL845" t="s">
        <v>50</v>
      </c>
      <c r="AM845" t="s">
        <v>50</v>
      </c>
      <c r="AN845" t="s">
        <v>51</v>
      </c>
      <c r="AO845" t="s">
        <v>51</v>
      </c>
      <c r="AP845" t="s">
        <v>51</v>
      </c>
      <c r="AQ845" t="s">
        <v>50</v>
      </c>
      <c r="AR845" t="s">
        <v>50</v>
      </c>
      <c r="AS845" t="s">
        <v>50</v>
      </c>
      <c r="AT845" t="s">
        <v>50</v>
      </c>
      <c r="AU845" t="s">
        <v>52</v>
      </c>
      <c r="AV845" t="s">
        <v>52</v>
      </c>
      <c r="AW845" t="s">
        <v>52</v>
      </c>
      <c r="AX845" t="s">
        <v>52</v>
      </c>
      <c r="AY845" t="s">
        <v>51</v>
      </c>
    </row>
    <row r="846" spans="1:51" hidden="1" x14ac:dyDescent="0.25">
      <c r="A846">
        <v>238381</v>
      </c>
      <c r="B846">
        <v>62</v>
      </c>
      <c r="C846">
        <v>62</v>
      </c>
      <c r="D846">
        <v>58</v>
      </c>
      <c r="E846">
        <v>8</v>
      </c>
      <c r="F846" t="s">
        <v>1257</v>
      </c>
      <c r="G846" s="22">
        <v>15190</v>
      </c>
      <c r="H846">
        <v>77</v>
      </c>
      <c r="I846" t="s">
        <v>56</v>
      </c>
      <c r="J846" t="s">
        <v>47</v>
      </c>
      <c r="K846" t="s">
        <v>58</v>
      </c>
      <c r="L846">
        <v>43.9</v>
      </c>
      <c r="M846">
        <v>130</v>
      </c>
      <c r="N846">
        <v>70</v>
      </c>
      <c r="O846">
        <v>60</v>
      </c>
      <c r="P846">
        <v>100</v>
      </c>
      <c r="Q846">
        <v>83</v>
      </c>
      <c r="R846" t="s">
        <v>59</v>
      </c>
      <c r="S846" t="s">
        <v>50</v>
      </c>
      <c r="T846" t="s">
        <v>50</v>
      </c>
      <c r="U846" t="s">
        <v>50</v>
      </c>
      <c r="V846" t="s">
        <v>51</v>
      </c>
      <c r="W846" t="s">
        <v>50</v>
      </c>
      <c r="X846" t="s">
        <v>51</v>
      </c>
      <c r="Y846" t="s">
        <v>50</v>
      </c>
      <c r="Z846" t="s">
        <v>52</v>
      </c>
      <c r="AA846" t="s">
        <v>50</v>
      </c>
      <c r="AB846" t="s">
        <v>50</v>
      </c>
      <c r="AC846">
        <v>98</v>
      </c>
      <c r="AD846">
        <v>64</v>
      </c>
      <c r="AE846">
        <v>151</v>
      </c>
      <c r="AF846">
        <v>4.8</v>
      </c>
      <c r="AI846">
        <v>3.3</v>
      </c>
      <c r="AJ846">
        <v>2</v>
      </c>
      <c r="AK846" t="s">
        <v>51</v>
      </c>
      <c r="AL846" t="s">
        <v>50</v>
      </c>
      <c r="AM846" t="s">
        <v>50</v>
      </c>
      <c r="AN846" t="s">
        <v>51</v>
      </c>
      <c r="AO846" t="s">
        <v>51</v>
      </c>
      <c r="AP846" t="s">
        <v>51</v>
      </c>
      <c r="AQ846" t="s">
        <v>50</v>
      </c>
      <c r="AR846" t="s">
        <v>50</v>
      </c>
      <c r="AS846" t="s">
        <v>50</v>
      </c>
      <c r="AT846" t="s">
        <v>50</v>
      </c>
      <c r="AU846" t="s">
        <v>52</v>
      </c>
      <c r="AV846" t="s">
        <v>52</v>
      </c>
      <c r="AW846" t="s">
        <v>52</v>
      </c>
      <c r="AX846" t="s">
        <v>52</v>
      </c>
      <c r="AY846" t="s">
        <v>51</v>
      </c>
    </row>
    <row r="847" spans="1:51" x14ac:dyDescent="0.25">
      <c r="A847">
        <v>239632</v>
      </c>
      <c r="B847">
        <v>66</v>
      </c>
      <c r="C847">
        <v>66</v>
      </c>
      <c r="D847">
        <v>66</v>
      </c>
      <c r="E847">
        <v>1</v>
      </c>
      <c r="F847" t="s">
        <v>235</v>
      </c>
      <c r="G847" s="22">
        <v>15036</v>
      </c>
      <c r="H847">
        <v>77</v>
      </c>
      <c r="I847" t="s">
        <v>46</v>
      </c>
      <c r="J847" t="s">
        <v>47</v>
      </c>
      <c r="K847" t="s">
        <v>58</v>
      </c>
      <c r="L847">
        <v>34.200000000000003</v>
      </c>
      <c r="M847">
        <v>140</v>
      </c>
      <c r="N847">
        <v>80</v>
      </c>
      <c r="O847">
        <v>60</v>
      </c>
      <c r="P847">
        <v>110</v>
      </c>
      <c r="Q847">
        <v>70</v>
      </c>
      <c r="R847" t="s">
        <v>54</v>
      </c>
      <c r="S847" t="s">
        <v>50</v>
      </c>
      <c r="T847" t="s">
        <v>50</v>
      </c>
      <c r="U847" t="s">
        <v>50</v>
      </c>
      <c r="V847" t="s">
        <v>51</v>
      </c>
      <c r="W847" t="s">
        <v>50</v>
      </c>
      <c r="X847" t="s">
        <v>50</v>
      </c>
      <c r="Y847" t="s">
        <v>50</v>
      </c>
      <c r="Z847" t="s">
        <v>52</v>
      </c>
      <c r="AA847" t="s">
        <v>50</v>
      </c>
      <c r="AB847" t="s">
        <v>51</v>
      </c>
      <c r="AC847">
        <v>88</v>
      </c>
      <c r="AD847">
        <v>55</v>
      </c>
      <c r="AE847">
        <v>114</v>
      </c>
      <c r="AF847">
        <v>4</v>
      </c>
      <c r="AI847">
        <v>4.3</v>
      </c>
      <c r="AJ847">
        <v>2.5</v>
      </c>
      <c r="AK847" t="s">
        <v>50</v>
      </c>
      <c r="AL847" t="s">
        <v>51</v>
      </c>
      <c r="AM847" t="s">
        <v>50</v>
      </c>
      <c r="AN847" t="s">
        <v>51</v>
      </c>
      <c r="AO847" t="s">
        <v>51</v>
      </c>
      <c r="AP847" t="s">
        <v>50</v>
      </c>
      <c r="AQ847" t="s">
        <v>50</v>
      </c>
      <c r="AR847" t="s">
        <v>50</v>
      </c>
      <c r="AS847" t="s">
        <v>51</v>
      </c>
      <c r="AT847" t="s">
        <v>50</v>
      </c>
      <c r="AU847" t="s">
        <v>52</v>
      </c>
      <c r="AV847" t="s">
        <v>52</v>
      </c>
      <c r="AW847" t="s">
        <v>52</v>
      </c>
      <c r="AX847" t="s">
        <v>52</v>
      </c>
      <c r="AY847" t="s">
        <v>51</v>
      </c>
    </row>
    <row r="848" spans="1:51" hidden="1" x14ac:dyDescent="0.25">
      <c r="A848">
        <v>239632</v>
      </c>
      <c r="B848">
        <v>66</v>
      </c>
      <c r="C848">
        <v>66</v>
      </c>
      <c r="D848">
        <v>66</v>
      </c>
      <c r="E848">
        <v>2</v>
      </c>
      <c r="F848" t="s">
        <v>1258</v>
      </c>
      <c r="G848" s="22">
        <v>15036</v>
      </c>
      <c r="H848">
        <v>77</v>
      </c>
      <c r="I848" t="s">
        <v>46</v>
      </c>
      <c r="J848" t="s">
        <v>47</v>
      </c>
      <c r="K848" t="s">
        <v>58</v>
      </c>
      <c r="L848">
        <v>34.200000000000003</v>
      </c>
      <c r="M848">
        <v>100</v>
      </c>
      <c r="N848">
        <v>60</v>
      </c>
      <c r="O848">
        <v>40</v>
      </c>
      <c r="P848">
        <v>80</v>
      </c>
      <c r="Q848">
        <v>69</v>
      </c>
      <c r="R848" t="s">
        <v>59</v>
      </c>
      <c r="S848" t="s">
        <v>50</v>
      </c>
      <c r="T848" t="s">
        <v>50</v>
      </c>
      <c r="U848" t="s">
        <v>50</v>
      </c>
      <c r="V848" t="s">
        <v>51</v>
      </c>
      <c r="W848" t="s">
        <v>50</v>
      </c>
      <c r="X848" t="s">
        <v>50</v>
      </c>
      <c r="Y848" t="s">
        <v>50</v>
      </c>
      <c r="Z848" t="s">
        <v>52</v>
      </c>
      <c r="AA848" t="s">
        <v>50</v>
      </c>
      <c r="AB848" t="s">
        <v>51</v>
      </c>
      <c r="AC848">
        <v>116</v>
      </c>
      <c r="AD848">
        <v>40</v>
      </c>
      <c r="AF848">
        <v>4.3</v>
      </c>
      <c r="AK848" t="s">
        <v>50</v>
      </c>
      <c r="AL848" t="s">
        <v>51</v>
      </c>
      <c r="AM848" t="s">
        <v>50</v>
      </c>
      <c r="AN848" t="s">
        <v>51</v>
      </c>
      <c r="AO848" t="s">
        <v>51</v>
      </c>
      <c r="AP848" t="s">
        <v>51</v>
      </c>
      <c r="AQ848" t="s">
        <v>50</v>
      </c>
      <c r="AR848" t="s">
        <v>50</v>
      </c>
      <c r="AS848" t="s">
        <v>51</v>
      </c>
      <c r="AT848" t="s">
        <v>50</v>
      </c>
      <c r="AU848" t="s">
        <v>52</v>
      </c>
      <c r="AV848" t="s">
        <v>52</v>
      </c>
      <c r="AW848" t="s">
        <v>52</v>
      </c>
      <c r="AX848" t="s">
        <v>52</v>
      </c>
      <c r="AY848" t="s">
        <v>51</v>
      </c>
    </row>
    <row r="849" spans="1:51" hidden="1" x14ac:dyDescent="0.25">
      <c r="A849">
        <v>239632</v>
      </c>
      <c r="B849">
        <v>66</v>
      </c>
      <c r="C849">
        <v>66</v>
      </c>
      <c r="D849">
        <v>66</v>
      </c>
      <c r="E849">
        <v>3</v>
      </c>
      <c r="F849" t="s">
        <v>1259</v>
      </c>
      <c r="G849" s="22">
        <v>15036</v>
      </c>
      <c r="H849">
        <v>77</v>
      </c>
      <c r="I849" t="s">
        <v>46</v>
      </c>
      <c r="J849" t="s">
        <v>47</v>
      </c>
      <c r="K849" t="s">
        <v>58</v>
      </c>
      <c r="L849">
        <v>33.4</v>
      </c>
      <c r="M849">
        <v>140</v>
      </c>
      <c r="N849">
        <v>70</v>
      </c>
      <c r="O849">
        <v>70</v>
      </c>
      <c r="P849">
        <v>105</v>
      </c>
      <c r="Q849">
        <v>69</v>
      </c>
      <c r="R849" t="s">
        <v>59</v>
      </c>
      <c r="S849" t="s">
        <v>50</v>
      </c>
      <c r="T849" t="s">
        <v>50</v>
      </c>
      <c r="U849" t="s">
        <v>50</v>
      </c>
      <c r="V849" t="s">
        <v>51</v>
      </c>
      <c r="W849" t="s">
        <v>50</v>
      </c>
      <c r="X849" t="s">
        <v>50</v>
      </c>
      <c r="Y849" t="s">
        <v>50</v>
      </c>
      <c r="Z849" t="s">
        <v>52</v>
      </c>
      <c r="AA849" t="s">
        <v>50</v>
      </c>
      <c r="AB849" t="s">
        <v>51</v>
      </c>
      <c r="AC849">
        <v>84</v>
      </c>
      <c r="AD849">
        <v>58</v>
      </c>
      <c r="AF849">
        <v>3.9</v>
      </c>
      <c r="AK849" t="s">
        <v>50</v>
      </c>
      <c r="AL849" t="s">
        <v>51</v>
      </c>
      <c r="AM849" t="s">
        <v>50</v>
      </c>
      <c r="AN849" t="s">
        <v>51</v>
      </c>
      <c r="AO849" t="s">
        <v>51</v>
      </c>
      <c r="AP849" t="s">
        <v>50</v>
      </c>
      <c r="AQ849" t="s">
        <v>50</v>
      </c>
      <c r="AR849" t="s">
        <v>50</v>
      </c>
      <c r="AS849" t="s">
        <v>51</v>
      </c>
      <c r="AT849" t="s">
        <v>50</v>
      </c>
      <c r="AU849" t="s">
        <v>52</v>
      </c>
      <c r="AV849" t="s">
        <v>52</v>
      </c>
      <c r="AW849" t="s">
        <v>52</v>
      </c>
      <c r="AX849" t="s">
        <v>52</v>
      </c>
      <c r="AY849" t="s">
        <v>51</v>
      </c>
    </row>
    <row r="850" spans="1:51" hidden="1" x14ac:dyDescent="0.25">
      <c r="A850">
        <v>239632</v>
      </c>
      <c r="B850">
        <v>66</v>
      </c>
      <c r="C850">
        <v>66</v>
      </c>
      <c r="D850">
        <v>66</v>
      </c>
      <c r="E850">
        <v>4</v>
      </c>
      <c r="F850" t="s">
        <v>1260</v>
      </c>
      <c r="G850" s="22">
        <v>15036</v>
      </c>
      <c r="H850">
        <v>77</v>
      </c>
      <c r="I850" t="s">
        <v>46</v>
      </c>
      <c r="J850" t="s">
        <v>47</v>
      </c>
      <c r="K850" t="s">
        <v>58</v>
      </c>
      <c r="L850">
        <v>30.7</v>
      </c>
      <c r="M850">
        <v>145</v>
      </c>
      <c r="N850">
        <v>70</v>
      </c>
      <c r="O850">
        <v>75</v>
      </c>
      <c r="P850">
        <v>107.5</v>
      </c>
      <c r="Q850">
        <v>82</v>
      </c>
      <c r="R850" t="s">
        <v>59</v>
      </c>
      <c r="S850" t="s">
        <v>50</v>
      </c>
      <c r="T850" t="s">
        <v>50</v>
      </c>
      <c r="U850" t="s">
        <v>50</v>
      </c>
      <c r="V850" t="s">
        <v>51</v>
      </c>
      <c r="W850" t="s">
        <v>50</v>
      </c>
      <c r="X850" t="s">
        <v>50</v>
      </c>
      <c r="Y850" t="s">
        <v>50</v>
      </c>
      <c r="Z850" t="s">
        <v>52</v>
      </c>
      <c r="AA850" t="s">
        <v>50</v>
      </c>
      <c r="AB850" t="s">
        <v>51</v>
      </c>
      <c r="AK850" t="s">
        <v>50</v>
      </c>
      <c r="AL850" t="s">
        <v>51</v>
      </c>
      <c r="AM850" t="s">
        <v>50</v>
      </c>
      <c r="AN850" t="s">
        <v>51</v>
      </c>
      <c r="AO850" t="s">
        <v>51</v>
      </c>
      <c r="AP850" t="s">
        <v>50</v>
      </c>
      <c r="AQ850" t="s">
        <v>50</v>
      </c>
      <c r="AR850" t="s">
        <v>50</v>
      </c>
      <c r="AS850" t="s">
        <v>51</v>
      </c>
      <c r="AT850" t="s">
        <v>50</v>
      </c>
      <c r="AU850" t="s">
        <v>52</v>
      </c>
      <c r="AV850" t="s">
        <v>52</v>
      </c>
      <c r="AW850" t="s">
        <v>52</v>
      </c>
      <c r="AX850" t="s">
        <v>52</v>
      </c>
      <c r="AY850" t="s">
        <v>51</v>
      </c>
    </row>
    <row r="851" spans="1:51" hidden="1" x14ac:dyDescent="0.25">
      <c r="A851">
        <v>239632</v>
      </c>
      <c r="B851">
        <v>66</v>
      </c>
      <c r="C851">
        <v>66</v>
      </c>
      <c r="D851">
        <v>66</v>
      </c>
      <c r="E851">
        <v>5</v>
      </c>
      <c r="F851" t="s">
        <v>1261</v>
      </c>
      <c r="G851" s="22">
        <v>15036</v>
      </c>
      <c r="H851">
        <v>77</v>
      </c>
      <c r="I851" t="s">
        <v>46</v>
      </c>
      <c r="J851" t="s">
        <v>47</v>
      </c>
      <c r="K851" t="s">
        <v>58</v>
      </c>
      <c r="L851">
        <v>30.7</v>
      </c>
      <c r="O851">
        <v>0</v>
      </c>
      <c r="P851">
        <v>0</v>
      </c>
      <c r="S851" t="s">
        <v>50</v>
      </c>
      <c r="T851" t="s">
        <v>50</v>
      </c>
      <c r="V851" t="s">
        <v>51</v>
      </c>
      <c r="W851" t="s">
        <v>50</v>
      </c>
      <c r="X851" t="s">
        <v>50</v>
      </c>
      <c r="Y851" t="s">
        <v>50</v>
      </c>
      <c r="Z851" t="s">
        <v>52</v>
      </c>
      <c r="AA851" t="s">
        <v>50</v>
      </c>
      <c r="AB851" t="s">
        <v>51</v>
      </c>
      <c r="AC851">
        <v>90</v>
      </c>
      <c r="AD851">
        <v>54</v>
      </c>
      <c r="AE851">
        <v>102</v>
      </c>
      <c r="AF851">
        <v>3.4</v>
      </c>
      <c r="AK851" t="s">
        <v>50</v>
      </c>
      <c r="AL851" t="s">
        <v>51</v>
      </c>
      <c r="AM851" t="s">
        <v>50</v>
      </c>
      <c r="AN851" t="s">
        <v>51</v>
      </c>
      <c r="AO851" t="s">
        <v>51</v>
      </c>
      <c r="AP851" t="s">
        <v>50</v>
      </c>
      <c r="AQ851" t="s">
        <v>50</v>
      </c>
      <c r="AR851" t="s">
        <v>50</v>
      </c>
      <c r="AS851" t="s">
        <v>51</v>
      </c>
      <c r="AT851" t="s">
        <v>50</v>
      </c>
      <c r="AU851" t="s">
        <v>52</v>
      </c>
      <c r="AV851" t="s">
        <v>52</v>
      </c>
      <c r="AW851" t="s">
        <v>52</v>
      </c>
      <c r="AX851" t="s">
        <v>52</v>
      </c>
      <c r="AY851" t="s">
        <v>51</v>
      </c>
    </row>
    <row r="852" spans="1:51" x14ac:dyDescent="0.25">
      <c r="A852">
        <v>240105</v>
      </c>
      <c r="B852">
        <v>65</v>
      </c>
      <c r="C852">
        <v>65</v>
      </c>
      <c r="D852">
        <v>65</v>
      </c>
      <c r="E852">
        <v>1</v>
      </c>
      <c r="F852" t="s">
        <v>236</v>
      </c>
      <c r="G852" s="22">
        <v>9703</v>
      </c>
      <c r="H852">
        <v>92</v>
      </c>
      <c r="I852" t="s">
        <v>46</v>
      </c>
      <c r="J852" t="s">
        <v>47</v>
      </c>
      <c r="K852" t="s">
        <v>58</v>
      </c>
      <c r="L852">
        <v>18.100000000000001</v>
      </c>
      <c r="M852">
        <v>170</v>
      </c>
      <c r="N852">
        <v>85</v>
      </c>
      <c r="O852">
        <v>85</v>
      </c>
      <c r="P852">
        <v>127.5</v>
      </c>
      <c r="Q852">
        <v>83</v>
      </c>
      <c r="R852" t="s">
        <v>49</v>
      </c>
      <c r="S852" t="s">
        <v>50</v>
      </c>
      <c r="T852" t="s">
        <v>50</v>
      </c>
      <c r="U852" t="s">
        <v>50</v>
      </c>
      <c r="V852" t="s">
        <v>51</v>
      </c>
      <c r="W852" t="s">
        <v>50</v>
      </c>
      <c r="X852" t="s">
        <v>51</v>
      </c>
      <c r="Z852" t="b">
        <v>1</v>
      </c>
      <c r="AA852" t="s">
        <v>50</v>
      </c>
      <c r="AB852" t="s">
        <v>51</v>
      </c>
      <c r="AC852">
        <v>101</v>
      </c>
      <c r="AD852">
        <v>42</v>
      </c>
      <c r="AE852">
        <v>113</v>
      </c>
      <c r="AF852">
        <v>3.9</v>
      </c>
      <c r="AK852" t="s">
        <v>51</v>
      </c>
      <c r="AL852" t="s">
        <v>50</v>
      </c>
      <c r="AN852" t="s">
        <v>50</v>
      </c>
      <c r="AO852" t="s">
        <v>51</v>
      </c>
      <c r="AP852" t="s">
        <v>51</v>
      </c>
      <c r="AQ852" t="s">
        <v>51</v>
      </c>
      <c r="AR852" t="s">
        <v>51</v>
      </c>
      <c r="AS852" t="s">
        <v>50</v>
      </c>
      <c r="AT852" t="s">
        <v>50</v>
      </c>
      <c r="AU852" t="s">
        <v>52</v>
      </c>
      <c r="AV852" t="s">
        <v>52</v>
      </c>
      <c r="AW852" t="s">
        <v>52</v>
      </c>
      <c r="AX852" t="s">
        <v>52</v>
      </c>
      <c r="AY852" t="s">
        <v>51</v>
      </c>
    </row>
    <row r="853" spans="1:51" hidden="1" x14ac:dyDescent="0.25">
      <c r="A853">
        <v>240105</v>
      </c>
      <c r="B853">
        <v>65</v>
      </c>
      <c r="C853">
        <v>65</v>
      </c>
      <c r="D853">
        <v>65</v>
      </c>
      <c r="E853">
        <v>2</v>
      </c>
      <c r="F853" t="s">
        <v>1262</v>
      </c>
      <c r="G853" s="22">
        <v>9703</v>
      </c>
      <c r="H853">
        <v>92</v>
      </c>
      <c r="I853" t="s">
        <v>46</v>
      </c>
      <c r="J853" t="s">
        <v>47</v>
      </c>
      <c r="K853" t="s">
        <v>58</v>
      </c>
      <c r="L853">
        <v>17.7</v>
      </c>
      <c r="M853">
        <v>140</v>
      </c>
      <c r="N853">
        <v>80</v>
      </c>
      <c r="O853">
        <v>60</v>
      </c>
      <c r="P853">
        <v>110</v>
      </c>
      <c r="Q853">
        <v>90</v>
      </c>
      <c r="R853" t="s">
        <v>49</v>
      </c>
      <c r="S853" t="s">
        <v>50</v>
      </c>
      <c r="T853" t="s">
        <v>50</v>
      </c>
      <c r="U853" t="s">
        <v>50</v>
      </c>
      <c r="V853" t="s">
        <v>51</v>
      </c>
      <c r="W853" t="s">
        <v>50</v>
      </c>
      <c r="X853" t="s">
        <v>51</v>
      </c>
      <c r="Z853" t="b">
        <v>1</v>
      </c>
      <c r="AA853" t="s">
        <v>50</v>
      </c>
      <c r="AB853" t="s">
        <v>51</v>
      </c>
      <c r="AK853" t="s">
        <v>51</v>
      </c>
      <c r="AL853" t="s">
        <v>50</v>
      </c>
      <c r="AN853" t="s">
        <v>50</v>
      </c>
      <c r="AO853" t="s">
        <v>51</v>
      </c>
      <c r="AP853" t="s">
        <v>51</v>
      </c>
      <c r="AQ853" t="s">
        <v>51</v>
      </c>
      <c r="AR853" t="s">
        <v>51</v>
      </c>
      <c r="AS853" t="s">
        <v>50</v>
      </c>
      <c r="AT853" t="s">
        <v>50</v>
      </c>
      <c r="AU853" t="s">
        <v>52</v>
      </c>
      <c r="AV853" t="s">
        <v>52</v>
      </c>
      <c r="AW853" t="s">
        <v>52</v>
      </c>
      <c r="AX853" t="s">
        <v>52</v>
      </c>
      <c r="AY853" t="s">
        <v>51</v>
      </c>
    </row>
    <row r="854" spans="1:51" hidden="1" x14ac:dyDescent="0.25">
      <c r="A854">
        <v>240105</v>
      </c>
      <c r="B854">
        <v>65</v>
      </c>
      <c r="C854">
        <v>65</v>
      </c>
      <c r="D854">
        <v>65</v>
      </c>
      <c r="E854">
        <v>3</v>
      </c>
      <c r="F854" t="s">
        <v>1263</v>
      </c>
      <c r="G854" s="22">
        <v>9703</v>
      </c>
      <c r="H854">
        <v>92</v>
      </c>
      <c r="I854" t="s">
        <v>46</v>
      </c>
      <c r="J854" t="s">
        <v>47</v>
      </c>
      <c r="K854" t="s">
        <v>58</v>
      </c>
      <c r="L854">
        <v>17.8</v>
      </c>
      <c r="M854">
        <v>135</v>
      </c>
      <c r="N854">
        <v>75</v>
      </c>
      <c r="O854">
        <v>60</v>
      </c>
      <c r="P854">
        <v>105</v>
      </c>
      <c r="Q854">
        <v>88</v>
      </c>
      <c r="R854" t="s">
        <v>49</v>
      </c>
      <c r="S854" t="s">
        <v>50</v>
      </c>
      <c r="T854" t="s">
        <v>50</v>
      </c>
      <c r="U854" t="s">
        <v>50</v>
      </c>
      <c r="V854" t="s">
        <v>51</v>
      </c>
      <c r="W854" t="s">
        <v>50</v>
      </c>
      <c r="X854" t="s">
        <v>51</v>
      </c>
      <c r="Y854" t="s">
        <v>51</v>
      </c>
      <c r="Z854" t="b">
        <v>1</v>
      </c>
      <c r="AA854" t="s">
        <v>50</v>
      </c>
      <c r="AB854" t="s">
        <v>51</v>
      </c>
      <c r="AC854">
        <v>108</v>
      </c>
      <c r="AD854">
        <v>39</v>
      </c>
      <c r="AE854">
        <v>119</v>
      </c>
      <c r="AF854">
        <v>4.2</v>
      </c>
      <c r="AK854" t="s">
        <v>51</v>
      </c>
      <c r="AL854" t="s">
        <v>50</v>
      </c>
      <c r="AN854" t="s">
        <v>51</v>
      </c>
      <c r="AO854" t="s">
        <v>51</v>
      </c>
      <c r="AP854" t="s">
        <v>51</v>
      </c>
      <c r="AQ854" t="s">
        <v>51</v>
      </c>
      <c r="AR854" t="s">
        <v>51</v>
      </c>
      <c r="AS854" t="s">
        <v>50</v>
      </c>
      <c r="AT854" t="s">
        <v>50</v>
      </c>
      <c r="AU854" t="s">
        <v>52</v>
      </c>
      <c r="AV854" t="s">
        <v>52</v>
      </c>
      <c r="AW854" t="s">
        <v>52</v>
      </c>
      <c r="AX854" t="s">
        <v>52</v>
      </c>
      <c r="AY854" t="s">
        <v>51</v>
      </c>
    </row>
    <row r="855" spans="1:51" hidden="1" x14ac:dyDescent="0.25">
      <c r="A855">
        <v>240105</v>
      </c>
      <c r="B855">
        <v>65</v>
      </c>
      <c r="C855">
        <v>65</v>
      </c>
      <c r="D855">
        <v>65</v>
      </c>
      <c r="E855">
        <v>4</v>
      </c>
      <c r="F855" t="s">
        <v>1264</v>
      </c>
      <c r="G855" s="22">
        <v>9703</v>
      </c>
      <c r="H855">
        <v>92</v>
      </c>
      <c r="I855" t="s">
        <v>46</v>
      </c>
      <c r="J855" t="s">
        <v>47</v>
      </c>
      <c r="K855" t="s">
        <v>58</v>
      </c>
      <c r="L855">
        <v>17.899999999999999</v>
      </c>
      <c r="M855">
        <v>130</v>
      </c>
      <c r="N855">
        <v>70</v>
      </c>
      <c r="O855">
        <v>60</v>
      </c>
      <c r="P855">
        <v>100</v>
      </c>
      <c r="Q855">
        <v>88</v>
      </c>
      <c r="R855" t="s">
        <v>54</v>
      </c>
      <c r="S855" t="s">
        <v>50</v>
      </c>
      <c r="T855" t="s">
        <v>50</v>
      </c>
      <c r="U855" t="s">
        <v>50</v>
      </c>
      <c r="V855" t="s">
        <v>51</v>
      </c>
      <c r="W855" t="s">
        <v>50</v>
      </c>
      <c r="X855" t="s">
        <v>51</v>
      </c>
      <c r="Y855" t="s">
        <v>51</v>
      </c>
      <c r="Z855" t="b">
        <v>1</v>
      </c>
      <c r="AA855" t="s">
        <v>50</v>
      </c>
      <c r="AB855" t="s">
        <v>51</v>
      </c>
      <c r="AC855">
        <v>118</v>
      </c>
      <c r="AD855">
        <v>35</v>
      </c>
      <c r="AE855">
        <v>125</v>
      </c>
      <c r="AF855">
        <v>4</v>
      </c>
      <c r="AK855" t="s">
        <v>51</v>
      </c>
      <c r="AL855" t="s">
        <v>50</v>
      </c>
      <c r="AM855" t="s">
        <v>50</v>
      </c>
      <c r="AN855" t="s">
        <v>51</v>
      </c>
      <c r="AO855" t="s">
        <v>51</v>
      </c>
      <c r="AP855" t="s">
        <v>51</v>
      </c>
      <c r="AQ855" t="s">
        <v>51</v>
      </c>
      <c r="AR855" t="s">
        <v>51</v>
      </c>
      <c r="AS855" t="s">
        <v>50</v>
      </c>
      <c r="AT855" t="s">
        <v>50</v>
      </c>
      <c r="AU855" t="s">
        <v>52</v>
      </c>
      <c r="AV855" t="s">
        <v>52</v>
      </c>
      <c r="AW855" t="s">
        <v>52</v>
      </c>
      <c r="AX855" t="s">
        <v>52</v>
      </c>
      <c r="AY855" t="s">
        <v>51</v>
      </c>
    </row>
    <row r="856" spans="1:51" hidden="1" x14ac:dyDescent="0.25">
      <c r="A856">
        <v>240105</v>
      </c>
      <c r="B856">
        <v>65</v>
      </c>
      <c r="C856">
        <v>65</v>
      </c>
      <c r="D856">
        <v>65</v>
      </c>
      <c r="E856">
        <v>5</v>
      </c>
      <c r="F856" t="s">
        <v>1265</v>
      </c>
      <c r="G856" s="22">
        <v>9703</v>
      </c>
      <c r="H856">
        <v>92</v>
      </c>
      <c r="I856" t="s">
        <v>46</v>
      </c>
      <c r="J856" t="s">
        <v>47</v>
      </c>
      <c r="K856" t="s">
        <v>58</v>
      </c>
      <c r="L856">
        <v>18</v>
      </c>
      <c r="M856">
        <v>150</v>
      </c>
      <c r="N856">
        <v>70</v>
      </c>
      <c r="O856">
        <v>80</v>
      </c>
      <c r="P856">
        <v>110</v>
      </c>
      <c r="Q856">
        <v>81</v>
      </c>
      <c r="R856" t="s">
        <v>54</v>
      </c>
      <c r="S856" t="s">
        <v>50</v>
      </c>
      <c r="T856" t="s">
        <v>50</v>
      </c>
      <c r="U856" t="s">
        <v>50</v>
      </c>
      <c r="V856" t="s">
        <v>51</v>
      </c>
      <c r="W856" t="s">
        <v>50</v>
      </c>
      <c r="X856" t="s">
        <v>51</v>
      </c>
      <c r="Y856" t="s">
        <v>51</v>
      </c>
      <c r="Z856" t="b">
        <v>1</v>
      </c>
      <c r="AA856" t="s">
        <v>50</v>
      </c>
      <c r="AB856" t="s">
        <v>51</v>
      </c>
      <c r="AK856" t="s">
        <v>51</v>
      </c>
      <c r="AL856" t="s">
        <v>50</v>
      </c>
      <c r="AM856" t="s">
        <v>50</v>
      </c>
      <c r="AN856" t="s">
        <v>51</v>
      </c>
      <c r="AO856" t="s">
        <v>51</v>
      </c>
      <c r="AP856" t="s">
        <v>51</v>
      </c>
      <c r="AQ856" t="s">
        <v>51</v>
      </c>
      <c r="AR856" t="s">
        <v>51</v>
      </c>
      <c r="AS856" t="s">
        <v>50</v>
      </c>
      <c r="AT856" t="s">
        <v>50</v>
      </c>
      <c r="AU856" t="s">
        <v>52</v>
      </c>
      <c r="AV856" t="s">
        <v>52</v>
      </c>
      <c r="AW856" t="s">
        <v>52</v>
      </c>
      <c r="AX856" t="s">
        <v>52</v>
      </c>
      <c r="AY856" t="s">
        <v>51</v>
      </c>
    </row>
    <row r="857" spans="1:51" hidden="1" x14ac:dyDescent="0.25">
      <c r="A857">
        <v>240105</v>
      </c>
      <c r="B857">
        <v>65</v>
      </c>
      <c r="C857">
        <v>65</v>
      </c>
      <c r="D857">
        <v>65</v>
      </c>
      <c r="E857">
        <v>6</v>
      </c>
      <c r="F857" t="s">
        <v>1266</v>
      </c>
      <c r="G857" s="22">
        <v>9703</v>
      </c>
      <c r="H857">
        <v>92</v>
      </c>
      <c r="I857" t="s">
        <v>46</v>
      </c>
      <c r="J857" t="s">
        <v>47</v>
      </c>
      <c r="K857" t="s">
        <v>58</v>
      </c>
      <c r="L857">
        <v>17</v>
      </c>
      <c r="M857">
        <v>120</v>
      </c>
      <c r="N857">
        <v>70</v>
      </c>
      <c r="O857">
        <v>50</v>
      </c>
      <c r="P857">
        <v>95</v>
      </c>
      <c r="Q857">
        <v>78</v>
      </c>
      <c r="R857" t="s">
        <v>54</v>
      </c>
      <c r="S857" t="s">
        <v>50</v>
      </c>
      <c r="T857" t="s">
        <v>50</v>
      </c>
      <c r="U857" t="s">
        <v>50</v>
      </c>
      <c r="V857" t="s">
        <v>51</v>
      </c>
      <c r="W857" t="s">
        <v>50</v>
      </c>
      <c r="X857" t="s">
        <v>51</v>
      </c>
      <c r="Y857" t="s">
        <v>51</v>
      </c>
      <c r="Z857" t="b">
        <v>1</v>
      </c>
      <c r="AA857" t="s">
        <v>50</v>
      </c>
      <c r="AB857" t="s">
        <v>51</v>
      </c>
      <c r="AC857">
        <v>94</v>
      </c>
      <c r="AD857">
        <v>46</v>
      </c>
      <c r="AE857">
        <v>126</v>
      </c>
      <c r="AF857">
        <v>4.7</v>
      </c>
      <c r="AK857" t="s">
        <v>51</v>
      </c>
      <c r="AL857" t="s">
        <v>50</v>
      </c>
      <c r="AM857" t="s">
        <v>50</v>
      </c>
      <c r="AN857" t="s">
        <v>51</v>
      </c>
      <c r="AO857" t="s">
        <v>51</v>
      </c>
      <c r="AP857" t="s">
        <v>51</v>
      </c>
      <c r="AQ857" t="s">
        <v>51</v>
      </c>
      <c r="AR857" t="s">
        <v>51</v>
      </c>
      <c r="AS857" t="s">
        <v>50</v>
      </c>
      <c r="AT857" t="s">
        <v>50</v>
      </c>
      <c r="AU857" t="s">
        <v>52</v>
      </c>
      <c r="AV857" t="s">
        <v>52</v>
      </c>
      <c r="AW857" t="s">
        <v>52</v>
      </c>
      <c r="AX857" t="s">
        <v>52</v>
      </c>
      <c r="AY857" t="s">
        <v>51</v>
      </c>
    </row>
    <row r="858" spans="1:51" x14ac:dyDescent="0.25">
      <c r="A858">
        <v>24127</v>
      </c>
      <c r="B858">
        <v>60</v>
      </c>
      <c r="C858">
        <v>60</v>
      </c>
      <c r="E858">
        <v>1</v>
      </c>
      <c r="F858" t="s">
        <v>237</v>
      </c>
      <c r="G858" s="22">
        <v>18344</v>
      </c>
      <c r="H858">
        <v>68</v>
      </c>
      <c r="I858" t="s">
        <v>56</v>
      </c>
      <c r="J858" t="s">
        <v>57</v>
      </c>
      <c r="K858" t="s">
        <v>238</v>
      </c>
      <c r="L858">
        <v>34.9</v>
      </c>
      <c r="M858">
        <v>230</v>
      </c>
      <c r="N858">
        <v>140</v>
      </c>
      <c r="O858">
        <v>90</v>
      </c>
      <c r="P858">
        <v>185</v>
      </c>
      <c r="Q858">
        <v>70</v>
      </c>
      <c r="R858" t="s">
        <v>54</v>
      </c>
      <c r="S858" t="s">
        <v>50</v>
      </c>
      <c r="T858" t="s">
        <v>50</v>
      </c>
      <c r="U858" t="s">
        <v>50</v>
      </c>
      <c r="V858" t="s">
        <v>51</v>
      </c>
      <c r="W858" t="s">
        <v>50</v>
      </c>
      <c r="X858" t="s">
        <v>51</v>
      </c>
      <c r="Y858" t="s">
        <v>50</v>
      </c>
      <c r="Z858" t="s">
        <v>52</v>
      </c>
      <c r="AA858" t="s">
        <v>50</v>
      </c>
      <c r="AB858" t="s">
        <v>50</v>
      </c>
      <c r="AC858">
        <v>97</v>
      </c>
      <c r="AD858">
        <v>69</v>
      </c>
      <c r="AE858">
        <v>165</v>
      </c>
      <c r="AF858">
        <v>4.2</v>
      </c>
      <c r="AI858">
        <v>4.0999999999999996</v>
      </c>
      <c r="AJ858">
        <v>2.5</v>
      </c>
      <c r="AK858" t="s">
        <v>50</v>
      </c>
      <c r="AL858" t="s">
        <v>51</v>
      </c>
      <c r="AM858" t="s">
        <v>50</v>
      </c>
      <c r="AN858" t="s">
        <v>50</v>
      </c>
      <c r="AO858" t="s">
        <v>51</v>
      </c>
      <c r="AP858" t="s">
        <v>51</v>
      </c>
      <c r="AQ858" t="s">
        <v>50</v>
      </c>
      <c r="AR858" t="s">
        <v>50</v>
      </c>
      <c r="AS858" t="s">
        <v>51</v>
      </c>
      <c r="AT858" t="s">
        <v>50</v>
      </c>
      <c r="AU858" t="s">
        <v>52</v>
      </c>
      <c r="AV858" t="s">
        <v>52</v>
      </c>
      <c r="AW858" t="s">
        <v>52</v>
      </c>
      <c r="AX858" t="s">
        <v>52</v>
      </c>
      <c r="AY858" t="s">
        <v>51</v>
      </c>
    </row>
    <row r="859" spans="1:51" x14ac:dyDescent="0.25">
      <c r="A859">
        <v>242851</v>
      </c>
      <c r="B859">
        <v>71</v>
      </c>
      <c r="D859">
        <v>71</v>
      </c>
      <c r="E859">
        <v>1</v>
      </c>
      <c r="F859" t="s">
        <v>239</v>
      </c>
      <c r="G859" s="22">
        <v>14034</v>
      </c>
      <c r="H859">
        <v>80</v>
      </c>
      <c r="I859" t="s">
        <v>46</v>
      </c>
      <c r="J859" t="s">
        <v>47</v>
      </c>
      <c r="K859" t="s">
        <v>58</v>
      </c>
      <c r="L859">
        <v>34.15</v>
      </c>
      <c r="M859">
        <v>165</v>
      </c>
      <c r="N859">
        <v>80</v>
      </c>
      <c r="O859">
        <v>85</v>
      </c>
      <c r="P859">
        <v>122.5</v>
      </c>
      <c r="Q859">
        <v>58</v>
      </c>
      <c r="R859" t="s">
        <v>59</v>
      </c>
      <c r="S859" t="s">
        <v>50</v>
      </c>
      <c r="T859" t="s">
        <v>50</v>
      </c>
      <c r="U859" t="s">
        <v>50</v>
      </c>
      <c r="V859" t="s">
        <v>51</v>
      </c>
      <c r="W859" t="s">
        <v>51</v>
      </c>
      <c r="X859" t="s">
        <v>50</v>
      </c>
      <c r="Y859" t="s">
        <v>51</v>
      </c>
      <c r="Z859" t="b">
        <v>1</v>
      </c>
      <c r="AA859" t="s">
        <v>50</v>
      </c>
      <c r="AB859" t="s">
        <v>51</v>
      </c>
      <c r="AC859">
        <v>98</v>
      </c>
      <c r="AD859">
        <v>48</v>
      </c>
      <c r="AE859">
        <v>11</v>
      </c>
      <c r="AF859">
        <v>4</v>
      </c>
      <c r="AI859" t="s">
        <v>52</v>
      </c>
      <c r="AJ859" t="s">
        <v>52</v>
      </c>
      <c r="AK859" t="s">
        <v>51</v>
      </c>
      <c r="AL859" t="s">
        <v>51</v>
      </c>
      <c r="AM859" t="s">
        <v>52</v>
      </c>
      <c r="AN859" t="s">
        <v>51</v>
      </c>
      <c r="AO859" t="s">
        <v>51</v>
      </c>
      <c r="AQ859" t="s">
        <v>50</v>
      </c>
      <c r="AR859" t="s">
        <v>50</v>
      </c>
      <c r="AS859" t="s">
        <v>51</v>
      </c>
      <c r="AT859" t="s">
        <v>50</v>
      </c>
      <c r="AU859" t="s">
        <v>52</v>
      </c>
      <c r="AV859" t="s">
        <v>52</v>
      </c>
      <c r="AW859" t="s">
        <v>52</v>
      </c>
      <c r="AX859" t="s">
        <v>52</v>
      </c>
      <c r="AY859" t="s">
        <v>51</v>
      </c>
    </row>
    <row r="860" spans="1:51" hidden="1" x14ac:dyDescent="0.25">
      <c r="A860">
        <v>242851</v>
      </c>
      <c r="B860">
        <v>71</v>
      </c>
      <c r="D860">
        <v>71</v>
      </c>
      <c r="E860">
        <v>2</v>
      </c>
      <c r="F860" t="s">
        <v>1267</v>
      </c>
      <c r="G860" s="22">
        <v>14034</v>
      </c>
      <c r="H860">
        <v>80</v>
      </c>
      <c r="I860" t="s">
        <v>46</v>
      </c>
      <c r="J860" t="s">
        <v>47</v>
      </c>
      <c r="K860" t="s">
        <v>58</v>
      </c>
      <c r="L860">
        <v>33.31</v>
      </c>
      <c r="M860">
        <v>160</v>
      </c>
      <c r="N860">
        <v>80</v>
      </c>
      <c r="O860">
        <v>80</v>
      </c>
      <c r="P860">
        <v>120</v>
      </c>
      <c r="Q860">
        <v>58</v>
      </c>
      <c r="R860" t="s">
        <v>59</v>
      </c>
      <c r="S860" t="s">
        <v>50</v>
      </c>
      <c r="T860" t="s">
        <v>50</v>
      </c>
      <c r="U860" t="s">
        <v>50</v>
      </c>
      <c r="V860" t="s">
        <v>51</v>
      </c>
      <c r="W860" t="s">
        <v>51</v>
      </c>
      <c r="X860" t="s">
        <v>50</v>
      </c>
      <c r="Y860" t="s">
        <v>51</v>
      </c>
      <c r="Z860" t="b">
        <v>1</v>
      </c>
      <c r="AA860" t="s">
        <v>50</v>
      </c>
      <c r="AB860" t="s">
        <v>51</v>
      </c>
      <c r="AI860" t="s">
        <v>52</v>
      </c>
      <c r="AJ860" t="s">
        <v>52</v>
      </c>
      <c r="AK860" t="s">
        <v>51</v>
      </c>
      <c r="AL860" t="s">
        <v>51</v>
      </c>
      <c r="AM860" t="s">
        <v>52</v>
      </c>
      <c r="AN860" t="s">
        <v>51</v>
      </c>
      <c r="AO860" t="s">
        <v>51</v>
      </c>
      <c r="AP860" t="s">
        <v>50</v>
      </c>
      <c r="AQ860" t="s">
        <v>50</v>
      </c>
      <c r="AR860" t="s">
        <v>50</v>
      </c>
      <c r="AS860" t="s">
        <v>51</v>
      </c>
      <c r="AT860" t="s">
        <v>50</v>
      </c>
      <c r="AU860" t="s">
        <v>52</v>
      </c>
      <c r="AV860" t="s">
        <v>52</v>
      </c>
      <c r="AW860" t="s">
        <v>52</v>
      </c>
      <c r="AX860" t="s">
        <v>52</v>
      </c>
      <c r="AY860" t="s">
        <v>51</v>
      </c>
    </row>
    <row r="861" spans="1:51" hidden="1" x14ac:dyDescent="0.25">
      <c r="A861">
        <v>242851</v>
      </c>
      <c r="B861">
        <v>71</v>
      </c>
      <c r="D861">
        <v>71</v>
      </c>
      <c r="E861">
        <v>3</v>
      </c>
      <c r="F861" t="s">
        <v>1268</v>
      </c>
      <c r="G861" s="22">
        <v>14034</v>
      </c>
      <c r="H861">
        <v>80</v>
      </c>
      <c r="I861" t="s">
        <v>46</v>
      </c>
      <c r="J861" t="s">
        <v>47</v>
      </c>
      <c r="K861" t="s">
        <v>58</v>
      </c>
      <c r="L861">
        <v>35.840000000000003</v>
      </c>
      <c r="M861">
        <v>150</v>
      </c>
      <c r="N861">
        <v>75</v>
      </c>
      <c r="O861">
        <v>75</v>
      </c>
      <c r="P861">
        <v>112.5</v>
      </c>
      <c r="Q861">
        <v>60</v>
      </c>
      <c r="R861" t="s">
        <v>59</v>
      </c>
      <c r="S861" t="s">
        <v>50</v>
      </c>
      <c r="T861" t="s">
        <v>50</v>
      </c>
      <c r="U861" t="s">
        <v>50</v>
      </c>
      <c r="V861" t="s">
        <v>51</v>
      </c>
      <c r="W861" t="s">
        <v>51</v>
      </c>
      <c r="X861" t="s">
        <v>50</v>
      </c>
      <c r="Y861" t="s">
        <v>51</v>
      </c>
      <c r="Z861" t="b">
        <v>1</v>
      </c>
      <c r="AA861" t="s">
        <v>50</v>
      </c>
      <c r="AB861" t="s">
        <v>51</v>
      </c>
      <c r="AI861" t="s">
        <v>52</v>
      </c>
      <c r="AJ861" t="s">
        <v>52</v>
      </c>
      <c r="AK861" t="s">
        <v>51</v>
      </c>
      <c r="AL861" t="s">
        <v>51</v>
      </c>
      <c r="AM861" t="s">
        <v>52</v>
      </c>
      <c r="AN861" t="s">
        <v>51</v>
      </c>
      <c r="AO861" t="s">
        <v>51</v>
      </c>
      <c r="AP861" t="s">
        <v>50</v>
      </c>
      <c r="AQ861" t="s">
        <v>50</v>
      </c>
      <c r="AR861" t="s">
        <v>50</v>
      </c>
      <c r="AS861" t="s">
        <v>51</v>
      </c>
      <c r="AT861" t="s">
        <v>50</v>
      </c>
      <c r="AU861" t="s">
        <v>52</v>
      </c>
      <c r="AV861" t="s">
        <v>52</v>
      </c>
      <c r="AW861" t="s">
        <v>52</v>
      </c>
      <c r="AX861" t="s">
        <v>52</v>
      </c>
      <c r="AY861" t="s">
        <v>51</v>
      </c>
    </row>
    <row r="862" spans="1:51" hidden="1" x14ac:dyDescent="0.25">
      <c r="A862">
        <v>242851</v>
      </c>
      <c r="B862">
        <v>71</v>
      </c>
      <c r="D862">
        <v>71</v>
      </c>
      <c r="E862">
        <v>4</v>
      </c>
      <c r="F862" t="s">
        <v>1269</v>
      </c>
      <c r="G862" s="22">
        <v>14034</v>
      </c>
      <c r="H862">
        <v>80</v>
      </c>
      <c r="I862" t="s">
        <v>46</v>
      </c>
      <c r="J862" t="s">
        <v>47</v>
      </c>
      <c r="K862" t="s">
        <v>58</v>
      </c>
      <c r="L862">
        <v>34.200000000000003</v>
      </c>
      <c r="M862">
        <v>140</v>
      </c>
      <c r="N862">
        <v>60</v>
      </c>
      <c r="O862">
        <v>80</v>
      </c>
      <c r="P862">
        <v>100</v>
      </c>
      <c r="Q862">
        <v>62</v>
      </c>
      <c r="R862" t="s">
        <v>59</v>
      </c>
      <c r="S862" t="s">
        <v>50</v>
      </c>
      <c r="T862" t="s">
        <v>50</v>
      </c>
      <c r="U862" t="s">
        <v>51</v>
      </c>
      <c r="V862" t="s">
        <v>51</v>
      </c>
      <c r="W862" t="s">
        <v>51</v>
      </c>
      <c r="X862" t="s">
        <v>50</v>
      </c>
      <c r="Y862" t="s">
        <v>51</v>
      </c>
      <c r="Z862" t="b">
        <v>1</v>
      </c>
      <c r="AA862" t="s">
        <v>50</v>
      </c>
      <c r="AB862" t="s">
        <v>51</v>
      </c>
      <c r="AC862">
        <v>120</v>
      </c>
      <c r="AD862">
        <v>38</v>
      </c>
      <c r="AF862">
        <v>4.7</v>
      </c>
      <c r="AI862" t="s">
        <v>52</v>
      </c>
      <c r="AJ862" t="s">
        <v>52</v>
      </c>
      <c r="AK862" t="s">
        <v>51</v>
      </c>
      <c r="AL862" t="s">
        <v>51</v>
      </c>
      <c r="AM862" t="s">
        <v>52</v>
      </c>
      <c r="AN862" t="s">
        <v>51</v>
      </c>
      <c r="AO862" t="s">
        <v>51</v>
      </c>
      <c r="AP862" t="s">
        <v>50</v>
      </c>
      <c r="AQ862" t="s">
        <v>50</v>
      </c>
      <c r="AR862" t="s">
        <v>50</v>
      </c>
      <c r="AS862" t="s">
        <v>51</v>
      </c>
      <c r="AT862" t="s">
        <v>50</v>
      </c>
      <c r="AU862" t="s">
        <v>52</v>
      </c>
      <c r="AV862" t="s">
        <v>52</v>
      </c>
      <c r="AW862" t="s">
        <v>52</v>
      </c>
      <c r="AX862" t="s">
        <v>52</v>
      </c>
      <c r="AY862" t="s">
        <v>51</v>
      </c>
    </row>
    <row r="863" spans="1:51" hidden="1" x14ac:dyDescent="0.25">
      <c r="A863">
        <v>242851</v>
      </c>
      <c r="B863">
        <v>65</v>
      </c>
      <c r="C863">
        <v>65</v>
      </c>
      <c r="D863">
        <v>71</v>
      </c>
      <c r="E863">
        <v>5</v>
      </c>
      <c r="F863" t="s">
        <v>1270</v>
      </c>
      <c r="G863" s="22">
        <v>14034</v>
      </c>
      <c r="H863">
        <v>80</v>
      </c>
      <c r="I863" t="s">
        <v>46</v>
      </c>
      <c r="J863" t="s">
        <v>47</v>
      </c>
      <c r="K863" t="s">
        <v>58</v>
      </c>
      <c r="L863">
        <v>34.299999999999997</v>
      </c>
      <c r="M863">
        <v>135</v>
      </c>
      <c r="N863">
        <v>60</v>
      </c>
      <c r="O863">
        <v>75</v>
      </c>
      <c r="P863">
        <v>97.5</v>
      </c>
      <c r="Q863">
        <v>56</v>
      </c>
      <c r="R863" t="s">
        <v>59</v>
      </c>
      <c r="S863" t="s">
        <v>50</v>
      </c>
      <c r="T863" t="s">
        <v>50</v>
      </c>
      <c r="U863" t="s">
        <v>51</v>
      </c>
      <c r="V863" t="s">
        <v>51</v>
      </c>
      <c r="W863" t="s">
        <v>51</v>
      </c>
      <c r="X863" t="s">
        <v>50</v>
      </c>
      <c r="Y863" t="s">
        <v>51</v>
      </c>
      <c r="Z863" t="b">
        <v>1</v>
      </c>
      <c r="AA863" t="s">
        <v>50</v>
      </c>
      <c r="AB863" t="s">
        <v>51</v>
      </c>
      <c r="AC863">
        <v>97</v>
      </c>
      <c r="AD863">
        <v>48</v>
      </c>
      <c r="AG863">
        <v>265</v>
      </c>
      <c r="AK863" t="s">
        <v>51</v>
      </c>
      <c r="AL863" t="s">
        <v>51</v>
      </c>
      <c r="AN863" t="s">
        <v>51</v>
      </c>
      <c r="AO863" t="s">
        <v>51</v>
      </c>
      <c r="AP863" t="s">
        <v>50</v>
      </c>
      <c r="AQ863" t="s">
        <v>50</v>
      </c>
      <c r="AR863" t="s">
        <v>50</v>
      </c>
      <c r="AS863" t="s">
        <v>51</v>
      </c>
      <c r="AT863" t="s">
        <v>50</v>
      </c>
      <c r="AU863" t="s">
        <v>52</v>
      </c>
      <c r="AV863" t="s">
        <v>52</v>
      </c>
      <c r="AW863" t="s">
        <v>52</v>
      </c>
      <c r="AX863" t="s">
        <v>52</v>
      </c>
      <c r="AY863" t="s">
        <v>51</v>
      </c>
    </row>
    <row r="864" spans="1:51" hidden="1" x14ac:dyDescent="0.25">
      <c r="A864">
        <v>242851</v>
      </c>
      <c r="B864">
        <v>65</v>
      </c>
      <c r="C864">
        <v>65</v>
      </c>
      <c r="D864">
        <v>71</v>
      </c>
      <c r="E864">
        <v>6</v>
      </c>
      <c r="F864" t="s">
        <v>1271</v>
      </c>
      <c r="G864" s="22">
        <v>14034</v>
      </c>
      <c r="H864">
        <v>80</v>
      </c>
      <c r="I864" t="s">
        <v>46</v>
      </c>
      <c r="J864" t="s">
        <v>47</v>
      </c>
      <c r="K864" t="s">
        <v>58</v>
      </c>
      <c r="L864">
        <v>34</v>
      </c>
      <c r="M864">
        <v>120</v>
      </c>
      <c r="N864">
        <v>60</v>
      </c>
      <c r="O864">
        <v>60</v>
      </c>
      <c r="P864">
        <v>90</v>
      </c>
      <c r="Q864">
        <v>58</v>
      </c>
      <c r="R864" t="s">
        <v>59</v>
      </c>
      <c r="S864" t="s">
        <v>50</v>
      </c>
      <c r="T864" t="s">
        <v>50</v>
      </c>
      <c r="U864" t="s">
        <v>50</v>
      </c>
      <c r="V864" t="s">
        <v>51</v>
      </c>
      <c r="W864" t="s">
        <v>51</v>
      </c>
      <c r="X864" t="s">
        <v>50</v>
      </c>
      <c r="Y864" t="s">
        <v>51</v>
      </c>
      <c r="Z864" t="b">
        <v>1</v>
      </c>
      <c r="AA864" t="s">
        <v>50</v>
      </c>
      <c r="AB864" t="s">
        <v>51</v>
      </c>
      <c r="AK864" t="s">
        <v>51</v>
      </c>
      <c r="AL864" t="s">
        <v>51</v>
      </c>
      <c r="AN864" t="s">
        <v>51</v>
      </c>
      <c r="AO864" t="s">
        <v>51</v>
      </c>
      <c r="AP864" t="s">
        <v>50</v>
      </c>
      <c r="AQ864" t="s">
        <v>50</v>
      </c>
      <c r="AR864" t="s">
        <v>50</v>
      </c>
      <c r="AS864" t="s">
        <v>51</v>
      </c>
      <c r="AT864" t="s">
        <v>50</v>
      </c>
      <c r="AU864" t="s">
        <v>52</v>
      </c>
      <c r="AV864" t="s">
        <v>52</v>
      </c>
      <c r="AW864" t="s">
        <v>52</v>
      </c>
      <c r="AX864" t="s">
        <v>52</v>
      </c>
      <c r="AY864" t="s">
        <v>51</v>
      </c>
    </row>
    <row r="865" spans="1:51" hidden="1" x14ac:dyDescent="0.25">
      <c r="A865">
        <v>242851</v>
      </c>
      <c r="B865">
        <v>65</v>
      </c>
      <c r="C865">
        <v>65</v>
      </c>
      <c r="D865">
        <v>71</v>
      </c>
      <c r="E865">
        <v>7</v>
      </c>
      <c r="F865" t="s">
        <v>1272</v>
      </c>
      <c r="G865" s="22">
        <v>14034</v>
      </c>
      <c r="H865">
        <v>80</v>
      </c>
      <c r="I865" t="s">
        <v>46</v>
      </c>
      <c r="J865" t="s">
        <v>47</v>
      </c>
      <c r="K865" t="s">
        <v>58</v>
      </c>
      <c r="L865">
        <v>31.2</v>
      </c>
      <c r="M865">
        <v>160</v>
      </c>
      <c r="N865">
        <v>50</v>
      </c>
      <c r="O865">
        <v>110</v>
      </c>
      <c r="P865">
        <v>105</v>
      </c>
      <c r="Q865">
        <v>77</v>
      </c>
      <c r="R865" t="s">
        <v>54</v>
      </c>
      <c r="S865" t="s">
        <v>50</v>
      </c>
      <c r="T865" t="s">
        <v>50</v>
      </c>
      <c r="U865" t="s">
        <v>50</v>
      </c>
      <c r="V865" t="s">
        <v>51</v>
      </c>
      <c r="W865" t="s">
        <v>51</v>
      </c>
      <c r="X865" t="s">
        <v>51</v>
      </c>
      <c r="Y865" t="s">
        <v>51</v>
      </c>
      <c r="Z865" t="b">
        <v>1</v>
      </c>
      <c r="AA865" t="s">
        <v>50</v>
      </c>
      <c r="AB865" t="s">
        <v>51</v>
      </c>
      <c r="AC865">
        <v>130</v>
      </c>
      <c r="AD865">
        <v>34</v>
      </c>
      <c r="AF865">
        <v>4.4000000000000004</v>
      </c>
      <c r="AK865" t="s">
        <v>51</v>
      </c>
      <c r="AL865" t="s">
        <v>51</v>
      </c>
      <c r="AM865" t="s">
        <v>50</v>
      </c>
      <c r="AN865" t="s">
        <v>50</v>
      </c>
      <c r="AO865" t="s">
        <v>51</v>
      </c>
      <c r="AP865" t="s">
        <v>51</v>
      </c>
      <c r="AQ865" t="s">
        <v>50</v>
      </c>
      <c r="AR865" t="s">
        <v>50</v>
      </c>
      <c r="AS865" t="s">
        <v>51</v>
      </c>
      <c r="AT865" t="s">
        <v>50</v>
      </c>
      <c r="AU865" t="s">
        <v>52</v>
      </c>
      <c r="AV865" t="s">
        <v>52</v>
      </c>
      <c r="AW865" t="s">
        <v>52</v>
      </c>
      <c r="AX865" t="s">
        <v>52</v>
      </c>
      <c r="AY865" t="s">
        <v>51</v>
      </c>
    </row>
    <row r="866" spans="1:51" hidden="1" x14ac:dyDescent="0.25">
      <c r="A866">
        <v>242851</v>
      </c>
      <c r="B866">
        <v>74</v>
      </c>
      <c r="C866">
        <v>74</v>
      </c>
      <c r="D866">
        <v>71</v>
      </c>
      <c r="E866">
        <v>8</v>
      </c>
      <c r="F866" t="s">
        <v>1273</v>
      </c>
      <c r="G866" s="22">
        <v>14034</v>
      </c>
      <c r="H866">
        <v>80</v>
      </c>
      <c r="I866" t="s">
        <v>46</v>
      </c>
      <c r="J866" t="s">
        <v>47</v>
      </c>
      <c r="K866" t="s">
        <v>58</v>
      </c>
      <c r="L866">
        <v>33.1</v>
      </c>
      <c r="M866">
        <v>155</v>
      </c>
      <c r="N866">
        <v>50</v>
      </c>
      <c r="O866">
        <v>105</v>
      </c>
      <c r="P866">
        <v>102.5</v>
      </c>
      <c r="Q866">
        <v>67</v>
      </c>
      <c r="R866" t="s">
        <v>54</v>
      </c>
      <c r="S866" t="s">
        <v>50</v>
      </c>
      <c r="T866" t="s">
        <v>50</v>
      </c>
      <c r="U866" t="s">
        <v>51</v>
      </c>
      <c r="V866" t="s">
        <v>51</v>
      </c>
      <c r="W866" t="s">
        <v>51</v>
      </c>
      <c r="X866" t="s">
        <v>51</v>
      </c>
      <c r="Y866" t="s">
        <v>51</v>
      </c>
      <c r="Z866" t="b">
        <v>1</v>
      </c>
      <c r="AA866" t="s">
        <v>50</v>
      </c>
      <c r="AB866" t="s">
        <v>51</v>
      </c>
      <c r="AC866">
        <v>148</v>
      </c>
      <c r="AD866">
        <v>29</v>
      </c>
      <c r="AE866">
        <v>112</v>
      </c>
      <c r="AF866">
        <v>5</v>
      </c>
      <c r="AK866" t="s">
        <v>51</v>
      </c>
      <c r="AL866" t="s">
        <v>51</v>
      </c>
      <c r="AM866" t="s">
        <v>50</v>
      </c>
      <c r="AN866" t="s">
        <v>50</v>
      </c>
      <c r="AO866" t="s">
        <v>51</v>
      </c>
      <c r="AP866" t="s">
        <v>51</v>
      </c>
      <c r="AQ866" t="s">
        <v>50</v>
      </c>
      <c r="AR866" t="s">
        <v>50</v>
      </c>
      <c r="AS866" t="s">
        <v>51</v>
      </c>
      <c r="AT866" t="s">
        <v>50</v>
      </c>
      <c r="AU866" t="s">
        <v>52</v>
      </c>
      <c r="AV866" t="s">
        <v>52</v>
      </c>
      <c r="AW866" t="s">
        <v>52</v>
      </c>
      <c r="AX866" t="s">
        <v>52</v>
      </c>
      <c r="AY866" t="s">
        <v>51</v>
      </c>
    </row>
    <row r="867" spans="1:51" hidden="1" x14ac:dyDescent="0.25">
      <c r="A867">
        <v>242851</v>
      </c>
      <c r="B867">
        <v>74</v>
      </c>
      <c r="C867">
        <v>74</v>
      </c>
      <c r="D867">
        <v>71</v>
      </c>
      <c r="E867">
        <v>9</v>
      </c>
      <c r="F867" t="s">
        <v>1274</v>
      </c>
      <c r="G867" s="22">
        <v>14034</v>
      </c>
      <c r="H867">
        <v>80</v>
      </c>
      <c r="I867" t="s">
        <v>46</v>
      </c>
      <c r="J867" t="s">
        <v>47</v>
      </c>
      <c r="K867" t="s">
        <v>58</v>
      </c>
      <c r="L867">
        <v>32.799999999999997</v>
      </c>
      <c r="M867">
        <v>150</v>
      </c>
      <c r="N867">
        <v>55</v>
      </c>
      <c r="O867">
        <v>95</v>
      </c>
      <c r="P867">
        <v>102.5</v>
      </c>
      <c r="Q867">
        <v>67</v>
      </c>
      <c r="R867" t="s">
        <v>59</v>
      </c>
      <c r="S867" t="s">
        <v>50</v>
      </c>
      <c r="T867" t="s">
        <v>50</v>
      </c>
      <c r="U867" t="s">
        <v>51</v>
      </c>
      <c r="V867" t="s">
        <v>51</v>
      </c>
      <c r="W867" t="s">
        <v>51</v>
      </c>
      <c r="X867" t="s">
        <v>51</v>
      </c>
      <c r="Y867" t="s">
        <v>51</v>
      </c>
      <c r="Z867" t="b">
        <v>1</v>
      </c>
      <c r="AA867" t="s">
        <v>50</v>
      </c>
      <c r="AB867" t="s">
        <v>51</v>
      </c>
      <c r="AC867">
        <v>171</v>
      </c>
      <c r="AD867">
        <v>24</v>
      </c>
      <c r="AE867">
        <v>117</v>
      </c>
      <c r="AF867">
        <v>4.7</v>
      </c>
      <c r="AK867" t="s">
        <v>51</v>
      </c>
      <c r="AL867" t="s">
        <v>51</v>
      </c>
      <c r="AM867" t="s">
        <v>50</v>
      </c>
      <c r="AN867" t="s">
        <v>50</v>
      </c>
      <c r="AO867" t="s">
        <v>51</v>
      </c>
      <c r="AP867" t="s">
        <v>51</v>
      </c>
      <c r="AQ867" t="s">
        <v>50</v>
      </c>
      <c r="AR867" t="s">
        <v>50</v>
      </c>
      <c r="AS867" t="s">
        <v>51</v>
      </c>
      <c r="AT867" t="s">
        <v>50</v>
      </c>
      <c r="AU867" t="s">
        <v>52</v>
      </c>
      <c r="AV867" t="s">
        <v>52</v>
      </c>
      <c r="AW867" t="s">
        <v>52</v>
      </c>
      <c r="AX867" t="s">
        <v>52</v>
      </c>
      <c r="AY867" t="s">
        <v>51</v>
      </c>
    </row>
    <row r="868" spans="1:51" hidden="1" x14ac:dyDescent="0.25">
      <c r="A868">
        <v>242851</v>
      </c>
      <c r="B868">
        <v>74</v>
      </c>
      <c r="C868">
        <v>74</v>
      </c>
      <c r="D868">
        <v>71</v>
      </c>
      <c r="E868">
        <v>10</v>
      </c>
      <c r="F868" t="s">
        <v>1275</v>
      </c>
      <c r="G868" s="22">
        <v>14034</v>
      </c>
      <c r="H868">
        <v>80</v>
      </c>
      <c r="I868" t="s">
        <v>46</v>
      </c>
      <c r="J868" t="s">
        <v>47</v>
      </c>
      <c r="K868" t="s">
        <v>58</v>
      </c>
      <c r="L868">
        <v>32</v>
      </c>
      <c r="M868">
        <v>140</v>
      </c>
      <c r="N868">
        <v>70</v>
      </c>
      <c r="O868">
        <v>70</v>
      </c>
      <c r="P868">
        <v>105</v>
      </c>
      <c r="Q868">
        <v>67</v>
      </c>
      <c r="R868" t="s">
        <v>59</v>
      </c>
      <c r="S868" t="s">
        <v>50</v>
      </c>
      <c r="T868" t="s">
        <v>50</v>
      </c>
      <c r="U868" t="s">
        <v>51</v>
      </c>
      <c r="V868" t="s">
        <v>51</v>
      </c>
      <c r="W868" t="s">
        <v>51</v>
      </c>
      <c r="X868" t="s">
        <v>51</v>
      </c>
      <c r="Y868" t="s">
        <v>51</v>
      </c>
      <c r="Z868" t="b">
        <v>1</v>
      </c>
      <c r="AA868" t="s">
        <v>50</v>
      </c>
      <c r="AB868" t="s">
        <v>51</v>
      </c>
      <c r="AC868">
        <v>195</v>
      </c>
      <c r="AD868">
        <v>21</v>
      </c>
      <c r="AF868">
        <v>4.9000000000000004</v>
      </c>
      <c r="AH868">
        <v>49.9</v>
      </c>
      <c r="AK868" t="s">
        <v>51</v>
      </c>
      <c r="AL868" t="s">
        <v>51</v>
      </c>
      <c r="AM868" t="s">
        <v>50</v>
      </c>
      <c r="AN868" t="s">
        <v>50</v>
      </c>
      <c r="AO868" t="s">
        <v>51</v>
      </c>
      <c r="AP868" t="s">
        <v>51</v>
      </c>
      <c r="AQ868" t="s">
        <v>50</v>
      </c>
      <c r="AR868" t="s">
        <v>50</v>
      </c>
      <c r="AS868" t="s">
        <v>51</v>
      </c>
      <c r="AT868" t="s">
        <v>50</v>
      </c>
      <c r="AU868" t="s">
        <v>52</v>
      </c>
      <c r="AV868" t="s">
        <v>52</v>
      </c>
      <c r="AW868" t="s">
        <v>52</v>
      </c>
      <c r="AX868" t="s">
        <v>52</v>
      </c>
      <c r="AY868" t="s">
        <v>51</v>
      </c>
    </row>
    <row r="869" spans="1:51" hidden="1" x14ac:dyDescent="0.25">
      <c r="A869">
        <v>242851</v>
      </c>
      <c r="B869">
        <v>74</v>
      </c>
      <c r="C869">
        <v>74</v>
      </c>
      <c r="D869">
        <v>71</v>
      </c>
      <c r="E869">
        <v>11</v>
      </c>
      <c r="F869" t="s">
        <v>1276</v>
      </c>
      <c r="G869" s="22">
        <v>14034</v>
      </c>
      <c r="H869">
        <v>80</v>
      </c>
      <c r="I869" t="s">
        <v>46</v>
      </c>
      <c r="J869" t="s">
        <v>47</v>
      </c>
      <c r="K869" t="s">
        <v>58</v>
      </c>
      <c r="L869">
        <v>31.6</v>
      </c>
      <c r="M869">
        <v>130</v>
      </c>
      <c r="N869">
        <v>45</v>
      </c>
      <c r="O869">
        <v>85</v>
      </c>
      <c r="P869">
        <v>87.5</v>
      </c>
      <c r="Q869">
        <v>70</v>
      </c>
      <c r="R869" t="s">
        <v>105</v>
      </c>
      <c r="S869" t="s">
        <v>50</v>
      </c>
      <c r="T869" t="s">
        <v>50</v>
      </c>
      <c r="U869" t="s">
        <v>50</v>
      </c>
      <c r="V869" t="s">
        <v>51</v>
      </c>
      <c r="W869" t="s">
        <v>51</v>
      </c>
      <c r="X869" t="s">
        <v>51</v>
      </c>
      <c r="Y869" t="s">
        <v>51</v>
      </c>
      <c r="Z869" t="b">
        <v>1</v>
      </c>
      <c r="AA869" t="s">
        <v>50</v>
      </c>
      <c r="AB869" t="s">
        <v>51</v>
      </c>
      <c r="AC869">
        <v>218</v>
      </c>
      <c r="AD869">
        <v>18</v>
      </c>
      <c r="AE869">
        <v>113</v>
      </c>
      <c r="AF869">
        <v>5.5</v>
      </c>
      <c r="AK869" t="s">
        <v>51</v>
      </c>
      <c r="AL869" t="s">
        <v>51</v>
      </c>
      <c r="AM869" t="s">
        <v>50</v>
      </c>
      <c r="AN869" t="s">
        <v>50</v>
      </c>
      <c r="AO869" t="s">
        <v>51</v>
      </c>
      <c r="AP869" t="s">
        <v>51</v>
      </c>
      <c r="AQ869" t="s">
        <v>50</v>
      </c>
      <c r="AR869" t="s">
        <v>50</v>
      </c>
      <c r="AS869" t="s">
        <v>51</v>
      </c>
      <c r="AT869" t="s">
        <v>50</v>
      </c>
      <c r="AU869" t="s">
        <v>52</v>
      </c>
      <c r="AV869" t="s">
        <v>52</v>
      </c>
      <c r="AW869" t="s">
        <v>52</v>
      </c>
      <c r="AX869" t="s">
        <v>52</v>
      </c>
      <c r="AY869" t="s">
        <v>51</v>
      </c>
    </row>
    <row r="870" spans="1:51" hidden="1" x14ac:dyDescent="0.25">
      <c r="A870">
        <v>242851</v>
      </c>
      <c r="B870">
        <v>74</v>
      </c>
      <c r="C870">
        <v>74</v>
      </c>
      <c r="D870">
        <v>71</v>
      </c>
      <c r="E870">
        <v>12</v>
      </c>
      <c r="F870" t="s">
        <v>1277</v>
      </c>
      <c r="G870" s="22">
        <v>14034</v>
      </c>
      <c r="H870">
        <v>80</v>
      </c>
      <c r="I870" t="s">
        <v>46</v>
      </c>
      <c r="J870" t="s">
        <v>47</v>
      </c>
      <c r="K870" t="s">
        <v>58</v>
      </c>
      <c r="L870">
        <v>32.799999999999997</v>
      </c>
      <c r="M870">
        <v>160</v>
      </c>
      <c r="N870">
        <v>60</v>
      </c>
      <c r="O870">
        <v>100</v>
      </c>
      <c r="P870">
        <v>110</v>
      </c>
      <c r="Q870">
        <v>66</v>
      </c>
      <c r="R870" t="s">
        <v>59</v>
      </c>
      <c r="S870" t="s">
        <v>50</v>
      </c>
      <c r="T870" t="s">
        <v>50</v>
      </c>
      <c r="U870" t="s">
        <v>50</v>
      </c>
      <c r="V870" t="s">
        <v>51</v>
      </c>
      <c r="W870" t="s">
        <v>51</v>
      </c>
      <c r="X870" t="s">
        <v>51</v>
      </c>
      <c r="Y870" t="s">
        <v>51</v>
      </c>
      <c r="Z870" t="b">
        <v>1</v>
      </c>
      <c r="AA870" t="s">
        <v>50</v>
      </c>
      <c r="AB870" t="s">
        <v>51</v>
      </c>
      <c r="AC870">
        <v>192</v>
      </c>
      <c r="AD870">
        <v>21</v>
      </c>
      <c r="AF870">
        <v>4</v>
      </c>
      <c r="AK870" t="s">
        <v>51</v>
      </c>
      <c r="AL870" t="s">
        <v>51</v>
      </c>
      <c r="AM870" t="s">
        <v>50</v>
      </c>
      <c r="AN870" t="s">
        <v>50</v>
      </c>
      <c r="AO870" t="s">
        <v>51</v>
      </c>
      <c r="AP870" t="s">
        <v>50</v>
      </c>
      <c r="AQ870" t="s">
        <v>50</v>
      </c>
      <c r="AR870" t="s">
        <v>50</v>
      </c>
      <c r="AS870" t="s">
        <v>51</v>
      </c>
      <c r="AT870" t="s">
        <v>50</v>
      </c>
      <c r="AU870" t="s">
        <v>52</v>
      </c>
      <c r="AV870" t="s">
        <v>52</v>
      </c>
      <c r="AW870" t="s">
        <v>52</v>
      </c>
      <c r="AX870" t="s">
        <v>52</v>
      </c>
      <c r="AY870" t="s">
        <v>51</v>
      </c>
    </row>
    <row r="871" spans="1:51" hidden="1" x14ac:dyDescent="0.25">
      <c r="A871">
        <v>242851</v>
      </c>
      <c r="B871">
        <v>72</v>
      </c>
      <c r="C871">
        <v>72</v>
      </c>
      <c r="D871">
        <v>71</v>
      </c>
      <c r="E871">
        <v>13</v>
      </c>
      <c r="F871" t="s">
        <v>1278</v>
      </c>
      <c r="G871" s="22">
        <v>14034</v>
      </c>
      <c r="H871">
        <v>80</v>
      </c>
      <c r="I871" t="s">
        <v>46</v>
      </c>
      <c r="J871" t="s">
        <v>47</v>
      </c>
      <c r="K871" t="s">
        <v>58</v>
      </c>
      <c r="L871">
        <v>32</v>
      </c>
      <c r="M871">
        <v>140</v>
      </c>
      <c r="N871">
        <v>60</v>
      </c>
      <c r="O871">
        <v>80</v>
      </c>
      <c r="P871">
        <v>100</v>
      </c>
      <c r="Q871">
        <v>68</v>
      </c>
      <c r="R871" t="s">
        <v>59</v>
      </c>
      <c r="S871" t="s">
        <v>50</v>
      </c>
      <c r="T871" t="s">
        <v>50</v>
      </c>
      <c r="U871" t="s">
        <v>50</v>
      </c>
      <c r="V871" t="s">
        <v>51</v>
      </c>
      <c r="W871" t="s">
        <v>51</v>
      </c>
      <c r="X871" t="s">
        <v>51</v>
      </c>
      <c r="Y871" t="s">
        <v>51</v>
      </c>
      <c r="Z871" t="b">
        <v>1</v>
      </c>
      <c r="AA871" t="s">
        <v>50</v>
      </c>
      <c r="AB871" t="s">
        <v>51</v>
      </c>
      <c r="AC871">
        <v>126</v>
      </c>
      <c r="AD871">
        <v>35</v>
      </c>
      <c r="AE871">
        <v>111</v>
      </c>
      <c r="AF871">
        <v>3.4</v>
      </c>
      <c r="AK871" t="s">
        <v>51</v>
      </c>
      <c r="AL871" t="s">
        <v>51</v>
      </c>
      <c r="AM871" t="s">
        <v>50</v>
      </c>
      <c r="AN871" t="s">
        <v>50</v>
      </c>
      <c r="AO871" t="s">
        <v>51</v>
      </c>
      <c r="AP871" t="s">
        <v>50</v>
      </c>
      <c r="AQ871" t="s">
        <v>50</v>
      </c>
      <c r="AR871" t="s">
        <v>50</v>
      </c>
      <c r="AS871" t="s">
        <v>51</v>
      </c>
      <c r="AT871" t="s">
        <v>50</v>
      </c>
      <c r="AU871" t="s">
        <v>52</v>
      </c>
      <c r="AV871" t="s">
        <v>52</v>
      </c>
      <c r="AW871" t="s">
        <v>52</v>
      </c>
      <c r="AX871" t="s">
        <v>52</v>
      </c>
      <c r="AY871" t="s">
        <v>51</v>
      </c>
    </row>
    <row r="872" spans="1:51" x14ac:dyDescent="0.25">
      <c r="A872">
        <v>243187</v>
      </c>
      <c r="B872">
        <v>59</v>
      </c>
      <c r="D872">
        <v>59</v>
      </c>
      <c r="E872">
        <v>1</v>
      </c>
      <c r="F872" t="s">
        <v>240</v>
      </c>
      <c r="G872" s="22">
        <v>10148</v>
      </c>
      <c r="H872">
        <v>91</v>
      </c>
      <c r="I872" t="s">
        <v>46</v>
      </c>
      <c r="J872" t="s">
        <v>47</v>
      </c>
      <c r="K872" t="s">
        <v>48</v>
      </c>
      <c r="L872">
        <v>20.57</v>
      </c>
      <c r="M872">
        <v>110</v>
      </c>
      <c r="N872">
        <v>60</v>
      </c>
      <c r="O872">
        <v>50</v>
      </c>
      <c r="P872">
        <v>85</v>
      </c>
      <c r="Q872">
        <v>69</v>
      </c>
      <c r="R872" t="s">
        <v>54</v>
      </c>
      <c r="S872" t="s">
        <v>50</v>
      </c>
      <c r="T872" t="s">
        <v>50</v>
      </c>
      <c r="U872" t="s">
        <v>50</v>
      </c>
      <c r="V872" t="s">
        <v>51</v>
      </c>
      <c r="W872" t="s">
        <v>50</v>
      </c>
      <c r="X872" t="s">
        <v>51</v>
      </c>
      <c r="Y872" t="s">
        <v>51</v>
      </c>
      <c r="Z872" t="b">
        <v>1</v>
      </c>
      <c r="AA872" t="s">
        <v>50</v>
      </c>
      <c r="AB872" t="s">
        <v>50</v>
      </c>
      <c r="AC872">
        <v>69</v>
      </c>
      <c r="AD872">
        <v>68</v>
      </c>
      <c r="AE872">
        <v>142</v>
      </c>
      <c r="AF872">
        <v>4</v>
      </c>
      <c r="AI872" t="s">
        <v>52</v>
      </c>
      <c r="AJ872" t="s">
        <v>52</v>
      </c>
      <c r="AL872" t="s">
        <v>51</v>
      </c>
      <c r="AM872" t="s">
        <v>52</v>
      </c>
      <c r="AN872" t="s">
        <v>51</v>
      </c>
      <c r="AO872" t="s">
        <v>51</v>
      </c>
      <c r="AP872" t="s">
        <v>50</v>
      </c>
      <c r="AQ872" t="s">
        <v>50</v>
      </c>
      <c r="AR872" t="s">
        <v>50</v>
      </c>
      <c r="AS872" t="s">
        <v>50</v>
      </c>
      <c r="AT872" t="s">
        <v>50</v>
      </c>
      <c r="AU872" t="s">
        <v>52</v>
      </c>
      <c r="AV872" t="s">
        <v>52</v>
      </c>
      <c r="AW872" t="s">
        <v>52</v>
      </c>
      <c r="AX872" t="s">
        <v>52</v>
      </c>
      <c r="AY872" t="s">
        <v>51</v>
      </c>
    </row>
    <row r="873" spans="1:51" hidden="1" x14ac:dyDescent="0.25">
      <c r="A873">
        <v>243187</v>
      </c>
      <c r="B873">
        <v>59</v>
      </c>
      <c r="D873">
        <v>59</v>
      </c>
      <c r="E873">
        <v>2</v>
      </c>
      <c r="F873" t="s">
        <v>1279</v>
      </c>
      <c r="G873" s="22">
        <v>10148</v>
      </c>
      <c r="H873">
        <v>91</v>
      </c>
      <c r="I873" t="s">
        <v>46</v>
      </c>
      <c r="J873" t="s">
        <v>47</v>
      </c>
      <c r="K873" t="s">
        <v>48</v>
      </c>
      <c r="L873">
        <v>21.3</v>
      </c>
      <c r="M873">
        <v>128</v>
      </c>
      <c r="N873">
        <v>80</v>
      </c>
      <c r="O873">
        <v>48</v>
      </c>
      <c r="P873">
        <v>104</v>
      </c>
      <c r="Q873">
        <v>74</v>
      </c>
      <c r="R873" t="s">
        <v>59</v>
      </c>
      <c r="S873" t="s">
        <v>50</v>
      </c>
      <c r="T873" t="s">
        <v>50</v>
      </c>
      <c r="U873" t="s">
        <v>50</v>
      </c>
      <c r="V873" t="s">
        <v>51</v>
      </c>
      <c r="W873" t="s">
        <v>50</v>
      </c>
      <c r="X873" t="s">
        <v>51</v>
      </c>
      <c r="Y873" t="s">
        <v>51</v>
      </c>
      <c r="Z873" t="b">
        <v>1</v>
      </c>
      <c r="AA873" t="s">
        <v>50</v>
      </c>
      <c r="AB873" t="s">
        <v>50</v>
      </c>
      <c r="AC873">
        <v>62</v>
      </c>
      <c r="AD873">
        <v>78</v>
      </c>
      <c r="AE873">
        <v>142</v>
      </c>
      <c r="AF873">
        <v>4.8</v>
      </c>
      <c r="AI873" t="s">
        <v>52</v>
      </c>
      <c r="AJ873" t="s">
        <v>52</v>
      </c>
      <c r="AL873" t="s">
        <v>51</v>
      </c>
      <c r="AM873" t="s">
        <v>52</v>
      </c>
      <c r="AN873" t="s">
        <v>51</v>
      </c>
      <c r="AO873" t="s">
        <v>51</v>
      </c>
      <c r="AP873" t="s">
        <v>50</v>
      </c>
      <c r="AQ873" t="s">
        <v>50</v>
      </c>
      <c r="AR873" t="s">
        <v>50</v>
      </c>
      <c r="AS873" t="s">
        <v>50</v>
      </c>
      <c r="AT873" t="s">
        <v>50</v>
      </c>
      <c r="AU873" t="s">
        <v>52</v>
      </c>
      <c r="AV873" t="s">
        <v>52</v>
      </c>
      <c r="AW873" t="s">
        <v>52</v>
      </c>
      <c r="AX873" t="s">
        <v>52</v>
      </c>
      <c r="AY873" t="s">
        <v>51</v>
      </c>
    </row>
    <row r="874" spans="1:51" hidden="1" x14ac:dyDescent="0.25">
      <c r="A874">
        <v>243187</v>
      </c>
      <c r="B874">
        <v>59</v>
      </c>
      <c r="D874">
        <v>59</v>
      </c>
      <c r="E874">
        <v>3</v>
      </c>
      <c r="F874" t="s">
        <v>1280</v>
      </c>
      <c r="G874" s="22">
        <v>10148</v>
      </c>
      <c r="H874">
        <v>91</v>
      </c>
      <c r="I874" t="s">
        <v>46</v>
      </c>
      <c r="J874" t="s">
        <v>47</v>
      </c>
      <c r="K874" t="s">
        <v>48</v>
      </c>
      <c r="L874">
        <v>21.67</v>
      </c>
      <c r="M874">
        <v>145</v>
      </c>
      <c r="N874">
        <v>80</v>
      </c>
      <c r="O874">
        <v>65</v>
      </c>
      <c r="P874">
        <v>112.5</v>
      </c>
      <c r="Q874">
        <v>61</v>
      </c>
      <c r="R874" t="s">
        <v>59</v>
      </c>
      <c r="S874" t="s">
        <v>50</v>
      </c>
      <c r="T874" t="s">
        <v>50</v>
      </c>
      <c r="U874" t="s">
        <v>50</v>
      </c>
      <c r="V874" t="s">
        <v>51</v>
      </c>
      <c r="W874" t="s">
        <v>50</v>
      </c>
      <c r="X874" t="s">
        <v>51</v>
      </c>
      <c r="Y874" t="s">
        <v>51</v>
      </c>
      <c r="Z874" t="b">
        <v>1</v>
      </c>
      <c r="AA874" t="s">
        <v>50</v>
      </c>
      <c r="AB874" t="s">
        <v>50</v>
      </c>
      <c r="AC874">
        <v>69</v>
      </c>
      <c r="AD874">
        <v>68</v>
      </c>
      <c r="AE874">
        <v>15.1</v>
      </c>
      <c r="AF874">
        <v>4.0999999999999996</v>
      </c>
      <c r="AI874" t="s">
        <v>52</v>
      </c>
      <c r="AJ874" t="s">
        <v>52</v>
      </c>
      <c r="AL874" t="s">
        <v>51</v>
      </c>
      <c r="AM874" t="s">
        <v>52</v>
      </c>
      <c r="AN874" t="s">
        <v>51</v>
      </c>
      <c r="AO874" t="s">
        <v>51</v>
      </c>
      <c r="AP874" t="s">
        <v>50</v>
      </c>
      <c r="AQ874" t="s">
        <v>50</v>
      </c>
      <c r="AR874" t="s">
        <v>50</v>
      </c>
      <c r="AS874" t="s">
        <v>50</v>
      </c>
      <c r="AT874" t="s">
        <v>50</v>
      </c>
      <c r="AU874" t="s">
        <v>52</v>
      </c>
      <c r="AV874" t="s">
        <v>52</v>
      </c>
      <c r="AW874" t="s">
        <v>52</v>
      </c>
      <c r="AX874" t="s">
        <v>52</v>
      </c>
      <c r="AY874" t="s">
        <v>51</v>
      </c>
    </row>
    <row r="875" spans="1:51" hidden="1" x14ac:dyDescent="0.25">
      <c r="A875">
        <v>243187</v>
      </c>
      <c r="B875">
        <v>59</v>
      </c>
      <c r="D875">
        <v>59</v>
      </c>
      <c r="E875">
        <v>4</v>
      </c>
      <c r="F875" t="s">
        <v>1281</v>
      </c>
      <c r="G875" s="22">
        <v>10148</v>
      </c>
      <c r="H875">
        <v>91</v>
      </c>
      <c r="I875" t="s">
        <v>46</v>
      </c>
      <c r="J875" t="s">
        <v>47</v>
      </c>
      <c r="K875" t="s">
        <v>48</v>
      </c>
      <c r="L875">
        <v>22.04</v>
      </c>
      <c r="M875">
        <v>120</v>
      </c>
      <c r="N875">
        <v>80</v>
      </c>
      <c r="O875">
        <v>40</v>
      </c>
      <c r="P875">
        <v>100</v>
      </c>
      <c r="Q875">
        <v>62</v>
      </c>
      <c r="R875" t="s">
        <v>54</v>
      </c>
      <c r="S875" t="s">
        <v>50</v>
      </c>
      <c r="T875" t="s">
        <v>50</v>
      </c>
      <c r="U875" t="s">
        <v>50</v>
      </c>
      <c r="V875" t="s">
        <v>51</v>
      </c>
      <c r="W875" t="s">
        <v>50</v>
      </c>
      <c r="X875" t="s">
        <v>51</v>
      </c>
      <c r="Y875" t="s">
        <v>51</v>
      </c>
      <c r="Z875" t="b">
        <v>1</v>
      </c>
      <c r="AA875" t="s">
        <v>50</v>
      </c>
      <c r="AB875" t="s">
        <v>50</v>
      </c>
      <c r="AC875">
        <v>81</v>
      </c>
      <c r="AD875">
        <v>56</v>
      </c>
      <c r="AE875">
        <v>14.9</v>
      </c>
      <c r="AF875">
        <v>3.8</v>
      </c>
      <c r="AI875" t="s">
        <v>52</v>
      </c>
      <c r="AJ875" t="s">
        <v>52</v>
      </c>
      <c r="AK875" t="s">
        <v>50</v>
      </c>
      <c r="AL875" t="s">
        <v>51</v>
      </c>
      <c r="AM875" t="s">
        <v>52</v>
      </c>
      <c r="AN875" t="s">
        <v>51</v>
      </c>
      <c r="AO875" t="s">
        <v>51</v>
      </c>
      <c r="AP875" t="s">
        <v>50</v>
      </c>
      <c r="AQ875" t="s">
        <v>50</v>
      </c>
      <c r="AR875" t="s">
        <v>50</v>
      </c>
      <c r="AS875" t="s">
        <v>50</v>
      </c>
      <c r="AT875" t="s">
        <v>50</v>
      </c>
      <c r="AU875" t="s">
        <v>52</v>
      </c>
      <c r="AV875" t="s">
        <v>52</v>
      </c>
      <c r="AW875" t="s">
        <v>52</v>
      </c>
      <c r="AX875" t="s">
        <v>52</v>
      </c>
      <c r="AY875" t="s">
        <v>51</v>
      </c>
    </row>
    <row r="876" spans="1:51" hidden="1" x14ac:dyDescent="0.25">
      <c r="A876">
        <v>243187</v>
      </c>
      <c r="B876">
        <v>60</v>
      </c>
      <c r="C876">
        <v>60</v>
      </c>
      <c r="D876">
        <v>59</v>
      </c>
      <c r="E876">
        <v>5</v>
      </c>
      <c r="F876" t="s">
        <v>1282</v>
      </c>
      <c r="G876" s="22">
        <v>10148</v>
      </c>
      <c r="H876">
        <v>91</v>
      </c>
      <c r="I876" t="s">
        <v>46</v>
      </c>
      <c r="J876" t="s">
        <v>47</v>
      </c>
      <c r="K876" t="s">
        <v>48</v>
      </c>
      <c r="L876">
        <v>22</v>
      </c>
      <c r="M876">
        <v>135</v>
      </c>
      <c r="N876">
        <v>80</v>
      </c>
      <c r="O876">
        <v>55</v>
      </c>
      <c r="P876">
        <v>107.5</v>
      </c>
      <c r="Q876">
        <v>73</v>
      </c>
      <c r="R876" t="s">
        <v>54</v>
      </c>
      <c r="S876" t="s">
        <v>50</v>
      </c>
      <c r="T876" t="s">
        <v>50</v>
      </c>
      <c r="U876" t="s">
        <v>50</v>
      </c>
      <c r="V876" t="s">
        <v>51</v>
      </c>
      <c r="W876" t="s">
        <v>50</v>
      </c>
      <c r="X876" t="s">
        <v>51</v>
      </c>
      <c r="Y876" t="s">
        <v>51</v>
      </c>
      <c r="Z876" t="b">
        <v>1</v>
      </c>
      <c r="AA876" t="s">
        <v>50</v>
      </c>
      <c r="AB876" t="s">
        <v>50</v>
      </c>
      <c r="AC876">
        <v>74</v>
      </c>
      <c r="AD876">
        <v>62</v>
      </c>
      <c r="AE876">
        <v>146</v>
      </c>
      <c r="AF876">
        <v>3.8</v>
      </c>
      <c r="AK876" t="s">
        <v>50</v>
      </c>
      <c r="AL876" t="s">
        <v>51</v>
      </c>
      <c r="AN876" t="s">
        <v>51</v>
      </c>
      <c r="AO876" t="s">
        <v>51</v>
      </c>
      <c r="AP876" t="s">
        <v>50</v>
      </c>
      <c r="AQ876" t="s">
        <v>50</v>
      </c>
      <c r="AR876" t="s">
        <v>50</v>
      </c>
      <c r="AS876" t="s">
        <v>50</v>
      </c>
      <c r="AT876" t="s">
        <v>50</v>
      </c>
      <c r="AU876" t="s">
        <v>52</v>
      </c>
      <c r="AV876" t="s">
        <v>52</v>
      </c>
      <c r="AW876" t="s">
        <v>52</v>
      </c>
      <c r="AX876" t="s">
        <v>52</v>
      </c>
      <c r="AY876" t="s">
        <v>51</v>
      </c>
    </row>
    <row r="877" spans="1:51" hidden="1" x14ac:dyDescent="0.25">
      <c r="A877">
        <v>243187</v>
      </c>
      <c r="B877">
        <v>60</v>
      </c>
      <c r="C877">
        <v>60</v>
      </c>
      <c r="D877">
        <v>59</v>
      </c>
      <c r="E877">
        <v>6</v>
      </c>
      <c r="F877" t="s">
        <v>1283</v>
      </c>
      <c r="G877" s="22">
        <v>10148</v>
      </c>
      <c r="H877">
        <v>91</v>
      </c>
      <c r="I877" t="s">
        <v>46</v>
      </c>
      <c r="J877" t="s">
        <v>47</v>
      </c>
      <c r="K877" t="s">
        <v>48</v>
      </c>
      <c r="L877">
        <v>21.9</v>
      </c>
      <c r="M877">
        <v>140</v>
      </c>
      <c r="N877">
        <v>75</v>
      </c>
      <c r="O877">
        <v>65</v>
      </c>
      <c r="P877">
        <v>107.5</v>
      </c>
      <c r="Q877">
        <v>80</v>
      </c>
      <c r="R877" t="s">
        <v>59</v>
      </c>
      <c r="S877" t="s">
        <v>50</v>
      </c>
      <c r="T877" t="s">
        <v>50</v>
      </c>
      <c r="U877" t="s">
        <v>50</v>
      </c>
      <c r="V877" t="s">
        <v>51</v>
      </c>
      <c r="W877" t="s">
        <v>50</v>
      </c>
      <c r="X877" t="s">
        <v>51</v>
      </c>
      <c r="Y877" t="s">
        <v>51</v>
      </c>
      <c r="Z877" t="b">
        <v>1</v>
      </c>
      <c r="AA877" t="s">
        <v>50</v>
      </c>
      <c r="AB877" t="s">
        <v>50</v>
      </c>
      <c r="AC877">
        <v>72</v>
      </c>
      <c r="AD877">
        <v>64</v>
      </c>
      <c r="AE877">
        <v>149</v>
      </c>
      <c r="AF877">
        <v>4.4000000000000004</v>
      </c>
      <c r="AI877">
        <v>4</v>
      </c>
      <c r="AJ877">
        <v>2.2000000000000002</v>
      </c>
      <c r="AK877" t="s">
        <v>50</v>
      </c>
      <c r="AL877" t="s">
        <v>51</v>
      </c>
      <c r="AM877" t="s">
        <v>50</v>
      </c>
      <c r="AN877" t="s">
        <v>51</v>
      </c>
      <c r="AO877" t="s">
        <v>51</v>
      </c>
      <c r="AP877" t="s">
        <v>50</v>
      </c>
      <c r="AQ877" t="s">
        <v>50</v>
      </c>
      <c r="AR877" t="s">
        <v>50</v>
      </c>
      <c r="AS877" t="s">
        <v>50</v>
      </c>
      <c r="AT877" t="s">
        <v>50</v>
      </c>
      <c r="AU877" t="s">
        <v>52</v>
      </c>
      <c r="AV877" t="s">
        <v>52</v>
      </c>
      <c r="AW877" t="s">
        <v>52</v>
      </c>
      <c r="AX877" t="s">
        <v>52</v>
      </c>
      <c r="AY877" t="s">
        <v>51</v>
      </c>
    </row>
    <row r="878" spans="1:51" hidden="1" x14ac:dyDescent="0.25">
      <c r="A878">
        <v>243187</v>
      </c>
      <c r="B878">
        <v>70</v>
      </c>
      <c r="C878">
        <v>70</v>
      </c>
      <c r="D878">
        <v>59</v>
      </c>
      <c r="E878">
        <v>7</v>
      </c>
      <c r="F878" t="s">
        <v>1284</v>
      </c>
      <c r="G878" s="22">
        <v>10148</v>
      </c>
      <c r="H878">
        <v>91</v>
      </c>
      <c r="I878" t="s">
        <v>46</v>
      </c>
      <c r="J878" t="s">
        <v>47</v>
      </c>
      <c r="K878" t="s">
        <v>48</v>
      </c>
      <c r="L878">
        <v>21.7</v>
      </c>
      <c r="M878">
        <v>130</v>
      </c>
      <c r="N878">
        <v>70</v>
      </c>
      <c r="O878">
        <v>60</v>
      </c>
      <c r="P878">
        <v>100</v>
      </c>
      <c r="Q878">
        <v>66</v>
      </c>
      <c r="R878" t="s">
        <v>54</v>
      </c>
      <c r="S878" t="s">
        <v>50</v>
      </c>
      <c r="T878" t="s">
        <v>50</v>
      </c>
      <c r="U878" t="s">
        <v>50</v>
      </c>
      <c r="V878" t="s">
        <v>51</v>
      </c>
      <c r="W878" t="s">
        <v>50</v>
      </c>
      <c r="X878" t="s">
        <v>51</v>
      </c>
      <c r="Y878" t="s">
        <v>51</v>
      </c>
      <c r="Z878" t="b">
        <v>1</v>
      </c>
      <c r="AA878" t="s">
        <v>50</v>
      </c>
      <c r="AB878" t="s">
        <v>50</v>
      </c>
      <c r="AC878">
        <v>73</v>
      </c>
      <c r="AD878">
        <v>63</v>
      </c>
      <c r="AF878">
        <v>4.2</v>
      </c>
      <c r="AK878" t="s">
        <v>50</v>
      </c>
      <c r="AL878" t="s">
        <v>51</v>
      </c>
      <c r="AM878" t="s">
        <v>50</v>
      </c>
      <c r="AN878" t="s">
        <v>51</v>
      </c>
      <c r="AO878" t="s">
        <v>51</v>
      </c>
      <c r="AP878" t="s">
        <v>50</v>
      </c>
      <c r="AQ878" t="s">
        <v>50</v>
      </c>
      <c r="AR878" t="s">
        <v>50</v>
      </c>
      <c r="AS878" t="s">
        <v>50</v>
      </c>
      <c r="AT878" t="s">
        <v>50</v>
      </c>
      <c r="AU878" t="s">
        <v>52</v>
      </c>
      <c r="AV878" t="s">
        <v>52</v>
      </c>
      <c r="AW878" t="s">
        <v>52</v>
      </c>
      <c r="AX878" t="s">
        <v>52</v>
      </c>
      <c r="AY878" t="s">
        <v>51</v>
      </c>
    </row>
    <row r="879" spans="1:51" hidden="1" x14ac:dyDescent="0.25">
      <c r="A879">
        <v>243187</v>
      </c>
      <c r="B879">
        <v>61</v>
      </c>
      <c r="C879">
        <v>61</v>
      </c>
      <c r="D879">
        <v>59</v>
      </c>
      <c r="E879">
        <v>8</v>
      </c>
      <c r="F879" t="s">
        <v>1285</v>
      </c>
      <c r="G879" s="22">
        <v>10148</v>
      </c>
      <c r="H879">
        <v>91</v>
      </c>
      <c r="I879" t="s">
        <v>46</v>
      </c>
      <c r="J879" t="s">
        <v>47</v>
      </c>
      <c r="K879" t="s">
        <v>48</v>
      </c>
      <c r="L879">
        <v>22</v>
      </c>
      <c r="M879">
        <v>115</v>
      </c>
      <c r="N879">
        <v>70</v>
      </c>
      <c r="O879">
        <v>45</v>
      </c>
      <c r="P879">
        <v>92.5</v>
      </c>
      <c r="Q879">
        <v>68</v>
      </c>
      <c r="R879" t="s">
        <v>54</v>
      </c>
      <c r="S879" t="s">
        <v>50</v>
      </c>
      <c r="T879" t="s">
        <v>50</v>
      </c>
      <c r="U879" t="s">
        <v>50</v>
      </c>
      <c r="V879" t="s">
        <v>51</v>
      </c>
      <c r="W879" t="s">
        <v>50</v>
      </c>
      <c r="X879" t="s">
        <v>51</v>
      </c>
      <c r="Y879" t="s">
        <v>51</v>
      </c>
      <c r="Z879" t="b">
        <v>1</v>
      </c>
      <c r="AA879" t="s">
        <v>50</v>
      </c>
      <c r="AB879" t="s">
        <v>50</v>
      </c>
      <c r="AC879">
        <v>77</v>
      </c>
      <c r="AD879">
        <v>59</v>
      </c>
      <c r="AE879">
        <v>130</v>
      </c>
      <c r="AF879">
        <v>4.7</v>
      </c>
      <c r="AI879">
        <v>3.5</v>
      </c>
      <c r="AJ879">
        <v>2</v>
      </c>
      <c r="AK879" t="s">
        <v>50</v>
      </c>
      <c r="AL879" t="s">
        <v>51</v>
      </c>
      <c r="AM879" t="s">
        <v>50</v>
      </c>
      <c r="AN879" t="s">
        <v>51</v>
      </c>
      <c r="AO879" t="s">
        <v>51</v>
      </c>
      <c r="AP879" t="s">
        <v>50</v>
      </c>
      <c r="AQ879" t="s">
        <v>50</v>
      </c>
      <c r="AR879" t="s">
        <v>50</v>
      </c>
      <c r="AS879" t="s">
        <v>50</v>
      </c>
      <c r="AT879" t="s">
        <v>50</v>
      </c>
      <c r="AU879" t="s">
        <v>52</v>
      </c>
      <c r="AV879" t="s">
        <v>52</v>
      </c>
      <c r="AW879" t="s">
        <v>52</v>
      </c>
      <c r="AX879" t="s">
        <v>52</v>
      </c>
      <c r="AY879" t="s">
        <v>51</v>
      </c>
    </row>
    <row r="880" spans="1:51" x14ac:dyDescent="0.25">
      <c r="A880">
        <v>243389</v>
      </c>
      <c r="B880">
        <v>58</v>
      </c>
      <c r="C880">
        <v>58</v>
      </c>
      <c r="D880">
        <v>45</v>
      </c>
      <c r="E880">
        <v>1</v>
      </c>
      <c r="F880" t="s">
        <v>241</v>
      </c>
      <c r="G880" s="22">
        <v>23384</v>
      </c>
      <c r="H880">
        <v>54</v>
      </c>
      <c r="I880" t="s">
        <v>46</v>
      </c>
      <c r="J880" t="s">
        <v>70</v>
      </c>
      <c r="K880" t="s">
        <v>58</v>
      </c>
      <c r="L880">
        <v>16.8</v>
      </c>
      <c r="M880">
        <v>120</v>
      </c>
      <c r="N880">
        <v>60</v>
      </c>
      <c r="O880">
        <v>60</v>
      </c>
      <c r="P880">
        <v>90</v>
      </c>
      <c r="Q880">
        <v>60</v>
      </c>
      <c r="R880" t="s">
        <v>54</v>
      </c>
      <c r="S880" t="s">
        <v>50</v>
      </c>
      <c r="T880" t="s">
        <v>50</v>
      </c>
      <c r="U880" t="s">
        <v>50</v>
      </c>
      <c r="V880" t="s">
        <v>50</v>
      </c>
      <c r="W880" t="s">
        <v>50</v>
      </c>
      <c r="X880" t="s">
        <v>50</v>
      </c>
      <c r="Y880" t="s">
        <v>51</v>
      </c>
      <c r="Z880" t="b">
        <v>1</v>
      </c>
      <c r="AA880" t="s">
        <v>50</v>
      </c>
      <c r="AB880" t="s">
        <v>51</v>
      </c>
      <c r="AC880">
        <v>59</v>
      </c>
      <c r="AD880">
        <v>91</v>
      </c>
      <c r="AE880">
        <v>125</v>
      </c>
      <c r="AF880">
        <v>4.0999999999999996</v>
      </c>
      <c r="AK880" t="s">
        <v>50</v>
      </c>
      <c r="AL880" t="s">
        <v>50</v>
      </c>
      <c r="AM880" t="s">
        <v>50</v>
      </c>
      <c r="AN880" t="s">
        <v>50</v>
      </c>
      <c r="AO880" t="s">
        <v>50</v>
      </c>
      <c r="AP880" t="s">
        <v>50</v>
      </c>
      <c r="AQ880" t="s">
        <v>50</v>
      </c>
      <c r="AR880" t="s">
        <v>50</v>
      </c>
      <c r="AS880" t="s">
        <v>50</v>
      </c>
      <c r="AT880" t="s">
        <v>50</v>
      </c>
      <c r="AU880" t="s">
        <v>52</v>
      </c>
      <c r="AV880" t="s">
        <v>52</v>
      </c>
      <c r="AW880" t="s">
        <v>52</v>
      </c>
      <c r="AX880" t="s">
        <v>52</v>
      </c>
      <c r="AY880" t="s">
        <v>50</v>
      </c>
    </row>
    <row r="881" spans="1:51" hidden="1" x14ac:dyDescent="0.25">
      <c r="A881">
        <v>243389</v>
      </c>
      <c r="B881">
        <v>60</v>
      </c>
      <c r="C881">
        <v>60</v>
      </c>
      <c r="D881">
        <v>45</v>
      </c>
      <c r="E881">
        <v>2</v>
      </c>
      <c r="F881" t="s">
        <v>1286</v>
      </c>
      <c r="G881" s="22">
        <v>23384</v>
      </c>
      <c r="H881">
        <v>54</v>
      </c>
      <c r="I881" t="s">
        <v>46</v>
      </c>
      <c r="J881" t="s">
        <v>70</v>
      </c>
      <c r="K881" t="s">
        <v>58</v>
      </c>
      <c r="L881">
        <v>17.3</v>
      </c>
      <c r="M881">
        <v>115</v>
      </c>
      <c r="N881">
        <v>65</v>
      </c>
      <c r="O881">
        <v>50</v>
      </c>
      <c r="P881">
        <v>90</v>
      </c>
      <c r="Q881">
        <v>59</v>
      </c>
      <c r="R881" t="s">
        <v>54</v>
      </c>
      <c r="S881" t="s">
        <v>50</v>
      </c>
      <c r="T881" t="s">
        <v>50</v>
      </c>
      <c r="U881" t="s">
        <v>50</v>
      </c>
      <c r="V881" t="s">
        <v>50</v>
      </c>
      <c r="W881" t="s">
        <v>50</v>
      </c>
      <c r="X881" t="s">
        <v>50</v>
      </c>
      <c r="Y881" t="s">
        <v>51</v>
      </c>
      <c r="Z881" t="b">
        <v>1</v>
      </c>
      <c r="AA881" t="s">
        <v>50</v>
      </c>
      <c r="AB881" t="s">
        <v>51</v>
      </c>
      <c r="AC881">
        <v>70</v>
      </c>
      <c r="AD881">
        <v>86</v>
      </c>
      <c r="AE881">
        <v>140</v>
      </c>
      <c r="AF881">
        <v>4.5999999999999996</v>
      </c>
      <c r="AK881" t="s">
        <v>50</v>
      </c>
      <c r="AL881" t="s">
        <v>50</v>
      </c>
      <c r="AM881" t="s">
        <v>50</v>
      </c>
      <c r="AN881" t="s">
        <v>50</v>
      </c>
      <c r="AO881" t="s">
        <v>50</v>
      </c>
      <c r="AP881" t="s">
        <v>50</v>
      </c>
      <c r="AQ881" t="s">
        <v>50</v>
      </c>
      <c r="AR881" t="s">
        <v>50</v>
      </c>
      <c r="AS881" t="s">
        <v>50</v>
      </c>
      <c r="AT881" t="s">
        <v>50</v>
      </c>
      <c r="AU881" t="s">
        <v>52</v>
      </c>
      <c r="AV881" t="s">
        <v>52</v>
      </c>
      <c r="AW881" t="s">
        <v>52</v>
      </c>
      <c r="AX881" t="s">
        <v>52</v>
      </c>
      <c r="AY881" t="s">
        <v>50</v>
      </c>
    </row>
    <row r="882" spans="1:51" hidden="1" x14ac:dyDescent="0.25">
      <c r="A882">
        <v>243389</v>
      </c>
      <c r="B882">
        <v>59</v>
      </c>
      <c r="C882">
        <v>59</v>
      </c>
      <c r="D882">
        <v>45</v>
      </c>
      <c r="E882">
        <v>3</v>
      </c>
      <c r="F882" t="s">
        <v>1287</v>
      </c>
      <c r="G882" s="22">
        <v>23384</v>
      </c>
      <c r="H882">
        <v>54</v>
      </c>
      <c r="I882" t="s">
        <v>46</v>
      </c>
      <c r="J882" t="s">
        <v>70</v>
      </c>
      <c r="K882" t="s">
        <v>58</v>
      </c>
      <c r="L882">
        <v>17.100000000000001</v>
      </c>
      <c r="M882">
        <v>100</v>
      </c>
      <c r="N882">
        <v>60</v>
      </c>
      <c r="O882">
        <v>40</v>
      </c>
      <c r="P882">
        <v>80</v>
      </c>
      <c r="Q882">
        <v>56</v>
      </c>
      <c r="R882" t="s">
        <v>49</v>
      </c>
      <c r="S882" t="s">
        <v>50</v>
      </c>
      <c r="T882" t="s">
        <v>50</v>
      </c>
      <c r="U882" t="s">
        <v>50</v>
      </c>
      <c r="V882" t="s">
        <v>50</v>
      </c>
      <c r="W882" t="s">
        <v>50</v>
      </c>
      <c r="X882" t="s">
        <v>50</v>
      </c>
      <c r="Y882" t="s">
        <v>51</v>
      </c>
      <c r="Z882" t="s">
        <v>52</v>
      </c>
      <c r="AA882" t="s">
        <v>50</v>
      </c>
      <c r="AB882" t="s">
        <v>51</v>
      </c>
      <c r="AC882">
        <v>70</v>
      </c>
      <c r="AD882">
        <v>85</v>
      </c>
      <c r="AE882">
        <v>143</v>
      </c>
      <c r="AF882">
        <v>4.9000000000000004</v>
      </c>
      <c r="AK882" t="s">
        <v>50</v>
      </c>
      <c r="AL882" t="s">
        <v>50</v>
      </c>
      <c r="AM882" t="s">
        <v>50</v>
      </c>
      <c r="AN882" t="s">
        <v>50</v>
      </c>
      <c r="AO882" t="s">
        <v>50</v>
      </c>
      <c r="AP882" t="s">
        <v>50</v>
      </c>
      <c r="AQ882" t="s">
        <v>50</v>
      </c>
      <c r="AR882" t="s">
        <v>50</v>
      </c>
      <c r="AS882" t="s">
        <v>50</v>
      </c>
      <c r="AT882" t="s">
        <v>50</v>
      </c>
      <c r="AU882" t="s">
        <v>52</v>
      </c>
      <c r="AV882" t="s">
        <v>52</v>
      </c>
      <c r="AW882" t="s">
        <v>52</v>
      </c>
      <c r="AX882" t="s">
        <v>52</v>
      </c>
      <c r="AY882" t="s">
        <v>50</v>
      </c>
    </row>
    <row r="883" spans="1:51" x14ac:dyDescent="0.25">
      <c r="A883">
        <v>243511</v>
      </c>
      <c r="B883">
        <v>56</v>
      </c>
      <c r="D883">
        <v>56</v>
      </c>
      <c r="E883">
        <v>1</v>
      </c>
      <c r="F883" t="s">
        <v>242</v>
      </c>
      <c r="G883" s="22">
        <v>12037</v>
      </c>
      <c r="H883">
        <v>86</v>
      </c>
      <c r="I883" t="s">
        <v>56</v>
      </c>
      <c r="J883" t="s">
        <v>47</v>
      </c>
      <c r="K883" t="s">
        <v>58</v>
      </c>
      <c r="L883">
        <v>33.96</v>
      </c>
      <c r="M883">
        <v>140</v>
      </c>
      <c r="N883">
        <v>70</v>
      </c>
      <c r="O883">
        <v>70</v>
      </c>
      <c r="P883">
        <v>105</v>
      </c>
      <c r="Q883">
        <v>61</v>
      </c>
      <c r="R883" t="s">
        <v>54</v>
      </c>
      <c r="S883" t="s">
        <v>50</v>
      </c>
      <c r="T883" t="s">
        <v>50</v>
      </c>
      <c r="U883" t="s">
        <v>50</v>
      </c>
      <c r="V883" t="s">
        <v>51</v>
      </c>
      <c r="W883" t="s">
        <v>51</v>
      </c>
      <c r="X883" t="s">
        <v>51</v>
      </c>
      <c r="Y883" t="s">
        <v>50</v>
      </c>
      <c r="Z883" t="s">
        <v>52</v>
      </c>
      <c r="AA883" t="s">
        <v>50</v>
      </c>
      <c r="AB883" t="s">
        <v>50</v>
      </c>
      <c r="AI883" t="s">
        <v>52</v>
      </c>
      <c r="AJ883" t="s">
        <v>52</v>
      </c>
      <c r="AK883" t="s">
        <v>50</v>
      </c>
      <c r="AL883" t="s">
        <v>51</v>
      </c>
      <c r="AM883" t="s">
        <v>52</v>
      </c>
      <c r="AN883" t="s">
        <v>51</v>
      </c>
      <c r="AO883" t="s">
        <v>51</v>
      </c>
      <c r="AP883" t="s">
        <v>51</v>
      </c>
      <c r="AQ883" t="s">
        <v>50</v>
      </c>
      <c r="AR883" t="s">
        <v>50</v>
      </c>
      <c r="AS883" t="s">
        <v>51</v>
      </c>
      <c r="AT883" t="s">
        <v>50</v>
      </c>
      <c r="AU883" t="s">
        <v>52</v>
      </c>
      <c r="AV883" t="s">
        <v>52</v>
      </c>
      <c r="AW883" t="s">
        <v>52</v>
      </c>
      <c r="AX883" t="s">
        <v>52</v>
      </c>
      <c r="AY883" t="s">
        <v>51</v>
      </c>
    </row>
    <row r="884" spans="1:51" hidden="1" x14ac:dyDescent="0.25">
      <c r="A884">
        <v>243511</v>
      </c>
      <c r="B884">
        <v>56</v>
      </c>
      <c r="C884">
        <v>56</v>
      </c>
      <c r="D884">
        <v>56</v>
      </c>
      <c r="E884">
        <v>2</v>
      </c>
      <c r="F884" t="s">
        <v>1288</v>
      </c>
      <c r="G884" s="22">
        <v>12037</v>
      </c>
      <c r="H884">
        <v>86</v>
      </c>
      <c r="I884" t="s">
        <v>56</v>
      </c>
      <c r="J884" t="s">
        <v>47</v>
      </c>
      <c r="K884" t="s">
        <v>58</v>
      </c>
      <c r="L884">
        <v>34.200000000000003</v>
      </c>
      <c r="M884">
        <v>125</v>
      </c>
      <c r="N884">
        <v>70</v>
      </c>
      <c r="O884">
        <v>55</v>
      </c>
      <c r="P884">
        <v>97.5</v>
      </c>
      <c r="Q884">
        <v>92</v>
      </c>
      <c r="R884" t="s">
        <v>59</v>
      </c>
      <c r="S884" t="s">
        <v>50</v>
      </c>
      <c r="T884" t="s">
        <v>50</v>
      </c>
      <c r="U884" t="s">
        <v>50</v>
      </c>
      <c r="V884" t="s">
        <v>51</v>
      </c>
      <c r="W884" t="s">
        <v>51</v>
      </c>
      <c r="X884" t="s">
        <v>51</v>
      </c>
      <c r="Y884" t="s">
        <v>50</v>
      </c>
      <c r="Z884" t="s">
        <v>52</v>
      </c>
      <c r="AA884" t="s">
        <v>50</v>
      </c>
      <c r="AB884" t="s">
        <v>50</v>
      </c>
      <c r="AC884">
        <v>111</v>
      </c>
      <c r="AD884">
        <v>53</v>
      </c>
      <c r="AF884">
        <v>4.4000000000000004</v>
      </c>
      <c r="AK884" t="s">
        <v>50</v>
      </c>
      <c r="AL884" t="s">
        <v>51</v>
      </c>
      <c r="AN884" t="s">
        <v>51</v>
      </c>
      <c r="AO884" t="s">
        <v>51</v>
      </c>
      <c r="AP884" t="s">
        <v>51</v>
      </c>
      <c r="AQ884" t="s">
        <v>50</v>
      </c>
      <c r="AR884" t="s">
        <v>50</v>
      </c>
      <c r="AS884" t="s">
        <v>51</v>
      </c>
      <c r="AT884" t="s">
        <v>50</v>
      </c>
      <c r="AU884" t="s">
        <v>52</v>
      </c>
      <c r="AV884" t="s">
        <v>52</v>
      </c>
      <c r="AW884" t="s">
        <v>52</v>
      </c>
      <c r="AX884" t="s">
        <v>52</v>
      </c>
      <c r="AY884" t="s">
        <v>51</v>
      </c>
    </row>
    <row r="885" spans="1:51" hidden="1" x14ac:dyDescent="0.25">
      <c r="A885">
        <v>243511</v>
      </c>
      <c r="B885">
        <v>60</v>
      </c>
      <c r="C885">
        <v>60</v>
      </c>
      <c r="D885">
        <v>56</v>
      </c>
      <c r="E885">
        <v>3</v>
      </c>
      <c r="F885" t="s">
        <v>1289</v>
      </c>
      <c r="G885" s="22">
        <v>12037</v>
      </c>
      <c r="H885">
        <v>86</v>
      </c>
      <c r="I885" t="s">
        <v>56</v>
      </c>
      <c r="J885" t="s">
        <v>47</v>
      </c>
      <c r="K885" t="s">
        <v>58</v>
      </c>
      <c r="L885">
        <v>33.9</v>
      </c>
      <c r="M885">
        <v>120</v>
      </c>
      <c r="N885">
        <v>75</v>
      </c>
      <c r="O885">
        <v>45</v>
      </c>
      <c r="P885">
        <v>97.5</v>
      </c>
      <c r="Q885">
        <v>48</v>
      </c>
      <c r="R885" t="s">
        <v>59</v>
      </c>
      <c r="S885" t="s">
        <v>50</v>
      </c>
      <c r="T885" t="s">
        <v>50</v>
      </c>
      <c r="U885" t="s">
        <v>50</v>
      </c>
      <c r="V885" t="s">
        <v>51</v>
      </c>
      <c r="W885" t="s">
        <v>51</v>
      </c>
      <c r="X885" t="s">
        <v>51</v>
      </c>
      <c r="Y885" t="s">
        <v>50</v>
      </c>
      <c r="Z885" t="s">
        <v>52</v>
      </c>
      <c r="AA885" t="s">
        <v>50</v>
      </c>
      <c r="AB885" t="s">
        <v>50</v>
      </c>
      <c r="AC885">
        <v>101</v>
      </c>
      <c r="AD885">
        <v>59</v>
      </c>
      <c r="AF885">
        <v>3</v>
      </c>
      <c r="AK885" t="s">
        <v>50</v>
      </c>
      <c r="AL885" t="s">
        <v>51</v>
      </c>
      <c r="AN885" t="s">
        <v>51</v>
      </c>
      <c r="AO885" t="s">
        <v>51</v>
      </c>
      <c r="AP885" t="s">
        <v>51</v>
      </c>
      <c r="AQ885" t="s">
        <v>50</v>
      </c>
      <c r="AR885" t="s">
        <v>50</v>
      </c>
      <c r="AS885" t="s">
        <v>51</v>
      </c>
      <c r="AT885" t="s">
        <v>50</v>
      </c>
      <c r="AU885" t="s">
        <v>52</v>
      </c>
      <c r="AV885" t="s">
        <v>52</v>
      </c>
      <c r="AW885" t="s">
        <v>52</v>
      </c>
      <c r="AX885" t="s">
        <v>52</v>
      </c>
      <c r="AY885" t="s">
        <v>51</v>
      </c>
    </row>
    <row r="886" spans="1:51" hidden="1" x14ac:dyDescent="0.25">
      <c r="A886">
        <v>243511</v>
      </c>
      <c r="B886">
        <v>60</v>
      </c>
      <c r="C886">
        <v>60</v>
      </c>
      <c r="D886">
        <v>56</v>
      </c>
      <c r="E886">
        <v>4</v>
      </c>
      <c r="F886" t="s">
        <v>1290</v>
      </c>
      <c r="G886" s="22">
        <v>12037</v>
      </c>
      <c r="H886">
        <v>86</v>
      </c>
      <c r="I886" t="s">
        <v>56</v>
      </c>
      <c r="J886" t="s">
        <v>47</v>
      </c>
      <c r="K886" t="s">
        <v>58</v>
      </c>
      <c r="L886">
        <v>32.799999999999997</v>
      </c>
      <c r="M886">
        <v>120</v>
      </c>
      <c r="N886">
        <v>80</v>
      </c>
      <c r="O886">
        <v>40</v>
      </c>
      <c r="P886">
        <v>100</v>
      </c>
      <c r="Q886">
        <v>63</v>
      </c>
      <c r="R886" t="s">
        <v>59</v>
      </c>
      <c r="S886" t="s">
        <v>50</v>
      </c>
      <c r="T886" t="s">
        <v>50</v>
      </c>
      <c r="U886" t="s">
        <v>50</v>
      </c>
      <c r="V886" t="s">
        <v>51</v>
      </c>
      <c r="W886" t="s">
        <v>51</v>
      </c>
      <c r="X886" t="s">
        <v>51</v>
      </c>
      <c r="Y886" t="s">
        <v>50</v>
      </c>
      <c r="Z886" t="s">
        <v>52</v>
      </c>
      <c r="AA886" t="s">
        <v>50</v>
      </c>
      <c r="AB886" t="s">
        <v>50</v>
      </c>
      <c r="AC886">
        <v>113</v>
      </c>
      <c r="AD886">
        <v>51</v>
      </c>
      <c r="AE886">
        <v>144</v>
      </c>
      <c r="AF886">
        <v>4.5999999999999996</v>
      </c>
      <c r="AK886" t="s">
        <v>50</v>
      </c>
      <c r="AL886" t="s">
        <v>51</v>
      </c>
      <c r="AM886" t="s">
        <v>50</v>
      </c>
      <c r="AN886" t="s">
        <v>51</v>
      </c>
      <c r="AO886" t="s">
        <v>51</v>
      </c>
      <c r="AP886" t="s">
        <v>51</v>
      </c>
      <c r="AQ886" t="s">
        <v>50</v>
      </c>
      <c r="AR886" t="s">
        <v>50</v>
      </c>
      <c r="AS886" t="s">
        <v>51</v>
      </c>
      <c r="AT886" t="s">
        <v>50</v>
      </c>
      <c r="AU886" t="s">
        <v>52</v>
      </c>
      <c r="AV886" t="s">
        <v>52</v>
      </c>
      <c r="AW886" t="s">
        <v>52</v>
      </c>
      <c r="AX886" t="s">
        <v>52</v>
      </c>
      <c r="AY886" t="s">
        <v>51</v>
      </c>
    </row>
    <row r="887" spans="1:51" x14ac:dyDescent="0.25">
      <c r="A887">
        <v>244281</v>
      </c>
      <c r="B887">
        <v>55</v>
      </c>
      <c r="C887">
        <v>55</v>
      </c>
      <c r="D887">
        <v>28</v>
      </c>
      <c r="E887">
        <v>1</v>
      </c>
      <c r="F887" t="s">
        <v>243</v>
      </c>
      <c r="G887" s="22">
        <v>14360</v>
      </c>
      <c r="H887">
        <v>79</v>
      </c>
      <c r="I887" t="s">
        <v>56</v>
      </c>
      <c r="J887" t="s">
        <v>70</v>
      </c>
      <c r="K887" t="s">
        <v>58</v>
      </c>
      <c r="L887">
        <v>24.9</v>
      </c>
      <c r="M887">
        <v>135</v>
      </c>
      <c r="N887">
        <v>70</v>
      </c>
      <c r="O887">
        <v>65</v>
      </c>
      <c r="P887">
        <v>102.5</v>
      </c>
      <c r="Q887">
        <v>64</v>
      </c>
      <c r="R887" t="s">
        <v>49</v>
      </c>
      <c r="S887" t="s">
        <v>50</v>
      </c>
      <c r="T887" t="s">
        <v>50</v>
      </c>
      <c r="U887" t="s">
        <v>50</v>
      </c>
      <c r="V887" t="s">
        <v>51</v>
      </c>
      <c r="W887" t="s">
        <v>51</v>
      </c>
      <c r="X887" t="s">
        <v>51</v>
      </c>
      <c r="Y887" t="s">
        <v>50</v>
      </c>
      <c r="Z887" t="s">
        <v>52</v>
      </c>
      <c r="AA887" t="s">
        <v>50</v>
      </c>
      <c r="AB887" t="s">
        <v>50</v>
      </c>
      <c r="AC887">
        <v>193</v>
      </c>
      <c r="AD887">
        <v>28</v>
      </c>
      <c r="AE887">
        <v>115</v>
      </c>
      <c r="AF887">
        <v>4.5</v>
      </c>
      <c r="AI887">
        <v>5.0999999999999996</v>
      </c>
      <c r="AJ887">
        <v>2.4</v>
      </c>
      <c r="AK887" t="s">
        <v>50</v>
      </c>
      <c r="AL887" t="s">
        <v>50</v>
      </c>
      <c r="AM887" t="s">
        <v>50</v>
      </c>
      <c r="AN887" t="s">
        <v>51</v>
      </c>
      <c r="AO887" t="s">
        <v>51</v>
      </c>
      <c r="AP887" t="s">
        <v>50</v>
      </c>
      <c r="AQ887" t="s">
        <v>50</v>
      </c>
      <c r="AR887" t="s">
        <v>50</v>
      </c>
      <c r="AS887" t="s">
        <v>51</v>
      </c>
      <c r="AT887" t="s">
        <v>50</v>
      </c>
      <c r="AU887" t="s">
        <v>52</v>
      </c>
      <c r="AV887" t="s">
        <v>52</v>
      </c>
      <c r="AW887" t="s">
        <v>52</v>
      </c>
      <c r="AX887" t="s">
        <v>52</v>
      </c>
      <c r="AY887" t="s">
        <v>51</v>
      </c>
    </row>
    <row r="888" spans="1:51" hidden="1" x14ac:dyDescent="0.25">
      <c r="A888">
        <v>244281</v>
      </c>
      <c r="B888">
        <v>55</v>
      </c>
      <c r="C888">
        <v>55</v>
      </c>
      <c r="D888">
        <v>28</v>
      </c>
      <c r="E888">
        <v>2</v>
      </c>
      <c r="F888" t="s">
        <v>1291</v>
      </c>
      <c r="G888" s="22">
        <v>14360</v>
      </c>
      <c r="H888">
        <v>79</v>
      </c>
      <c r="I888" t="s">
        <v>56</v>
      </c>
      <c r="J888" t="s">
        <v>70</v>
      </c>
      <c r="K888" t="s">
        <v>58</v>
      </c>
      <c r="L888">
        <v>25.3</v>
      </c>
      <c r="M888">
        <v>110</v>
      </c>
      <c r="N888">
        <v>60</v>
      </c>
      <c r="O888">
        <v>50</v>
      </c>
      <c r="P888">
        <v>85</v>
      </c>
      <c r="Q888">
        <v>65</v>
      </c>
      <c r="R888" t="s">
        <v>49</v>
      </c>
      <c r="S888" t="s">
        <v>50</v>
      </c>
      <c r="T888" t="s">
        <v>50</v>
      </c>
      <c r="U888" t="s">
        <v>50</v>
      </c>
      <c r="V888" t="s">
        <v>51</v>
      </c>
      <c r="W888" t="s">
        <v>51</v>
      </c>
      <c r="X888" t="s">
        <v>51</v>
      </c>
      <c r="Y888" t="s">
        <v>50</v>
      </c>
      <c r="Z888" t="s">
        <v>52</v>
      </c>
      <c r="AA888" t="s">
        <v>50</v>
      </c>
      <c r="AB888" t="s">
        <v>50</v>
      </c>
      <c r="AC888">
        <v>198</v>
      </c>
      <c r="AD888">
        <v>27</v>
      </c>
      <c r="AE888">
        <v>114</v>
      </c>
      <c r="AF888">
        <v>5</v>
      </c>
      <c r="AK888" t="s">
        <v>50</v>
      </c>
      <c r="AL888" t="s">
        <v>50</v>
      </c>
      <c r="AM888" t="s">
        <v>50</v>
      </c>
      <c r="AN888" t="s">
        <v>51</v>
      </c>
      <c r="AO888" t="s">
        <v>51</v>
      </c>
      <c r="AP888" t="s">
        <v>50</v>
      </c>
      <c r="AQ888" t="s">
        <v>50</v>
      </c>
      <c r="AR888" t="s">
        <v>50</v>
      </c>
      <c r="AS888" t="s">
        <v>51</v>
      </c>
      <c r="AT888" t="s">
        <v>50</v>
      </c>
      <c r="AU888" t="s">
        <v>52</v>
      </c>
      <c r="AV888" t="s">
        <v>52</v>
      </c>
      <c r="AW888" t="s">
        <v>52</v>
      </c>
      <c r="AX888" t="s">
        <v>52</v>
      </c>
      <c r="AY888" t="s">
        <v>51</v>
      </c>
    </row>
    <row r="889" spans="1:51" hidden="1" x14ac:dyDescent="0.25">
      <c r="A889">
        <v>244281</v>
      </c>
      <c r="B889">
        <v>59</v>
      </c>
      <c r="C889">
        <v>59</v>
      </c>
      <c r="D889">
        <v>28</v>
      </c>
      <c r="E889">
        <v>3</v>
      </c>
      <c r="F889" t="s">
        <v>1292</v>
      </c>
      <c r="G889" s="22">
        <v>14360</v>
      </c>
      <c r="H889">
        <v>79</v>
      </c>
      <c r="I889" t="s">
        <v>56</v>
      </c>
      <c r="J889" t="s">
        <v>70</v>
      </c>
      <c r="K889" t="s">
        <v>58</v>
      </c>
      <c r="L889">
        <v>25.2</v>
      </c>
      <c r="M889">
        <v>90</v>
      </c>
      <c r="N889">
        <v>50</v>
      </c>
      <c r="O889">
        <v>40</v>
      </c>
      <c r="P889">
        <v>70</v>
      </c>
      <c r="Q889">
        <v>63</v>
      </c>
      <c r="R889" t="s">
        <v>54</v>
      </c>
      <c r="S889" t="s">
        <v>50</v>
      </c>
      <c r="T889" t="s">
        <v>50</v>
      </c>
      <c r="U889" t="s">
        <v>50</v>
      </c>
      <c r="V889" t="s">
        <v>51</v>
      </c>
      <c r="W889" t="s">
        <v>51</v>
      </c>
      <c r="X889" t="s">
        <v>51</v>
      </c>
      <c r="Y889" t="s">
        <v>50</v>
      </c>
      <c r="Z889" t="s">
        <v>52</v>
      </c>
      <c r="AA889" t="s">
        <v>50</v>
      </c>
      <c r="AB889" t="s">
        <v>50</v>
      </c>
      <c r="AC889">
        <v>190</v>
      </c>
      <c r="AD889">
        <v>28</v>
      </c>
      <c r="AE889">
        <v>103</v>
      </c>
      <c r="AF889">
        <v>5.0999999999999996</v>
      </c>
      <c r="AI889">
        <v>3.8</v>
      </c>
      <c r="AJ889">
        <v>1.8</v>
      </c>
      <c r="AK889" t="s">
        <v>51</v>
      </c>
      <c r="AL889" t="s">
        <v>50</v>
      </c>
      <c r="AM889" t="s">
        <v>50</v>
      </c>
      <c r="AN889" t="s">
        <v>51</v>
      </c>
      <c r="AO889" t="s">
        <v>51</v>
      </c>
      <c r="AP889" t="s">
        <v>50</v>
      </c>
      <c r="AQ889" t="s">
        <v>50</v>
      </c>
      <c r="AR889" t="s">
        <v>50</v>
      </c>
      <c r="AS889" t="s">
        <v>51</v>
      </c>
      <c r="AT889" t="s">
        <v>50</v>
      </c>
      <c r="AU889" t="s">
        <v>52</v>
      </c>
      <c r="AV889" t="s">
        <v>52</v>
      </c>
      <c r="AW889" t="s">
        <v>52</v>
      </c>
      <c r="AX889" t="s">
        <v>52</v>
      </c>
      <c r="AY889" t="s">
        <v>51</v>
      </c>
    </row>
    <row r="890" spans="1:51" x14ac:dyDescent="0.25">
      <c r="A890">
        <v>244868</v>
      </c>
      <c r="B890">
        <v>58</v>
      </c>
      <c r="D890">
        <v>58</v>
      </c>
      <c r="E890">
        <v>1</v>
      </c>
      <c r="F890" t="s">
        <v>244</v>
      </c>
      <c r="G890" s="22">
        <v>12898</v>
      </c>
      <c r="H890">
        <v>83</v>
      </c>
      <c r="I890" t="s">
        <v>56</v>
      </c>
      <c r="J890" t="s">
        <v>57</v>
      </c>
      <c r="K890" t="s">
        <v>48</v>
      </c>
      <c r="L890">
        <v>31.14</v>
      </c>
      <c r="M890">
        <v>125</v>
      </c>
      <c r="N890">
        <v>60</v>
      </c>
      <c r="O890">
        <v>65</v>
      </c>
      <c r="P890">
        <v>92.5</v>
      </c>
      <c r="Q890">
        <v>61</v>
      </c>
      <c r="R890" t="s">
        <v>59</v>
      </c>
      <c r="S890" t="s">
        <v>51</v>
      </c>
      <c r="T890" t="s">
        <v>50</v>
      </c>
      <c r="U890" t="s">
        <v>50</v>
      </c>
      <c r="V890" t="s">
        <v>51</v>
      </c>
      <c r="W890" t="s">
        <v>50</v>
      </c>
      <c r="X890" t="s">
        <v>51</v>
      </c>
      <c r="Y890" t="s">
        <v>51</v>
      </c>
      <c r="Z890" t="s">
        <v>52</v>
      </c>
      <c r="AA890" t="s">
        <v>51</v>
      </c>
      <c r="AB890" t="s">
        <v>51</v>
      </c>
      <c r="AI890" t="s">
        <v>52</v>
      </c>
      <c r="AJ890" t="s">
        <v>52</v>
      </c>
      <c r="AK890" t="s">
        <v>50</v>
      </c>
      <c r="AL890" t="s">
        <v>51</v>
      </c>
      <c r="AM890" t="s">
        <v>52</v>
      </c>
      <c r="AN890" t="s">
        <v>50</v>
      </c>
      <c r="AO890" t="s">
        <v>51</v>
      </c>
      <c r="AP890" t="s">
        <v>50</v>
      </c>
      <c r="AQ890" t="s">
        <v>50</v>
      </c>
      <c r="AR890" t="s">
        <v>50</v>
      </c>
      <c r="AS890" t="s">
        <v>50</v>
      </c>
      <c r="AT890" t="s">
        <v>50</v>
      </c>
      <c r="AU890" t="s">
        <v>52</v>
      </c>
      <c r="AV890" t="s">
        <v>52</v>
      </c>
      <c r="AW890" t="s">
        <v>52</v>
      </c>
      <c r="AX890" t="s">
        <v>52</v>
      </c>
      <c r="AY890" t="s">
        <v>51</v>
      </c>
    </row>
    <row r="891" spans="1:51" hidden="1" x14ac:dyDescent="0.25">
      <c r="A891">
        <v>244868</v>
      </c>
      <c r="B891">
        <v>58</v>
      </c>
      <c r="D891">
        <v>58</v>
      </c>
      <c r="E891">
        <v>2</v>
      </c>
      <c r="F891" t="s">
        <v>1293</v>
      </c>
      <c r="G891" s="22">
        <v>12898</v>
      </c>
      <c r="H891">
        <v>83</v>
      </c>
      <c r="I891" t="s">
        <v>56</v>
      </c>
      <c r="J891" t="s">
        <v>57</v>
      </c>
      <c r="K891" t="s">
        <v>48</v>
      </c>
      <c r="L891">
        <v>31.21</v>
      </c>
      <c r="M891">
        <v>148</v>
      </c>
      <c r="N891">
        <v>65</v>
      </c>
      <c r="O891">
        <v>83</v>
      </c>
      <c r="P891">
        <v>106.5</v>
      </c>
      <c r="Q891">
        <v>65</v>
      </c>
      <c r="R891" t="s">
        <v>59</v>
      </c>
      <c r="S891" t="s">
        <v>51</v>
      </c>
      <c r="T891" t="s">
        <v>50</v>
      </c>
      <c r="U891" t="s">
        <v>50</v>
      </c>
      <c r="V891" t="s">
        <v>51</v>
      </c>
      <c r="W891" t="s">
        <v>50</v>
      </c>
      <c r="X891" t="s">
        <v>51</v>
      </c>
      <c r="Y891" t="s">
        <v>51</v>
      </c>
      <c r="Z891" t="s">
        <v>52</v>
      </c>
      <c r="AA891" t="s">
        <v>51</v>
      </c>
      <c r="AB891" t="s">
        <v>51</v>
      </c>
      <c r="AI891" t="s">
        <v>52</v>
      </c>
      <c r="AJ891" t="s">
        <v>52</v>
      </c>
      <c r="AK891" t="s">
        <v>50</v>
      </c>
      <c r="AL891" t="s">
        <v>51</v>
      </c>
      <c r="AM891" t="s">
        <v>52</v>
      </c>
      <c r="AN891" t="s">
        <v>50</v>
      </c>
      <c r="AO891" t="s">
        <v>51</v>
      </c>
      <c r="AP891" t="s">
        <v>50</v>
      </c>
      <c r="AQ891" t="s">
        <v>50</v>
      </c>
      <c r="AR891" t="s">
        <v>50</v>
      </c>
      <c r="AS891" t="s">
        <v>50</v>
      </c>
      <c r="AT891" t="s">
        <v>50</v>
      </c>
      <c r="AU891" t="s">
        <v>52</v>
      </c>
      <c r="AV891" t="s">
        <v>52</v>
      </c>
      <c r="AW891" t="s">
        <v>52</v>
      </c>
      <c r="AX891" t="s">
        <v>52</v>
      </c>
      <c r="AY891" t="s">
        <v>51</v>
      </c>
    </row>
    <row r="892" spans="1:51" hidden="1" x14ac:dyDescent="0.25">
      <c r="A892">
        <v>244868</v>
      </c>
      <c r="B892">
        <v>58</v>
      </c>
      <c r="D892">
        <v>58</v>
      </c>
      <c r="E892">
        <v>3</v>
      </c>
      <c r="F892" t="s">
        <v>1294</v>
      </c>
      <c r="G892" s="22">
        <v>12898</v>
      </c>
      <c r="H892">
        <v>83</v>
      </c>
      <c r="I892" t="s">
        <v>56</v>
      </c>
      <c r="J892" t="s">
        <v>57</v>
      </c>
      <c r="K892" t="s">
        <v>48</v>
      </c>
      <c r="L892">
        <v>31.83</v>
      </c>
      <c r="M892">
        <v>160</v>
      </c>
      <c r="N892">
        <v>70</v>
      </c>
      <c r="O892">
        <v>90</v>
      </c>
      <c r="P892">
        <v>115</v>
      </c>
      <c r="Q892">
        <v>73</v>
      </c>
      <c r="R892" t="s">
        <v>59</v>
      </c>
      <c r="S892" t="s">
        <v>51</v>
      </c>
      <c r="T892" t="s">
        <v>50</v>
      </c>
      <c r="U892" t="s">
        <v>51</v>
      </c>
      <c r="V892" t="s">
        <v>51</v>
      </c>
      <c r="W892" t="s">
        <v>50</v>
      </c>
      <c r="X892" t="s">
        <v>51</v>
      </c>
      <c r="Y892" t="s">
        <v>51</v>
      </c>
      <c r="Z892" t="s">
        <v>52</v>
      </c>
      <c r="AA892" t="s">
        <v>51</v>
      </c>
      <c r="AB892" t="s">
        <v>51</v>
      </c>
      <c r="AC892">
        <v>118</v>
      </c>
      <c r="AD892">
        <v>50</v>
      </c>
      <c r="AE892">
        <v>129</v>
      </c>
      <c r="AF892">
        <v>4.8</v>
      </c>
      <c r="AI892" t="s">
        <v>52</v>
      </c>
      <c r="AJ892" t="s">
        <v>52</v>
      </c>
      <c r="AK892" t="s">
        <v>50</v>
      </c>
      <c r="AL892" t="s">
        <v>51</v>
      </c>
      <c r="AM892" t="s">
        <v>52</v>
      </c>
      <c r="AN892" t="s">
        <v>50</v>
      </c>
      <c r="AO892" t="s">
        <v>51</v>
      </c>
      <c r="AP892" t="s">
        <v>50</v>
      </c>
      <c r="AQ892" t="s">
        <v>50</v>
      </c>
      <c r="AR892" t="s">
        <v>50</v>
      </c>
      <c r="AS892" t="s">
        <v>50</v>
      </c>
      <c r="AT892" t="s">
        <v>50</v>
      </c>
      <c r="AU892" t="s">
        <v>52</v>
      </c>
      <c r="AV892" t="s">
        <v>52</v>
      </c>
      <c r="AW892" t="s">
        <v>52</v>
      </c>
      <c r="AX892" t="s">
        <v>52</v>
      </c>
      <c r="AY892" t="s">
        <v>51</v>
      </c>
    </row>
    <row r="893" spans="1:51" hidden="1" x14ac:dyDescent="0.25">
      <c r="A893">
        <v>244868</v>
      </c>
      <c r="B893">
        <v>58</v>
      </c>
      <c r="D893">
        <v>58</v>
      </c>
      <c r="E893">
        <v>4</v>
      </c>
      <c r="F893" t="s">
        <v>1295</v>
      </c>
      <c r="G893" s="22">
        <v>12898</v>
      </c>
      <c r="H893">
        <v>83</v>
      </c>
      <c r="I893" t="s">
        <v>56</v>
      </c>
      <c r="J893" t="s">
        <v>57</v>
      </c>
      <c r="K893" t="s">
        <v>48</v>
      </c>
      <c r="L893">
        <v>30.28</v>
      </c>
      <c r="M893">
        <v>135</v>
      </c>
      <c r="N893">
        <v>70</v>
      </c>
      <c r="O893">
        <v>65</v>
      </c>
      <c r="P893">
        <v>102.5</v>
      </c>
      <c r="Q893">
        <v>62</v>
      </c>
      <c r="R893" t="s">
        <v>59</v>
      </c>
      <c r="S893" t="s">
        <v>51</v>
      </c>
      <c r="T893" t="s">
        <v>50</v>
      </c>
      <c r="U893" t="s">
        <v>51</v>
      </c>
      <c r="V893" t="s">
        <v>51</v>
      </c>
      <c r="W893" t="s">
        <v>50</v>
      </c>
      <c r="X893" t="s">
        <v>51</v>
      </c>
      <c r="Y893" t="s">
        <v>51</v>
      </c>
      <c r="Z893" t="s">
        <v>52</v>
      </c>
      <c r="AA893" t="s">
        <v>51</v>
      </c>
      <c r="AB893" t="s">
        <v>51</v>
      </c>
      <c r="AI893" t="s">
        <v>52</v>
      </c>
      <c r="AJ893" t="s">
        <v>52</v>
      </c>
      <c r="AK893" t="s">
        <v>50</v>
      </c>
      <c r="AL893" t="s">
        <v>51</v>
      </c>
      <c r="AM893" t="s">
        <v>52</v>
      </c>
      <c r="AN893" t="s">
        <v>50</v>
      </c>
      <c r="AO893" t="s">
        <v>51</v>
      </c>
      <c r="AP893" t="s">
        <v>50</v>
      </c>
      <c r="AQ893" t="s">
        <v>50</v>
      </c>
      <c r="AR893" t="s">
        <v>50</v>
      </c>
      <c r="AS893" t="s">
        <v>50</v>
      </c>
      <c r="AT893" t="s">
        <v>50</v>
      </c>
      <c r="AU893" t="s">
        <v>52</v>
      </c>
      <c r="AV893" t="s">
        <v>52</v>
      </c>
      <c r="AW893" t="s">
        <v>52</v>
      </c>
      <c r="AX893" t="s">
        <v>52</v>
      </c>
      <c r="AY893" t="s">
        <v>51</v>
      </c>
    </row>
    <row r="894" spans="1:51" hidden="1" x14ac:dyDescent="0.25">
      <c r="A894">
        <v>244868</v>
      </c>
      <c r="B894">
        <v>62</v>
      </c>
      <c r="C894">
        <v>62</v>
      </c>
      <c r="D894">
        <v>58</v>
      </c>
      <c r="E894">
        <v>5</v>
      </c>
      <c r="F894" t="s">
        <v>1296</v>
      </c>
      <c r="G894" s="22">
        <v>12898</v>
      </c>
      <c r="H894">
        <v>83</v>
      </c>
      <c r="I894" t="s">
        <v>56</v>
      </c>
      <c r="J894" t="s">
        <v>57</v>
      </c>
      <c r="K894" t="s">
        <v>48</v>
      </c>
      <c r="L894">
        <v>30.3</v>
      </c>
      <c r="M894">
        <v>115</v>
      </c>
      <c r="N894">
        <v>70</v>
      </c>
      <c r="O894">
        <v>45</v>
      </c>
      <c r="P894">
        <v>92.5</v>
      </c>
      <c r="Q894">
        <v>62</v>
      </c>
      <c r="R894" t="s">
        <v>59</v>
      </c>
      <c r="S894" t="s">
        <v>51</v>
      </c>
      <c r="T894" t="s">
        <v>50</v>
      </c>
      <c r="U894" t="s">
        <v>50</v>
      </c>
      <c r="V894" t="s">
        <v>51</v>
      </c>
      <c r="W894" t="s">
        <v>50</v>
      </c>
      <c r="X894" t="s">
        <v>51</v>
      </c>
      <c r="Z894" t="s">
        <v>52</v>
      </c>
      <c r="AA894" t="s">
        <v>51</v>
      </c>
      <c r="AB894" t="s">
        <v>51</v>
      </c>
      <c r="AK894" t="s">
        <v>50</v>
      </c>
      <c r="AL894" t="s">
        <v>51</v>
      </c>
      <c r="AN894" t="s">
        <v>50</v>
      </c>
      <c r="AO894" t="s">
        <v>51</v>
      </c>
      <c r="AP894" t="s">
        <v>50</v>
      </c>
      <c r="AQ894" t="s">
        <v>50</v>
      </c>
      <c r="AR894" t="s">
        <v>50</v>
      </c>
      <c r="AS894" t="s">
        <v>50</v>
      </c>
      <c r="AT894" t="s">
        <v>50</v>
      </c>
      <c r="AU894" t="s">
        <v>52</v>
      </c>
      <c r="AV894" t="s">
        <v>52</v>
      </c>
      <c r="AW894" t="s">
        <v>52</v>
      </c>
      <c r="AX894" t="s">
        <v>52</v>
      </c>
      <c r="AY894" t="s">
        <v>51</v>
      </c>
    </row>
    <row r="895" spans="1:51" hidden="1" x14ac:dyDescent="0.25">
      <c r="A895">
        <v>244868</v>
      </c>
      <c r="B895">
        <v>62</v>
      </c>
      <c r="C895">
        <v>62</v>
      </c>
      <c r="D895">
        <v>58</v>
      </c>
      <c r="E895">
        <v>6</v>
      </c>
      <c r="F895" t="s">
        <v>1297</v>
      </c>
      <c r="G895" s="22">
        <v>12898</v>
      </c>
      <c r="H895">
        <v>83</v>
      </c>
      <c r="I895" t="s">
        <v>56</v>
      </c>
      <c r="J895" t="s">
        <v>57</v>
      </c>
      <c r="K895" t="s">
        <v>48</v>
      </c>
      <c r="L895">
        <v>26.8</v>
      </c>
      <c r="M895">
        <v>160</v>
      </c>
      <c r="N895">
        <v>80</v>
      </c>
      <c r="O895">
        <v>80</v>
      </c>
      <c r="P895">
        <v>120</v>
      </c>
      <c r="Q895">
        <v>74</v>
      </c>
      <c r="R895" t="s">
        <v>59</v>
      </c>
      <c r="S895" t="s">
        <v>51</v>
      </c>
      <c r="T895" t="s">
        <v>50</v>
      </c>
      <c r="U895" t="s">
        <v>51</v>
      </c>
      <c r="V895" t="s">
        <v>51</v>
      </c>
      <c r="W895" t="s">
        <v>50</v>
      </c>
      <c r="X895" t="s">
        <v>51</v>
      </c>
      <c r="Y895" t="s">
        <v>51</v>
      </c>
      <c r="Z895" t="s">
        <v>52</v>
      </c>
      <c r="AA895" t="s">
        <v>51</v>
      </c>
      <c r="AB895" t="s">
        <v>51</v>
      </c>
      <c r="AK895" t="s">
        <v>50</v>
      </c>
      <c r="AL895" t="s">
        <v>51</v>
      </c>
      <c r="AM895" t="s">
        <v>50</v>
      </c>
      <c r="AN895" t="s">
        <v>50</v>
      </c>
      <c r="AO895" t="s">
        <v>51</v>
      </c>
      <c r="AP895" t="s">
        <v>50</v>
      </c>
      <c r="AQ895" t="s">
        <v>50</v>
      </c>
      <c r="AR895" t="s">
        <v>50</v>
      </c>
      <c r="AS895" t="s">
        <v>50</v>
      </c>
      <c r="AT895" t="s">
        <v>50</v>
      </c>
      <c r="AU895" t="s">
        <v>52</v>
      </c>
      <c r="AV895" t="s">
        <v>52</v>
      </c>
      <c r="AW895" t="s">
        <v>52</v>
      </c>
      <c r="AX895" t="s">
        <v>52</v>
      </c>
      <c r="AY895" t="s">
        <v>51</v>
      </c>
    </row>
    <row r="896" spans="1:51" hidden="1" x14ac:dyDescent="0.25">
      <c r="A896">
        <v>244868</v>
      </c>
      <c r="B896">
        <v>62</v>
      </c>
      <c r="C896">
        <v>62</v>
      </c>
      <c r="D896">
        <v>58</v>
      </c>
      <c r="E896">
        <v>7</v>
      </c>
      <c r="F896" t="s">
        <v>1298</v>
      </c>
      <c r="G896" s="22">
        <v>12898</v>
      </c>
      <c r="H896">
        <v>83</v>
      </c>
      <c r="I896" t="s">
        <v>56</v>
      </c>
      <c r="J896" t="s">
        <v>57</v>
      </c>
      <c r="K896" t="s">
        <v>48</v>
      </c>
      <c r="O896">
        <v>0</v>
      </c>
      <c r="P896">
        <v>0</v>
      </c>
      <c r="S896" t="s">
        <v>51</v>
      </c>
      <c r="T896" t="s">
        <v>50</v>
      </c>
      <c r="V896" t="s">
        <v>51</v>
      </c>
      <c r="W896" t="s">
        <v>50</v>
      </c>
      <c r="X896" t="s">
        <v>51</v>
      </c>
      <c r="Y896" t="s">
        <v>51</v>
      </c>
      <c r="Z896" t="s">
        <v>52</v>
      </c>
      <c r="AA896" t="s">
        <v>51</v>
      </c>
      <c r="AB896" t="s">
        <v>51</v>
      </c>
      <c r="AK896" t="s">
        <v>50</v>
      </c>
      <c r="AL896" t="s">
        <v>51</v>
      </c>
      <c r="AM896" t="s">
        <v>50</v>
      </c>
      <c r="AN896" t="s">
        <v>50</v>
      </c>
      <c r="AO896" t="s">
        <v>51</v>
      </c>
      <c r="AP896" t="s">
        <v>50</v>
      </c>
      <c r="AQ896" t="s">
        <v>50</v>
      </c>
      <c r="AR896" t="s">
        <v>50</v>
      </c>
      <c r="AS896" t="s">
        <v>50</v>
      </c>
      <c r="AT896" t="s">
        <v>50</v>
      </c>
      <c r="AU896" t="s">
        <v>52</v>
      </c>
      <c r="AV896" t="s">
        <v>52</v>
      </c>
      <c r="AW896" t="s">
        <v>52</v>
      </c>
      <c r="AX896" t="s">
        <v>52</v>
      </c>
      <c r="AY896" t="s">
        <v>51</v>
      </c>
    </row>
    <row r="897" spans="1:51" x14ac:dyDescent="0.25">
      <c r="A897">
        <v>245482</v>
      </c>
      <c r="B897">
        <v>56</v>
      </c>
      <c r="C897">
        <v>56</v>
      </c>
      <c r="D897">
        <v>35</v>
      </c>
      <c r="E897">
        <v>1</v>
      </c>
      <c r="F897" t="s">
        <v>245</v>
      </c>
      <c r="G897" s="22">
        <v>15777</v>
      </c>
      <c r="H897">
        <v>75</v>
      </c>
      <c r="I897" t="s">
        <v>56</v>
      </c>
      <c r="J897" t="s">
        <v>57</v>
      </c>
      <c r="K897" t="s">
        <v>48</v>
      </c>
      <c r="L897">
        <v>27.2</v>
      </c>
      <c r="M897">
        <v>110</v>
      </c>
      <c r="N897">
        <v>60</v>
      </c>
      <c r="O897">
        <v>50</v>
      </c>
      <c r="P897">
        <v>85</v>
      </c>
      <c r="Q897">
        <v>81</v>
      </c>
      <c r="R897" t="s">
        <v>54</v>
      </c>
      <c r="S897" t="s">
        <v>50</v>
      </c>
      <c r="T897" t="s">
        <v>50</v>
      </c>
      <c r="U897" t="s">
        <v>50</v>
      </c>
      <c r="V897" t="s">
        <v>50</v>
      </c>
      <c r="W897" t="s">
        <v>50</v>
      </c>
      <c r="X897" t="s">
        <v>51</v>
      </c>
      <c r="Y897" t="s">
        <v>50</v>
      </c>
      <c r="Z897" t="s">
        <v>52</v>
      </c>
      <c r="AA897" t="s">
        <v>50</v>
      </c>
      <c r="AB897" t="s">
        <v>51</v>
      </c>
      <c r="AC897">
        <v>119</v>
      </c>
      <c r="AD897">
        <v>52</v>
      </c>
      <c r="AE897">
        <v>97</v>
      </c>
      <c r="AF897">
        <v>4.7</v>
      </c>
      <c r="AI897">
        <v>2.9</v>
      </c>
      <c r="AJ897">
        <v>1.5</v>
      </c>
      <c r="AK897" t="s">
        <v>50</v>
      </c>
      <c r="AL897" t="s">
        <v>50</v>
      </c>
      <c r="AM897" t="s">
        <v>51</v>
      </c>
      <c r="AN897" t="s">
        <v>51</v>
      </c>
      <c r="AO897" t="s">
        <v>50</v>
      </c>
      <c r="AP897" t="s">
        <v>50</v>
      </c>
      <c r="AQ897" t="s">
        <v>51</v>
      </c>
      <c r="AR897" t="s">
        <v>51</v>
      </c>
      <c r="AS897" t="s">
        <v>50</v>
      </c>
      <c r="AT897" t="s">
        <v>50</v>
      </c>
      <c r="AU897" t="s">
        <v>52</v>
      </c>
      <c r="AV897" t="s">
        <v>52</v>
      </c>
      <c r="AW897" t="s">
        <v>52</v>
      </c>
      <c r="AX897" t="s">
        <v>52</v>
      </c>
      <c r="AY897" t="s">
        <v>51</v>
      </c>
    </row>
    <row r="898" spans="1:51" hidden="1" x14ac:dyDescent="0.25">
      <c r="A898">
        <v>245482</v>
      </c>
      <c r="B898">
        <v>56</v>
      </c>
      <c r="C898">
        <v>56</v>
      </c>
      <c r="D898">
        <v>35</v>
      </c>
      <c r="E898">
        <v>2</v>
      </c>
      <c r="F898" t="s">
        <v>1299</v>
      </c>
      <c r="G898" s="22">
        <v>15777</v>
      </c>
      <c r="H898">
        <v>75</v>
      </c>
      <c r="I898" t="s">
        <v>56</v>
      </c>
      <c r="J898" t="s">
        <v>57</v>
      </c>
      <c r="K898" t="s">
        <v>48</v>
      </c>
      <c r="L898">
        <v>29.3</v>
      </c>
      <c r="M898">
        <v>125</v>
      </c>
      <c r="N898">
        <v>80</v>
      </c>
      <c r="O898">
        <v>45</v>
      </c>
      <c r="P898">
        <v>102.5</v>
      </c>
      <c r="Q898">
        <v>86</v>
      </c>
      <c r="R898" t="s">
        <v>54</v>
      </c>
      <c r="S898" t="s">
        <v>50</v>
      </c>
      <c r="T898" t="s">
        <v>50</v>
      </c>
      <c r="U898" t="s">
        <v>50</v>
      </c>
      <c r="V898" t="s">
        <v>50</v>
      </c>
      <c r="W898" t="s">
        <v>50</v>
      </c>
      <c r="X898" t="s">
        <v>51</v>
      </c>
      <c r="Y898" t="s">
        <v>50</v>
      </c>
      <c r="Z898" t="s">
        <v>52</v>
      </c>
      <c r="AA898" t="s">
        <v>50</v>
      </c>
      <c r="AB898" t="s">
        <v>51</v>
      </c>
      <c r="AC898">
        <v>102</v>
      </c>
      <c r="AD898">
        <v>62</v>
      </c>
      <c r="AE898">
        <v>108</v>
      </c>
      <c r="AF898">
        <v>4.5999999999999996</v>
      </c>
      <c r="AK898" t="s">
        <v>50</v>
      </c>
      <c r="AL898" t="s">
        <v>50</v>
      </c>
      <c r="AM898" t="s">
        <v>51</v>
      </c>
      <c r="AN898" t="s">
        <v>51</v>
      </c>
      <c r="AO898" t="s">
        <v>50</v>
      </c>
      <c r="AP898" t="s">
        <v>50</v>
      </c>
      <c r="AQ898" t="s">
        <v>51</v>
      </c>
      <c r="AR898" t="s">
        <v>51</v>
      </c>
      <c r="AS898" t="s">
        <v>50</v>
      </c>
      <c r="AT898" t="s">
        <v>50</v>
      </c>
      <c r="AU898" t="s">
        <v>52</v>
      </c>
      <c r="AV898" t="s">
        <v>52</v>
      </c>
      <c r="AW898" t="s">
        <v>52</v>
      </c>
      <c r="AX898" t="s">
        <v>52</v>
      </c>
      <c r="AY898" t="s">
        <v>51</v>
      </c>
    </row>
    <row r="899" spans="1:51" hidden="1" x14ac:dyDescent="0.25">
      <c r="A899">
        <v>245482</v>
      </c>
      <c r="B899">
        <v>56</v>
      </c>
      <c r="C899">
        <v>56</v>
      </c>
      <c r="D899">
        <v>35</v>
      </c>
      <c r="E899">
        <v>3</v>
      </c>
      <c r="F899" t="s">
        <v>1300</v>
      </c>
      <c r="G899" s="22">
        <v>15777</v>
      </c>
      <c r="H899">
        <v>75</v>
      </c>
      <c r="I899" t="s">
        <v>56</v>
      </c>
      <c r="J899" t="s">
        <v>57</v>
      </c>
      <c r="K899" t="s">
        <v>48</v>
      </c>
      <c r="L899">
        <v>29.5</v>
      </c>
      <c r="M899">
        <v>110</v>
      </c>
      <c r="N899">
        <v>60</v>
      </c>
      <c r="O899">
        <v>50</v>
      </c>
      <c r="P899">
        <v>85</v>
      </c>
      <c r="Q899">
        <v>64</v>
      </c>
      <c r="R899" t="s">
        <v>54</v>
      </c>
      <c r="S899" t="s">
        <v>50</v>
      </c>
      <c r="T899" t="s">
        <v>50</v>
      </c>
      <c r="U899" t="s">
        <v>50</v>
      </c>
      <c r="V899" t="s">
        <v>50</v>
      </c>
      <c r="W899" t="s">
        <v>50</v>
      </c>
      <c r="X899" t="s">
        <v>51</v>
      </c>
      <c r="Y899" t="s">
        <v>50</v>
      </c>
      <c r="Z899" t="s">
        <v>52</v>
      </c>
      <c r="AA899" t="s">
        <v>50</v>
      </c>
      <c r="AB899" t="s">
        <v>51</v>
      </c>
      <c r="AC899">
        <v>150</v>
      </c>
      <c r="AD899">
        <v>39</v>
      </c>
      <c r="AE899">
        <v>129</v>
      </c>
      <c r="AF899">
        <v>5</v>
      </c>
      <c r="AI899">
        <v>3.7</v>
      </c>
      <c r="AJ899">
        <v>2.1</v>
      </c>
      <c r="AK899" t="s">
        <v>50</v>
      </c>
      <c r="AL899" t="s">
        <v>50</v>
      </c>
      <c r="AM899" t="s">
        <v>51</v>
      </c>
      <c r="AN899" t="s">
        <v>51</v>
      </c>
      <c r="AO899" t="s">
        <v>50</v>
      </c>
      <c r="AP899" t="s">
        <v>50</v>
      </c>
      <c r="AQ899" t="s">
        <v>51</v>
      </c>
      <c r="AR899" t="s">
        <v>51</v>
      </c>
      <c r="AS899" t="s">
        <v>50</v>
      </c>
      <c r="AT899" t="s">
        <v>50</v>
      </c>
      <c r="AU899" t="s">
        <v>52</v>
      </c>
      <c r="AV899" t="s">
        <v>52</v>
      </c>
      <c r="AW899" t="s">
        <v>52</v>
      </c>
      <c r="AX899" t="s">
        <v>52</v>
      </c>
      <c r="AY899" t="s">
        <v>51</v>
      </c>
    </row>
    <row r="900" spans="1:51" x14ac:dyDescent="0.25">
      <c r="A900">
        <v>245717</v>
      </c>
      <c r="B900">
        <v>52</v>
      </c>
      <c r="C900">
        <v>52</v>
      </c>
      <c r="D900">
        <v>52</v>
      </c>
      <c r="E900">
        <v>1</v>
      </c>
      <c r="F900" t="s">
        <v>246</v>
      </c>
      <c r="G900" s="22">
        <v>20450</v>
      </c>
      <c r="H900">
        <v>63</v>
      </c>
      <c r="I900" t="s">
        <v>56</v>
      </c>
      <c r="J900" t="s">
        <v>47</v>
      </c>
      <c r="K900" t="s">
        <v>58</v>
      </c>
      <c r="L900">
        <v>34</v>
      </c>
      <c r="M900">
        <v>110</v>
      </c>
      <c r="N900">
        <v>80</v>
      </c>
      <c r="O900">
        <v>30</v>
      </c>
      <c r="P900">
        <v>95</v>
      </c>
      <c r="Q900">
        <v>86</v>
      </c>
      <c r="R900" t="s">
        <v>49</v>
      </c>
      <c r="S900" t="s">
        <v>50</v>
      </c>
      <c r="T900" t="s">
        <v>50</v>
      </c>
      <c r="U900" t="s">
        <v>50</v>
      </c>
      <c r="V900" t="s">
        <v>50</v>
      </c>
      <c r="W900" t="s">
        <v>50</v>
      </c>
      <c r="X900" t="s">
        <v>51</v>
      </c>
      <c r="Y900" t="s">
        <v>50</v>
      </c>
      <c r="Z900" t="s">
        <v>52</v>
      </c>
      <c r="AA900" t="s">
        <v>50</v>
      </c>
      <c r="AB900" t="s">
        <v>50</v>
      </c>
      <c r="AK900" t="s">
        <v>51</v>
      </c>
      <c r="AL900" t="s">
        <v>50</v>
      </c>
      <c r="AM900" t="s">
        <v>50</v>
      </c>
      <c r="AN900" t="s">
        <v>51</v>
      </c>
      <c r="AO900" t="s">
        <v>50</v>
      </c>
      <c r="AP900" t="s">
        <v>50</v>
      </c>
      <c r="AQ900" t="s">
        <v>50</v>
      </c>
      <c r="AR900" t="s">
        <v>50</v>
      </c>
      <c r="AS900" t="s">
        <v>51</v>
      </c>
      <c r="AT900" t="s">
        <v>50</v>
      </c>
      <c r="AU900" t="s">
        <v>52</v>
      </c>
      <c r="AV900" t="s">
        <v>52</v>
      </c>
      <c r="AW900" t="s">
        <v>52</v>
      </c>
      <c r="AX900" t="s">
        <v>52</v>
      </c>
      <c r="AY900" t="s">
        <v>51</v>
      </c>
    </row>
    <row r="901" spans="1:51" x14ac:dyDescent="0.25">
      <c r="A901">
        <v>245856</v>
      </c>
      <c r="B901">
        <v>60</v>
      </c>
      <c r="D901">
        <v>60</v>
      </c>
      <c r="E901">
        <v>1</v>
      </c>
      <c r="F901" t="s">
        <v>247</v>
      </c>
      <c r="G901" s="22">
        <v>16328</v>
      </c>
      <c r="H901">
        <v>74</v>
      </c>
      <c r="I901" t="s">
        <v>46</v>
      </c>
      <c r="J901" t="s">
        <v>47</v>
      </c>
      <c r="K901" t="s">
        <v>58</v>
      </c>
      <c r="L901">
        <v>31.17</v>
      </c>
      <c r="M901">
        <v>140</v>
      </c>
      <c r="N901">
        <v>75</v>
      </c>
      <c r="O901">
        <v>65</v>
      </c>
      <c r="P901">
        <v>107.5</v>
      </c>
      <c r="Q901">
        <v>63</v>
      </c>
      <c r="R901" t="s">
        <v>54</v>
      </c>
      <c r="S901" t="s">
        <v>50</v>
      </c>
      <c r="T901" t="s">
        <v>50</v>
      </c>
      <c r="U901" t="s">
        <v>50</v>
      </c>
      <c r="V901" t="s">
        <v>50</v>
      </c>
      <c r="W901" t="s">
        <v>51</v>
      </c>
      <c r="X901" t="s">
        <v>50</v>
      </c>
      <c r="Y901" t="s">
        <v>50</v>
      </c>
      <c r="Z901" t="s">
        <v>52</v>
      </c>
      <c r="AA901" t="s">
        <v>50</v>
      </c>
      <c r="AB901" t="s">
        <v>50</v>
      </c>
      <c r="AC901">
        <v>58</v>
      </c>
      <c r="AD901">
        <v>89</v>
      </c>
      <c r="AE901">
        <v>148</v>
      </c>
      <c r="AF901">
        <v>4.9000000000000004</v>
      </c>
      <c r="AI901" t="s">
        <v>52</v>
      </c>
      <c r="AJ901" t="s">
        <v>52</v>
      </c>
      <c r="AK901" t="s">
        <v>50</v>
      </c>
      <c r="AL901" t="s">
        <v>50</v>
      </c>
      <c r="AM901" t="s">
        <v>52</v>
      </c>
      <c r="AN901" t="s">
        <v>51</v>
      </c>
      <c r="AO901" t="s">
        <v>50</v>
      </c>
      <c r="AQ901" t="s">
        <v>50</v>
      </c>
      <c r="AR901" t="s">
        <v>50</v>
      </c>
      <c r="AS901" t="s">
        <v>50</v>
      </c>
      <c r="AT901" t="s">
        <v>50</v>
      </c>
      <c r="AU901" t="s">
        <v>52</v>
      </c>
      <c r="AV901" t="s">
        <v>52</v>
      </c>
      <c r="AW901" t="s">
        <v>52</v>
      </c>
      <c r="AX901" t="s">
        <v>52</v>
      </c>
      <c r="AY901" t="s">
        <v>50</v>
      </c>
    </row>
    <row r="902" spans="1:51" hidden="1" x14ac:dyDescent="0.25">
      <c r="A902">
        <v>245856</v>
      </c>
      <c r="B902">
        <v>55</v>
      </c>
      <c r="C902">
        <v>55</v>
      </c>
      <c r="D902">
        <v>55</v>
      </c>
      <c r="E902">
        <v>2</v>
      </c>
      <c r="F902" t="s">
        <v>1301</v>
      </c>
      <c r="G902" s="22">
        <v>16328</v>
      </c>
      <c r="H902">
        <v>74</v>
      </c>
      <c r="I902" t="s">
        <v>46</v>
      </c>
      <c r="J902" t="s">
        <v>47</v>
      </c>
      <c r="K902" t="s">
        <v>58</v>
      </c>
      <c r="O902">
        <v>0</v>
      </c>
      <c r="P902">
        <v>0</v>
      </c>
      <c r="S902" t="s">
        <v>50</v>
      </c>
      <c r="T902" t="s">
        <v>50</v>
      </c>
      <c r="V902" t="s">
        <v>50</v>
      </c>
      <c r="W902" t="s">
        <v>51</v>
      </c>
      <c r="X902" t="s">
        <v>50</v>
      </c>
      <c r="Y902" t="s">
        <v>50</v>
      </c>
      <c r="Z902" t="s">
        <v>52</v>
      </c>
      <c r="AA902" t="s">
        <v>50</v>
      </c>
      <c r="AB902" t="s">
        <v>50</v>
      </c>
      <c r="AK902" t="s">
        <v>50</v>
      </c>
      <c r="AL902" t="s">
        <v>50</v>
      </c>
      <c r="AN902" t="s">
        <v>51</v>
      </c>
      <c r="AO902" t="s">
        <v>50</v>
      </c>
      <c r="AP902" t="s">
        <v>50</v>
      </c>
      <c r="AQ902" t="s">
        <v>50</v>
      </c>
      <c r="AR902" t="s">
        <v>50</v>
      </c>
      <c r="AS902" t="s">
        <v>50</v>
      </c>
      <c r="AT902" t="s">
        <v>50</v>
      </c>
      <c r="AU902" t="s">
        <v>52</v>
      </c>
      <c r="AV902" t="s">
        <v>52</v>
      </c>
      <c r="AW902" t="s">
        <v>52</v>
      </c>
      <c r="AX902" t="s">
        <v>52</v>
      </c>
      <c r="AY902" t="s">
        <v>51</v>
      </c>
    </row>
    <row r="903" spans="1:51" x14ac:dyDescent="0.25">
      <c r="A903">
        <v>245876</v>
      </c>
      <c r="B903">
        <v>66</v>
      </c>
      <c r="D903">
        <v>66</v>
      </c>
      <c r="E903">
        <v>1</v>
      </c>
      <c r="F903" t="s">
        <v>248</v>
      </c>
      <c r="G903" s="22">
        <v>12765</v>
      </c>
      <c r="H903">
        <v>84</v>
      </c>
      <c r="I903" t="s">
        <v>56</v>
      </c>
      <c r="J903" t="s">
        <v>47</v>
      </c>
      <c r="K903" t="s">
        <v>58</v>
      </c>
      <c r="L903">
        <v>21.7</v>
      </c>
      <c r="M903">
        <v>90</v>
      </c>
      <c r="N903">
        <v>60</v>
      </c>
      <c r="O903">
        <v>30</v>
      </c>
      <c r="P903">
        <v>75</v>
      </c>
      <c r="Q903">
        <v>85</v>
      </c>
      <c r="R903" t="s">
        <v>59</v>
      </c>
      <c r="S903" t="s">
        <v>50</v>
      </c>
      <c r="T903" t="s">
        <v>50</v>
      </c>
      <c r="U903" t="s">
        <v>50</v>
      </c>
      <c r="V903" t="s">
        <v>51</v>
      </c>
      <c r="W903" t="s">
        <v>50</v>
      </c>
      <c r="X903" t="s">
        <v>51</v>
      </c>
      <c r="Y903" t="s">
        <v>50</v>
      </c>
      <c r="Z903" t="b">
        <v>1</v>
      </c>
      <c r="AA903" t="s">
        <v>50</v>
      </c>
      <c r="AB903" t="s">
        <v>50</v>
      </c>
      <c r="AC903">
        <v>168</v>
      </c>
      <c r="AD903">
        <v>32</v>
      </c>
      <c r="AE903">
        <v>146</v>
      </c>
      <c r="AF903">
        <v>4</v>
      </c>
      <c r="AK903" t="s">
        <v>50</v>
      </c>
      <c r="AL903" t="s">
        <v>50</v>
      </c>
      <c r="AM903" t="s">
        <v>50</v>
      </c>
      <c r="AN903" t="s">
        <v>50</v>
      </c>
      <c r="AO903" t="s">
        <v>51</v>
      </c>
      <c r="AP903" t="s">
        <v>50</v>
      </c>
      <c r="AQ903" t="s">
        <v>50</v>
      </c>
      <c r="AR903" t="s">
        <v>50</v>
      </c>
      <c r="AS903" t="s">
        <v>50</v>
      </c>
      <c r="AT903" t="s">
        <v>50</v>
      </c>
      <c r="AU903" t="s">
        <v>52</v>
      </c>
      <c r="AV903" t="s">
        <v>52</v>
      </c>
      <c r="AW903" t="s">
        <v>52</v>
      </c>
      <c r="AX903" t="s">
        <v>52</v>
      </c>
      <c r="AY903" t="s">
        <v>51</v>
      </c>
    </row>
    <row r="904" spans="1:51" hidden="1" x14ac:dyDescent="0.25">
      <c r="A904">
        <v>245876</v>
      </c>
      <c r="B904">
        <v>66</v>
      </c>
      <c r="D904">
        <v>66</v>
      </c>
      <c r="E904">
        <v>2</v>
      </c>
      <c r="F904" t="s">
        <v>1302</v>
      </c>
      <c r="G904" s="22">
        <v>12765</v>
      </c>
      <c r="H904">
        <v>84</v>
      </c>
      <c r="I904" t="s">
        <v>56</v>
      </c>
      <c r="J904" t="s">
        <v>47</v>
      </c>
      <c r="K904" t="s">
        <v>58</v>
      </c>
      <c r="O904">
        <v>0</v>
      </c>
      <c r="P904">
        <v>0</v>
      </c>
      <c r="S904" t="s">
        <v>50</v>
      </c>
      <c r="T904" t="s">
        <v>50</v>
      </c>
      <c r="V904" t="s">
        <v>51</v>
      </c>
      <c r="W904" t="s">
        <v>50</v>
      </c>
      <c r="X904" t="s">
        <v>51</v>
      </c>
      <c r="Y904" t="s">
        <v>50</v>
      </c>
      <c r="Z904" t="b">
        <v>1</v>
      </c>
      <c r="AA904" t="s">
        <v>50</v>
      </c>
      <c r="AB904" t="s">
        <v>50</v>
      </c>
      <c r="AK904" t="s">
        <v>50</v>
      </c>
      <c r="AL904" t="s">
        <v>50</v>
      </c>
      <c r="AM904" t="s">
        <v>50</v>
      </c>
      <c r="AN904" t="s">
        <v>50</v>
      </c>
      <c r="AO904" t="s">
        <v>51</v>
      </c>
      <c r="AP904" t="s">
        <v>50</v>
      </c>
      <c r="AQ904" t="s">
        <v>50</v>
      </c>
      <c r="AR904" t="s">
        <v>50</v>
      </c>
      <c r="AS904" t="s">
        <v>50</v>
      </c>
      <c r="AT904" t="s">
        <v>50</v>
      </c>
      <c r="AU904" t="s">
        <v>52</v>
      </c>
      <c r="AV904" t="s">
        <v>52</v>
      </c>
      <c r="AW904" t="s">
        <v>52</v>
      </c>
      <c r="AX904" t="s">
        <v>52</v>
      </c>
      <c r="AY904" t="s">
        <v>51</v>
      </c>
    </row>
    <row r="905" spans="1:51" x14ac:dyDescent="0.25">
      <c r="A905">
        <v>246085</v>
      </c>
      <c r="B905">
        <v>62</v>
      </c>
      <c r="D905">
        <v>62</v>
      </c>
      <c r="E905">
        <v>1</v>
      </c>
      <c r="F905" t="s">
        <v>249</v>
      </c>
      <c r="G905" s="22">
        <v>7734</v>
      </c>
      <c r="H905">
        <v>97</v>
      </c>
      <c r="I905" t="s">
        <v>46</v>
      </c>
      <c r="J905" t="s">
        <v>47</v>
      </c>
      <c r="K905" t="s">
        <v>58</v>
      </c>
      <c r="L905">
        <v>23.4</v>
      </c>
      <c r="M905">
        <v>100</v>
      </c>
      <c r="N905">
        <v>75</v>
      </c>
      <c r="O905">
        <v>25</v>
      </c>
      <c r="P905">
        <v>87.5</v>
      </c>
      <c r="Q905">
        <v>92</v>
      </c>
      <c r="R905" t="s">
        <v>54</v>
      </c>
      <c r="S905" t="s">
        <v>50</v>
      </c>
      <c r="T905" t="s">
        <v>50</v>
      </c>
      <c r="U905" t="s">
        <v>50</v>
      </c>
      <c r="V905" t="s">
        <v>51</v>
      </c>
      <c r="W905" t="s">
        <v>51</v>
      </c>
      <c r="X905" t="s">
        <v>51</v>
      </c>
      <c r="Y905" t="s">
        <v>50</v>
      </c>
      <c r="Z905" t="s">
        <v>52</v>
      </c>
      <c r="AA905" t="s">
        <v>50</v>
      </c>
      <c r="AB905" t="s">
        <v>51</v>
      </c>
      <c r="AC905">
        <v>64</v>
      </c>
      <c r="AD905">
        <v>72</v>
      </c>
      <c r="AE905">
        <v>113</v>
      </c>
      <c r="AF905">
        <v>4.7</v>
      </c>
      <c r="AI905" t="s">
        <v>52</v>
      </c>
      <c r="AJ905" t="s">
        <v>52</v>
      </c>
      <c r="AK905" t="s">
        <v>50</v>
      </c>
      <c r="AL905" t="s">
        <v>50</v>
      </c>
      <c r="AM905" t="s">
        <v>52</v>
      </c>
      <c r="AN905" t="s">
        <v>51</v>
      </c>
      <c r="AO905" t="s">
        <v>51</v>
      </c>
      <c r="AP905" t="s">
        <v>50</v>
      </c>
      <c r="AQ905" t="s">
        <v>50</v>
      </c>
      <c r="AR905" t="s">
        <v>50</v>
      </c>
      <c r="AS905" t="s">
        <v>50</v>
      </c>
      <c r="AT905" t="s">
        <v>50</v>
      </c>
      <c r="AU905" t="s">
        <v>52</v>
      </c>
      <c r="AV905" t="s">
        <v>52</v>
      </c>
      <c r="AW905" t="s">
        <v>52</v>
      </c>
      <c r="AX905" t="s">
        <v>52</v>
      </c>
      <c r="AY905" t="s">
        <v>51</v>
      </c>
    </row>
    <row r="906" spans="1:51" hidden="1" x14ac:dyDescent="0.25">
      <c r="A906">
        <v>246085</v>
      </c>
      <c r="B906">
        <v>62</v>
      </c>
      <c r="D906">
        <v>62</v>
      </c>
      <c r="E906">
        <v>2</v>
      </c>
      <c r="F906" t="s">
        <v>1303</v>
      </c>
      <c r="G906" s="22">
        <v>7734</v>
      </c>
      <c r="H906">
        <v>97</v>
      </c>
      <c r="I906" t="s">
        <v>46</v>
      </c>
      <c r="J906" t="s">
        <v>47</v>
      </c>
      <c r="K906" t="s">
        <v>58</v>
      </c>
      <c r="L906">
        <v>22.98</v>
      </c>
      <c r="M906">
        <v>110</v>
      </c>
      <c r="N906">
        <v>60</v>
      </c>
      <c r="O906">
        <v>50</v>
      </c>
      <c r="P906">
        <v>85</v>
      </c>
      <c r="Q906">
        <v>99</v>
      </c>
      <c r="R906" t="s">
        <v>59</v>
      </c>
      <c r="S906" t="s">
        <v>50</v>
      </c>
      <c r="T906" t="s">
        <v>50</v>
      </c>
      <c r="U906" t="s">
        <v>50</v>
      </c>
      <c r="V906" t="s">
        <v>51</v>
      </c>
      <c r="W906" t="s">
        <v>51</v>
      </c>
      <c r="X906" t="s">
        <v>51</v>
      </c>
      <c r="Y906" t="s">
        <v>50</v>
      </c>
      <c r="Z906" t="s">
        <v>52</v>
      </c>
      <c r="AA906" t="s">
        <v>50</v>
      </c>
      <c r="AB906" t="s">
        <v>51</v>
      </c>
      <c r="AC906">
        <v>79</v>
      </c>
      <c r="AD906">
        <v>55</v>
      </c>
      <c r="AE906">
        <v>100</v>
      </c>
      <c r="AF906">
        <v>4.8</v>
      </c>
      <c r="AI906" t="s">
        <v>52</v>
      </c>
      <c r="AJ906" t="s">
        <v>52</v>
      </c>
      <c r="AK906" t="s">
        <v>50</v>
      </c>
      <c r="AL906" t="s">
        <v>50</v>
      </c>
      <c r="AM906" t="s">
        <v>52</v>
      </c>
      <c r="AN906" t="s">
        <v>51</v>
      </c>
      <c r="AO906" t="s">
        <v>51</v>
      </c>
      <c r="AP906" t="s">
        <v>50</v>
      </c>
      <c r="AQ906" t="s">
        <v>50</v>
      </c>
      <c r="AR906" t="s">
        <v>50</v>
      </c>
      <c r="AS906" t="s">
        <v>50</v>
      </c>
      <c r="AT906" t="s">
        <v>50</v>
      </c>
      <c r="AU906" t="s">
        <v>52</v>
      </c>
      <c r="AV906" t="s">
        <v>52</v>
      </c>
      <c r="AW906" t="s">
        <v>52</v>
      </c>
      <c r="AX906" t="s">
        <v>52</v>
      </c>
      <c r="AY906" t="s">
        <v>51</v>
      </c>
    </row>
    <row r="907" spans="1:51" hidden="1" x14ac:dyDescent="0.25">
      <c r="A907">
        <v>246085</v>
      </c>
      <c r="B907">
        <v>60</v>
      </c>
      <c r="C907">
        <v>60</v>
      </c>
      <c r="D907">
        <v>60</v>
      </c>
      <c r="E907">
        <v>3</v>
      </c>
      <c r="F907" t="s">
        <v>1304</v>
      </c>
      <c r="G907" s="22">
        <v>7734</v>
      </c>
      <c r="H907">
        <v>97</v>
      </c>
      <c r="I907" t="s">
        <v>46</v>
      </c>
      <c r="J907" t="s">
        <v>47</v>
      </c>
      <c r="K907" t="s">
        <v>58</v>
      </c>
      <c r="L907">
        <v>22.98</v>
      </c>
      <c r="O907">
        <v>0</v>
      </c>
      <c r="P907">
        <v>0</v>
      </c>
      <c r="S907" t="s">
        <v>50</v>
      </c>
      <c r="T907" t="s">
        <v>50</v>
      </c>
      <c r="V907" t="s">
        <v>51</v>
      </c>
      <c r="W907" t="s">
        <v>51</v>
      </c>
      <c r="X907" t="s">
        <v>51</v>
      </c>
      <c r="Y907" t="s">
        <v>50</v>
      </c>
      <c r="Z907" t="s">
        <v>52</v>
      </c>
      <c r="AA907" t="s">
        <v>50</v>
      </c>
      <c r="AB907" t="s">
        <v>51</v>
      </c>
      <c r="AK907" t="s">
        <v>50</v>
      </c>
      <c r="AL907" t="s">
        <v>50</v>
      </c>
      <c r="AN907" t="s">
        <v>51</v>
      </c>
      <c r="AO907" t="s">
        <v>51</v>
      </c>
      <c r="AP907" t="s">
        <v>50</v>
      </c>
      <c r="AQ907" t="s">
        <v>50</v>
      </c>
      <c r="AR907" t="s">
        <v>50</v>
      </c>
      <c r="AS907" t="s">
        <v>50</v>
      </c>
      <c r="AT907" t="s">
        <v>50</v>
      </c>
      <c r="AU907" t="s">
        <v>52</v>
      </c>
      <c r="AV907" t="s">
        <v>52</v>
      </c>
      <c r="AW907" t="s">
        <v>52</v>
      </c>
      <c r="AX907" t="s">
        <v>52</v>
      </c>
      <c r="AY907" t="s">
        <v>51</v>
      </c>
    </row>
    <row r="908" spans="1:51" x14ac:dyDescent="0.25">
      <c r="A908">
        <v>246829</v>
      </c>
      <c r="B908">
        <v>65</v>
      </c>
      <c r="D908">
        <v>65</v>
      </c>
      <c r="E908">
        <v>1</v>
      </c>
      <c r="F908" t="s">
        <v>250</v>
      </c>
      <c r="G908" s="22">
        <v>19410</v>
      </c>
      <c r="H908">
        <v>65</v>
      </c>
      <c r="I908" t="s">
        <v>46</v>
      </c>
      <c r="J908" t="s">
        <v>47</v>
      </c>
      <c r="K908" t="s">
        <v>58</v>
      </c>
      <c r="L908">
        <v>46.88</v>
      </c>
      <c r="M908">
        <v>142</v>
      </c>
      <c r="N908">
        <v>84</v>
      </c>
      <c r="O908">
        <v>58</v>
      </c>
      <c r="P908">
        <v>113</v>
      </c>
      <c r="Q908">
        <v>67</v>
      </c>
      <c r="R908" t="s">
        <v>54</v>
      </c>
      <c r="S908" t="s">
        <v>50</v>
      </c>
      <c r="T908" t="s">
        <v>51</v>
      </c>
      <c r="U908" t="s">
        <v>50</v>
      </c>
      <c r="V908" t="s">
        <v>51</v>
      </c>
      <c r="W908" t="s">
        <v>51</v>
      </c>
      <c r="X908" t="s">
        <v>50</v>
      </c>
      <c r="Y908" t="s">
        <v>50</v>
      </c>
      <c r="Z908" t="s">
        <v>52</v>
      </c>
      <c r="AA908" t="s">
        <v>50</v>
      </c>
      <c r="AB908" t="s">
        <v>51</v>
      </c>
      <c r="AC908">
        <v>77</v>
      </c>
      <c r="AD908">
        <v>72</v>
      </c>
      <c r="AE908">
        <v>110</v>
      </c>
      <c r="AF908">
        <v>5.0999999999999996</v>
      </c>
      <c r="AI908" t="s">
        <v>52</v>
      </c>
      <c r="AJ908" t="s">
        <v>52</v>
      </c>
      <c r="AK908" t="s">
        <v>51</v>
      </c>
      <c r="AM908" t="s">
        <v>52</v>
      </c>
      <c r="AN908" t="s">
        <v>50</v>
      </c>
      <c r="AO908" t="s">
        <v>51</v>
      </c>
      <c r="AQ908" t="s">
        <v>50</v>
      </c>
      <c r="AR908" t="s">
        <v>50</v>
      </c>
      <c r="AS908" t="s">
        <v>50</v>
      </c>
      <c r="AT908" t="s">
        <v>50</v>
      </c>
      <c r="AU908" t="s">
        <v>52</v>
      </c>
      <c r="AV908" t="s">
        <v>52</v>
      </c>
      <c r="AW908" t="s">
        <v>52</v>
      </c>
      <c r="AX908" t="s">
        <v>52</v>
      </c>
      <c r="AY908" t="s">
        <v>51</v>
      </c>
    </row>
    <row r="909" spans="1:51" hidden="1" x14ac:dyDescent="0.25">
      <c r="A909">
        <v>246829</v>
      </c>
      <c r="B909">
        <v>65</v>
      </c>
      <c r="D909">
        <v>65</v>
      </c>
      <c r="E909">
        <v>2</v>
      </c>
      <c r="F909" t="s">
        <v>1305</v>
      </c>
      <c r="G909" s="22">
        <v>19410</v>
      </c>
      <c r="H909">
        <v>65</v>
      </c>
      <c r="I909" t="s">
        <v>46</v>
      </c>
      <c r="J909" t="s">
        <v>47</v>
      </c>
      <c r="K909" t="s">
        <v>58</v>
      </c>
      <c r="L909">
        <v>48.28</v>
      </c>
      <c r="M909">
        <v>140</v>
      </c>
      <c r="N909">
        <v>60</v>
      </c>
      <c r="O909">
        <v>80</v>
      </c>
      <c r="P909">
        <v>100</v>
      </c>
      <c r="Q909">
        <v>70</v>
      </c>
      <c r="R909" t="s">
        <v>54</v>
      </c>
      <c r="S909" t="s">
        <v>50</v>
      </c>
      <c r="T909" t="s">
        <v>51</v>
      </c>
      <c r="U909" t="s">
        <v>50</v>
      </c>
      <c r="V909" t="s">
        <v>51</v>
      </c>
      <c r="W909" t="s">
        <v>51</v>
      </c>
      <c r="X909" t="s">
        <v>50</v>
      </c>
      <c r="Y909" t="s">
        <v>50</v>
      </c>
      <c r="Z909" t="s">
        <v>52</v>
      </c>
      <c r="AA909" t="s">
        <v>50</v>
      </c>
      <c r="AB909" t="s">
        <v>51</v>
      </c>
      <c r="AC909">
        <v>60</v>
      </c>
      <c r="AE909">
        <v>117</v>
      </c>
      <c r="AF909">
        <v>5.6</v>
      </c>
      <c r="AI909" t="s">
        <v>52</v>
      </c>
      <c r="AJ909" t="s">
        <v>52</v>
      </c>
      <c r="AK909" t="s">
        <v>51</v>
      </c>
      <c r="AM909" t="s">
        <v>52</v>
      </c>
      <c r="AN909" t="s">
        <v>51</v>
      </c>
      <c r="AO909" t="s">
        <v>51</v>
      </c>
      <c r="AQ909" t="s">
        <v>50</v>
      </c>
      <c r="AR909" t="s">
        <v>50</v>
      </c>
      <c r="AS909" t="s">
        <v>51</v>
      </c>
      <c r="AT909" t="s">
        <v>50</v>
      </c>
      <c r="AU909" t="s">
        <v>52</v>
      </c>
      <c r="AV909" t="s">
        <v>52</v>
      </c>
      <c r="AW909" t="s">
        <v>52</v>
      </c>
      <c r="AX909" t="s">
        <v>52</v>
      </c>
      <c r="AY909" t="s">
        <v>51</v>
      </c>
    </row>
    <row r="910" spans="1:51" hidden="1" x14ac:dyDescent="0.25">
      <c r="A910">
        <v>246829</v>
      </c>
      <c r="B910">
        <v>65</v>
      </c>
      <c r="D910">
        <v>65</v>
      </c>
      <c r="E910">
        <v>3</v>
      </c>
      <c r="F910" t="s">
        <v>1306</v>
      </c>
      <c r="G910" s="22">
        <v>19410</v>
      </c>
      <c r="H910">
        <v>65</v>
      </c>
      <c r="I910" t="s">
        <v>46</v>
      </c>
      <c r="J910" t="s">
        <v>47</v>
      </c>
      <c r="K910" t="s">
        <v>58</v>
      </c>
      <c r="L910">
        <v>46.88</v>
      </c>
      <c r="M910">
        <v>150</v>
      </c>
      <c r="N910">
        <v>80</v>
      </c>
      <c r="O910">
        <v>70</v>
      </c>
      <c r="P910">
        <v>115</v>
      </c>
      <c r="Q910">
        <v>64</v>
      </c>
      <c r="R910" t="s">
        <v>54</v>
      </c>
      <c r="S910" t="s">
        <v>50</v>
      </c>
      <c r="T910" t="s">
        <v>51</v>
      </c>
      <c r="U910" t="s">
        <v>50</v>
      </c>
      <c r="V910" t="s">
        <v>51</v>
      </c>
      <c r="W910" t="s">
        <v>51</v>
      </c>
      <c r="X910" t="s">
        <v>50</v>
      </c>
      <c r="Y910" t="s">
        <v>50</v>
      </c>
      <c r="Z910" t="s">
        <v>52</v>
      </c>
      <c r="AA910" t="s">
        <v>50</v>
      </c>
      <c r="AB910" t="s">
        <v>51</v>
      </c>
      <c r="AC910">
        <v>89</v>
      </c>
      <c r="AD910">
        <v>60</v>
      </c>
      <c r="AE910">
        <v>124</v>
      </c>
      <c r="AF910">
        <v>5.0999999999999996</v>
      </c>
      <c r="AI910" t="s">
        <v>52</v>
      </c>
      <c r="AJ910" t="s">
        <v>52</v>
      </c>
      <c r="AK910" t="s">
        <v>51</v>
      </c>
      <c r="AM910" t="s">
        <v>52</v>
      </c>
      <c r="AN910" t="s">
        <v>51</v>
      </c>
      <c r="AO910" t="s">
        <v>51</v>
      </c>
      <c r="AP910" t="s">
        <v>50</v>
      </c>
      <c r="AQ910" t="s">
        <v>50</v>
      </c>
      <c r="AR910" t="s">
        <v>50</v>
      </c>
      <c r="AS910" t="s">
        <v>51</v>
      </c>
      <c r="AT910" t="s">
        <v>50</v>
      </c>
      <c r="AU910" t="s">
        <v>52</v>
      </c>
      <c r="AV910" t="s">
        <v>52</v>
      </c>
      <c r="AW910" t="s">
        <v>52</v>
      </c>
      <c r="AX910" t="s">
        <v>52</v>
      </c>
      <c r="AY910" t="s">
        <v>51</v>
      </c>
    </row>
    <row r="911" spans="1:51" hidden="1" x14ac:dyDescent="0.25">
      <c r="A911">
        <v>246829</v>
      </c>
      <c r="B911">
        <v>70</v>
      </c>
      <c r="C911">
        <v>70</v>
      </c>
      <c r="D911">
        <v>65</v>
      </c>
      <c r="E911">
        <v>4</v>
      </c>
      <c r="F911" t="s">
        <v>1307</v>
      </c>
      <c r="G911" s="22">
        <v>19410</v>
      </c>
      <c r="H911">
        <v>65</v>
      </c>
      <c r="I911" t="s">
        <v>46</v>
      </c>
      <c r="J911" t="s">
        <v>47</v>
      </c>
      <c r="K911" t="s">
        <v>58</v>
      </c>
      <c r="L911">
        <v>47.7</v>
      </c>
      <c r="M911">
        <v>115</v>
      </c>
      <c r="N911">
        <v>90</v>
      </c>
      <c r="O911">
        <v>25</v>
      </c>
      <c r="P911">
        <v>102.5</v>
      </c>
      <c r="Q911">
        <v>90</v>
      </c>
      <c r="R911" t="s">
        <v>54</v>
      </c>
      <c r="S911" t="s">
        <v>50</v>
      </c>
      <c r="T911" t="s">
        <v>51</v>
      </c>
      <c r="U911" t="s">
        <v>50</v>
      </c>
      <c r="V911" t="s">
        <v>51</v>
      </c>
      <c r="W911" t="s">
        <v>51</v>
      </c>
      <c r="X911" t="s">
        <v>50</v>
      </c>
      <c r="Y911" t="s">
        <v>50</v>
      </c>
      <c r="Z911" t="s">
        <v>52</v>
      </c>
      <c r="AA911" t="s">
        <v>50</v>
      </c>
      <c r="AB911" t="s">
        <v>51</v>
      </c>
      <c r="AC911">
        <v>89</v>
      </c>
      <c r="AD911">
        <v>60</v>
      </c>
      <c r="AE911">
        <v>125</v>
      </c>
      <c r="AF911">
        <v>5</v>
      </c>
      <c r="AI911">
        <v>4.5</v>
      </c>
      <c r="AJ911">
        <v>2.2999999999999998</v>
      </c>
      <c r="AK911" t="s">
        <v>51</v>
      </c>
      <c r="AL911" t="s">
        <v>51</v>
      </c>
      <c r="AN911" t="s">
        <v>51</v>
      </c>
      <c r="AO911" t="s">
        <v>51</v>
      </c>
      <c r="AP911" t="s">
        <v>50</v>
      </c>
      <c r="AQ911" t="s">
        <v>50</v>
      </c>
      <c r="AR911" t="s">
        <v>50</v>
      </c>
      <c r="AS911" t="s">
        <v>51</v>
      </c>
      <c r="AT911" t="s">
        <v>50</v>
      </c>
      <c r="AU911" t="s">
        <v>52</v>
      </c>
      <c r="AV911" t="s">
        <v>52</v>
      </c>
      <c r="AW911" t="s">
        <v>52</v>
      </c>
      <c r="AX911" t="s">
        <v>52</v>
      </c>
      <c r="AY911" t="s">
        <v>51</v>
      </c>
    </row>
    <row r="912" spans="1:51" hidden="1" x14ac:dyDescent="0.25">
      <c r="A912">
        <v>246829</v>
      </c>
      <c r="B912">
        <v>70</v>
      </c>
      <c r="C912">
        <v>70</v>
      </c>
      <c r="D912">
        <v>65</v>
      </c>
      <c r="E912">
        <v>5</v>
      </c>
      <c r="F912" t="s">
        <v>1308</v>
      </c>
      <c r="G912" s="22">
        <v>19410</v>
      </c>
      <c r="H912">
        <v>65</v>
      </c>
      <c r="I912" t="s">
        <v>46</v>
      </c>
      <c r="J912" t="s">
        <v>47</v>
      </c>
      <c r="K912" t="s">
        <v>58</v>
      </c>
      <c r="L912">
        <v>49.5</v>
      </c>
      <c r="M912">
        <v>140</v>
      </c>
      <c r="N912">
        <v>80</v>
      </c>
      <c r="O912">
        <v>60</v>
      </c>
      <c r="P912">
        <v>110</v>
      </c>
      <c r="Q912">
        <v>62</v>
      </c>
      <c r="R912" t="s">
        <v>54</v>
      </c>
      <c r="S912" t="s">
        <v>50</v>
      </c>
      <c r="T912" t="s">
        <v>51</v>
      </c>
      <c r="U912" t="s">
        <v>50</v>
      </c>
      <c r="V912" t="s">
        <v>51</v>
      </c>
      <c r="W912" t="s">
        <v>51</v>
      </c>
      <c r="X912" t="s">
        <v>50</v>
      </c>
      <c r="Y912" t="s">
        <v>50</v>
      </c>
      <c r="Z912" t="s">
        <v>52</v>
      </c>
      <c r="AA912" t="s">
        <v>50</v>
      </c>
      <c r="AB912" t="s">
        <v>51</v>
      </c>
      <c r="AC912">
        <v>80</v>
      </c>
      <c r="AD912">
        <v>68</v>
      </c>
      <c r="AE912">
        <v>134</v>
      </c>
      <c r="AF912">
        <v>5.0999999999999996</v>
      </c>
      <c r="AI912">
        <v>4.5999999999999996</v>
      </c>
      <c r="AJ912">
        <v>2.2999999999999998</v>
      </c>
      <c r="AK912" t="s">
        <v>51</v>
      </c>
      <c r="AL912" t="s">
        <v>51</v>
      </c>
      <c r="AM912" t="s">
        <v>50</v>
      </c>
      <c r="AN912" t="s">
        <v>51</v>
      </c>
      <c r="AO912" t="s">
        <v>51</v>
      </c>
      <c r="AP912" t="s">
        <v>50</v>
      </c>
      <c r="AQ912" t="s">
        <v>50</v>
      </c>
      <c r="AR912" t="s">
        <v>50</v>
      </c>
      <c r="AS912" t="s">
        <v>51</v>
      </c>
      <c r="AT912" t="s">
        <v>51</v>
      </c>
      <c r="AU912" t="s">
        <v>52</v>
      </c>
      <c r="AV912" t="s">
        <v>52</v>
      </c>
      <c r="AW912" t="s">
        <v>52</v>
      </c>
      <c r="AX912" t="s">
        <v>52</v>
      </c>
      <c r="AY912" t="s">
        <v>51</v>
      </c>
    </row>
    <row r="913" spans="1:51" hidden="1" x14ac:dyDescent="0.25">
      <c r="A913">
        <v>246829</v>
      </c>
      <c r="B913">
        <v>65</v>
      </c>
      <c r="C913">
        <v>65</v>
      </c>
      <c r="D913">
        <v>65</v>
      </c>
      <c r="E913">
        <v>6</v>
      </c>
      <c r="F913" t="s">
        <v>1309</v>
      </c>
      <c r="G913" s="22">
        <v>19410</v>
      </c>
      <c r="H913">
        <v>65</v>
      </c>
      <c r="I913" t="s">
        <v>46</v>
      </c>
      <c r="J913" t="s">
        <v>47</v>
      </c>
      <c r="K913" t="s">
        <v>58</v>
      </c>
      <c r="L913">
        <v>48.2</v>
      </c>
      <c r="M913">
        <v>128</v>
      </c>
      <c r="N913">
        <v>80</v>
      </c>
      <c r="O913">
        <v>48</v>
      </c>
      <c r="P913">
        <v>104</v>
      </c>
      <c r="Q913">
        <v>65</v>
      </c>
      <c r="R913" t="s">
        <v>54</v>
      </c>
      <c r="S913" t="s">
        <v>50</v>
      </c>
      <c r="T913" t="s">
        <v>51</v>
      </c>
      <c r="U913" t="s">
        <v>50</v>
      </c>
      <c r="V913" t="s">
        <v>51</v>
      </c>
      <c r="W913" t="s">
        <v>51</v>
      </c>
      <c r="X913" t="s">
        <v>50</v>
      </c>
      <c r="Y913" t="s">
        <v>50</v>
      </c>
      <c r="Z913" t="s">
        <v>52</v>
      </c>
      <c r="AA913" t="s">
        <v>50</v>
      </c>
      <c r="AB913" t="s">
        <v>51</v>
      </c>
      <c r="AC913">
        <v>79</v>
      </c>
      <c r="AD913">
        <v>68</v>
      </c>
      <c r="AE913">
        <v>129</v>
      </c>
      <c r="AF913">
        <v>5.6</v>
      </c>
      <c r="AI913">
        <v>4.9000000000000004</v>
      </c>
      <c r="AJ913">
        <v>2.5</v>
      </c>
      <c r="AK913" t="s">
        <v>51</v>
      </c>
      <c r="AL913" t="s">
        <v>51</v>
      </c>
      <c r="AM913" t="s">
        <v>50</v>
      </c>
      <c r="AN913" t="s">
        <v>51</v>
      </c>
      <c r="AO913" t="s">
        <v>51</v>
      </c>
      <c r="AP913" t="s">
        <v>50</v>
      </c>
      <c r="AQ913" t="s">
        <v>50</v>
      </c>
      <c r="AR913" t="s">
        <v>50</v>
      </c>
      <c r="AS913" t="s">
        <v>51</v>
      </c>
      <c r="AT913" t="s">
        <v>51</v>
      </c>
      <c r="AU913" t="s">
        <v>52</v>
      </c>
      <c r="AV913" t="s">
        <v>52</v>
      </c>
      <c r="AW913" t="s">
        <v>52</v>
      </c>
      <c r="AX913" t="s">
        <v>52</v>
      </c>
      <c r="AY913" t="s">
        <v>51</v>
      </c>
    </row>
    <row r="914" spans="1:51" hidden="1" x14ac:dyDescent="0.25">
      <c r="A914">
        <v>246829</v>
      </c>
      <c r="B914">
        <v>65</v>
      </c>
      <c r="C914">
        <v>65</v>
      </c>
      <c r="D914">
        <v>65</v>
      </c>
      <c r="E914">
        <v>7</v>
      </c>
      <c r="F914" t="s">
        <v>1310</v>
      </c>
      <c r="G914" s="22">
        <v>19410</v>
      </c>
      <c r="H914">
        <v>65</v>
      </c>
      <c r="I914" t="s">
        <v>46</v>
      </c>
      <c r="J914" t="s">
        <v>47</v>
      </c>
      <c r="K914" t="s">
        <v>58</v>
      </c>
      <c r="L914">
        <v>47</v>
      </c>
      <c r="M914">
        <v>125</v>
      </c>
      <c r="N914">
        <v>75</v>
      </c>
      <c r="O914">
        <v>50</v>
      </c>
      <c r="P914">
        <v>100</v>
      </c>
      <c r="Q914">
        <v>68</v>
      </c>
      <c r="R914" t="s">
        <v>54</v>
      </c>
      <c r="S914" t="s">
        <v>50</v>
      </c>
      <c r="T914" t="s">
        <v>51</v>
      </c>
      <c r="U914" t="s">
        <v>50</v>
      </c>
      <c r="V914" t="s">
        <v>51</v>
      </c>
      <c r="W914" t="s">
        <v>51</v>
      </c>
      <c r="X914" t="s">
        <v>50</v>
      </c>
      <c r="Y914" t="s">
        <v>50</v>
      </c>
      <c r="Z914" t="s">
        <v>52</v>
      </c>
      <c r="AA914" t="s">
        <v>50</v>
      </c>
      <c r="AB914" t="s">
        <v>51</v>
      </c>
      <c r="AC914">
        <v>99</v>
      </c>
      <c r="AD914">
        <v>52</v>
      </c>
      <c r="AE914">
        <v>141</v>
      </c>
      <c r="AF914">
        <v>5.0999999999999996</v>
      </c>
      <c r="AI914">
        <v>4</v>
      </c>
      <c r="AJ914">
        <v>1.7</v>
      </c>
      <c r="AK914" t="s">
        <v>51</v>
      </c>
      <c r="AL914" t="s">
        <v>51</v>
      </c>
      <c r="AM914" t="s">
        <v>50</v>
      </c>
      <c r="AN914" t="s">
        <v>51</v>
      </c>
      <c r="AO914" t="s">
        <v>51</v>
      </c>
      <c r="AP914" t="s">
        <v>50</v>
      </c>
      <c r="AQ914" t="s">
        <v>50</v>
      </c>
      <c r="AR914" t="s">
        <v>50</v>
      </c>
      <c r="AS914" t="s">
        <v>51</v>
      </c>
      <c r="AT914" t="s">
        <v>51</v>
      </c>
      <c r="AU914" t="s">
        <v>52</v>
      </c>
      <c r="AV914" t="s">
        <v>52</v>
      </c>
      <c r="AW914" t="s">
        <v>52</v>
      </c>
      <c r="AX914" t="s">
        <v>52</v>
      </c>
      <c r="AY914" t="s">
        <v>51</v>
      </c>
    </row>
    <row r="915" spans="1:51" x14ac:dyDescent="0.25">
      <c r="A915">
        <v>248069</v>
      </c>
      <c r="B915">
        <v>53</v>
      </c>
      <c r="D915">
        <v>53</v>
      </c>
      <c r="E915">
        <v>1</v>
      </c>
      <c r="F915" t="s">
        <v>251</v>
      </c>
      <c r="G915" s="22">
        <v>15390</v>
      </c>
      <c r="H915">
        <v>76</v>
      </c>
      <c r="I915" t="s">
        <v>56</v>
      </c>
      <c r="J915" t="s">
        <v>57</v>
      </c>
      <c r="K915" t="s">
        <v>58</v>
      </c>
      <c r="L915">
        <v>37.549999999999997</v>
      </c>
      <c r="M915">
        <v>110</v>
      </c>
      <c r="N915">
        <v>60</v>
      </c>
      <c r="O915">
        <v>50</v>
      </c>
      <c r="P915">
        <v>85</v>
      </c>
      <c r="Q915">
        <v>98</v>
      </c>
      <c r="R915" t="s">
        <v>54</v>
      </c>
      <c r="S915" t="s">
        <v>50</v>
      </c>
      <c r="T915" t="s">
        <v>51</v>
      </c>
      <c r="U915" t="s">
        <v>50</v>
      </c>
      <c r="V915" t="s">
        <v>50</v>
      </c>
      <c r="W915" t="s">
        <v>51</v>
      </c>
      <c r="X915" t="s">
        <v>51</v>
      </c>
      <c r="Y915" t="s">
        <v>51</v>
      </c>
      <c r="Z915" t="s">
        <v>52</v>
      </c>
      <c r="AA915" t="s">
        <v>51</v>
      </c>
      <c r="AB915" t="s">
        <v>50</v>
      </c>
      <c r="AC915">
        <v>104</v>
      </c>
      <c r="AD915">
        <v>62</v>
      </c>
      <c r="AE915">
        <v>146</v>
      </c>
      <c r="AF915">
        <v>4.4000000000000004</v>
      </c>
      <c r="AI915" t="s">
        <v>52</v>
      </c>
      <c r="AJ915" t="s">
        <v>52</v>
      </c>
      <c r="AM915" t="s">
        <v>52</v>
      </c>
      <c r="AN915" t="s">
        <v>51</v>
      </c>
      <c r="AO915" t="s">
        <v>51</v>
      </c>
      <c r="AP915" t="s">
        <v>51</v>
      </c>
      <c r="AQ915" t="s">
        <v>50</v>
      </c>
      <c r="AR915" t="s">
        <v>50</v>
      </c>
      <c r="AS915" t="s">
        <v>51</v>
      </c>
      <c r="AT915" t="s">
        <v>50</v>
      </c>
      <c r="AU915" t="s">
        <v>52</v>
      </c>
      <c r="AV915" t="s">
        <v>52</v>
      </c>
      <c r="AW915" t="s">
        <v>52</v>
      </c>
      <c r="AX915" t="s">
        <v>52</v>
      </c>
      <c r="AY915" t="s">
        <v>51</v>
      </c>
    </row>
    <row r="916" spans="1:51" hidden="1" x14ac:dyDescent="0.25">
      <c r="A916">
        <v>248069</v>
      </c>
      <c r="B916">
        <v>53</v>
      </c>
      <c r="D916">
        <v>53</v>
      </c>
      <c r="E916">
        <v>2</v>
      </c>
      <c r="F916" t="s">
        <v>1311</v>
      </c>
      <c r="G916" s="22">
        <v>15390</v>
      </c>
      <c r="H916">
        <v>76</v>
      </c>
      <c r="I916" t="s">
        <v>56</v>
      </c>
      <c r="J916" t="s">
        <v>57</v>
      </c>
      <c r="K916" t="s">
        <v>58</v>
      </c>
      <c r="L916">
        <v>34.49</v>
      </c>
      <c r="M916">
        <v>110</v>
      </c>
      <c r="N916">
        <v>70</v>
      </c>
      <c r="O916">
        <v>40</v>
      </c>
      <c r="P916">
        <v>90</v>
      </c>
      <c r="Q916">
        <v>83</v>
      </c>
      <c r="R916" t="s">
        <v>54</v>
      </c>
      <c r="S916" t="s">
        <v>51</v>
      </c>
      <c r="T916" t="s">
        <v>51</v>
      </c>
      <c r="U916" t="s">
        <v>50</v>
      </c>
      <c r="V916" t="s">
        <v>50</v>
      </c>
      <c r="W916" t="s">
        <v>51</v>
      </c>
      <c r="X916" t="s">
        <v>51</v>
      </c>
      <c r="Y916" t="s">
        <v>51</v>
      </c>
      <c r="Z916" t="s">
        <v>52</v>
      </c>
      <c r="AA916" t="s">
        <v>51</v>
      </c>
      <c r="AB916" t="s">
        <v>50</v>
      </c>
      <c r="AC916">
        <v>113</v>
      </c>
      <c r="AD916">
        <v>55</v>
      </c>
      <c r="AF916">
        <v>3.7</v>
      </c>
      <c r="AI916" t="s">
        <v>52</v>
      </c>
      <c r="AJ916" t="s">
        <v>52</v>
      </c>
      <c r="AM916" t="s">
        <v>52</v>
      </c>
      <c r="AN916" t="s">
        <v>51</v>
      </c>
      <c r="AO916" t="s">
        <v>51</v>
      </c>
      <c r="AP916" t="s">
        <v>51</v>
      </c>
      <c r="AQ916" t="s">
        <v>50</v>
      </c>
      <c r="AR916" t="s">
        <v>50</v>
      </c>
      <c r="AS916" t="s">
        <v>51</v>
      </c>
      <c r="AT916" t="s">
        <v>50</v>
      </c>
      <c r="AU916" t="s">
        <v>52</v>
      </c>
      <c r="AV916" t="s">
        <v>52</v>
      </c>
      <c r="AW916" t="s">
        <v>52</v>
      </c>
      <c r="AX916" t="s">
        <v>52</v>
      </c>
      <c r="AY916" t="s">
        <v>51</v>
      </c>
    </row>
    <row r="917" spans="1:51" hidden="1" x14ac:dyDescent="0.25">
      <c r="A917">
        <v>248069</v>
      </c>
      <c r="B917">
        <v>53</v>
      </c>
      <c r="D917">
        <v>53</v>
      </c>
      <c r="E917">
        <v>3</v>
      </c>
      <c r="F917" t="s">
        <v>1312</v>
      </c>
      <c r="G917" s="22">
        <v>15390</v>
      </c>
      <c r="H917">
        <v>76</v>
      </c>
      <c r="I917" t="s">
        <v>56</v>
      </c>
      <c r="J917" t="s">
        <v>57</v>
      </c>
      <c r="K917" t="s">
        <v>58</v>
      </c>
      <c r="L917">
        <v>34.97</v>
      </c>
      <c r="M917">
        <v>105</v>
      </c>
      <c r="N917">
        <v>60</v>
      </c>
      <c r="O917">
        <v>45</v>
      </c>
      <c r="P917">
        <v>82.5</v>
      </c>
      <c r="Q917">
        <v>86</v>
      </c>
      <c r="R917" t="s">
        <v>59</v>
      </c>
      <c r="S917" t="s">
        <v>51</v>
      </c>
      <c r="T917" t="s">
        <v>51</v>
      </c>
      <c r="U917" t="s">
        <v>50</v>
      </c>
      <c r="V917" t="s">
        <v>50</v>
      </c>
      <c r="W917" t="s">
        <v>51</v>
      </c>
      <c r="X917" t="s">
        <v>51</v>
      </c>
      <c r="Y917" t="s">
        <v>51</v>
      </c>
      <c r="Z917" t="s">
        <v>52</v>
      </c>
      <c r="AA917" t="s">
        <v>51</v>
      </c>
      <c r="AB917" t="s">
        <v>50</v>
      </c>
      <c r="AI917" t="s">
        <v>52</v>
      </c>
      <c r="AJ917" t="s">
        <v>52</v>
      </c>
      <c r="AK917" t="s">
        <v>50</v>
      </c>
      <c r="AL917" t="s">
        <v>50</v>
      </c>
      <c r="AM917" t="s">
        <v>52</v>
      </c>
      <c r="AN917" t="s">
        <v>51</v>
      </c>
      <c r="AO917" t="s">
        <v>51</v>
      </c>
      <c r="AP917" t="s">
        <v>51</v>
      </c>
      <c r="AQ917" t="s">
        <v>50</v>
      </c>
      <c r="AR917" t="s">
        <v>50</v>
      </c>
      <c r="AS917" t="s">
        <v>51</v>
      </c>
      <c r="AT917" t="s">
        <v>50</v>
      </c>
      <c r="AU917" t="s">
        <v>52</v>
      </c>
      <c r="AV917" t="s">
        <v>52</v>
      </c>
      <c r="AW917" t="s">
        <v>52</v>
      </c>
      <c r="AX917" t="s">
        <v>52</v>
      </c>
      <c r="AY917" t="s">
        <v>51</v>
      </c>
    </row>
    <row r="918" spans="1:51" hidden="1" x14ac:dyDescent="0.25">
      <c r="A918">
        <v>248069</v>
      </c>
      <c r="B918">
        <v>53</v>
      </c>
      <c r="C918">
        <v>53</v>
      </c>
      <c r="D918">
        <v>53</v>
      </c>
      <c r="E918">
        <v>4</v>
      </c>
      <c r="F918" t="s">
        <v>1313</v>
      </c>
      <c r="G918" s="22">
        <v>15390</v>
      </c>
      <c r="H918">
        <v>76</v>
      </c>
      <c r="I918" t="s">
        <v>56</v>
      </c>
      <c r="J918" t="s">
        <v>57</v>
      </c>
      <c r="K918" t="s">
        <v>58</v>
      </c>
      <c r="L918">
        <v>34.97</v>
      </c>
      <c r="O918">
        <v>0</v>
      </c>
      <c r="P918">
        <v>0</v>
      </c>
      <c r="S918" t="s">
        <v>51</v>
      </c>
      <c r="T918" t="s">
        <v>51</v>
      </c>
      <c r="V918" t="s">
        <v>50</v>
      </c>
      <c r="W918" t="s">
        <v>51</v>
      </c>
      <c r="X918" t="s">
        <v>51</v>
      </c>
      <c r="Y918" t="s">
        <v>51</v>
      </c>
      <c r="Z918" t="s">
        <v>52</v>
      </c>
      <c r="AA918" t="s">
        <v>51</v>
      </c>
      <c r="AB918" t="s">
        <v>50</v>
      </c>
      <c r="AK918" t="s">
        <v>50</v>
      </c>
      <c r="AL918" t="s">
        <v>50</v>
      </c>
      <c r="AN918" t="s">
        <v>51</v>
      </c>
      <c r="AO918" t="s">
        <v>51</v>
      </c>
      <c r="AP918" t="s">
        <v>51</v>
      </c>
      <c r="AQ918" t="s">
        <v>50</v>
      </c>
      <c r="AR918" t="s">
        <v>50</v>
      </c>
      <c r="AS918" t="s">
        <v>51</v>
      </c>
      <c r="AT918" t="s">
        <v>50</v>
      </c>
      <c r="AU918" t="s">
        <v>52</v>
      </c>
      <c r="AV918" t="s">
        <v>52</v>
      </c>
      <c r="AW918" t="s">
        <v>52</v>
      </c>
      <c r="AX918" t="s">
        <v>52</v>
      </c>
      <c r="AY918" t="s">
        <v>51</v>
      </c>
    </row>
    <row r="919" spans="1:51" x14ac:dyDescent="0.25">
      <c r="A919">
        <v>248418</v>
      </c>
      <c r="B919">
        <v>65</v>
      </c>
      <c r="C919">
        <v>65</v>
      </c>
      <c r="D919">
        <v>40</v>
      </c>
      <c r="E919">
        <v>1</v>
      </c>
      <c r="F919" t="s">
        <v>252</v>
      </c>
      <c r="G919" s="22">
        <v>20593</v>
      </c>
      <c r="H919">
        <v>62</v>
      </c>
      <c r="I919" t="s">
        <v>56</v>
      </c>
      <c r="J919" t="s">
        <v>70</v>
      </c>
      <c r="K919" t="s">
        <v>238</v>
      </c>
      <c r="L919">
        <v>35</v>
      </c>
      <c r="M919">
        <v>145</v>
      </c>
      <c r="N919">
        <v>70</v>
      </c>
      <c r="O919">
        <v>75</v>
      </c>
      <c r="P919">
        <v>107.5</v>
      </c>
      <c r="Q919">
        <v>78</v>
      </c>
      <c r="R919" t="s">
        <v>54</v>
      </c>
      <c r="S919" t="s">
        <v>50</v>
      </c>
      <c r="T919" t="s">
        <v>51</v>
      </c>
      <c r="U919" t="s">
        <v>50</v>
      </c>
      <c r="V919" t="s">
        <v>51</v>
      </c>
      <c r="W919" t="s">
        <v>50</v>
      </c>
      <c r="X919" t="s">
        <v>50</v>
      </c>
      <c r="Y919" t="s">
        <v>50</v>
      </c>
      <c r="Z919" t="s">
        <v>52</v>
      </c>
      <c r="AA919" t="s">
        <v>50</v>
      </c>
      <c r="AB919" t="s">
        <v>50</v>
      </c>
      <c r="AC919">
        <v>56</v>
      </c>
      <c r="AD919" t="s">
        <v>92</v>
      </c>
      <c r="AE919">
        <v>164</v>
      </c>
      <c r="AF919">
        <v>4.7</v>
      </c>
      <c r="AI919">
        <v>5.7</v>
      </c>
      <c r="AJ919">
        <v>4</v>
      </c>
      <c r="AK919" t="s">
        <v>51</v>
      </c>
      <c r="AL919" t="s">
        <v>50</v>
      </c>
      <c r="AM919" t="s">
        <v>50</v>
      </c>
      <c r="AN919" t="s">
        <v>51</v>
      </c>
      <c r="AO919" t="s">
        <v>50</v>
      </c>
      <c r="AP919" t="s">
        <v>50</v>
      </c>
      <c r="AQ919" t="s">
        <v>50</v>
      </c>
      <c r="AR919" t="s">
        <v>50</v>
      </c>
      <c r="AS919" t="s">
        <v>50</v>
      </c>
      <c r="AT919" t="s">
        <v>50</v>
      </c>
      <c r="AU919" t="s">
        <v>52</v>
      </c>
      <c r="AV919" t="s">
        <v>52</v>
      </c>
      <c r="AW919" t="s">
        <v>52</v>
      </c>
      <c r="AX919" t="s">
        <v>52</v>
      </c>
      <c r="AY919" t="s">
        <v>50</v>
      </c>
    </row>
    <row r="920" spans="1:51" x14ac:dyDescent="0.25">
      <c r="A920">
        <v>248449</v>
      </c>
      <c r="B920">
        <v>73</v>
      </c>
      <c r="C920">
        <v>73</v>
      </c>
      <c r="E920">
        <v>1</v>
      </c>
      <c r="F920" t="s">
        <v>253</v>
      </c>
      <c r="G920" s="22">
        <v>18875</v>
      </c>
      <c r="H920">
        <v>67</v>
      </c>
      <c r="I920" t="s">
        <v>46</v>
      </c>
      <c r="J920" t="s">
        <v>47</v>
      </c>
      <c r="K920" t="s">
        <v>58</v>
      </c>
      <c r="L920">
        <v>40.700000000000003</v>
      </c>
      <c r="M920">
        <v>105</v>
      </c>
      <c r="N920">
        <v>55</v>
      </c>
      <c r="O920">
        <v>50</v>
      </c>
      <c r="P920">
        <v>80</v>
      </c>
      <c r="Q920">
        <v>63</v>
      </c>
      <c r="R920" t="s">
        <v>54</v>
      </c>
      <c r="S920" t="s">
        <v>50</v>
      </c>
      <c r="T920" t="s">
        <v>51</v>
      </c>
      <c r="U920" t="s">
        <v>50</v>
      </c>
      <c r="V920" t="s">
        <v>51</v>
      </c>
      <c r="W920" t="s">
        <v>51</v>
      </c>
      <c r="X920" t="s">
        <v>50</v>
      </c>
      <c r="Y920" t="s">
        <v>51</v>
      </c>
      <c r="Z920" t="s">
        <v>52</v>
      </c>
      <c r="AA920" t="s">
        <v>50</v>
      </c>
      <c r="AB920" t="s">
        <v>50</v>
      </c>
      <c r="AJ920">
        <v>1.3</v>
      </c>
      <c r="AK920" t="s">
        <v>51</v>
      </c>
      <c r="AL920" t="s">
        <v>50</v>
      </c>
      <c r="AM920" t="s">
        <v>50</v>
      </c>
      <c r="AN920" t="s">
        <v>51</v>
      </c>
      <c r="AO920" t="s">
        <v>51</v>
      </c>
      <c r="AP920" t="s">
        <v>50</v>
      </c>
      <c r="AQ920" t="s">
        <v>50</v>
      </c>
      <c r="AR920" t="s">
        <v>50</v>
      </c>
      <c r="AS920" t="s">
        <v>51</v>
      </c>
      <c r="AT920" t="s">
        <v>50</v>
      </c>
      <c r="AU920" t="s">
        <v>52</v>
      </c>
      <c r="AV920" t="s">
        <v>52</v>
      </c>
      <c r="AW920" t="s">
        <v>52</v>
      </c>
      <c r="AX920" t="s">
        <v>52</v>
      </c>
      <c r="AY920" t="s">
        <v>51</v>
      </c>
    </row>
    <row r="921" spans="1:51" hidden="1" x14ac:dyDescent="0.25">
      <c r="A921">
        <v>248449</v>
      </c>
      <c r="B921">
        <v>70</v>
      </c>
      <c r="C921">
        <v>70</v>
      </c>
      <c r="D921">
        <v>70</v>
      </c>
      <c r="E921">
        <v>2</v>
      </c>
      <c r="F921" t="s">
        <v>1314</v>
      </c>
      <c r="G921" s="22">
        <v>18875</v>
      </c>
      <c r="H921">
        <v>67</v>
      </c>
      <c r="I921" t="s">
        <v>46</v>
      </c>
      <c r="J921" t="s">
        <v>47</v>
      </c>
      <c r="K921" t="s">
        <v>58</v>
      </c>
      <c r="L921">
        <v>38.5</v>
      </c>
      <c r="M921">
        <v>120</v>
      </c>
      <c r="N921">
        <v>60</v>
      </c>
      <c r="O921">
        <v>60</v>
      </c>
      <c r="P921">
        <v>90</v>
      </c>
      <c r="Q921">
        <v>61</v>
      </c>
      <c r="R921" t="s">
        <v>54</v>
      </c>
      <c r="S921" t="s">
        <v>50</v>
      </c>
      <c r="T921" t="s">
        <v>51</v>
      </c>
      <c r="U921" t="s">
        <v>50</v>
      </c>
      <c r="V921" t="s">
        <v>51</v>
      </c>
      <c r="W921" t="s">
        <v>51</v>
      </c>
      <c r="X921" t="s">
        <v>50</v>
      </c>
      <c r="Y921" t="s">
        <v>51</v>
      </c>
      <c r="Z921" t="s">
        <v>52</v>
      </c>
      <c r="AA921" t="s">
        <v>50</v>
      </c>
      <c r="AB921" t="s">
        <v>50</v>
      </c>
      <c r="AI921">
        <v>4.0999999999999996</v>
      </c>
      <c r="AJ921">
        <v>1.3</v>
      </c>
      <c r="AK921" t="s">
        <v>51</v>
      </c>
      <c r="AL921" t="s">
        <v>50</v>
      </c>
      <c r="AM921" t="s">
        <v>50</v>
      </c>
      <c r="AN921" t="s">
        <v>51</v>
      </c>
      <c r="AO921" t="s">
        <v>51</v>
      </c>
      <c r="AP921" t="s">
        <v>50</v>
      </c>
      <c r="AQ921" t="s">
        <v>50</v>
      </c>
      <c r="AR921" t="s">
        <v>50</v>
      </c>
      <c r="AS921" t="s">
        <v>51</v>
      </c>
      <c r="AT921" t="s">
        <v>50</v>
      </c>
      <c r="AU921" t="s">
        <v>52</v>
      </c>
      <c r="AV921" t="s">
        <v>52</v>
      </c>
      <c r="AW921" t="s">
        <v>52</v>
      </c>
      <c r="AX921" t="s">
        <v>52</v>
      </c>
      <c r="AY921" t="s">
        <v>51</v>
      </c>
    </row>
    <row r="922" spans="1:51" x14ac:dyDescent="0.25">
      <c r="A922">
        <v>250348</v>
      </c>
      <c r="B922">
        <v>64</v>
      </c>
      <c r="C922">
        <v>64</v>
      </c>
      <c r="D922">
        <v>27</v>
      </c>
      <c r="E922">
        <v>1</v>
      </c>
      <c r="F922" t="s">
        <v>254</v>
      </c>
      <c r="G922" s="22">
        <v>13635</v>
      </c>
      <c r="H922">
        <v>81</v>
      </c>
      <c r="I922" t="s">
        <v>56</v>
      </c>
      <c r="J922" t="s">
        <v>57</v>
      </c>
      <c r="K922" t="s">
        <v>48</v>
      </c>
      <c r="L922">
        <v>35.5</v>
      </c>
      <c r="M922">
        <v>110</v>
      </c>
      <c r="N922">
        <v>70</v>
      </c>
      <c r="O922">
        <v>40</v>
      </c>
      <c r="P922">
        <v>90</v>
      </c>
      <c r="Q922">
        <v>73</v>
      </c>
      <c r="R922" t="s">
        <v>59</v>
      </c>
      <c r="S922" t="s">
        <v>50</v>
      </c>
      <c r="T922" t="s">
        <v>50</v>
      </c>
      <c r="U922" t="s">
        <v>50</v>
      </c>
      <c r="V922" t="s">
        <v>51</v>
      </c>
      <c r="W922" t="s">
        <v>50</v>
      </c>
      <c r="X922" t="s">
        <v>51</v>
      </c>
      <c r="Y922" t="s">
        <v>50</v>
      </c>
      <c r="Z922" t="s">
        <v>52</v>
      </c>
      <c r="AA922" t="s">
        <v>50</v>
      </c>
      <c r="AB922" t="s">
        <v>50</v>
      </c>
      <c r="AK922" t="s">
        <v>50</v>
      </c>
      <c r="AL922" t="s">
        <v>50</v>
      </c>
      <c r="AM922" t="s">
        <v>50</v>
      </c>
      <c r="AN922" t="s">
        <v>51</v>
      </c>
      <c r="AO922" t="s">
        <v>51</v>
      </c>
      <c r="AP922" t="s">
        <v>51</v>
      </c>
      <c r="AQ922" t="s">
        <v>50</v>
      </c>
      <c r="AR922" t="s">
        <v>50</v>
      </c>
      <c r="AS922" t="s">
        <v>51</v>
      </c>
      <c r="AT922" t="s">
        <v>50</v>
      </c>
      <c r="AU922" t="s">
        <v>52</v>
      </c>
      <c r="AV922" t="s">
        <v>52</v>
      </c>
      <c r="AW922" t="s">
        <v>52</v>
      </c>
      <c r="AX922" t="s">
        <v>52</v>
      </c>
      <c r="AY922" t="s">
        <v>51</v>
      </c>
    </row>
    <row r="923" spans="1:51" hidden="1" x14ac:dyDescent="0.25">
      <c r="A923">
        <v>250348</v>
      </c>
      <c r="B923">
        <v>64</v>
      </c>
      <c r="C923">
        <v>64</v>
      </c>
      <c r="D923">
        <v>27</v>
      </c>
      <c r="E923">
        <v>2</v>
      </c>
      <c r="F923" t="s">
        <v>1315</v>
      </c>
      <c r="G923" s="22">
        <v>13635</v>
      </c>
      <c r="H923">
        <v>81</v>
      </c>
      <c r="I923" t="s">
        <v>56</v>
      </c>
      <c r="J923" t="s">
        <v>57</v>
      </c>
      <c r="K923" t="s">
        <v>48</v>
      </c>
      <c r="L923">
        <v>36.1</v>
      </c>
      <c r="M923">
        <v>125</v>
      </c>
      <c r="N923">
        <v>70</v>
      </c>
      <c r="O923">
        <v>55</v>
      </c>
      <c r="P923">
        <v>97.5</v>
      </c>
      <c r="Q923">
        <v>81</v>
      </c>
      <c r="R923" t="s">
        <v>59</v>
      </c>
      <c r="S923" t="s">
        <v>50</v>
      </c>
      <c r="T923" t="s">
        <v>50</v>
      </c>
      <c r="U923" t="s">
        <v>50</v>
      </c>
      <c r="V923" t="s">
        <v>51</v>
      </c>
      <c r="W923" t="s">
        <v>50</v>
      </c>
      <c r="X923" t="s">
        <v>51</v>
      </c>
      <c r="Y923" t="s">
        <v>50</v>
      </c>
      <c r="Z923" t="s">
        <v>52</v>
      </c>
      <c r="AA923" t="s">
        <v>50</v>
      </c>
      <c r="AB923" t="s">
        <v>50</v>
      </c>
      <c r="AC923">
        <v>125</v>
      </c>
      <c r="AD923">
        <v>47</v>
      </c>
      <c r="AF923">
        <v>4.5999999999999996</v>
      </c>
      <c r="AI923">
        <v>4.2</v>
      </c>
      <c r="AJ923">
        <v>1.9</v>
      </c>
      <c r="AK923" t="s">
        <v>50</v>
      </c>
      <c r="AL923" t="s">
        <v>50</v>
      </c>
      <c r="AM923" t="s">
        <v>50</v>
      </c>
      <c r="AN923" t="s">
        <v>51</v>
      </c>
      <c r="AO923" t="s">
        <v>51</v>
      </c>
      <c r="AP923" t="s">
        <v>51</v>
      </c>
      <c r="AQ923" t="s">
        <v>50</v>
      </c>
      <c r="AR923" t="s">
        <v>50</v>
      </c>
      <c r="AS923" t="s">
        <v>51</v>
      </c>
      <c r="AT923" t="s">
        <v>50</v>
      </c>
      <c r="AU923" t="s">
        <v>52</v>
      </c>
      <c r="AV923" t="s">
        <v>52</v>
      </c>
      <c r="AW923" t="s">
        <v>52</v>
      </c>
      <c r="AX923" t="s">
        <v>52</v>
      </c>
      <c r="AY923" t="s">
        <v>51</v>
      </c>
    </row>
    <row r="924" spans="1:51" x14ac:dyDescent="0.25">
      <c r="A924">
        <v>250712</v>
      </c>
      <c r="B924">
        <v>65</v>
      </c>
      <c r="D924">
        <v>65</v>
      </c>
      <c r="E924">
        <v>1</v>
      </c>
      <c r="F924" t="s">
        <v>255</v>
      </c>
      <c r="G924" s="22">
        <v>8980</v>
      </c>
      <c r="H924">
        <v>94</v>
      </c>
      <c r="I924" t="s">
        <v>56</v>
      </c>
      <c r="J924" t="s">
        <v>47</v>
      </c>
      <c r="K924" t="s">
        <v>58</v>
      </c>
      <c r="L924">
        <v>22.8</v>
      </c>
      <c r="M924">
        <v>125</v>
      </c>
      <c r="N924">
        <v>75</v>
      </c>
      <c r="O924">
        <v>50</v>
      </c>
      <c r="P924">
        <v>100</v>
      </c>
      <c r="Q924">
        <v>76</v>
      </c>
      <c r="R924" t="s">
        <v>54</v>
      </c>
      <c r="S924" t="s">
        <v>50</v>
      </c>
      <c r="T924" t="s">
        <v>50</v>
      </c>
      <c r="U924" t="s">
        <v>50</v>
      </c>
      <c r="V924" t="s">
        <v>50</v>
      </c>
      <c r="W924" t="s">
        <v>50</v>
      </c>
      <c r="X924" t="s">
        <v>51</v>
      </c>
      <c r="Y924" t="s">
        <v>50</v>
      </c>
      <c r="Z924" t="s">
        <v>52</v>
      </c>
      <c r="AA924" t="s">
        <v>50</v>
      </c>
      <c r="AB924" t="s">
        <v>51</v>
      </c>
      <c r="AC924">
        <v>143</v>
      </c>
      <c r="AD924">
        <v>36</v>
      </c>
      <c r="AF924">
        <v>4.2</v>
      </c>
      <c r="AK924" t="s">
        <v>50</v>
      </c>
      <c r="AL924" t="s">
        <v>50</v>
      </c>
      <c r="AM924" t="s">
        <v>50</v>
      </c>
      <c r="AN924" t="s">
        <v>50</v>
      </c>
      <c r="AO924" t="s">
        <v>51</v>
      </c>
      <c r="AP924" t="s">
        <v>50</v>
      </c>
      <c r="AQ924" t="s">
        <v>50</v>
      </c>
      <c r="AR924" t="s">
        <v>50</v>
      </c>
      <c r="AS924" t="s">
        <v>50</v>
      </c>
      <c r="AT924" t="s">
        <v>50</v>
      </c>
      <c r="AU924" t="s">
        <v>52</v>
      </c>
      <c r="AV924" t="s">
        <v>52</v>
      </c>
      <c r="AW924" t="s">
        <v>52</v>
      </c>
      <c r="AX924" t="s">
        <v>52</v>
      </c>
      <c r="AY924" t="s">
        <v>51</v>
      </c>
    </row>
    <row r="925" spans="1:51" x14ac:dyDescent="0.25">
      <c r="A925">
        <v>251137</v>
      </c>
      <c r="B925">
        <v>65</v>
      </c>
      <c r="C925">
        <v>65</v>
      </c>
      <c r="D925">
        <v>60</v>
      </c>
      <c r="E925">
        <v>1</v>
      </c>
      <c r="F925" t="s">
        <v>256</v>
      </c>
      <c r="G925" s="22">
        <v>12912</v>
      </c>
      <c r="H925">
        <v>83</v>
      </c>
      <c r="I925" t="s">
        <v>56</v>
      </c>
      <c r="J925" t="s">
        <v>57</v>
      </c>
      <c r="K925" t="s">
        <v>58</v>
      </c>
      <c r="L925">
        <v>26</v>
      </c>
      <c r="M925">
        <v>130</v>
      </c>
      <c r="N925">
        <v>70</v>
      </c>
      <c r="O925">
        <v>60</v>
      </c>
      <c r="P925">
        <v>100</v>
      </c>
      <c r="Q925">
        <v>68</v>
      </c>
      <c r="R925" t="s">
        <v>59</v>
      </c>
      <c r="S925" t="s">
        <v>51</v>
      </c>
      <c r="T925" t="s">
        <v>50</v>
      </c>
      <c r="U925" t="s">
        <v>51</v>
      </c>
      <c r="V925" t="s">
        <v>51</v>
      </c>
      <c r="W925" t="s">
        <v>51</v>
      </c>
      <c r="X925" t="s">
        <v>51</v>
      </c>
      <c r="Y925" t="s">
        <v>51</v>
      </c>
      <c r="Z925" t="s">
        <v>52</v>
      </c>
      <c r="AA925" t="s">
        <v>51</v>
      </c>
      <c r="AB925" t="s">
        <v>51</v>
      </c>
      <c r="AC925">
        <v>119</v>
      </c>
      <c r="AD925">
        <v>49</v>
      </c>
      <c r="AE925">
        <v>124</v>
      </c>
      <c r="AF925">
        <v>5.7</v>
      </c>
      <c r="AI925">
        <v>3.3</v>
      </c>
      <c r="AJ925">
        <v>1.5</v>
      </c>
      <c r="AK925" t="s">
        <v>50</v>
      </c>
      <c r="AL925" t="s">
        <v>51</v>
      </c>
      <c r="AM925" t="s">
        <v>50</v>
      </c>
      <c r="AN925" t="s">
        <v>51</v>
      </c>
      <c r="AO925" t="s">
        <v>51</v>
      </c>
      <c r="AP925" t="s">
        <v>51</v>
      </c>
      <c r="AQ925" t="s">
        <v>50</v>
      </c>
      <c r="AR925" t="s">
        <v>50</v>
      </c>
      <c r="AS925" t="s">
        <v>51</v>
      </c>
      <c r="AT925" t="s">
        <v>50</v>
      </c>
      <c r="AU925" t="s">
        <v>52</v>
      </c>
      <c r="AV925" t="s">
        <v>52</v>
      </c>
      <c r="AW925" t="s">
        <v>52</v>
      </c>
      <c r="AX925" t="s">
        <v>52</v>
      </c>
      <c r="AY925" t="s">
        <v>51</v>
      </c>
    </row>
    <row r="926" spans="1:51" hidden="1" x14ac:dyDescent="0.25">
      <c r="A926">
        <v>251137</v>
      </c>
      <c r="B926">
        <v>65</v>
      </c>
      <c r="C926">
        <v>65</v>
      </c>
      <c r="D926">
        <v>60</v>
      </c>
      <c r="E926">
        <v>2</v>
      </c>
      <c r="F926" t="s">
        <v>1316</v>
      </c>
      <c r="G926" s="22">
        <v>12912</v>
      </c>
      <c r="H926">
        <v>83</v>
      </c>
      <c r="I926" t="s">
        <v>56</v>
      </c>
      <c r="J926" t="s">
        <v>57</v>
      </c>
      <c r="K926" t="s">
        <v>58</v>
      </c>
      <c r="L926">
        <v>26.3</v>
      </c>
      <c r="M926">
        <v>130</v>
      </c>
      <c r="N926">
        <v>80</v>
      </c>
      <c r="O926">
        <v>50</v>
      </c>
      <c r="P926">
        <v>105</v>
      </c>
      <c r="Q926">
        <v>58</v>
      </c>
      <c r="R926" t="s">
        <v>54</v>
      </c>
      <c r="S926" t="s">
        <v>51</v>
      </c>
      <c r="T926" t="s">
        <v>50</v>
      </c>
      <c r="U926" t="s">
        <v>50</v>
      </c>
      <c r="V926" t="s">
        <v>51</v>
      </c>
      <c r="W926" t="s">
        <v>51</v>
      </c>
      <c r="X926" t="s">
        <v>51</v>
      </c>
      <c r="Y926" t="s">
        <v>51</v>
      </c>
      <c r="Z926" t="s">
        <v>52</v>
      </c>
      <c r="AA926" t="s">
        <v>51</v>
      </c>
      <c r="AB926" t="s">
        <v>51</v>
      </c>
      <c r="AC926">
        <v>113</v>
      </c>
      <c r="AD926">
        <v>52</v>
      </c>
      <c r="AE926">
        <v>122</v>
      </c>
      <c r="AF926">
        <v>4.9000000000000004</v>
      </c>
      <c r="AI926">
        <v>3.3</v>
      </c>
      <c r="AJ926">
        <v>1.5</v>
      </c>
      <c r="AK926" t="s">
        <v>50</v>
      </c>
      <c r="AL926" t="s">
        <v>51</v>
      </c>
      <c r="AM926" t="s">
        <v>50</v>
      </c>
      <c r="AN926" t="s">
        <v>51</v>
      </c>
      <c r="AO926" t="s">
        <v>51</v>
      </c>
      <c r="AP926" t="s">
        <v>51</v>
      </c>
      <c r="AQ926" t="s">
        <v>50</v>
      </c>
      <c r="AR926" t="s">
        <v>50</v>
      </c>
      <c r="AS926" t="s">
        <v>51</v>
      </c>
      <c r="AT926" t="s">
        <v>50</v>
      </c>
      <c r="AU926" t="s">
        <v>52</v>
      </c>
      <c r="AV926" t="s">
        <v>52</v>
      </c>
      <c r="AW926" t="s">
        <v>52</v>
      </c>
      <c r="AX926" t="s">
        <v>52</v>
      </c>
      <c r="AY926" t="s">
        <v>51</v>
      </c>
    </row>
    <row r="927" spans="1:51" hidden="1" x14ac:dyDescent="0.25">
      <c r="A927">
        <v>251137</v>
      </c>
      <c r="B927">
        <v>65</v>
      </c>
      <c r="C927">
        <v>65</v>
      </c>
      <c r="D927">
        <v>60</v>
      </c>
      <c r="E927">
        <v>3</v>
      </c>
      <c r="F927" t="s">
        <v>1317</v>
      </c>
      <c r="G927" s="22">
        <v>12912</v>
      </c>
      <c r="H927">
        <v>83</v>
      </c>
      <c r="I927" t="s">
        <v>56</v>
      </c>
      <c r="J927" t="s">
        <v>57</v>
      </c>
      <c r="K927" t="s">
        <v>58</v>
      </c>
      <c r="L927">
        <v>26.4</v>
      </c>
      <c r="M927">
        <v>110</v>
      </c>
      <c r="N927">
        <v>60</v>
      </c>
      <c r="O927">
        <v>50</v>
      </c>
      <c r="P927">
        <v>85</v>
      </c>
      <c r="Q927">
        <v>63</v>
      </c>
      <c r="R927" t="s">
        <v>54</v>
      </c>
      <c r="S927" t="s">
        <v>51</v>
      </c>
      <c r="T927" t="s">
        <v>50</v>
      </c>
      <c r="U927" t="s">
        <v>50</v>
      </c>
      <c r="V927" t="s">
        <v>51</v>
      </c>
      <c r="W927" t="s">
        <v>51</v>
      </c>
      <c r="X927" t="s">
        <v>51</v>
      </c>
      <c r="Y927" t="s">
        <v>51</v>
      </c>
      <c r="Z927" t="s">
        <v>52</v>
      </c>
      <c r="AA927" t="s">
        <v>51</v>
      </c>
      <c r="AB927" t="s">
        <v>51</v>
      </c>
      <c r="AC927">
        <v>113</v>
      </c>
      <c r="AD927">
        <v>52</v>
      </c>
      <c r="AE927">
        <v>122</v>
      </c>
      <c r="AF927">
        <v>4.9000000000000004</v>
      </c>
      <c r="AK927" t="s">
        <v>50</v>
      </c>
      <c r="AL927" t="s">
        <v>51</v>
      </c>
      <c r="AM927" t="s">
        <v>50</v>
      </c>
      <c r="AN927" t="s">
        <v>51</v>
      </c>
      <c r="AO927" t="s">
        <v>51</v>
      </c>
      <c r="AP927" t="s">
        <v>51</v>
      </c>
      <c r="AQ927" t="s">
        <v>50</v>
      </c>
      <c r="AR927" t="s">
        <v>50</v>
      </c>
      <c r="AS927" t="s">
        <v>51</v>
      </c>
      <c r="AT927" t="s">
        <v>50</v>
      </c>
      <c r="AU927" t="s">
        <v>52</v>
      </c>
      <c r="AV927" t="s">
        <v>52</v>
      </c>
      <c r="AW927" t="s">
        <v>52</v>
      </c>
      <c r="AX927" t="s">
        <v>52</v>
      </c>
      <c r="AY927" t="s">
        <v>51</v>
      </c>
    </row>
    <row r="928" spans="1:51" hidden="1" x14ac:dyDescent="0.25">
      <c r="A928">
        <v>251137</v>
      </c>
      <c r="B928">
        <v>65</v>
      </c>
      <c r="C928">
        <v>65</v>
      </c>
      <c r="D928">
        <v>60</v>
      </c>
      <c r="E928">
        <v>4</v>
      </c>
      <c r="F928" t="s">
        <v>1318</v>
      </c>
      <c r="G928" s="22">
        <v>12912</v>
      </c>
      <c r="H928">
        <v>83</v>
      </c>
      <c r="I928" t="s">
        <v>56</v>
      </c>
      <c r="J928" t="s">
        <v>57</v>
      </c>
      <c r="K928" t="s">
        <v>58</v>
      </c>
      <c r="L928">
        <v>25.9</v>
      </c>
      <c r="M928">
        <v>125</v>
      </c>
      <c r="N928">
        <v>70</v>
      </c>
      <c r="O928">
        <v>55</v>
      </c>
      <c r="P928">
        <v>97.5</v>
      </c>
      <c r="Q928">
        <v>64</v>
      </c>
      <c r="R928" t="s">
        <v>54</v>
      </c>
      <c r="S928" t="s">
        <v>51</v>
      </c>
      <c r="T928" t="s">
        <v>50</v>
      </c>
      <c r="U928" t="s">
        <v>50</v>
      </c>
      <c r="V928" t="s">
        <v>51</v>
      </c>
      <c r="W928" t="s">
        <v>51</v>
      </c>
      <c r="X928" t="s">
        <v>51</v>
      </c>
      <c r="Y928" t="s">
        <v>51</v>
      </c>
      <c r="Z928" t="s">
        <v>52</v>
      </c>
      <c r="AA928" t="s">
        <v>51</v>
      </c>
      <c r="AB928" t="s">
        <v>51</v>
      </c>
      <c r="AC928">
        <v>134</v>
      </c>
      <c r="AD928">
        <v>43</v>
      </c>
      <c r="AE928">
        <v>127</v>
      </c>
      <c r="AF928">
        <v>5.0999999999999996</v>
      </c>
      <c r="AK928" t="s">
        <v>50</v>
      </c>
      <c r="AL928" t="s">
        <v>51</v>
      </c>
      <c r="AM928" t="s">
        <v>50</v>
      </c>
      <c r="AN928" t="s">
        <v>51</v>
      </c>
      <c r="AO928" t="s">
        <v>51</v>
      </c>
      <c r="AP928" t="s">
        <v>51</v>
      </c>
      <c r="AQ928" t="s">
        <v>50</v>
      </c>
      <c r="AR928" t="s">
        <v>50</v>
      </c>
      <c r="AS928" t="s">
        <v>51</v>
      </c>
      <c r="AT928" t="s">
        <v>50</v>
      </c>
      <c r="AU928" t="s">
        <v>52</v>
      </c>
      <c r="AV928" t="s">
        <v>52</v>
      </c>
      <c r="AW928" t="s">
        <v>52</v>
      </c>
      <c r="AX928" t="s">
        <v>52</v>
      </c>
      <c r="AY928" t="s">
        <v>51</v>
      </c>
    </row>
    <row r="929" spans="1:51" hidden="1" x14ac:dyDescent="0.25">
      <c r="A929">
        <v>251137</v>
      </c>
      <c r="B929">
        <v>73</v>
      </c>
      <c r="C929">
        <v>73</v>
      </c>
      <c r="D929">
        <v>60</v>
      </c>
      <c r="E929">
        <v>5</v>
      </c>
      <c r="F929" t="s">
        <v>1319</v>
      </c>
      <c r="G929" s="22">
        <v>12912</v>
      </c>
      <c r="H929">
        <v>83</v>
      </c>
      <c r="I929" t="s">
        <v>56</v>
      </c>
      <c r="J929" t="s">
        <v>57</v>
      </c>
      <c r="K929" t="s">
        <v>58</v>
      </c>
      <c r="L929">
        <v>26.4</v>
      </c>
      <c r="M929">
        <v>140</v>
      </c>
      <c r="N929">
        <v>70</v>
      </c>
      <c r="O929">
        <v>70</v>
      </c>
      <c r="P929">
        <v>105</v>
      </c>
      <c r="Q929">
        <v>69</v>
      </c>
      <c r="R929" t="s">
        <v>54</v>
      </c>
      <c r="S929" t="s">
        <v>51</v>
      </c>
      <c r="T929" t="s">
        <v>50</v>
      </c>
      <c r="U929" t="s">
        <v>50</v>
      </c>
      <c r="V929" t="s">
        <v>51</v>
      </c>
      <c r="W929" t="s">
        <v>51</v>
      </c>
      <c r="X929" t="s">
        <v>51</v>
      </c>
      <c r="Y929" t="s">
        <v>51</v>
      </c>
      <c r="Z929" t="s">
        <v>52</v>
      </c>
      <c r="AA929" t="s">
        <v>51</v>
      </c>
      <c r="AB929" t="s">
        <v>51</v>
      </c>
      <c r="AC929">
        <v>100</v>
      </c>
      <c r="AD929">
        <v>60</v>
      </c>
      <c r="AE929">
        <v>132</v>
      </c>
      <c r="AF929">
        <v>3.7</v>
      </c>
      <c r="AK929" t="s">
        <v>50</v>
      </c>
      <c r="AL929" t="s">
        <v>51</v>
      </c>
      <c r="AM929" t="s">
        <v>50</v>
      </c>
      <c r="AN929" t="s">
        <v>51</v>
      </c>
      <c r="AO929" t="s">
        <v>51</v>
      </c>
      <c r="AP929" t="s">
        <v>51</v>
      </c>
      <c r="AQ929" t="s">
        <v>50</v>
      </c>
      <c r="AR929" t="s">
        <v>50</v>
      </c>
      <c r="AS929" t="s">
        <v>51</v>
      </c>
      <c r="AT929" t="s">
        <v>50</v>
      </c>
      <c r="AU929" t="s">
        <v>52</v>
      </c>
      <c r="AV929" t="s">
        <v>52</v>
      </c>
      <c r="AW929" t="s">
        <v>52</v>
      </c>
      <c r="AX929" t="s">
        <v>52</v>
      </c>
      <c r="AY929" t="s">
        <v>51</v>
      </c>
    </row>
    <row r="930" spans="1:51" hidden="1" x14ac:dyDescent="0.25">
      <c r="A930">
        <v>251137</v>
      </c>
      <c r="B930">
        <v>73</v>
      </c>
      <c r="C930">
        <v>73</v>
      </c>
      <c r="D930">
        <v>60</v>
      </c>
      <c r="E930">
        <v>6</v>
      </c>
      <c r="F930" t="s">
        <v>1320</v>
      </c>
      <c r="G930" s="22">
        <v>12912</v>
      </c>
      <c r="H930">
        <v>83</v>
      </c>
      <c r="I930" t="s">
        <v>56</v>
      </c>
      <c r="J930" t="s">
        <v>57</v>
      </c>
      <c r="K930" t="s">
        <v>58</v>
      </c>
      <c r="L930">
        <v>26.2</v>
      </c>
      <c r="M930">
        <v>140</v>
      </c>
      <c r="N930">
        <v>70</v>
      </c>
      <c r="O930">
        <v>70</v>
      </c>
      <c r="P930">
        <v>105</v>
      </c>
      <c r="Q930">
        <v>75</v>
      </c>
      <c r="R930" t="s">
        <v>54</v>
      </c>
      <c r="S930" t="s">
        <v>51</v>
      </c>
      <c r="T930" t="s">
        <v>50</v>
      </c>
      <c r="U930" t="s">
        <v>50</v>
      </c>
      <c r="V930" t="s">
        <v>51</v>
      </c>
      <c r="W930" t="s">
        <v>51</v>
      </c>
      <c r="X930" t="s">
        <v>51</v>
      </c>
      <c r="Y930" t="s">
        <v>51</v>
      </c>
      <c r="Z930" t="s">
        <v>52</v>
      </c>
      <c r="AA930" t="s">
        <v>51</v>
      </c>
      <c r="AB930" t="s">
        <v>51</v>
      </c>
      <c r="AE930">
        <v>116</v>
      </c>
      <c r="AI930">
        <v>2.8</v>
      </c>
      <c r="AJ930">
        <v>1.1000000000000001</v>
      </c>
      <c r="AK930" t="s">
        <v>50</v>
      </c>
      <c r="AL930" t="s">
        <v>51</v>
      </c>
      <c r="AM930" t="s">
        <v>50</v>
      </c>
      <c r="AN930" t="s">
        <v>51</v>
      </c>
      <c r="AO930" t="s">
        <v>51</v>
      </c>
      <c r="AP930" t="s">
        <v>51</v>
      </c>
      <c r="AQ930" t="s">
        <v>50</v>
      </c>
      <c r="AR930" t="s">
        <v>50</v>
      </c>
      <c r="AS930" t="s">
        <v>51</v>
      </c>
      <c r="AT930" t="s">
        <v>50</v>
      </c>
      <c r="AU930" t="s">
        <v>52</v>
      </c>
      <c r="AV930" t="s">
        <v>52</v>
      </c>
      <c r="AW930" t="s">
        <v>52</v>
      </c>
      <c r="AX930" t="s">
        <v>52</v>
      </c>
      <c r="AY930" t="s">
        <v>51</v>
      </c>
    </row>
    <row r="931" spans="1:51" hidden="1" x14ac:dyDescent="0.25">
      <c r="A931">
        <v>251137</v>
      </c>
      <c r="B931">
        <v>73</v>
      </c>
      <c r="C931">
        <v>73</v>
      </c>
      <c r="D931">
        <v>60</v>
      </c>
      <c r="E931">
        <v>7</v>
      </c>
      <c r="F931" t="s">
        <v>1321</v>
      </c>
      <c r="G931" s="22">
        <v>12912</v>
      </c>
      <c r="H931">
        <v>83</v>
      </c>
      <c r="I931" t="s">
        <v>56</v>
      </c>
      <c r="J931" t="s">
        <v>57</v>
      </c>
      <c r="K931" t="s">
        <v>58</v>
      </c>
      <c r="L931">
        <v>26.4</v>
      </c>
      <c r="M931">
        <v>120</v>
      </c>
      <c r="N931">
        <v>60</v>
      </c>
      <c r="O931">
        <v>60</v>
      </c>
      <c r="P931">
        <v>90</v>
      </c>
      <c r="Q931">
        <v>80</v>
      </c>
      <c r="R931" t="s">
        <v>54</v>
      </c>
      <c r="S931" t="s">
        <v>51</v>
      </c>
      <c r="T931" t="s">
        <v>50</v>
      </c>
      <c r="U931" t="s">
        <v>50</v>
      </c>
      <c r="V931" t="s">
        <v>51</v>
      </c>
      <c r="W931" t="s">
        <v>51</v>
      </c>
      <c r="X931" t="s">
        <v>51</v>
      </c>
      <c r="Y931" t="s">
        <v>51</v>
      </c>
      <c r="Z931" t="s">
        <v>52</v>
      </c>
      <c r="AA931" t="s">
        <v>51</v>
      </c>
      <c r="AB931" t="s">
        <v>51</v>
      </c>
      <c r="AK931" t="s">
        <v>50</v>
      </c>
      <c r="AL931" t="s">
        <v>51</v>
      </c>
      <c r="AM931" t="s">
        <v>50</v>
      </c>
      <c r="AN931" t="s">
        <v>51</v>
      </c>
      <c r="AO931" t="s">
        <v>51</v>
      </c>
      <c r="AP931" t="s">
        <v>51</v>
      </c>
      <c r="AQ931" t="s">
        <v>50</v>
      </c>
      <c r="AR931" t="s">
        <v>50</v>
      </c>
      <c r="AS931" t="s">
        <v>51</v>
      </c>
      <c r="AT931" t="s">
        <v>50</v>
      </c>
      <c r="AU931" t="s">
        <v>52</v>
      </c>
      <c r="AV931" t="s">
        <v>52</v>
      </c>
      <c r="AW931" t="s">
        <v>52</v>
      </c>
      <c r="AX931" t="s">
        <v>52</v>
      </c>
      <c r="AY931" t="s">
        <v>51</v>
      </c>
    </row>
    <row r="932" spans="1:51" hidden="1" x14ac:dyDescent="0.25">
      <c r="A932">
        <v>251137</v>
      </c>
      <c r="B932">
        <v>73</v>
      </c>
      <c r="C932">
        <v>73</v>
      </c>
      <c r="D932">
        <v>60</v>
      </c>
      <c r="E932">
        <v>8</v>
      </c>
      <c r="F932" t="s">
        <v>1322</v>
      </c>
      <c r="G932" s="22">
        <v>12912</v>
      </c>
      <c r="H932">
        <v>83</v>
      </c>
      <c r="I932" t="s">
        <v>56</v>
      </c>
      <c r="J932" t="s">
        <v>57</v>
      </c>
      <c r="K932" t="s">
        <v>58</v>
      </c>
      <c r="L932">
        <v>25.9</v>
      </c>
      <c r="M932">
        <v>120</v>
      </c>
      <c r="N932">
        <v>60</v>
      </c>
      <c r="O932">
        <v>60</v>
      </c>
      <c r="P932">
        <v>90</v>
      </c>
      <c r="Q932">
        <v>67</v>
      </c>
      <c r="R932" t="s">
        <v>54</v>
      </c>
      <c r="S932" t="s">
        <v>51</v>
      </c>
      <c r="T932" t="s">
        <v>50</v>
      </c>
      <c r="U932" t="s">
        <v>50</v>
      </c>
      <c r="V932" t="s">
        <v>51</v>
      </c>
      <c r="W932" t="s">
        <v>51</v>
      </c>
      <c r="X932" t="s">
        <v>51</v>
      </c>
      <c r="Y932" t="s">
        <v>51</v>
      </c>
      <c r="Z932" t="s">
        <v>52</v>
      </c>
      <c r="AA932" t="s">
        <v>51</v>
      </c>
      <c r="AB932" t="s">
        <v>51</v>
      </c>
      <c r="AK932" t="s">
        <v>50</v>
      </c>
      <c r="AL932" t="s">
        <v>51</v>
      </c>
      <c r="AM932" t="s">
        <v>50</v>
      </c>
      <c r="AN932" t="s">
        <v>51</v>
      </c>
      <c r="AO932" t="s">
        <v>51</v>
      </c>
      <c r="AP932" t="s">
        <v>51</v>
      </c>
      <c r="AQ932" t="s">
        <v>50</v>
      </c>
      <c r="AR932" t="s">
        <v>50</v>
      </c>
      <c r="AS932" t="s">
        <v>51</v>
      </c>
      <c r="AT932" t="s">
        <v>50</v>
      </c>
      <c r="AU932" t="s">
        <v>52</v>
      </c>
      <c r="AV932" t="s">
        <v>52</v>
      </c>
      <c r="AW932" t="s">
        <v>52</v>
      </c>
      <c r="AX932" t="s">
        <v>52</v>
      </c>
      <c r="AY932" t="s">
        <v>51</v>
      </c>
    </row>
    <row r="933" spans="1:51" hidden="1" x14ac:dyDescent="0.25">
      <c r="A933">
        <v>251137</v>
      </c>
      <c r="B933">
        <v>73</v>
      </c>
      <c r="C933">
        <v>73</v>
      </c>
      <c r="D933">
        <v>60</v>
      </c>
      <c r="E933">
        <v>9</v>
      </c>
      <c r="F933" t="s">
        <v>1323</v>
      </c>
      <c r="G933" s="22">
        <v>12912</v>
      </c>
      <c r="H933">
        <v>83</v>
      </c>
      <c r="I933" t="s">
        <v>56</v>
      </c>
      <c r="J933" t="s">
        <v>57</v>
      </c>
      <c r="K933" t="s">
        <v>58</v>
      </c>
      <c r="L933">
        <v>25.9</v>
      </c>
      <c r="M933">
        <v>120</v>
      </c>
      <c r="N933">
        <v>80</v>
      </c>
      <c r="O933">
        <v>40</v>
      </c>
      <c r="P933">
        <v>100</v>
      </c>
      <c r="Q933">
        <v>79</v>
      </c>
      <c r="R933" t="s">
        <v>54</v>
      </c>
      <c r="S933" t="s">
        <v>51</v>
      </c>
      <c r="T933" t="s">
        <v>50</v>
      </c>
      <c r="U933" t="s">
        <v>50</v>
      </c>
      <c r="V933" t="s">
        <v>51</v>
      </c>
      <c r="W933" t="s">
        <v>51</v>
      </c>
      <c r="X933" t="s">
        <v>51</v>
      </c>
      <c r="Y933" t="s">
        <v>51</v>
      </c>
      <c r="Z933" t="s">
        <v>52</v>
      </c>
      <c r="AA933" t="s">
        <v>51</v>
      </c>
      <c r="AB933" t="s">
        <v>51</v>
      </c>
      <c r="AC933">
        <v>110</v>
      </c>
      <c r="AE933">
        <v>128</v>
      </c>
      <c r="AF933">
        <v>4</v>
      </c>
      <c r="AK933" t="s">
        <v>50</v>
      </c>
      <c r="AL933" t="s">
        <v>51</v>
      </c>
      <c r="AM933" t="s">
        <v>50</v>
      </c>
      <c r="AN933" t="s">
        <v>51</v>
      </c>
      <c r="AO933" t="s">
        <v>51</v>
      </c>
      <c r="AP933" t="s">
        <v>51</v>
      </c>
      <c r="AQ933" t="s">
        <v>50</v>
      </c>
      <c r="AR933" t="s">
        <v>50</v>
      </c>
      <c r="AS933" t="s">
        <v>51</v>
      </c>
      <c r="AT933" t="s">
        <v>50</v>
      </c>
      <c r="AU933" s="23">
        <v>43058</v>
      </c>
      <c r="AV933">
        <v>0</v>
      </c>
      <c r="AW933" s="23">
        <v>43066</v>
      </c>
      <c r="AX933" t="s">
        <v>52</v>
      </c>
      <c r="AY933" t="s">
        <v>51</v>
      </c>
    </row>
    <row r="934" spans="1:51" hidden="1" x14ac:dyDescent="0.25">
      <c r="A934">
        <v>251137</v>
      </c>
      <c r="B934">
        <v>73</v>
      </c>
      <c r="C934">
        <v>73</v>
      </c>
      <c r="D934">
        <v>60</v>
      </c>
      <c r="E934">
        <v>10</v>
      </c>
      <c r="F934" t="s">
        <v>1324</v>
      </c>
      <c r="G934" s="22">
        <v>12912</v>
      </c>
      <c r="H934">
        <v>83</v>
      </c>
      <c r="I934" t="s">
        <v>56</v>
      </c>
      <c r="J934" t="s">
        <v>57</v>
      </c>
      <c r="K934" t="s">
        <v>58</v>
      </c>
      <c r="L934">
        <v>25.3</v>
      </c>
      <c r="M934">
        <v>120</v>
      </c>
      <c r="N934">
        <v>60</v>
      </c>
      <c r="O934">
        <v>60</v>
      </c>
      <c r="P934">
        <v>90</v>
      </c>
      <c r="Q934">
        <v>80</v>
      </c>
      <c r="R934" t="s">
        <v>54</v>
      </c>
      <c r="S934" t="s">
        <v>51</v>
      </c>
      <c r="T934" t="s">
        <v>50</v>
      </c>
      <c r="U934" t="s">
        <v>51</v>
      </c>
      <c r="V934" t="s">
        <v>51</v>
      </c>
      <c r="W934" t="s">
        <v>51</v>
      </c>
      <c r="X934" t="s">
        <v>51</v>
      </c>
      <c r="Y934" t="s">
        <v>51</v>
      </c>
      <c r="Z934" t="s">
        <v>52</v>
      </c>
      <c r="AA934" t="s">
        <v>51</v>
      </c>
      <c r="AB934" t="s">
        <v>51</v>
      </c>
      <c r="AE934">
        <v>128</v>
      </c>
      <c r="AK934" t="s">
        <v>50</v>
      </c>
      <c r="AL934" t="s">
        <v>51</v>
      </c>
      <c r="AM934" t="s">
        <v>50</v>
      </c>
      <c r="AN934" t="s">
        <v>51</v>
      </c>
      <c r="AO934" t="s">
        <v>51</v>
      </c>
      <c r="AP934" t="s">
        <v>51</v>
      </c>
      <c r="AQ934" t="s">
        <v>50</v>
      </c>
      <c r="AR934" t="s">
        <v>50</v>
      </c>
      <c r="AS934" t="s">
        <v>51</v>
      </c>
      <c r="AT934" t="s">
        <v>50</v>
      </c>
      <c r="AU934" t="s">
        <v>52</v>
      </c>
      <c r="AV934" t="s">
        <v>52</v>
      </c>
      <c r="AW934" t="s">
        <v>52</v>
      </c>
      <c r="AX934" t="s">
        <v>52</v>
      </c>
      <c r="AY934" t="s">
        <v>51</v>
      </c>
    </row>
    <row r="935" spans="1:51" x14ac:dyDescent="0.25">
      <c r="A935">
        <v>251204</v>
      </c>
      <c r="B935">
        <v>57</v>
      </c>
      <c r="D935">
        <v>57</v>
      </c>
      <c r="E935">
        <v>1</v>
      </c>
      <c r="F935" t="s">
        <v>257</v>
      </c>
      <c r="G935" s="22">
        <v>11849</v>
      </c>
      <c r="H935">
        <v>86</v>
      </c>
      <c r="I935" t="s">
        <v>46</v>
      </c>
      <c r="J935" t="s">
        <v>47</v>
      </c>
      <c r="K935" t="s">
        <v>58</v>
      </c>
      <c r="L935">
        <v>43.83</v>
      </c>
      <c r="M935">
        <v>110</v>
      </c>
      <c r="N935">
        <v>60</v>
      </c>
      <c r="O935">
        <v>50</v>
      </c>
      <c r="P935">
        <v>85</v>
      </c>
      <c r="Q935">
        <v>70</v>
      </c>
      <c r="R935" t="s">
        <v>54</v>
      </c>
      <c r="S935" t="s">
        <v>50</v>
      </c>
      <c r="T935" t="s">
        <v>50</v>
      </c>
      <c r="U935" t="s">
        <v>50</v>
      </c>
      <c r="V935" t="s">
        <v>51</v>
      </c>
      <c r="W935" t="s">
        <v>50</v>
      </c>
      <c r="X935" t="s">
        <v>51</v>
      </c>
      <c r="Y935" t="s">
        <v>51</v>
      </c>
      <c r="Z935" t="s">
        <v>52</v>
      </c>
      <c r="AA935" t="s">
        <v>50</v>
      </c>
      <c r="AB935" t="s">
        <v>50</v>
      </c>
      <c r="AC935">
        <v>101</v>
      </c>
      <c r="AD935">
        <v>45</v>
      </c>
      <c r="AE935">
        <v>123</v>
      </c>
      <c r="AF935">
        <v>3.9</v>
      </c>
      <c r="AI935" t="s">
        <v>52</v>
      </c>
      <c r="AJ935" t="s">
        <v>52</v>
      </c>
      <c r="AK935" t="s">
        <v>51</v>
      </c>
      <c r="AL935" t="s">
        <v>50</v>
      </c>
      <c r="AM935" t="s">
        <v>52</v>
      </c>
      <c r="AN935" t="s">
        <v>50</v>
      </c>
      <c r="AO935" t="s">
        <v>51</v>
      </c>
      <c r="AP935" t="s">
        <v>50</v>
      </c>
      <c r="AQ935" t="s">
        <v>50</v>
      </c>
      <c r="AR935" t="s">
        <v>50</v>
      </c>
      <c r="AS935" t="s">
        <v>51</v>
      </c>
      <c r="AT935" t="s">
        <v>50</v>
      </c>
      <c r="AU935" t="s">
        <v>52</v>
      </c>
      <c r="AV935" t="s">
        <v>52</v>
      </c>
      <c r="AW935" t="s">
        <v>52</v>
      </c>
      <c r="AX935" t="s">
        <v>52</v>
      </c>
      <c r="AY935" t="s">
        <v>51</v>
      </c>
    </row>
    <row r="936" spans="1:51" hidden="1" x14ac:dyDescent="0.25">
      <c r="A936">
        <v>251204</v>
      </c>
      <c r="B936">
        <v>57</v>
      </c>
      <c r="D936">
        <v>57</v>
      </c>
      <c r="E936">
        <v>2</v>
      </c>
      <c r="F936" t="s">
        <v>1325</v>
      </c>
      <c r="G936" s="22">
        <v>11849</v>
      </c>
      <c r="H936">
        <v>86</v>
      </c>
      <c r="I936" t="s">
        <v>46</v>
      </c>
      <c r="J936" t="s">
        <v>47</v>
      </c>
      <c r="K936" t="s">
        <v>58</v>
      </c>
      <c r="L936">
        <v>42.91</v>
      </c>
      <c r="M936">
        <v>140</v>
      </c>
      <c r="N936">
        <v>78</v>
      </c>
      <c r="O936">
        <v>62</v>
      </c>
      <c r="P936">
        <v>109</v>
      </c>
      <c r="Q936">
        <v>58</v>
      </c>
      <c r="R936" t="s">
        <v>54</v>
      </c>
      <c r="S936" t="s">
        <v>50</v>
      </c>
      <c r="T936" t="s">
        <v>50</v>
      </c>
      <c r="U936" t="s">
        <v>50</v>
      </c>
      <c r="V936" t="s">
        <v>51</v>
      </c>
      <c r="W936" t="s">
        <v>50</v>
      </c>
      <c r="X936" t="s">
        <v>51</v>
      </c>
      <c r="Y936" t="s">
        <v>51</v>
      </c>
      <c r="Z936" t="s">
        <v>52</v>
      </c>
      <c r="AA936" t="s">
        <v>50</v>
      </c>
      <c r="AB936" t="s">
        <v>50</v>
      </c>
      <c r="AC936">
        <v>95</v>
      </c>
      <c r="AD936">
        <v>48</v>
      </c>
      <c r="AE936">
        <v>121</v>
      </c>
      <c r="AF936">
        <v>4.7</v>
      </c>
      <c r="AI936" t="s">
        <v>52</v>
      </c>
      <c r="AJ936" t="s">
        <v>52</v>
      </c>
      <c r="AK936" t="s">
        <v>51</v>
      </c>
      <c r="AL936" t="s">
        <v>50</v>
      </c>
      <c r="AM936" t="s">
        <v>52</v>
      </c>
      <c r="AN936" t="s">
        <v>50</v>
      </c>
      <c r="AO936" t="s">
        <v>51</v>
      </c>
      <c r="AP936" t="s">
        <v>50</v>
      </c>
      <c r="AQ936" t="s">
        <v>50</v>
      </c>
      <c r="AR936" t="s">
        <v>50</v>
      </c>
      <c r="AS936" t="s">
        <v>51</v>
      </c>
      <c r="AT936" t="s">
        <v>50</v>
      </c>
      <c r="AU936" t="s">
        <v>52</v>
      </c>
      <c r="AV936" t="s">
        <v>52</v>
      </c>
      <c r="AW936" t="s">
        <v>52</v>
      </c>
      <c r="AX936" t="s">
        <v>52</v>
      </c>
      <c r="AY936" t="s">
        <v>51</v>
      </c>
    </row>
    <row r="937" spans="1:51" hidden="1" x14ac:dyDescent="0.25">
      <c r="A937">
        <v>251204</v>
      </c>
      <c r="B937">
        <v>57</v>
      </c>
      <c r="D937">
        <v>57</v>
      </c>
      <c r="E937">
        <v>3</v>
      </c>
      <c r="F937" t="s">
        <v>1326</v>
      </c>
      <c r="G937" s="22">
        <v>11849</v>
      </c>
      <c r="H937">
        <v>86</v>
      </c>
      <c r="I937" t="s">
        <v>46</v>
      </c>
      <c r="J937" t="s">
        <v>47</v>
      </c>
      <c r="K937" t="s">
        <v>58</v>
      </c>
      <c r="L937">
        <v>43.37</v>
      </c>
      <c r="M937">
        <v>125</v>
      </c>
      <c r="N937">
        <v>75</v>
      </c>
      <c r="O937">
        <v>50</v>
      </c>
      <c r="P937">
        <v>100</v>
      </c>
      <c r="Q937">
        <v>47</v>
      </c>
      <c r="R937" t="s">
        <v>59</v>
      </c>
      <c r="S937" t="s">
        <v>50</v>
      </c>
      <c r="T937" t="s">
        <v>50</v>
      </c>
      <c r="U937" t="s">
        <v>50</v>
      </c>
      <c r="V937" t="s">
        <v>51</v>
      </c>
      <c r="W937" t="s">
        <v>50</v>
      </c>
      <c r="X937" t="s">
        <v>51</v>
      </c>
      <c r="Y937" t="s">
        <v>51</v>
      </c>
      <c r="Z937" t="s">
        <v>52</v>
      </c>
      <c r="AA937" t="s">
        <v>50</v>
      </c>
      <c r="AB937" t="s">
        <v>50</v>
      </c>
      <c r="AC937">
        <v>118</v>
      </c>
      <c r="AD937">
        <v>37</v>
      </c>
      <c r="AF937">
        <v>3.7</v>
      </c>
      <c r="AI937" t="s">
        <v>52</v>
      </c>
      <c r="AJ937" t="s">
        <v>52</v>
      </c>
      <c r="AK937" t="s">
        <v>51</v>
      </c>
      <c r="AL937" t="s">
        <v>50</v>
      </c>
      <c r="AM937" t="s">
        <v>52</v>
      </c>
      <c r="AN937" t="s">
        <v>50</v>
      </c>
      <c r="AO937" t="s">
        <v>51</v>
      </c>
      <c r="AP937" t="s">
        <v>50</v>
      </c>
      <c r="AQ937" t="s">
        <v>50</v>
      </c>
      <c r="AR937" t="s">
        <v>50</v>
      </c>
      <c r="AS937" t="s">
        <v>51</v>
      </c>
      <c r="AT937" t="s">
        <v>50</v>
      </c>
      <c r="AU937" t="s">
        <v>52</v>
      </c>
      <c r="AV937" t="s">
        <v>52</v>
      </c>
      <c r="AW937" t="s">
        <v>52</v>
      </c>
      <c r="AX937" t="s">
        <v>52</v>
      </c>
      <c r="AY937" t="s">
        <v>51</v>
      </c>
    </row>
    <row r="938" spans="1:51" hidden="1" x14ac:dyDescent="0.25">
      <c r="A938">
        <v>251204</v>
      </c>
      <c r="B938">
        <v>56</v>
      </c>
      <c r="C938">
        <v>56</v>
      </c>
      <c r="D938">
        <v>57</v>
      </c>
      <c r="E938">
        <v>4</v>
      </c>
      <c r="F938" t="s">
        <v>1327</v>
      </c>
      <c r="G938" s="22">
        <v>11849</v>
      </c>
      <c r="H938">
        <v>86</v>
      </c>
      <c r="I938" t="s">
        <v>46</v>
      </c>
      <c r="J938" t="s">
        <v>47</v>
      </c>
      <c r="K938" t="s">
        <v>58</v>
      </c>
      <c r="L938">
        <v>42.5</v>
      </c>
      <c r="M938">
        <v>135</v>
      </c>
      <c r="N938">
        <v>70</v>
      </c>
      <c r="O938">
        <v>65</v>
      </c>
      <c r="P938">
        <v>102.5</v>
      </c>
      <c r="Q938">
        <v>66</v>
      </c>
      <c r="R938" t="s">
        <v>59</v>
      </c>
      <c r="S938" t="s">
        <v>50</v>
      </c>
      <c r="T938" t="s">
        <v>50</v>
      </c>
      <c r="U938" t="s">
        <v>50</v>
      </c>
      <c r="V938" t="s">
        <v>51</v>
      </c>
      <c r="W938" t="s">
        <v>50</v>
      </c>
      <c r="X938" t="s">
        <v>51</v>
      </c>
      <c r="Y938" t="s">
        <v>51</v>
      </c>
      <c r="Z938" t="s">
        <v>52</v>
      </c>
      <c r="AA938" t="s">
        <v>50</v>
      </c>
      <c r="AB938" t="s">
        <v>50</v>
      </c>
      <c r="AC938">
        <v>116</v>
      </c>
      <c r="AD938">
        <v>37</v>
      </c>
      <c r="AE938">
        <v>117</v>
      </c>
      <c r="AF938">
        <v>4.2</v>
      </c>
      <c r="AI938">
        <v>3.9</v>
      </c>
      <c r="AJ938">
        <v>1.9</v>
      </c>
      <c r="AK938" t="s">
        <v>51</v>
      </c>
      <c r="AL938" t="s">
        <v>50</v>
      </c>
      <c r="AN938" t="s">
        <v>50</v>
      </c>
      <c r="AO938" t="s">
        <v>51</v>
      </c>
      <c r="AP938" t="s">
        <v>50</v>
      </c>
      <c r="AQ938" t="s">
        <v>50</v>
      </c>
      <c r="AR938" t="s">
        <v>50</v>
      </c>
      <c r="AS938" t="s">
        <v>51</v>
      </c>
      <c r="AT938" t="s">
        <v>50</v>
      </c>
      <c r="AU938" t="s">
        <v>52</v>
      </c>
      <c r="AV938" t="s">
        <v>52</v>
      </c>
      <c r="AW938" t="s">
        <v>52</v>
      </c>
      <c r="AX938" t="s">
        <v>52</v>
      </c>
      <c r="AY938" t="s">
        <v>51</v>
      </c>
    </row>
    <row r="939" spans="1:51" hidden="1" x14ac:dyDescent="0.25">
      <c r="A939">
        <v>251204</v>
      </c>
      <c r="B939">
        <v>66</v>
      </c>
      <c r="C939">
        <v>66</v>
      </c>
      <c r="D939">
        <v>57</v>
      </c>
      <c r="E939">
        <v>5</v>
      </c>
      <c r="F939" t="s">
        <v>1328</v>
      </c>
      <c r="G939" s="22">
        <v>11849</v>
      </c>
      <c r="H939">
        <v>86</v>
      </c>
      <c r="I939" t="s">
        <v>46</v>
      </c>
      <c r="J939" t="s">
        <v>47</v>
      </c>
      <c r="K939" t="s">
        <v>58</v>
      </c>
      <c r="L939">
        <v>39.700000000000003</v>
      </c>
      <c r="M939">
        <v>135</v>
      </c>
      <c r="N939">
        <v>70</v>
      </c>
      <c r="O939">
        <v>65</v>
      </c>
      <c r="P939">
        <v>102.5</v>
      </c>
      <c r="Q939">
        <v>54</v>
      </c>
      <c r="R939" t="s">
        <v>59</v>
      </c>
      <c r="S939" t="s">
        <v>50</v>
      </c>
      <c r="T939" t="s">
        <v>50</v>
      </c>
      <c r="U939" t="s">
        <v>50</v>
      </c>
      <c r="V939" t="s">
        <v>51</v>
      </c>
      <c r="W939" t="s">
        <v>50</v>
      </c>
      <c r="X939" t="s">
        <v>51</v>
      </c>
      <c r="Y939" t="s">
        <v>51</v>
      </c>
      <c r="Z939" t="s">
        <v>52</v>
      </c>
      <c r="AA939" t="s">
        <v>50</v>
      </c>
      <c r="AB939" t="s">
        <v>50</v>
      </c>
      <c r="AK939" t="s">
        <v>51</v>
      </c>
      <c r="AL939" t="s">
        <v>50</v>
      </c>
      <c r="AM939" t="s">
        <v>50</v>
      </c>
      <c r="AN939" t="s">
        <v>50</v>
      </c>
      <c r="AO939" t="s">
        <v>51</v>
      </c>
      <c r="AP939" t="s">
        <v>50</v>
      </c>
      <c r="AQ939" t="s">
        <v>50</v>
      </c>
      <c r="AR939" t="s">
        <v>50</v>
      </c>
      <c r="AS939" t="s">
        <v>51</v>
      </c>
      <c r="AT939" t="s">
        <v>50</v>
      </c>
      <c r="AU939" t="s">
        <v>52</v>
      </c>
      <c r="AV939" t="s">
        <v>52</v>
      </c>
      <c r="AW939" t="s">
        <v>52</v>
      </c>
      <c r="AX939" t="s">
        <v>52</v>
      </c>
      <c r="AY939" t="s">
        <v>51</v>
      </c>
    </row>
    <row r="940" spans="1:51" hidden="1" x14ac:dyDescent="0.25">
      <c r="A940">
        <v>251204</v>
      </c>
      <c r="B940">
        <v>66</v>
      </c>
      <c r="C940">
        <v>66</v>
      </c>
      <c r="D940">
        <v>57</v>
      </c>
      <c r="E940">
        <v>6</v>
      </c>
      <c r="F940" t="s">
        <v>1329</v>
      </c>
      <c r="G940" s="22">
        <v>11849</v>
      </c>
      <c r="H940">
        <v>86</v>
      </c>
      <c r="I940" t="s">
        <v>46</v>
      </c>
      <c r="J940" t="s">
        <v>47</v>
      </c>
      <c r="K940" t="s">
        <v>58</v>
      </c>
      <c r="L940">
        <v>44.3</v>
      </c>
      <c r="M940">
        <v>150</v>
      </c>
      <c r="N940">
        <v>85</v>
      </c>
      <c r="O940">
        <v>65</v>
      </c>
      <c r="P940">
        <v>117.5</v>
      </c>
      <c r="Q940">
        <v>76</v>
      </c>
      <c r="R940" t="s">
        <v>59</v>
      </c>
      <c r="S940" t="s">
        <v>50</v>
      </c>
      <c r="T940" t="s">
        <v>50</v>
      </c>
      <c r="U940" t="s">
        <v>50</v>
      </c>
      <c r="V940" t="s">
        <v>51</v>
      </c>
      <c r="W940" t="s">
        <v>50</v>
      </c>
      <c r="X940" t="s">
        <v>51</v>
      </c>
      <c r="Y940" t="s">
        <v>51</v>
      </c>
      <c r="Z940" t="s">
        <v>52</v>
      </c>
      <c r="AA940" t="s">
        <v>50</v>
      </c>
      <c r="AB940" t="s">
        <v>50</v>
      </c>
      <c r="AC940">
        <v>106</v>
      </c>
      <c r="AD940">
        <v>41</v>
      </c>
      <c r="AE940">
        <v>125</v>
      </c>
      <c r="AF940">
        <v>3.9</v>
      </c>
      <c r="AI940">
        <v>4.5999999999999996</v>
      </c>
      <c r="AJ940">
        <v>2.6</v>
      </c>
      <c r="AK940" t="s">
        <v>50</v>
      </c>
      <c r="AL940" t="s">
        <v>50</v>
      </c>
      <c r="AM940" t="s">
        <v>50</v>
      </c>
      <c r="AN940" t="s">
        <v>50</v>
      </c>
      <c r="AO940" t="s">
        <v>51</v>
      </c>
      <c r="AP940" t="s">
        <v>50</v>
      </c>
      <c r="AQ940" t="s">
        <v>50</v>
      </c>
      <c r="AR940" t="s">
        <v>50</v>
      </c>
      <c r="AS940" t="s">
        <v>51</v>
      </c>
      <c r="AT940" t="s">
        <v>50</v>
      </c>
      <c r="AU940" t="s">
        <v>52</v>
      </c>
      <c r="AV940" t="s">
        <v>52</v>
      </c>
      <c r="AW940" t="s">
        <v>52</v>
      </c>
      <c r="AX940" t="s">
        <v>52</v>
      </c>
      <c r="AY940" t="s">
        <v>51</v>
      </c>
    </row>
    <row r="941" spans="1:51" x14ac:dyDescent="0.25">
      <c r="A941">
        <v>251267</v>
      </c>
      <c r="B941">
        <v>65</v>
      </c>
      <c r="D941">
        <v>65</v>
      </c>
      <c r="E941">
        <v>1</v>
      </c>
      <c r="F941" t="s">
        <v>258</v>
      </c>
      <c r="G941" s="22">
        <v>13913</v>
      </c>
      <c r="H941">
        <v>80</v>
      </c>
      <c r="I941" t="s">
        <v>46</v>
      </c>
      <c r="J941" t="s">
        <v>47</v>
      </c>
      <c r="K941" t="s">
        <v>58</v>
      </c>
      <c r="L941">
        <v>28.99</v>
      </c>
      <c r="M941">
        <v>140</v>
      </c>
      <c r="N941">
        <v>70</v>
      </c>
      <c r="O941">
        <v>70</v>
      </c>
      <c r="P941">
        <v>105</v>
      </c>
      <c r="Q941">
        <v>61</v>
      </c>
      <c r="R941" t="s">
        <v>54</v>
      </c>
      <c r="S941" t="s">
        <v>50</v>
      </c>
      <c r="T941" t="s">
        <v>51</v>
      </c>
      <c r="U941" t="s">
        <v>50</v>
      </c>
      <c r="V941" t="s">
        <v>51</v>
      </c>
      <c r="W941" t="s">
        <v>51</v>
      </c>
      <c r="X941" t="s">
        <v>51</v>
      </c>
      <c r="Y941" t="s">
        <v>50</v>
      </c>
      <c r="Z941" t="s">
        <v>52</v>
      </c>
      <c r="AA941" t="s">
        <v>50</v>
      </c>
      <c r="AB941" t="s">
        <v>50</v>
      </c>
      <c r="AC941">
        <v>58</v>
      </c>
      <c r="AD941">
        <v>86</v>
      </c>
      <c r="AE941">
        <v>130</v>
      </c>
      <c r="AF941">
        <v>3.9</v>
      </c>
      <c r="AG941">
        <v>44</v>
      </c>
      <c r="AI941" t="s">
        <v>52</v>
      </c>
      <c r="AJ941" t="s">
        <v>52</v>
      </c>
      <c r="AK941" t="s">
        <v>50</v>
      </c>
      <c r="AL941" t="s">
        <v>51</v>
      </c>
      <c r="AM941" t="s">
        <v>52</v>
      </c>
      <c r="AN941" t="s">
        <v>50</v>
      </c>
      <c r="AO941" t="s">
        <v>51</v>
      </c>
      <c r="AP941" t="s">
        <v>50</v>
      </c>
      <c r="AQ941" t="s">
        <v>50</v>
      </c>
      <c r="AR941" t="s">
        <v>50</v>
      </c>
      <c r="AS941" t="s">
        <v>51</v>
      </c>
      <c r="AT941" t="s">
        <v>50</v>
      </c>
      <c r="AU941" t="s">
        <v>52</v>
      </c>
      <c r="AV941" t="s">
        <v>52</v>
      </c>
      <c r="AW941" t="s">
        <v>52</v>
      </c>
      <c r="AX941" t="s">
        <v>52</v>
      </c>
      <c r="AY941" t="s">
        <v>51</v>
      </c>
    </row>
    <row r="942" spans="1:51" hidden="1" x14ac:dyDescent="0.25">
      <c r="A942">
        <v>251267</v>
      </c>
      <c r="B942">
        <v>65</v>
      </c>
      <c r="D942">
        <v>65</v>
      </c>
      <c r="E942">
        <v>2</v>
      </c>
      <c r="F942" t="s">
        <v>1330</v>
      </c>
      <c r="G942" s="22">
        <v>13913</v>
      </c>
      <c r="H942">
        <v>80</v>
      </c>
      <c r="I942" t="s">
        <v>46</v>
      </c>
      <c r="J942" t="s">
        <v>47</v>
      </c>
      <c r="K942" t="s">
        <v>58</v>
      </c>
      <c r="L942">
        <v>29.22</v>
      </c>
      <c r="M942">
        <v>125</v>
      </c>
      <c r="N942">
        <v>60</v>
      </c>
      <c r="O942">
        <v>65</v>
      </c>
      <c r="P942">
        <v>92.5</v>
      </c>
      <c r="Q942">
        <v>67</v>
      </c>
      <c r="R942" t="s">
        <v>54</v>
      </c>
      <c r="S942" t="s">
        <v>50</v>
      </c>
      <c r="T942" t="s">
        <v>51</v>
      </c>
      <c r="U942" t="s">
        <v>50</v>
      </c>
      <c r="V942" t="s">
        <v>51</v>
      </c>
      <c r="W942" t="s">
        <v>51</v>
      </c>
      <c r="X942" t="s">
        <v>51</v>
      </c>
      <c r="Y942" t="s">
        <v>50</v>
      </c>
      <c r="Z942" t="s">
        <v>52</v>
      </c>
      <c r="AA942" t="s">
        <v>50</v>
      </c>
      <c r="AB942" t="s">
        <v>50</v>
      </c>
      <c r="AC942">
        <v>82</v>
      </c>
      <c r="AD942">
        <v>60</v>
      </c>
      <c r="AF942">
        <v>3.7</v>
      </c>
      <c r="AI942" t="s">
        <v>52</v>
      </c>
      <c r="AJ942" t="s">
        <v>52</v>
      </c>
      <c r="AK942" t="s">
        <v>50</v>
      </c>
      <c r="AL942" t="s">
        <v>51</v>
      </c>
      <c r="AM942" t="s">
        <v>52</v>
      </c>
      <c r="AN942" t="s">
        <v>50</v>
      </c>
      <c r="AO942" t="s">
        <v>51</v>
      </c>
      <c r="AP942" t="s">
        <v>50</v>
      </c>
      <c r="AQ942" t="s">
        <v>50</v>
      </c>
      <c r="AR942" t="s">
        <v>50</v>
      </c>
      <c r="AS942" t="s">
        <v>51</v>
      </c>
      <c r="AT942" t="s">
        <v>50</v>
      </c>
      <c r="AU942" t="s">
        <v>52</v>
      </c>
      <c r="AV942" t="s">
        <v>52</v>
      </c>
      <c r="AW942" t="s">
        <v>52</v>
      </c>
      <c r="AX942" t="s">
        <v>52</v>
      </c>
      <c r="AY942" t="s">
        <v>51</v>
      </c>
    </row>
    <row r="943" spans="1:51" hidden="1" x14ac:dyDescent="0.25">
      <c r="A943">
        <v>251267</v>
      </c>
      <c r="B943">
        <v>65</v>
      </c>
      <c r="D943">
        <v>65</v>
      </c>
      <c r="E943">
        <v>3</v>
      </c>
      <c r="F943" t="s">
        <v>1331</v>
      </c>
      <c r="G943" s="22">
        <v>13913</v>
      </c>
      <c r="H943">
        <v>80</v>
      </c>
      <c r="I943" t="s">
        <v>46</v>
      </c>
      <c r="J943" t="s">
        <v>47</v>
      </c>
      <c r="K943" t="s">
        <v>58</v>
      </c>
      <c r="L943">
        <v>29.36</v>
      </c>
      <c r="M943">
        <v>130</v>
      </c>
      <c r="N943">
        <v>70</v>
      </c>
      <c r="O943">
        <v>60</v>
      </c>
      <c r="P943">
        <v>100</v>
      </c>
      <c r="Q943">
        <v>61</v>
      </c>
      <c r="R943" t="s">
        <v>54</v>
      </c>
      <c r="S943" t="s">
        <v>50</v>
      </c>
      <c r="T943" t="s">
        <v>51</v>
      </c>
      <c r="U943" t="s">
        <v>50</v>
      </c>
      <c r="V943" t="s">
        <v>51</v>
      </c>
      <c r="W943" t="s">
        <v>51</v>
      </c>
      <c r="X943" t="s">
        <v>51</v>
      </c>
      <c r="Y943" t="s">
        <v>50</v>
      </c>
      <c r="Z943" t="s">
        <v>52</v>
      </c>
      <c r="AA943" t="s">
        <v>50</v>
      </c>
      <c r="AB943" t="s">
        <v>50</v>
      </c>
      <c r="AI943" t="s">
        <v>52</v>
      </c>
      <c r="AJ943" t="s">
        <v>52</v>
      </c>
      <c r="AK943" t="s">
        <v>50</v>
      </c>
      <c r="AL943" t="s">
        <v>51</v>
      </c>
      <c r="AM943" t="s">
        <v>52</v>
      </c>
      <c r="AN943" t="s">
        <v>50</v>
      </c>
      <c r="AO943" t="s">
        <v>51</v>
      </c>
      <c r="AP943" t="s">
        <v>50</v>
      </c>
      <c r="AQ943" t="s">
        <v>50</v>
      </c>
      <c r="AR943" t="s">
        <v>50</v>
      </c>
      <c r="AS943" t="s">
        <v>51</v>
      </c>
      <c r="AT943" t="s">
        <v>50</v>
      </c>
      <c r="AU943" t="s">
        <v>52</v>
      </c>
      <c r="AV943" t="s">
        <v>52</v>
      </c>
      <c r="AW943" t="s">
        <v>52</v>
      </c>
      <c r="AX943" t="s">
        <v>52</v>
      </c>
      <c r="AY943" t="s">
        <v>51</v>
      </c>
    </row>
    <row r="944" spans="1:51" hidden="1" x14ac:dyDescent="0.25">
      <c r="A944">
        <v>251267</v>
      </c>
      <c r="B944">
        <v>65</v>
      </c>
      <c r="C944">
        <v>65</v>
      </c>
      <c r="D944">
        <v>65</v>
      </c>
      <c r="E944">
        <v>4</v>
      </c>
      <c r="F944" t="s">
        <v>1332</v>
      </c>
      <c r="G944" s="22">
        <v>13913</v>
      </c>
      <c r="H944">
        <v>80</v>
      </c>
      <c r="I944" t="s">
        <v>46</v>
      </c>
      <c r="J944" t="s">
        <v>47</v>
      </c>
      <c r="K944" t="s">
        <v>58</v>
      </c>
      <c r="L944">
        <v>29.1</v>
      </c>
      <c r="M944">
        <v>140</v>
      </c>
      <c r="N944">
        <v>60</v>
      </c>
      <c r="O944">
        <v>80</v>
      </c>
      <c r="P944">
        <v>100</v>
      </c>
      <c r="Q944">
        <v>58</v>
      </c>
      <c r="R944" t="s">
        <v>54</v>
      </c>
      <c r="S944" t="s">
        <v>50</v>
      </c>
      <c r="T944" t="s">
        <v>51</v>
      </c>
      <c r="U944" t="s">
        <v>50</v>
      </c>
      <c r="V944" t="s">
        <v>51</v>
      </c>
      <c r="W944" t="s">
        <v>51</v>
      </c>
      <c r="X944" t="s">
        <v>51</v>
      </c>
      <c r="Y944" t="s">
        <v>50</v>
      </c>
      <c r="Z944" t="s">
        <v>52</v>
      </c>
      <c r="AA944" t="s">
        <v>50</v>
      </c>
      <c r="AB944" t="s">
        <v>50</v>
      </c>
      <c r="AC944">
        <v>73</v>
      </c>
      <c r="AD944">
        <v>68</v>
      </c>
      <c r="AF944">
        <v>3.7</v>
      </c>
      <c r="AI944">
        <v>2.8</v>
      </c>
      <c r="AJ944">
        <v>1.1000000000000001</v>
      </c>
      <c r="AK944" t="s">
        <v>50</v>
      </c>
      <c r="AL944" t="s">
        <v>51</v>
      </c>
      <c r="AM944" t="s">
        <v>50</v>
      </c>
      <c r="AN944" t="s">
        <v>50</v>
      </c>
      <c r="AO944" t="s">
        <v>51</v>
      </c>
      <c r="AP944" t="s">
        <v>50</v>
      </c>
      <c r="AQ944" t="s">
        <v>50</v>
      </c>
      <c r="AR944" t="s">
        <v>50</v>
      </c>
      <c r="AS944" t="s">
        <v>51</v>
      </c>
      <c r="AT944" t="s">
        <v>50</v>
      </c>
      <c r="AU944" t="s">
        <v>52</v>
      </c>
      <c r="AV944" t="s">
        <v>52</v>
      </c>
      <c r="AW944" t="s">
        <v>52</v>
      </c>
      <c r="AX944" t="s">
        <v>52</v>
      </c>
      <c r="AY944" t="s">
        <v>51</v>
      </c>
    </row>
    <row r="945" spans="1:51" x14ac:dyDescent="0.25">
      <c r="A945">
        <v>251694</v>
      </c>
      <c r="B945">
        <v>65</v>
      </c>
      <c r="C945">
        <v>65</v>
      </c>
      <c r="D945">
        <v>65</v>
      </c>
      <c r="E945">
        <v>1</v>
      </c>
      <c r="F945" t="s">
        <v>259</v>
      </c>
      <c r="G945" s="22">
        <v>9845</v>
      </c>
      <c r="H945">
        <v>92</v>
      </c>
      <c r="I945" t="s">
        <v>46</v>
      </c>
      <c r="J945" t="s">
        <v>57</v>
      </c>
      <c r="K945" t="s">
        <v>58</v>
      </c>
      <c r="L945">
        <v>32.9</v>
      </c>
      <c r="M945">
        <v>140</v>
      </c>
      <c r="N945">
        <v>80</v>
      </c>
      <c r="O945">
        <v>60</v>
      </c>
      <c r="P945">
        <v>110</v>
      </c>
      <c r="Q945">
        <v>76</v>
      </c>
      <c r="R945" t="s">
        <v>54</v>
      </c>
      <c r="S945" t="s">
        <v>50</v>
      </c>
      <c r="T945" t="s">
        <v>50</v>
      </c>
      <c r="U945" t="s">
        <v>50</v>
      </c>
      <c r="V945" t="s">
        <v>51</v>
      </c>
      <c r="W945" t="s">
        <v>50</v>
      </c>
      <c r="X945" t="s">
        <v>51</v>
      </c>
      <c r="Y945" t="s">
        <v>51</v>
      </c>
      <c r="Z945" t="s">
        <v>52</v>
      </c>
      <c r="AA945" t="s">
        <v>50</v>
      </c>
      <c r="AB945" t="s">
        <v>51</v>
      </c>
      <c r="AK945" t="s">
        <v>50</v>
      </c>
      <c r="AL945" t="s">
        <v>50</v>
      </c>
      <c r="AM945" t="s">
        <v>50</v>
      </c>
      <c r="AN945" t="s">
        <v>51</v>
      </c>
      <c r="AO945" t="s">
        <v>51</v>
      </c>
      <c r="AP945" t="s">
        <v>51</v>
      </c>
      <c r="AQ945" t="s">
        <v>50</v>
      </c>
      <c r="AR945" t="s">
        <v>50</v>
      </c>
      <c r="AS945" t="s">
        <v>51</v>
      </c>
      <c r="AT945" t="s">
        <v>51</v>
      </c>
      <c r="AU945" t="s">
        <v>52</v>
      </c>
      <c r="AV945" t="s">
        <v>52</v>
      </c>
      <c r="AW945" t="s">
        <v>52</v>
      </c>
      <c r="AX945" t="s">
        <v>52</v>
      </c>
      <c r="AY945" t="s">
        <v>51</v>
      </c>
    </row>
    <row r="946" spans="1:51" x14ac:dyDescent="0.25">
      <c r="A946">
        <v>252467</v>
      </c>
      <c r="B946">
        <v>60</v>
      </c>
      <c r="C946">
        <v>60</v>
      </c>
      <c r="E946">
        <v>1</v>
      </c>
      <c r="F946" t="s">
        <v>260</v>
      </c>
      <c r="G946" s="22">
        <v>11076</v>
      </c>
      <c r="H946">
        <v>88</v>
      </c>
      <c r="I946" t="s">
        <v>46</v>
      </c>
      <c r="J946" t="s">
        <v>47</v>
      </c>
      <c r="K946" t="s">
        <v>58</v>
      </c>
      <c r="L946">
        <v>16.899999999999999</v>
      </c>
      <c r="M946">
        <v>140</v>
      </c>
      <c r="N946">
        <v>80</v>
      </c>
      <c r="O946">
        <v>60</v>
      </c>
      <c r="P946">
        <v>110</v>
      </c>
      <c r="Q946">
        <v>69</v>
      </c>
      <c r="R946" t="s">
        <v>54</v>
      </c>
      <c r="S946" t="s">
        <v>51</v>
      </c>
      <c r="T946" t="s">
        <v>50</v>
      </c>
      <c r="U946" t="s">
        <v>50</v>
      </c>
      <c r="V946" t="s">
        <v>51</v>
      </c>
      <c r="W946" t="s">
        <v>50</v>
      </c>
      <c r="X946" t="s">
        <v>51</v>
      </c>
      <c r="Y946" t="s">
        <v>50</v>
      </c>
      <c r="Z946" t="s">
        <v>52</v>
      </c>
      <c r="AA946" t="s">
        <v>50</v>
      </c>
      <c r="AB946" t="s">
        <v>51</v>
      </c>
      <c r="AC946">
        <v>162</v>
      </c>
      <c r="AD946">
        <v>25</v>
      </c>
      <c r="AE946">
        <v>111</v>
      </c>
      <c r="AF946">
        <v>4.7</v>
      </c>
      <c r="AK946" t="s">
        <v>50</v>
      </c>
      <c r="AL946" t="s">
        <v>50</v>
      </c>
      <c r="AM946" t="s">
        <v>50</v>
      </c>
      <c r="AN946" t="s">
        <v>51</v>
      </c>
      <c r="AO946" t="s">
        <v>50</v>
      </c>
      <c r="AP946" t="s">
        <v>50</v>
      </c>
      <c r="AQ946" t="s">
        <v>50</v>
      </c>
      <c r="AR946" t="s">
        <v>50</v>
      </c>
      <c r="AS946" t="s">
        <v>50</v>
      </c>
      <c r="AT946" t="s">
        <v>50</v>
      </c>
      <c r="AU946" t="s">
        <v>52</v>
      </c>
      <c r="AV946" t="s">
        <v>52</v>
      </c>
      <c r="AW946" t="s">
        <v>52</v>
      </c>
      <c r="AX946" t="s">
        <v>52</v>
      </c>
      <c r="AY946" t="s">
        <v>50</v>
      </c>
    </row>
    <row r="947" spans="1:51" hidden="1" x14ac:dyDescent="0.25">
      <c r="A947">
        <v>252467</v>
      </c>
      <c r="B947">
        <v>60</v>
      </c>
      <c r="C947">
        <v>60</v>
      </c>
      <c r="E947">
        <v>2</v>
      </c>
      <c r="F947" t="s">
        <v>1333</v>
      </c>
      <c r="G947" s="22">
        <v>11076</v>
      </c>
      <c r="H947">
        <v>88</v>
      </c>
      <c r="I947" t="s">
        <v>46</v>
      </c>
      <c r="J947" t="s">
        <v>47</v>
      </c>
      <c r="K947" t="s">
        <v>58</v>
      </c>
      <c r="L947">
        <v>16.899999999999999</v>
      </c>
      <c r="M947">
        <v>145</v>
      </c>
      <c r="N947">
        <v>90</v>
      </c>
      <c r="O947">
        <v>55</v>
      </c>
      <c r="P947">
        <v>117.5</v>
      </c>
      <c r="Q947">
        <v>69</v>
      </c>
      <c r="R947" t="s">
        <v>54</v>
      </c>
      <c r="S947" t="s">
        <v>50</v>
      </c>
      <c r="T947" t="s">
        <v>50</v>
      </c>
      <c r="U947" t="s">
        <v>50</v>
      </c>
      <c r="V947" t="s">
        <v>51</v>
      </c>
      <c r="W947" t="s">
        <v>50</v>
      </c>
      <c r="X947" t="s">
        <v>51</v>
      </c>
      <c r="Y947" t="s">
        <v>50</v>
      </c>
      <c r="Z947" t="s">
        <v>52</v>
      </c>
      <c r="AA947" t="s">
        <v>50</v>
      </c>
      <c r="AB947" t="s">
        <v>51</v>
      </c>
      <c r="AC947">
        <v>164</v>
      </c>
      <c r="AD947">
        <v>24</v>
      </c>
      <c r="AE947">
        <v>115</v>
      </c>
      <c r="AF947">
        <v>4.5999999999999996</v>
      </c>
      <c r="AK947" t="s">
        <v>50</v>
      </c>
      <c r="AL947" t="s">
        <v>50</v>
      </c>
      <c r="AM947" t="s">
        <v>50</v>
      </c>
      <c r="AN947" t="s">
        <v>51</v>
      </c>
      <c r="AO947" t="s">
        <v>51</v>
      </c>
      <c r="AP947" t="s">
        <v>50</v>
      </c>
      <c r="AQ947" t="s">
        <v>50</v>
      </c>
      <c r="AR947" t="s">
        <v>50</v>
      </c>
      <c r="AS947" t="s">
        <v>50</v>
      </c>
      <c r="AT947" t="s">
        <v>50</v>
      </c>
      <c r="AU947" t="s">
        <v>52</v>
      </c>
      <c r="AV947" t="s">
        <v>52</v>
      </c>
      <c r="AW947" t="s">
        <v>52</v>
      </c>
      <c r="AX947" t="s">
        <v>52</v>
      </c>
      <c r="AY947" t="s">
        <v>51</v>
      </c>
    </row>
    <row r="948" spans="1:51" hidden="1" x14ac:dyDescent="0.25">
      <c r="A948">
        <v>252467</v>
      </c>
      <c r="B948">
        <v>68</v>
      </c>
      <c r="C948">
        <v>68</v>
      </c>
      <c r="D948">
        <v>68</v>
      </c>
      <c r="E948">
        <v>3</v>
      </c>
      <c r="F948" t="s">
        <v>1334</v>
      </c>
      <c r="G948" s="22">
        <v>11076</v>
      </c>
      <c r="H948">
        <v>88</v>
      </c>
      <c r="I948" t="s">
        <v>46</v>
      </c>
      <c r="J948" t="s">
        <v>47</v>
      </c>
      <c r="K948" t="s">
        <v>58</v>
      </c>
      <c r="L948">
        <v>17.899999999999999</v>
      </c>
      <c r="M948">
        <v>140</v>
      </c>
      <c r="N948">
        <v>80</v>
      </c>
      <c r="O948">
        <v>60</v>
      </c>
      <c r="P948">
        <v>110</v>
      </c>
      <c r="Q948">
        <v>85</v>
      </c>
      <c r="R948" t="s">
        <v>54</v>
      </c>
      <c r="S948" t="s">
        <v>50</v>
      </c>
      <c r="T948" t="s">
        <v>50</v>
      </c>
      <c r="U948" t="s">
        <v>50</v>
      </c>
      <c r="V948" t="s">
        <v>51</v>
      </c>
      <c r="W948" t="s">
        <v>50</v>
      </c>
      <c r="X948" t="s">
        <v>51</v>
      </c>
      <c r="Y948" t="s">
        <v>50</v>
      </c>
      <c r="Z948" t="s">
        <v>52</v>
      </c>
      <c r="AA948" t="s">
        <v>50</v>
      </c>
      <c r="AB948" t="s">
        <v>51</v>
      </c>
      <c r="AC948">
        <v>134</v>
      </c>
      <c r="AD948">
        <v>31</v>
      </c>
      <c r="AE948">
        <v>113</v>
      </c>
      <c r="AF948">
        <v>4.5</v>
      </c>
      <c r="AI948">
        <v>4.5999999999999996</v>
      </c>
      <c r="AJ948">
        <v>2.7</v>
      </c>
      <c r="AK948" t="s">
        <v>50</v>
      </c>
      <c r="AL948" t="s">
        <v>50</v>
      </c>
      <c r="AM948" t="s">
        <v>50</v>
      </c>
      <c r="AN948" t="s">
        <v>51</v>
      </c>
      <c r="AO948" t="s">
        <v>51</v>
      </c>
      <c r="AP948" t="s">
        <v>50</v>
      </c>
      <c r="AQ948" t="s">
        <v>50</v>
      </c>
      <c r="AR948" t="s">
        <v>50</v>
      </c>
      <c r="AS948" t="s">
        <v>50</v>
      </c>
      <c r="AT948" t="s">
        <v>50</v>
      </c>
      <c r="AU948" t="s">
        <v>52</v>
      </c>
      <c r="AV948" t="s">
        <v>52</v>
      </c>
      <c r="AW948" t="s">
        <v>52</v>
      </c>
      <c r="AX948" t="s">
        <v>52</v>
      </c>
      <c r="AY948" t="s">
        <v>51</v>
      </c>
    </row>
    <row r="949" spans="1:51" hidden="1" x14ac:dyDescent="0.25">
      <c r="A949">
        <v>252467</v>
      </c>
      <c r="B949">
        <v>68</v>
      </c>
      <c r="C949">
        <v>68</v>
      </c>
      <c r="D949">
        <v>68</v>
      </c>
      <c r="E949">
        <v>4</v>
      </c>
      <c r="F949" t="s">
        <v>1335</v>
      </c>
      <c r="G949" s="22">
        <v>11076</v>
      </c>
      <c r="H949">
        <v>88</v>
      </c>
      <c r="I949" t="s">
        <v>46</v>
      </c>
      <c r="J949" t="s">
        <v>47</v>
      </c>
      <c r="K949" t="s">
        <v>58</v>
      </c>
      <c r="L949">
        <v>17.399999999999999</v>
      </c>
      <c r="M949">
        <v>145</v>
      </c>
      <c r="N949">
        <v>90</v>
      </c>
      <c r="O949">
        <v>55</v>
      </c>
      <c r="P949">
        <v>117.5</v>
      </c>
      <c r="Q949">
        <v>86</v>
      </c>
      <c r="R949" t="s">
        <v>54</v>
      </c>
      <c r="S949" t="s">
        <v>50</v>
      </c>
      <c r="T949" t="s">
        <v>50</v>
      </c>
      <c r="U949" t="s">
        <v>50</v>
      </c>
      <c r="V949" t="s">
        <v>51</v>
      </c>
      <c r="W949" t="s">
        <v>50</v>
      </c>
      <c r="X949" t="s">
        <v>51</v>
      </c>
      <c r="Y949" t="s">
        <v>50</v>
      </c>
      <c r="Z949" t="s">
        <v>52</v>
      </c>
      <c r="AA949" t="s">
        <v>50</v>
      </c>
      <c r="AB949" t="s">
        <v>51</v>
      </c>
      <c r="AC949">
        <v>116</v>
      </c>
      <c r="AD949">
        <v>36</v>
      </c>
      <c r="AE949">
        <v>120</v>
      </c>
      <c r="AF949">
        <v>4.2</v>
      </c>
      <c r="AI949">
        <v>5.4</v>
      </c>
      <c r="AJ949">
        <v>3.6</v>
      </c>
      <c r="AK949" t="s">
        <v>50</v>
      </c>
      <c r="AL949" t="s">
        <v>50</v>
      </c>
      <c r="AM949" t="s">
        <v>50</v>
      </c>
      <c r="AN949" t="s">
        <v>51</v>
      </c>
      <c r="AO949" t="s">
        <v>51</v>
      </c>
      <c r="AP949" t="s">
        <v>50</v>
      </c>
      <c r="AQ949" t="s">
        <v>51</v>
      </c>
      <c r="AR949" t="s">
        <v>51</v>
      </c>
      <c r="AS949" t="s">
        <v>50</v>
      </c>
      <c r="AT949" t="s">
        <v>50</v>
      </c>
      <c r="AU949" t="s">
        <v>52</v>
      </c>
      <c r="AV949" t="s">
        <v>52</v>
      </c>
      <c r="AW949" t="s">
        <v>52</v>
      </c>
      <c r="AX949" t="s">
        <v>52</v>
      </c>
      <c r="AY949" t="s">
        <v>51</v>
      </c>
    </row>
    <row r="950" spans="1:51" x14ac:dyDescent="0.25">
      <c r="A950">
        <v>252915</v>
      </c>
      <c r="B950">
        <v>60</v>
      </c>
      <c r="C950">
        <v>60</v>
      </c>
      <c r="D950">
        <v>60</v>
      </c>
      <c r="E950">
        <v>1</v>
      </c>
      <c r="F950" t="s">
        <v>261</v>
      </c>
      <c r="G950" s="22">
        <v>13573</v>
      </c>
      <c r="H950">
        <v>81</v>
      </c>
      <c r="I950" t="s">
        <v>56</v>
      </c>
      <c r="J950" t="s">
        <v>57</v>
      </c>
      <c r="K950" t="s">
        <v>58</v>
      </c>
      <c r="L950">
        <v>37.200000000000003</v>
      </c>
      <c r="M950">
        <v>140</v>
      </c>
      <c r="N950">
        <v>80</v>
      </c>
      <c r="O950">
        <v>60</v>
      </c>
      <c r="P950">
        <v>110</v>
      </c>
      <c r="Q950">
        <v>104</v>
      </c>
      <c r="R950" t="s">
        <v>59</v>
      </c>
      <c r="S950" t="s">
        <v>51</v>
      </c>
      <c r="T950" t="s">
        <v>50</v>
      </c>
      <c r="U950" t="s">
        <v>50</v>
      </c>
      <c r="V950" t="s">
        <v>51</v>
      </c>
      <c r="W950" t="s">
        <v>51</v>
      </c>
      <c r="X950" t="s">
        <v>50</v>
      </c>
      <c r="Y950" t="s">
        <v>51</v>
      </c>
      <c r="Z950" t="s">
        <v>52</v>
      </c>
      <c r="AA950" t="s">
        <v>51</v>
      </c>
      <c r="AB950" t="s">
        <v>51</v>
      </c>
      <c r="AC950">
        <v>105</v>
      </c>
      <c r="AD950">
        <v>58</v>
      </c>
      <c r="AE950">
        <v>127</v>
      </c>
      <c r="AF950">
        <v>4.2</v>
      </c>
      <c r="AK950" t="s">
        <v>50</v>
      </c>
      <c r="AL950" t="s">
        <v>50</v>
      </c>
      <c r="AN950" t="s">
        <v>50</v>
      </c>
      <c r="AO950" t="s">
        <v>51</v>
      </c>
      <c r="AP950" t="s">
        <v>50</v>
      </c>
      <c r="AQ950" t="s">
        <v>50</v>
      </c>
      <c r="AR950" t="s">
        <v>50</v>
      </c>
      <c r="AS950" t="s">
        <v>51</v>
      </c>
      <c r="AT950" t="s">
        <v>50</v>
      </c>
      <c r="AU950" t="s">
        <v>52</v>
      </c>
      <c r="AV950" t="s">
        <v>52</v>
      </c>
      <c r="AW950" t="s">
        <v>52</v>
      </c>
      <c r="AX950" t="s">
        <v>52</v>
      </c>
      <c r="AY950" t="s">
        <v>51</v>
      </c>
    </row>
    <row r="951" spans="1:51" hidden="1" x14ac:dyDescent="0.25">
      <c r="A951">
        <v>252915</v>
      </c>
      <c r="B951">
        <v>60</v>
      </c>
      <c r="C951">
        <v>60</v>
      </c>
      <c r="D951">
        <v>60</v>
      </c>
      <c r="E951">
        <v>2</v>
      </c>
      <c r="F951" t="s">
        <v>1336</v>
      </c>
      <c r="G951" s="22">
        <v>13573</v>
      </c>
      <c r="H951">
        <v>81</v>
      </c>
      <c r="I951" t="s">
        <v>56</v>
      </c>
      <c r="J951" t="s">
        <v>57</v>
      </c>
      <c r="K951" t="s">
        <v>58</v>
      </c>
      <c r="L951">
        <v>35.9</v>
      </c>
      <c r="M951">
        <v>115</v>
      </c>
      <c r="N951">
        <v>50</v>
      </c>
      <c r="O951">
        <v>65</v>
      </c>
      <c r="P951">
        <v>82.5</v>
      </c>
      <c r="Q951">
        <v>101</v>
      </c>
      <c r="R951" t="s">
        <v>59</v>
      </c>
      <c r="S951" t="s">
        <v>50</v>
      </c>
      <c r="T951" t="s">
        <v>50</v>
      </c>
      <c r="U951" t="s">
        <v>50</v>
      </c>
      <c r="V951" t="s">
        <v>51</v>
      </c>
      <c r="W951" t="s">
        <v>51</v>
      </c>
      <c r="X951" t="s">
        <v>50</v>
      </c>
      <c r="Y951" t="s">
        <v>51</v>
      </c>
      <c r="Z951" t="s">
        <v>52</v>
      </c>
      <c r="AA951" t="s">
        <v>51</v>
      </c>
      <c r="AB951" t="s">
        <v>51</v>
      </c>
      <c r="AC951">
        <v>140</v>
      </c>
      <c r="AD951">
        <v>41</v>
      </c>
      <c r="AE951">
        <v>15</v>
      </c>
      <c r="AF951">
        <v>4.0999999999999996</v>
      </c>
      <c r="AH951">
        <v>6</v>
      </c>
      <c r="AK951" t="s">
        <v>50</v>
      </c>
      <c r="AL951" t="s">
        <v>50</v>
      </c>
      <c r="AN951" t="s">
        <v>50</v>
      </c>
      <c r="AO951" t="s">
        <v>51</v>
      </c>
      <c r="AP951" t="s">
        <v>50</v>
      </c>
      <c r="AQ951" t="s">
        <v>50</v>
      </c>
      <c r="AR951" t="s">
        <v>50</v>
      </c>
      <c r="AS951" t="s">
        <v>51</v>
      </c>
      <c r="AT951" t="s">
        <v>50</v>
      </c>
      <c r="AU951" t="s">
        <v>52</v>
      </c>
      <c r="AV951" t="s">
        <v>52</v>
      </c>
      <c r="AW951" t="s">
        <v>52</v>
      </c>
      <c r="AX951" t="s">
        <v>52</v>
      </c>
      <c r="AY951" t="s">
        <v>51</v>
      </c>
    </row>
    <row r="952" spans="1:51" hidden="1" x14ac:dyDescent="0.25">
      <c r="A952">
        <v>252915</v>
      </c>
      <c r="B952">
        <v>60</v>
      </c>
      <c r="C952">
        <v>60</v>
      </c>
      <c r="D952">
        <v>60</v>
      </c>
      <c r="E952">
        <v>3</v>
      </c>
      <c r="F952" t="s">
        <v>1337</v>
      </c>
      <c r="G952" s="22">
        <v>13573</v>
      </c>
      <c r="H952">
        <v>81</v>
      </c>
      <c r="I952" t="s">
        <v>56</v>
      </c>
      <c r="J952" t="s">
        <v>57</v>
      </c>
      <c r="K952" t="s">
        <v>58</v>
      </c>
      <c r="L952">
        <v>35.299999999999997</v>
      </c>
      <c r="M952">
        <v>140</v>
      </c>
      <c r="N952">
        <v>60</v>
      </c>
      <c r="O952">
        <v>80</v>
      </c>
      <c r="P952">
        <v>100</v>
      </c>
      <c r="Q952">
        <v>99</v>
      </c>
      <c r="R952" t="s">
        <v>59</v>
      </c>
      <c r="S952" t="s">
        <v>50</v>
      </c>
      <c r="T952" t="s">
        <v>50</v>
      </c>
      <c r="U952" t="s">
        <v>50</v>
      </c>
      <c r="V952" t="s">
        <v>51</v>
      </c>
      <c r="W952" t="s">
        <v>51</v>
      </c>
      <c r="X952" t="s">
        <v>50</v>
      </c>
      <c r="Y952" t="s">
        <v>51</v>
      </c>
      <c r="Z952" t="s">
        <v>52</v>
      </c>
      <c r="AA952" t="s">
        <v>51</v>
      </c>
      <c r="AB952" t="s">
        <v>51</v>
      </c>
      <c r="AC952">
        <v>120</v>
      </c>
      <c r="AD952">
        <v>49</v>
      </c>
      <c r="AF952">
        <v>3.7</v>
      </c>
      <c r="AK952" t="s">
        <v>50</v>
      </c>
      <c r="AL952" t="s">
        <v>50</v>
      </c>
      <c r="AN952" t="s">
        <v>50</v>
      </c>
      <c r="AO952" t="s">
        <v>51</v>
      </c>
      <c r="AP952" t="s">
        <v>50</v>
      </c>
      <c r="AQ952" t="s">
        <v>50</v>
      </c>
      <c r="AR952" t="s">
        <v>50</v>
      </c>
      <c r="AS952" t="s">
        <v>51</v>
      </c>
      <c r="AT952" t="s">
        <v>50</v>
      </c>
      <c r="AU952" t="s">
        <v>52</v>
      </c>
      <c r="AV952" t="s">
        <v>52</v>
      </c>
      <c r="AW952" t="s">
        <v>52</v>
      </c>
      <c r="AX952" t="s">
        <v>52</v>
      </c>
      <c r="AY952" t="s">
        <v>51</v>
      </c>
    </row>
    <row r="953" spans="1:51" hidden="1" x14ac:dyDescent="0.25">
      <c r="A953">
        <v>252915</v>
      </c>
      <c r="B953">
        <v>60</v>
      </c>
      <c r="C953">
        <v>60</v>
      </c>
      <c r="D953">
        <v>60</v>
      </c>
      <c r="E953">
        <v>4</v>
      </c>
      <c r="F953" t="s">
        <v>1338</v>
      </c>
      <c r="G953" s="22">
        <v>13573</v>
      </c>
      <c r="H953">
        <v>81</v>
      </c>
      <c r="I953" t="s">
        <v>56</v>
      </c>
      <c r="J953" t="s">
        <v>57</v>
      </c>
      <c r="K953" t="s">
        <v>58</v>
      </c>
      <c r="O953">
        <v>0</v>
      </c>
      <c r="P953">
        <v>0</v>
      </c>
      <c r="S953" t="s">
        <v>50</v>
      </c>
      <c r="T953" t="s">
        <v>50</v>
      </c>
      <c r="V953" t="s">
        <v>51</v>
      </c>
      <c r="W953" t="s">
        <v>51</v>
      </c>
      <c r="X953" t="s">
        <v>51</v>
      </c>
      <c r="Y953" t="s">
        <v>51</v>
      </c>
      <c r="Z953" t="s">
        <v>52</v>
      </c>
      <c r="AA953" t="s">
        <v>51</v>
      </c>
      <c r="AB953" t="s">
        <v>51</v>
      </c>
      <c r="AK953" t="s">
        <v>51</v>
      </c>
      <c r="AL953" t="s">
        <v>50</v>
      </c>
      <c r="AM953" t="s">
        <v>50</v>
      </c>
      <c r="AN953" t="s">
        <v>50</v>
      </c>
      <c r="AO953" t="s">
        <v>51</v>
      </c>
      <c r="AP953" t="s">
        <v>50</v>
      </c>
      <c r="AQ953" t="s">
        <v>50</v>
      </c>
      <c r="AR953" t="s">
        <v>50</v>
      </c>
      <c r="AS953" t="s">
        <v>51</v>
      </c>
      <c r="AT953" t="s">
        <v>50</v>
      </c>
      <c r="AU953" t="s">
        <v>52</v>
      </c>
      <c r="AV953" t="s">
        <v>52</v>
      </c>
      <c r="AW953" t="s">
        <v>52</v>
      </c>
      <c r="AX953" t="s">
        <v>52</v>
      </c>
      <c r="AY953" t="s">
        <v>51</v>
      </c>
    </row>
    <row r="954" spans="1:51" x14ac:dyDescent="0.25">
      <c r="A954">
        <v>252939</v>
      </c>
      <c r="B954">
        <v>55</v>
      </c>
      <c r="C954">
        <v>55</v>
      </c>
      <c r="D954">
        <v>50</v>
      </c>
      <c r="E954">
        <v>1</v>
      </c>
      <c r="F954" t="s">
        <v>262</v>
      </c>
      <c r="G954" s="22">
        <v>9031</v>
      </c>
      <c r="H954">
        <v>94</v>
      </c>
      <c r="I954" t="s">
        <v>46</v>
      </c>
      <c r="J954" t="s">
        <v>47</v>
      </c>
      <c r="K954" t="s">
        <v>58</v>
      </c>
      <c r="L954">
        <v>27.1</v>
      </c>
      <c r="M954">
        <v>140</v>
      </c>
      <c r="N954">
        <v>70</v>
      </c>
      <c r="O954">
        <v>70</v>
      </c>
      <c r="P954">
        <v>105</v>
      </c>
      <c r="Q954">
        <v>93</v>
      </c>
      <c r="R954" t="s">
        <v>59</v>
      </c>
      <c r="S954" t="s">
        <v>50</v>
      </c>
      <c r="T954" t="s">
        <v>50</v>
      </c>
      <c r="U954" t="s">
        <v>50</v>
      </c>
      <c r="V954" t="s">
        <v>51</v>
      </c>
      <c r="W954" t="s">
        <v>50</v>
      </c>
      <c r="X954" t="s">
        <v>51</v>
      </c>
      <c r="Y954" t="s">
        <v>50</v>
      </c>
      <c r="Z954" t="s">
        <v>52</v>
      </c>
      <c r="AA954" t="s">
        <v>50</v>
      </c>
      <c r="AB954" t="s">
        <v>50</v>
      </c>
      <c r="AC954">
        <v>86</v>
      </c>
      <c r="AD954">
        <v>53.7</v>
      </c>
      <c r="AE954">
        <v>140</v>
      </c>
      <c r="AF954">
        <v>4.4000000000000004</v>
      </c>
      <c r="AI954">
        <v>4.7</v>
      </c>
      <c r="AJ954">
        <v>2.4</v>
      </c>
      <c r="AK954" t="s">
        <v>50</v>
      </c>
      <c r="AL954" t="s">
        <v>51</v>
      </c>
      <c r="AM954" t="s">
        <v>50</v>
      </c>
      <c r="AN954" t="s">
        <v>51</v>
      </c>
      <c r="AO954" t="s">
        <v>51</v>
      </c>
      <c r="AP954" t="s">
        <v>50</v>
      </c>
      <c r="AQ954" t="s">
        <v>51</v>
      </c>
      <c r="AR954" t="s">
        <v>51</v>
      </c>
      <c r="AS954" t="s">
        <v>50</v>
      </c>
      <c r="AT954" t="s">
        <v>50</v>
      </c>
      <c r="AU954" t="s">
        <v>52</v>
      </c>
      <c r="AV954" t="s">
        <v>52</v>
      </c>
      <c r="AW954" t="s">
        <v>52</v>
      </c>
      <c r="AX954" t="s">
        <v>52</v>
      </c>
      <c r="AY954" t="s">
        <v>51</v>
      </c>
    </row>
    <row r="955" spans="1:51" hidden="1" x14ac:dyDescent="0.25">
      <c r="A955">
        <v>252939</v>
      </c>
      <c r="B955">
        <v>60</v>
      </c>
      <c r="C955">
        <v>60</v>
      </c>
      <c r="D955">
        <v>50</v>
      </c>
      <c r="E955">
        <v>2</v>
      </c>
      <c r="F955" t="s">
        <v>1339</v>
      </c>
      <c r="G955" s="22">
        <v>9031</v>
      </c>
      <c r="H955">
        <v>94</v>
      </c>
      <c r="I955" t="s">
        <v>46</v>
      </c>
      <c r="J955" t="s">
        <v>47</v>
      </c>
      <c r="K955" t="s">
        <v>58</v>
      </c>
      <c r="L955">
        <v>27.3</v>
      </c>
      <c r="M955">
        <v>125</v>
      </c>
      <c r="N955">
        <v>70</v>
      </c>
      <c r="O955">
        <v>55</v>
      </c>
      <c r="P955">
        <v>97.5</v>
      </c>
      <c r="Q955">
        <v>65</v>
      </c>
      <c r="R955" t="s">
        <v>59</v>
      </c>
      <c r="S955" t="s">
        <v>50</v>
      </c>
      <c r="T955" t="s">
        <v>50</v>
      </c>
      <c r="U955" t="s">
        <v>50</v>
      </c>
      <c r="V955" t="s">
        <v>51</v>
      </c>
      <c r="W955" t="s">
        <v>50</v>
      </c>
      <c r="X955" t="s">
        <v>51</v>
      </c>
      <c r="Y955" t="s">
        <v>50</v>
      </c>
      <c r="Z955" t="s">
        <v>52</v>
      </c>
      <c r="AA955" t="s">
        <v>50</v>
      </c>
      <c r="AB955" t="s">
        <v>50</v>
      </c>
      <c r="AC955">
        <v>74</v>
      </c>
      <c r="AD955">
        <v>60</v>
      </c>
      <c r="AE955">
        <v>110</v>
      </c>
      <c r="AF955">
        <v>5.3</v>
      </c>
      <c r="AK955" t="s">
        <v>50</v>
      </c>
      <c r="AL955" t="s">
        <v>51</v>
      </c>
      <c r="AM955" t="s">
        <v>50</v>
      </c>
      <c r="AN955" t="s">
        <v>51</v>
      </c>
      <c r="AO955" t="s">
        <v>51</v>
      </c>
      <c r="AP955" t="s">
        <v>50</v>
      </c>
      <c r="AQ955" t="s">
        <v>51</v>
      </c>
      <c r="AR955" t="s">
        <v>51</v>
      </c>
      <c r="AS955" t="s">
        <v>50</v>
      </c>
      <c r="AT955" t="s">
        <v>50</v>
      </c>
      <c r="AU955" t="s">
        <v>52</v>
      </c>
      <c r="AV955" t="s">
        <v>52</v>
      </c>
      <c r="AW955" t="s">
        <v>52</v>
      </c>
      <c r="AX955" t="s">
        <v>52</v>
      </c>
      <c r="AY955" t="s">
        <v>51</v>
      </c>
    </row>
    <row r="956" spans="1:51" x14ac:dyDescent="0.25">
      <c r="A956">
        <v>253505</v>
      </c>
      <c r="B956">
        <v>70</v>
      </c>
      <c r="D956">
        <v>70</v>
      </c>
      <c r="E956">
        <v>1</v>
      </c>
      <c r="F956" t="s">
        <v>263</v>
      </c>
      <c r="G956" s="22">
        <v>13249</v>
      </c>
      <c r="H956">
        <v>82</v>
      </c>
      <c r="I956" t="s">
        <v>46</v>
      </c>
      <c r="J956" t="s">
        <v>47</v>
      </c>
      <c r="K956" t="s">
        <v>58</v>
      </c>
      <c r="L956">
        <v>30.1</v>
      </c>
      <c r="M956">
        <v>110</v>
      </c>
      <c r="N956">
        <v>60</v>
      </c>
      <c r="O956">
        <v>50</v>
      </c>
      <c r="P956">
        <v>85</v>
      </c>
      <c r="Q956">
        <v>66</v>
      </c>
      <c r="R956" t="s">
        <v>54</v>
      </c>
      <c r="S956" t="s">
        <v>50</v>
      </c>
      <c r="T956" t="s">
        <v>50</v>
      </c>
      <c r="U956" t="s">
        <v>50</v>
      </c>
      <c r="V956" t="s">
        <v>51</v>
      </c>
      <c r="W956" t="s">
        <v>51</v>
      </c>
      <c r="X956" t="s">
        <v>50</v>
      </c>
      <c r="Y956" t="s">
        <v>50</v>
      </c>
      <c r="Z956" t="b">
        <v>1</v>
      </c>
      <c r="AA956" t="s">
        <v>50</v>
      </c>
      <c r="AB956" t="s">
        <v>51</v>
      </c>
      <c r="AC956">
        <v>133</v>
      </c>
      <c r="AD956">
        <v>33</v>
      </c>
      <c r="AE956">
        <v>101</v>
      </c>
      <c r="AF956">
        <v>4.5</v>
      </c>
      <c r="AI956" t="s">
        <v>52</v>
      </c>
      <c r="AJ956" t="s">
        <v>52</v>
      </c>
      <c r="AK956" t="s">
        <v>50</v>
      </c>
      <c r="AL956" t="s">
        <v>50</v>
      </c>
      <c r="AM956" t="s">
        <v>52</v>
      </c>
      <c r="AN956" t="s">
        <v>51</v>
      </c>
      <c r="AO956" t="s">
        <v>51</v>
      </c>
      <c r="AP956" t="s">
        <v>51</v>
      </c>
      <c r="AQ956" t="s">
        <v>50</v>
      </c>
      <c r="AR956" t="s">
        <v>50</v>
      </c>
      <c r="AS956" t="s">
        <v>51</v>
      </c>
      <c r="AT956" t="s">
        <v>50</v>
      </c>
      <c r="AU956" t="s">
        <v>52</v>
      </c>
      <c r="AV956" t="s">
        <v>52</v>
      </c>
      <c r="AW956" t="s">
        <v>52</v>
      </c>
      <c r="AX956" t="s">
        <v>52</v>
      </c>
      <c r="AY956" t="s">
        <v>51</v>
      </c>
    </row>
    <row r="957" spans="1:51" hidden="1" x14ac:dyDescent="0.25">
      <c r="A957">
        <v>253505</v>
      </c>
      <c r="B957">
        <v>70</v>
      </c>
      <c r="D957">
        <v>70</v>
      </c>
      <c r="E957">
        <v>2</v>
      </c>
      <c r="F957" t="s">
        <v>1340</v>
      </c>
      <c r="G957" s="22">
        <v>13249</v>
      </c>
      <c r="H957">
        <v>82</v>
      </c>
      <c r="I957" t="s">
        <v>46</v>
      </c>
      <c r="J957" t="s">
        <v>47</v>
      </c>
      <c r="K957" t="s">
        <v>58</v>
      </c>
      <c r="L957">
        <v>32.64</v>
      </c>
      <c r="M957">
        <v>110</v>
      </c>
      <c r="N957">
        <v>60</v>
      </c>
      <c r="O957">
        <v>50</v>
      </c>
      <c r="P957">
        <v>85</v>
      </c>
      <c r="Q957">
        <v>61</v>
      </c>
      <c r="R957" t="s">
        <v>54</v>
      </c>
      <c r="S957" t="s">
        <v>50</v>
      </c>
      <c r="T957" t="s">
        <v>50</v>
      </c>
      <c r="U957" t="s">
        <v>50</v>
      </c>
      <c r="V957" t="s">
        <v>51</v>
      </c>
      <c r="W957" t="s">
        <v>51</v>
      </c>
      <c r="X957" t="s">
        <v>50</v>
      </c>
      <c r="Y957" t="s">
        <v>50</v>
      </c>
      <c r="Z957" t="b">
        <v>1</v>
      </c>
      <c r="AA957" t="s">
        <v>50</v>
      </c>
      <c r="AB957" t="s">
        <v>51</v>
      </c>
      <c r="AC957">
        <v>142</v>
      </c>
      <c r="AD957">
        <v>31</v>
      </c>
      <c r="AE957">
        <v>112</v>
      </c>
      <c r="AF957">
        <v>4.7</v>
      </c>
      <c r="AI957" t="s">
        <v>52</v>
      </c>
      <c r="AJ957" t="s">
        <v>52</v>
      </c>
      <c r="AK957" t="s">
        <v>50</v>
      </c>
      <c r="AL957" t="s">
        <v>50</v>
      </c>
      <c r="AM957" t="s">
        <v>52</v>
      </c>
      <c r="AN957" t="s">
        <v>51</v>
      </c>
      <c r="AO957" t="s">
        <v>51</v>
      </c>
      <c r="AP957" t="s">
        <v>51</v>
      </c>
      <c r="AQ957" t="s">
        <v>50</v>
      </c>
      <c r="AR957" t="s">
        <v>50</v>
      </c>
      <c r="AS957" t="s">
        <v>51</v>
      </c>
      <c r="AT957" t="s">
        <v>50</v>
      </c>
      <c r="AU957" t="s">
        <v>52</v>
      </c>
      <c r="AV957" t="s">
        <v>52</v>
      </c>
      <c r="AW957" t="s">
        <v>52</v>
      </c>
      <c r="AX957" t="s">
        <v>52</v>
      </c>
      <c r="AY957" t="s">
        <v>51</v>
      </c>
    </row>
    <row r="958" spans="1:51" hidden="1" x14ac:dyDescent="0.25">
      <c r="A958">
        <v>253505</v>
      </c>
      <c r="B958">
        <v>70</v>
      </c>
      <c r="D958">
        <v>70</v>
      </c>
      <c r="E958">
        <v>3</v>
      </c>
      <c r="F958" t="s">
        <v>1341</v>
      </c>
      <c r="G958" s="22">
        <v>13249</v>
      </c>
      <c r="H958">
        <v>82</v>
      </c>
      <c r="I958" t="s">
        <v>46</v>
      </c>
      <c r="J958" t="s">
        <v>47</v>
      </c>
      <c r="K958" t="s">
        <v>58</v>
      </c>
      <c r="L958">
        <v>33.11</v>
      </c>
      <c r="M958">
        <v>120</v>
      </c>
      <c r="N958">
        <v>65</v>
      </c>
      <c r="O958">
        <v>55</v>
      </c>
      <c r="P958">
        <v>92.5</v>
      </c>
      <c r="Q958">
        <v>65</v>
      </c>
      <c r="R958" t="s">
        <v>54</v>
      </c>
      <c r="S958" t="s">
        <v>50</v>
      </c>
      <c r="T958" t="s">
        <v>50</v>
      </c>
      <c r="U958" t="s">
        <v>50</v>
      </c>
      <c r="V958" t="s">
        <v>51</v>
      </c>
      <c r="W958" t="s">
        <v>51</v>
      </c>
      <c r="X958" t="s">
        <v>50</v>
      </c>
      <c r="Y958" t="s">
        <v>50</v>
      </c>
      <c r="Z958" t="b">
        <v>1</v>
      </c>
      <c r="AA958" t="s">
        <v>50</v>
      </c>
      <c r="AB958" t="s">
        <v>51</v>
      </c>
      <c r="AC958">
        <v>125</v>
      </c>
      <c r="AD958">
        <v>35</v>
      </c>
      <c r="AE958">
        <v>112</v>
      </c>
      <c r="AF958">
        <v>5</v>
      </c>
      <c r="AI958" t="s">
        <v>52</v>
      </c>
      <c r="AJ958" t="s">
        <v>52</v>
      </c>
      <c r="AK958" t="s">
        <v>50</v>
      </c>
      <c r="AL958" t="s">
        <v>50</v>
      </c>
      <c r="AM958" t="s">
        <v>52</v>
      </c>
      <c r="AN958" t="s">
        <v>51</v>
      </c>
      <c r="AO958" t="s">
        <v>51</v>
      </c>
      <c r="AP958" t="s">
        <v>51</v>
      </c>
      <c r="AQ958" t="s">
        <v>50</v>
      </c>
      <c r="AR958" t="s">
        <v>50</v>
      </c>
      <c r="AS958" t="s">
        <v>51</v>
      </c>
      <c r="AT958" t="s">
        <v>50</v>
      </c>
      <c r="AU958" t="s">
        <v>52</v>
      </c>
      <c r="AV958" t="s">
        <v>52</v>
      </c>
      <c r="AW958" t="s">
        <v>52</v>
      </c>
      <c r="AX958" t="s">
        <v>52</v>
      </c>
      <c r="AY958" t="s">
        <v>51</v>
      </c>
    </row>
    <row r="959" spans="1:51" hidden="1" x14ac:dyDescent="0.25">
      <c r="A959">
        <v>253505</v>
      </c>
      <c r="B959">
        <v>70</v>
      </c>
      <c r="D959">
        <v>70</v>
      </c>
      <c r="E959">
        <v>4</v>
      </c>
      <c r="F959" t="s">
        <v>1342</v>
      </c>
      <c r="G959" s="22">
        <v>13249</v>
      </c>
      <c r="H959">
        <v>82</v>
      </c>
      <c r="I959" t="s">
        <v>46</v>
      </c>
      <c r="J959" t="s">
        <v>47</v>
      </c>
      <c r="K959" t="s">
        <v>58</v>
      </c>
      <c r="L959">
        <v>33.97</v>
      </c>
      <c r="M959">
        <v>120</v>
      </c>
      <c r="N959">
        <v>60</v>
      </c>
      <c r="O959">
        <v>60</v>
      </c>
      <c r="P959">
        <v>90</v>
      </c>
      <c r="Q959">
        <v>55</v>
      </c>
      <c r="R959" t="s">
        <v>54</v>
      </c>
      <c r="S959" t="s">
        <v>50</v>
      </c>
      <c r="T959" t="s">
        <v>50</v>
      </c>
      <c r="U959" t="s">
        <v>50</v>
      </c>
      <c r="V959" t="s">
        <v>51</v>
      </c>
      <c r="W959" t="s">
        <v>51</v>
      </c>
      <c r="X959" t="s">
        <v>50</v>
      </c>
      <c r="Y959" t="s">
        <v>50</v>
      </c>
      <c r="Z959" t="b">
        <v>1</v>
      </c>
      <c r="AA959" t="s">
        <v>50</v>
      </c>
      <c r="AB959" t="s">
        <v>51</v>
      </c>
      <c r="AC959">
        <v>129</v>
      </c>
      <c r="AD959">
        <v>34</v>
      </c>
      <c r="AF959">
        <v>4.7</v>
      </c>
      <c r="AI959" t="s">
        <v>52</v>
      </c>
      <c r="AJ959" t="s">
        <v>52</v>
      </c>
      <c r="AK959" t="s">
        <v>50</v>
      </c>
      <c r="AL959" t="s">
        <v>50</v>
      </c>
      <c r="AM959" t="s">
        <v>52</v>
      </c>
      <c r="AN959" t="s">
        <v>51</v>
      </c>
      <c r="AO959" t="s">
        <v>51</v>
      </c>
      <c r="AP959" t="s">
        <v>51</v>
      </c>
      <c r="AQ959" t="s">
        <v>50</v>
      </c>
      <c r="AR959" t="s">
        <v>50</v>
      </c>
      <c r="AS959" t="s">
        <v>51</v>
      </c>
      <c r="AT959" t="s">
        <v>50</v>
      </c>
      <c r="AU959" t="s">
        <v>52</v>
      </c>
      <c r="AV959" t="s">
        <v>52</v>
      </c>
      <c r="AW959" t="s">
        <v>52</v>
      </c>
      <c r="AX959" t="s">
        <v>52</v>
      </c>
      <c r="AY959" t="s">
        <v>51</v>
      </c>
    </row>
    <row r="960" spans="1:51" hidden="1" x14ac:dyDescent="0.25">
      <c r="A960">
        <v>253505</v>
      </c>
      <c r="B960">
        <v>60</v>
      </c>
      <c r="D960">
        <v>60</v>
      </c>
      <c r="E960">
        <v>5</v>
      </c>
      <c r="F960" t="s">
        <v>1343</v>
      </c>
      <c r="G960" s="22">
        <v>13249</v>
      </c>
      <c r="H960">
        <v>82</v>
      </c>
      <c r="I960" t="s">
        <v>46</v>
      </c>
      <c r="J960" t="s">
        <v>47</v>
      </c>
      <c r="K960" t="s">
        <v>58</v>
      </c>
      <c r="L960">
        <v>36.979999999999997</v>
      </c>
      <c r="M960">
        <v>125</v>
      </c>
      <c r="N960">
        <v>60</v>
      </c>
      <c r="O960">
        <v>65</v>
      </c>
      <c r="P960">
        <v>92.5</v>
      </c>
      <c r="Q960">
        <v>70</v>
      </c>
      <c r="R960" t="s">
        <v>54</v>
      </c>
      <c r="S960" t="s">
        <v>50</v>
      </c>
      <c r="T960" t="s">
        <v>50</v>
      </c>
      <c r="U960" t="s">
        <v>50</v>
      </c>
      <c r="V960" t="s">
        <v>51</v>
      </c>
      <c r="W960" t="s">
        <v>51</v>
      </c>
      <c r="X960" t="s">
        <v>50</v>
      </c>
      <c r="Y960" t="s">
        <v>50</v>
      </c>
      <c r="Z960" t="b">
        <v>1</v>
      </c>
      <c r="AA960" t="s">
        <v>50</v>
      </c>
      <c r="AB960" t="s">
        <v>51</v>
      </c>
      <c r="AC960">
        <v>139</v>
      </c>
      <c r="AD960">
        <v>31</v>
      </c>
      <c r="AE960">
        <v>121</v>
      </c>
      <c r="AF960">
        <v>4.3</v>
      </c>
      <c r="AI960" t="s">
        <v>52</v>
      </c>
      <c r="AJ960" t="s">
        <v>52</v>
      </c>
      <c r="AK960" t="s">
        <v>50</v>
      </c>
      <c r="AL960" t="s">
        <v>50</v>
      </c>
      <c r="AM960" t="s">
        <v>52</v>
      </c>
      <c r="AN960" t="s">
        <v>51</v>
      </c>
      <c r="AO960" t="s">
        <v>51</v>
      </c>
      <c r="AP960" t="s">
        <v>51</v>
      </c>
      <c r="AQ960" t="s">
        <v>50</v>
      </c>
      <c r="AR960" t="s">
        <v>50</v>
      </c>
      <c r="AS960" t="s">
        <v>51</v>
      </c>
      <c r="AT960" t="s">
        <v>50</v>
      </c>
      <c r="AU960" t="s">
        <v>52</v>
      </c>
      <c r="AV960" t="s">
        <v>52</v>
      </c>
      <c r="AW960" t="s">
        <v>52</v>
      </c>
      <c r="AX960" t="s">
        <v>52</v>
      </c>
      <c r="AY960" t="s">
        <v>51</v>
      </c>
    </row>
    <row r="961" spans="1:51" hidden="1" x14ac:dyDescent="0.25">
      <c r="A961">
        <v>253505</v>
      </c>
      <c r="B961">
        <v>60</v>
      </c>
      <c r="C961">
        <v>60</v>
      </c>
      <c r="D961">
        <v>60</v>
      </c>
      <c r="E961">
        <v>6</v>
      </c>
      <c r="F961" t="s">
        <v>1344</v>
      </c>
      <c r="G961" s="22">
        <v>13249</v>
      </c>
      <c r="H961">
        <v>82</v>
      </c>
      <c r="I961" t="s">
        <v>46</v>
      </c>
      <c r="J961" t="s">
        <v>47</v>
      </c>
      <c r="K961" t="s">
        <v>58</v>
      </c>
      <c r="L961">
        <v>37.700000000000003</v>
      </c>
      <c r="M961">
        <v>108</v>
      </c>
      <c r="N961">
        <v>65</v>
      </c>
      <c r="O961">
        <v>43</v>
      </c>
      <c r="P961">
        <v>86.5</v>
      </c>
      <c r="Q961">
        <v>76</v>
      </c>
      <c r="R961" t="s">
        <v>54</v>
      </c>
      <c r="S961" t="s">
        <v>50</v>
      </c>
      <c r="T961" t="s">
        <v>50</v>
      </c>
      <c r="U961" t="s">
        <v>50</v>
      </c>
      <c r="V961" t="s">
        <v>51</v>
      </c>
      <c r="W961" t="s">
        <v>51</v>
      </c>
      <c r="X961" t="s">
        <v>50</v>
      </c>
      <c r="Y961" t="s">
        <v>50</v>
      </c>
      <c r="Z961" t="b">
        <v>1</v>
      </c>
      <c r="AA961" t="s">
        <v>50</v>
      </c>
      <c r="AB961" t="s">
        <v>51</v>
      </c>
      <c r="AC961">
        <v>142</v>
      </c>
      <c r="AD961">
        <v>30</v>
      </c>
      <c r="AE961">
        <v>119</v>
      </c>
      <c r="AF961">
        <v>5.9</v>
      </c>
      <c r="AK961" t="s">
        <v>50</v>
      </c>
      <c r="AL961" t="s">
        <v>50</v>
      </c>
      <c r="AN961" t="s">
        <v>51</v>
      </c>
      <c r="AO961" t="s">
        <v>51</v>
      </c>
      <c r="AP961" t="s">
        <v>51</v>
      </c>
      <c r="AQ961" t="s">
        <v>50</v>
      </c>
      <c r="AR961" t="s">
        <v>50</v>
      </c>
      <c r="AS961" t="s">
        <v>51</v>
      </c>
      <c r="AT961" t="s">
        <v>50</v>
      </c>
      <c r="AU961" t="s">
        <v>52</v>
      </c>
      <c r="AV961" t="s">
        <v>52</v>
      </c>
      <c r="AW961" t="s">
        <v>52</v>
      </c>
      <c r="AX961" t="s">
        <v>52</v>
      </c>
      <c r="AY961" t="s">
        <v>51</v>
      </c>
    </row>
    <row r="962" spans="1:51" hidden="1" x14ac:dyDescent="0.25">
      <c r="A962">
        <v>253505</v>
      </c>
      <c r="B962">
        <v>60</v>
      </c>
      <c r="C962">
        <v>60</v>
      </c>
      <c r="D962">
        <v>60</v>
      </c>
      <c r="E962">
        <v>7</v>
      </c>
      <c r="F962" t="s">
        <v>1345</v>
      </c>
      <c r="G962" s="22">
        <v>13249</v>
      </c>
      <c r="H962">
        <v>82</v>
      </c>
      <c r="I962" t="s">
        <v>46</v>
      </c>
      <c r="J962" t="s">
        <v>47</v>
      </c>
      <c r="K962" t="s">
        <v>58</v>
      </c>
      <c r="L962">
        <v>38</v>
      </c>
      <c r="M962">
        <v>95</v>
      </c>
      <c r="N962">
        <v>60</v>
      </c>
      <c r="O962">
        <v>35</v>
      </c>
      <c r="P962">
        <v>77.5</v>
      </c>
      <c r="Q962">
        <v>47</v>
      </c>
      <c r="R962" t="s">
        <v>54</v>
      </c>
      <c r="S962" t="s">
        <v>50</v>
      </c>
      <c r="T962" t="s">
        <v>50</v>
      </c>
      <c r="U962" t="s">
        <v>50</v>
      </c>
      <c r="V962" t="s">
        <v>51</v>
      </c>
      <c r="W962" t="s">
        <v>51</v>
      </c>
      <c r="X962" t="s">
        <v>50</v>
      </c>
      <c r="Y962" t="s">
        <v>50</v>
      </c>
      <c r="Z962" t="b">
        <v>1</v>
      </c>
      <c r="AA962" t="s">
        <v>50</v>
      </c>
      <c r="AB962" t="s">
        <v>51</v>
      </c>
      <c r="AC962">
        <v>131</v>
      </c>
      <c r="AD962">
        <v>33</v>
      </c>
      <c r="AE962">
        <v>123</v>
      </c>
      <c r="AF962">
        <v>4.5</v>
      </c>
      <c r="AK962" t="s">
        <v>50</v>
      </c>
      <c r="AL962" t="s">
        <v>50</v>
      </c>
      <c r="AM962" t="s">
        <v>50</v>
      </c>
      <c r="AN962" t="s">
        <v>51</v>
      </c>
      <c r="AO962" t="s">
        <v>51</v>
      </c>
      <c r="AP962" t="s">
        <v>51</v>
      </c>
      <c r="AQ962" t="s">
        <v>50</v>
      </c>
      <c r="AR962" t="s">
        <v>50</v>
      </c>
      <c r="AS962" t="s">
        <v>51</v>
      </c>
      <c r="AT962" t="s">
        <v>50</v>
      </c>
      <c r="AU962" t="s">
        <v>52</v>
      </c>
      <c r="AV962" t="s">
        <v>52</v>
      </c>
      <c r="AW962" t="s">
        <v>52</v>
      </c>
      <c r="AX962" t="s">
        <v>52</v>
      </c>
      <c r="AY962" t="s">
        <v>51</v>
      </c>
    </row>
    <row r="963" spans="1:51" hidden="1" x14ac:dyDescent="0.25">
      <c r="A963">
        <v>253505</v>
      </c>
      <c r="B963">
        <v>60</v>
      </c>
      <c r="C963">
        <v>60</v>
      </c>
      <c r="D963">
        <v>60</v>
      </c>
      <c r="E963">
        <v>8</v>
      </c>
      <c r="F963" t="s">
        <v>1346</v>
      </c>
      <c r="G963" s="22">
        <v>13249</v>
      </c>
      <c r="H963">
        <v>82</v>
      </c>
      <c r="I963" t="s">
        <v>46</v>
      </c>
      <c r="J963" t="s">
        <v>47</v>
      </c>
      <c r="K963" t="s">
        <v>58</v>
      </c>
      <c r="L963">
        <v>36.9</v>
      </c>
      <c r="M963">
        <v>100</v>
      </c>
      <c r="N963">
        <v>60</v>
      </c>
      <c r="O963">
        <v>40</v>
      </c>
      <c r="P963">
        <v>80</v>
      </c>
      <c r="Q963">
        <v>66</v>
      </c>
      <c r="R963" t="s">
        <v>54</v>
      </c>
      <c r="S963" t="s">
        <v>50</v>
      </c>
      <c r="T963" t="s">
        <v>50</v>
      </c>
      <c r="U963" t="s">
        <v>50</v>
      </c>
      <c r="V963" t="s">
        <v>51</v>
      </c>
      <c r="W963" t="s">
        <v>51</v>
      </c>
      <c r="X963" t="s">
        <v>50</v>
      </c>
      <c r="Y963" t="s">
        <v>50</v>
      </c>
      <c r="Z963" t="b">
        <v>1</v>
      </c>
      <c r="AA963" t="s">
        <v>50</v>
      </c>
      <c r="AB963" t="s">
        <v>51</v>
      </c>
      <c r="AC963">
        <v>121</v>
      </c>
      <c r="AD963">
        <v>36</v>
      </c>
      <c r="AE963">
        <v>126</v>
      </c>
      <c r="AF963">
        <v>4.0999999999999996</v>
      </c>
      <c r="AK963" t="s">
        <v>50</v>
      </c>
      <c r="AL963" t="s">
        <v>50</v>
      </c>
      <c r="AM963" t="s">
        <v>50</v>
      </c>
      <c r="AN963" t="s">
        <v>51</v>
      </c>
      <c r="AO963" t="s">
        <v>51</v>
      </c>
      <c r="AP963" t="s">
        <v>51</v>
      </c>
      <c r="AQ963" t="s">
        <v>50</v>
      </c>
      <c r="AR963" t="s">
        <v>50</v>
      </c>
      <c r="AS963" t="s">
        <v>51</v>
      </c>
      <c r="AT963" t="s">
        <v>50</v>
      </c>
      <c r="AU963" t="s">
        <v>52</v>
      </c>
      <c r="AV963" t="s">
        <v>52</v>
      </c>
      <c r="AW963" t="s">
        <v>52</v>
      </c>
      <c r="AX963" t="s">
        <v>52</v>
      </c>
      <c r="AY963" t="s">
        <v>51</v>
      </c>
    </row>
    <row r="964" spans="1:51" hidden="1" x14ac:dyDescent="0.25">
      <c r="A964">
        <v>253505</v>
      </c>
      <c r="B964">
        <v>60</v>
      </c>
      <c r="C964">
        <v>60</v>
      </c>
      <c r="D964">
        <v>60</v>
      </c>
      <c r="E964">
        <v>9</v>
      </c>
      <c r="F964" t="s">
        <v>1347</v>
      </c>
      <c r="G964" s="22">
        <v>13249</v>
      </c>
      <c r="H964">
        <v>82</v>
      </c>
      <c r="I964" t="s">
        <v>46</v>
      </c>
      <c r="J964" t="s">
        <v>47</v>
      </c>
      <c r="K964" t="s">
        <v>58</v>
      </c>
      <c r="L964">
        <v>37</v>
      </c>
      <c r="M964">
        <v>125</v>
      </c>
      <c r="N964">
        <v>80</v>
      </c>
      <c r="O964">
        <v>45</v>
      </c>
      <c r="P964">
        <v>102.5</v>
      </c>
      <c r="Q964">
        <v>50</v>
      </c>
      <c r="R964" t="s">
        <v>54</v>
      </c>
      <c r="S964" t="s">
        <v>50</v>
      </c>
      <c r="T964" t="s">
        <v>50</v>
      </c>
      <c r="U964" t="s">
        <v>50</v>
      </c>
      <c r="V964" t="s">
        <v>51</v>
      </c>
      <c r="W964" t="s">
        <v>51</v>
      </c>
      <c r="X964" t="s">
        <v>50</v>
      </c>
      <c r="Y964" t="s">
        <v>50</v>
      </c>
      <c r="Z964" t="b">
        <v>1</v>
      </c>
      <c r="AA964" t="s">
        <v>50</v>
      </c>
      <c r="AB964" t="s">
        <v>51</v>
      </c>
      <c r="AC964">
        <v>136</v>
      </c>
      <c r="AD964">
        <v>32</v>
      </c>
      <c r="AE964">
        <v>113</v>
      </c>
      <c r="AF964">
        <v>4.4000000000000004</v>
      </c>
      <c r="AI964">
        <v>3.8</v>
      </c>
      <c r="AJ964">
        <v>2</v>
      </c>
      <c r="AK964" t="s">
        <v>50</v>
      </c>
      <c r="AL964" t="s">
        <v>50</v>
      </c>
      <c r="AM964" t="s">
        <v>50</v>
      </c>
      <c r="AN964" t="s">
        <v>51</v>
      </c>
      <c r="AO964" t="s">
        <v>51</v>
      </c>
      <c r="AP964" t="s">
        <v>51</v>
      </c>
      <c r="AQ964" t="s">
        <v>50</v>
      </c>
      <c r="AR964" t="s">
        <v>50</v>
      </c>
      <c r="AS964" t="s">
        <v>51</v>
      </c>
      <c r="AT964" t="s">
        <v>50</v>
      </c>
      <c r="AU964" t="s">
        <v>52</v>
      </c>
      <c r="AV964" t="s">
        <v>52</v>
      </c>
      <c r="AW964" t="s">
        <v>52</v>
      </c>
      <c r="AX964" t="s">
        <v>52</v>
      </c>
      <c r="AY964" t="s">
        <v>51</v>
      </c>
    </row>
    <row r="965" spans="1:51" x14ac:dyDescent="0.25">
      <c r="A965">
        <v>254763</v>
      </c>
      <c r="B965">
        <v>60</v>
      </c>
      <c r="D965">
        <v>60</v>
      </c>
      <c r="E965">
        <v>1</v>
      </c>
      <c r="F965" t="s">
        <v>264</v>
      </c>
      <c r="G965" s="22">
        <v>10984</v>
      </c>
      <c r="H965">
        <v>88</v>
      </c>
      <c r="I965" t="s">
        <v>46</v>
      </c>
      <c r="J965" t="s">
        <v>47</v>
      </c>
      <c r="K965" t="s">
        <v>58</v>
      </c>
      <c r="L965">
        <v>22.34</v>
      </c>
      <c r="M965">
        <v>140</v>
      </c>
      <c r="N965">
        <v>75</v>
      </c>
      <c r="O965">
        <v>65</v>
      </c>
      <c r="P965">
        <v>107.5</v>
      </c>
      <c r="Q965">
        <v>80</v>
      </c>
      <c r="R965" t="s">
        <v>59</v>
      </c>
      <c r="S965" t="s">
        <v>50</v>
      </c>
      <c r="T965" t="s">
        <v>50</v>
      </c>
      <c r="U965" t="s">
        <v>50</v>
      </c>
      <c r="V965" t="s">
        <v>51</v>
      </c>
      <c r="W965" t="s">
        <v>50</v>
      </c>
      <c r="X965" t="s">
        <v>51</v>
      </c>
      <c r="Y965" t="s">
        <v>50</v>
      </c>
      <c r="Z965" t="s">
        <v>52</v>
      </c>
      <c r="AA965" t="s">
        <v>50</v>
      </c>
      <c r="AB965" t="s">
        <v>50</v>
      </c>
      <c r="AC965">
        <v>63</v>
      </c>
      <c r="AD965">
        <v>78</v>
      </c>
      <c r="AF965">
        <v>4.3</v>
      </c>
      <c r="AI965" t="s">
        <v>52</v>
      </c>
      <c r="AJ965" t="s">
        <v>52</v>
      </c>
      <c r="AK965" t="s">
        <v>51</v>
      </c>
      <c r="AL965" t="s">
        <v>50</v>
      </c>
      <c r="AM965" t="s">
        <v>52</v>
      </c>
      <c r="AN965" t="s">
        <v>51</v>
      </c>
      <c r="AO965" t="s">
        <v>51</v>
      </c>
      <c r="AP965" t="s">
        <v>51</v>
      </c>
      <c r="AQ965" t="s">
        <v>50</v>
      </c>
      <c r="AR965" t="s">
        <v>50</v>
      </c>
      <c r="AS965" t="s">
        <v>50</v>
      </c>
      <c r="AT965" t="s">
        <v>50</v>
      </c>
      <c r="AU965" t="s">
        <v>52</v>
      </c>
      <c r="AV965" t="s">
        <v>52</v>
      </c>
      <c r="AW965" t="s">
        <v>52</v>
      </c>
      <c r="AX965" t="s">
        <v>52</v>
      </c>
      <c r="AY965" t="s">
        <v>51</v>
      </c>
    </row>
    <row r="966" spans="1:51" hidden="1" x14ac:dyDescent="0.25">
      <c r="A966">
        <v>254763</v>
      </c>
      <c r="B966">
        <v>60</v>
      </c>
      <c r="D966">
        <v>60</v>
      </c>
      <c r="E966">
        <v>2</v>
      </c>
      <c r="F966" t="s">
        <v>1348</v>
      </c>
      <c r="G966" s="22">
        <v>10984</v>
      </c>
      <c r="H966">
        <v>88</v>
      </c>
      <c r="I966" t="s">
        <v>46</v>
      </c>
      <c r="J966" t="s">
        <v>47</v>
      </c>
      <c r="K966" t="s">
        <v>58</v>
      </c>
      <c r="L966">
        <v>21.6</v>
      </c>
      <c r="M966">
        <v>100</v>
      </c>
      <c r="N966">
        <v>55</v>
      </c>
      <c r="O966">
        <v>45</v>
      </c>
      <c r="P966">
        <v>77.5</v>
      </c>
      <c r="Q966">
        <v>73</v>
      </c>
      <c r="R966" t="s">
        <v>54</v>
      </c>
      <c r="S966" t="s">
        <v>50</v>
      </c>
      <c r="T966" t="s">
        <v>50</v>
      </c>
      <c r="U966" t="s">
        <v>50</v>
      </c>
      <c r="V966" t="s">
        <v>51</v>
      </c>
      <c r="W966" t="s">
        <v>50</v>
      </c>
      <c r="X966" t="s">
        <v>51</v>
      </c>
      <c r="Y966" t="s">
        <v>50</v>
      </c>
      <c r="Z966" t="s">
        <v>52</v>
      </c>
      <c r="AA966" t="s">
        <v>50</v>
      </c>
      <c r="AB966" t="s">
        <v>50</v>
      </c>
      <c r="AC966">
        <v>58</v>
      </c>
      <c r="AD966">
        <v>81</v>
      </c>
      <c r="AE966">
        <v>117</v>
      </c>
      <c r="AF966">
        <v>4.3</v>
      </c>
      <c r="AI966" t="s">
        <v>52</v>
      </c>
      <c r="AJ966" t="s">
        <v>52</v>
      </c>
      <c r="AK966" t="s">
        <v>51</v>
      </c>
      <c r="AL966" t="s">
        <v>50</v>
      </c>
      <c r="AM966" t="s">
        <v>52</v>
      </c>
      <c r="AN966" t="s">
        <v>51</v>
      </c>
      <c r="AO966" t="s">
        <v>51</v>
      </c>
      <c r="AP966" t="s">
        <v>51</v>
      </c>
      <c r="AQ966" t="s">
        <v>50</v>
      </c>
      <c r="AR966" t="s">
        <v>50</v>
      </c>
      <c r="AS966" t="s">
        <v>50</v>
      </c>
      <c r="AT966" t="s">
        <v>50</v>
      </c>
      <c r="AU966" t="s">
        <v>52</v>
      </c>
      <c r="AV966" t="s">
        <v>52</v>
      </c>
      <c r="AW966" t="s">
        <v>52</v>
      </c>
      <c r="AX966" t="s">
        <v>52</v>
      </c>
      <c r="AY966" t="s">
        <v>51</v>
      </c>
    </row>
    <row r="967" spans="1:51" hidden="1" x14ac:dyDescent="0.25">
      <c r="A967">
        <v>254763</v>
      </c>
      <c r="B967">
        <v>60</v>
      </c>
      <c r="D967">
        <v>60</v>
      </c>
      <c r="E967">
        <v>3</v>
      </c>
      <c r="F967" t="s">
        <v>1349</v>
      </c>
      <c r="G967" s="22">
        <v>10984</v>
      </c>
      <c r="H967">
        <v>88</v>
      </c>
      <c r="I967" t="s">
        <v>46</v>
      </c>
      <c r="J967" t="s">
        <v>47</v>
      </c>
      <c r="K967" t="s">
        <v>58</v>
      </c>
      <c r="L967">
        <v>21.6</v>
      </c>
      <c r="M967">
        <v>120</v>
      </c>
      <c r="N967">
        <v>70</v>
      </c>
      <c r="O967">
        <v>50</v>
      </c>
      <c r="P967">
        <v>95</v>
      </c>
      <c r="Q967">
        <v>65</v>
      </c>
      <c r="R967" t="s">
        <v>54</v>
      </c>
      <c r="S967" t="s">
        <v>50</v>
      </c>
      <c r="T967" t="s">
        <v>50</v>
      </c>
      <c r="U967" t="s">
        <v>50</v>
      </c>
      <c r="V967" t="s">
        <v>51</v>
      </c>
      <c r="W967" t="s">
        <v>50</v>
      </c>
      <c r="X967" t="s">
        <v>51</v>
      </c>
      <c r="Y967" t="s">
        <v>50</v>
      </c>
      <c r="Z967" t="s">
        <v>52</v>
      </c>
      <c r="AA967" t="s">
        <v>50</v>
      </c>
      <c r="AB967" t="s">
        <v>50</v>
      </c>
      <c r="AC967">
        <v>74</v>
      </c>
      <c r="AD967">
        <v>64</v>
      </c>
      <c r="AF967">
        <v>4.7</v>
      </c>
      <c r="AI967" t="s">
        <v>52</v>
      </c>
      <c r="AJ967" t="s">
        <v>52</v>
      </c>
      <c r="AK967" t="s">
        <v>50</v>
      </c>
      <c r="AL967" t="s">
        <v>50</v>
      </c>
      <c r="AM967" t="s">
        <v>52</v>
      </c>
      <c r="AN967" t="s">
        <v>51</v>
      </c>
      <c r="AO967" t="s">
        <v>51</v>
      </c>
      <c r="AP967" t="s">
        <v>51</v>
      </c>
      <c r="AQ967" t="s">
        <v>50</v>
      </c>
      <c r="AR967" t="s">
        <v>50</v>
      </c>
      <c r="AS967" t="s">
        <v>50</v>
      </c>
      <c r="AT967" t="s">
        <v>50</v>
      </c>
      <c r="AU967" t="s">
        <v>52</v>
      </c>
      <c r="AV967" t="s">
        <v>52</v>
      </c>
      <c r="AW967" t="s">
        <v>52</v>
      </c>
      <c r="AX967" t="s">
        <v>52</v>
      </c>
      <c r="AY967" t="s">
        <v>51</v>
      </c>
    </row>
    <row r="968" spans="1:51" hidden="1" x14ac:dyDescent="0.25">
      <c r="A968">
        <v>254763</v>
      </c>
      <c r="B968">
        <v>60</v>
      </c>
      <c r="D968">
        <v>60</v>
      </c>
      <c r="E968">
        <v>4</v>
      </c>
      <c r="F968" t="s">
        <v>1350</v>
      </c>
      <c r="G968" s="22">
        <v>10984</v>
      </c>
      <c r="H968">
        <v>88</v>
      </c>
      <c r="I968" t="s">
        <v>46</v>
      </c>
      <c r="J968" t="s">
        <v>47</v>
      </c>
      <c r="K968" t="s">
        <v>58</v>
      </c>
      <c r="L968">
        <v>21.88</v>
      </c>
      <c r="M968">
        <v>115</v>
      </c>
      <c r="N968">
        <v>60</v>
      </c>
      <c r="O968">
        <v>55</v>
      </c>
      <c r="P968">
        <v>87.5</v>
      </c>
      <c r="Q968">
        <v>73</v>
      </c>
      <c r="R968" t="s">
        <v>54</v>
      </c>
      <c r="S968" t="s">
        <v>50</v>
      </c>
      <c r="T968" t="s">
        <v>50</v>
      </c>
      <c r="U968" t="s">
        <v>50</v>
      </c>
      <c r="V968" t="s">
        <v>51</v>
      </c>
      <c r="W968" t="s">
        <v>50</v>
      </c>
      <c r="X968" t="s">
        <v>51</v>
      </c>
      <c r="Y968" t="s">
        <v>50</v>
      </c>
      <c r="Z968" t="s">
        <v>52</v>
      </c>
      <c r="AA968" t="s">
        <v>50</v>
      </c>
      <c r="AB968" t="s">
        <v>50</v>
      </c>
      <c r="AI968" t="s">
        <v>52</v>
      </c>
      <c r="AJ968" t="s">
        <v>52</v>
      </c>
      <c r="AK968" t="s">
        <v>50</v>
      </c>
      <c r="AL968" t="s">
        <v>50</v>
      </c>
      <c r="AM968" t="s">
        <v>52</v>
      </c>
      <c r="AN968" t="s">
        <v>51</v>
      </c>
      <c r="AO968" t="s">
        <v>51</v>
      </c>
      <c r="AP968" t="s">
        <v>51</v>
      </c>
      <c r="AQ968" t="s">
        <v>50</v>
      </c>
      <c r="AR968" t="s">
        <v>50</v>
      </c>
      <c r="AS968" t="s">
        <v>50</v>
      </c>
      <c r="AT968" t="s">
        <v>50</v>
      </c>
      <c r="AU968" t="s">
        <v>52</v>
      </c>
      <c r="AV968" t="s">
        <v>52</v>
      </c>
      <c r="AW968" t="s">
        <v>52</v>
      </c>
      <c r="AX968" t="s">
        <v>52</v>
      </c>
      <c r="AY968" t="s">
        <v>51</v>
      </c>
    </row>
    <row r="969" spans="1:51" hidden="1" x14ac:dyDescent="0.25">
      <c r="A969">
        <v>254763</v>
      </c>
      <c r="B969">
        <v>60</v>
      </c>
      <c r="D969">
        <v>60</v>
      </c>
      <c r="E969">
        <v>5</v>
      </c>
      <c r="F969" t="s">
        <v>1351</v>
      </c>
      <c r="G969" s="22">
        <v>10984</v>
      </c>
      <c r="H969">
        <v>88</v>
      </c>
      <c r="I969" t="s">
        <v>46</v>
      </c>
      <c r="J969" t="s">
        <v>47</v>
      </c>
      <c r="K969" t="s">
        <v>58</v>
      </c>
      <c r="L969">
        <v>23.59</v>
      </c>
      <c r="M969">
        <v>115</v>
      </c>
      <c r="N969">
        <v>70</v>
      </c>
      <c r="O969">
        <v>45</v>
      </c>
      <c r="P969">
        <v>92.5</v>
      </c>
      <c r="Q969">
        <v>72</v>
      </c>
      <c r="R969" t="s">
        <v>54</v>
      </c>
      <c r="S969" t="s">
        <v>50</v>
      </c>
      <c r="T969" t="s">
        <v>50</v>
      </c>
      <c r="U969" t="s">
        <v>50</v>
      </c>
      <c r="V969" t="s">
        <v>51</v>
      </c>
      <c r="W969" t="s">
        <v>50</v>
      </c>
      <c r="X969" t="s">
        <v>51</v>
      </c>
      <c r="Y969" t="s">
        <v>50</v>
      </c>
      <c r="Z969" t="s">
        <v>52</v>
      </c>
      <c r="AA969" t="s">
        <v>50</v>
      </c>
      <c r="AB969" t="s">
        <v>50</v>
      </c>
      <c r="AI969" t="s">
        <v>52</v>
      </c>
      <c r="AJ969" t="s">
        <v>52</v>
      </c>
      <c r="AK969" t="s">
        <v>50</v>
      </c>
      <c r="AL969" t="s">
        <v>50</v>
      </c>
      <c r="AM969" t="s">
        <v>52</v>
      </c>
      <c r="AN969" t="s">
        <v>51</v>
      </c>
      <c r="AO969" t="s">
        <v>51</v>
      </c>
      <c r="AP969" t="s">
        <v>51</v>
      </c>
      <c r="AQ969" t="s">
        <v>50</v>
      </c>
      <c r="AR969" t="s">
        <v>50</v>
      </c>
      <c r="AS969" t="s">
        <v>50</v>
      </c>
      <c r="AT969" t="s">
        <v>50</v>
      </c>
      <c r="AU969" t="s">
        <v>52</v>
      </c>
      <c r="AV969" t="s">
        <v>52</v>
      </c>
      <c r="AW969" t="s">
        <v>52</v>
      </c>
      <c r="AX969" t="s">
        <v>52</v>
      </c>
      <c r="AY969" t="s">
        <v>51</v>
      </c>
    </row>
    <row r="970" spans="1:51" hidden="1" x14ac:dyDescent="0.25">
      <c r="A970">
        <v>254763</v>
      </c>
      <c r="B970">
        <v>60</v>
      </c>
      <c r="D970">
        <v>60</v>
      </c>
      <c r="E970">
        <v>6</v>
      </c>
      <c r="F970" t="s">
        <v>1352</v>
      </c>
      <c r="G970" s="22">
        <v>10984</v>
      </c>
      <c r="H970">
        <v>88</v>
      </c>
      <c r="I970" t="s">
        <v>46</v>
      </c>
      <c r="J970" t="s">
        <v>47</v>
      </c>
      <c r="K970" t="s">
        <v>58</v>
      </c>
      <c r="L970">
        <v>23.83</v>
      </c>
      <c r="M970">
        <v>110</v>
      </c>
      <c r="N970">
        <v>60</v>
      </c>
      <c r="O970">
        <v>50</v>
      </c>
      <c r="P970">
        <v>85</v>
      </c>
      <c r="Q970">
        <v>62</v>
      </c>
      <c r="R970" t="s">
        <v>54</v>
      </c>
      <c r="S970" t="s">
        <v>50</v>
      </c>
      <c r="T970" t="s">
        <v>50</v>
      </c>
      <c r="U970" t="s">
        <v>50</v>
      </c>
      <c r="V970" t="s">
        <v>51</v>
      </c>
      <c r="W970" t="s">
        <v>50</v>
      </c>
      <c r="X970" t="s">
        <v>51</v>
      </c>
      <c r="Y970" t="s">
        <v>50</v>
      </c>
      <c r="Z970" t="s">
        <v>52</v>
      </c>
      <c r="AA970" t="s">
        <v>50</v>
      </c>
      <c r="AB970" t="s">
        <v>50</v>
      </c>
      <c r="AC970">
        <v>70</v>
      </c>
      <c r="AD970">
        <v>68</v>
      </c>
      <c r="AE970">
        <v>122</v>
      </c>
      <c r="AF970">
        <v>5.0999999999999996</v>
      </c>
      <c r="AI970" t="s">
        <v>52</v>
      </c>
      <c r="AJ970" t="s">
        <v>52</v>
      </c>
      <c r="AK970" t="s">
        <v>50</v>
      </c>
      <c r="AL970" t="s">
        <v>50</v>
      </c>
      <c r="AM970" t="s">
        <v>52</v>
      </c>
      <c r="AN970" t="s">
        <v>51</v>
      </c>
      <c r="AO970" t="s">
        <v>51</v>
      </c>
      <c r="AP970" t="s">
        <v>51</v>
      </c>
      <c r="AQ970" t="s">
        <v>50</v>
      </c>
      <c r="AR970" t="s">
        <v>50</v>
      </c>
      <c r="AS970" t="s">
        <v>50</v>
      </c>
      <c r="AT970" t="s">
        <v>50</v>
      </c>
      <c r="AU970" t="s">
        <v>52</v>
      </c>
      <c r="AV970" t="s">
        <v>52</v>
      </c>
      <c r="AW970" t="s">
        <v>52</v>
      </c>
      <c r="AX970" t="s">
        <v>52</v>
      </c>
      <c r="AY970" t="s">
        <v>51</v>
      </c>
    </row>
    <row r="971" spans="1:51" hidden="1" x14ac:dyDescent="0.25">
      <c r="A971">
        <v>254763</v>
      </c>
      <c r="B971">
        <v>65</v>
      </c>
      <c r="C971">
        <v>65</v>
      </c>
      <c r="D971">
        <v>60</v>
      </c>
      <c r="E971">
        <v>7</v>
      </c>
      <c r="F971" t="s">
        <v>1353</v>
      </c>
      <c r="G971" s="22">
        <v>10984</v>
      </c>
      <c r="H971">
        <v>88</v>
      </c>
      <c r="I971" t="s">
        <v>46</v>
      </c>
      <c r="J971" t="s">
        <v>47</v>
      </c>
      <c r="K971" t="s">
        <v>58</v>
      </c>
      <c r="L971">
        <v>23.4</v>
      </c>
      <c r="M971">
        <v>125</v>
      </c>
      <c r="N971">
        <v>70</v>
      </c>
      <c r="O971">
        <v>55</v>
      </c>
      <c r="P971">
        <v>97.5</v>
      </c>
      <c r="Q971">
        <v>59</v>
      </c>
      <c r="R971" t="s">
        <v>54</v>
      </c>
      <c r="S971" t="s">
        <v>50</v>
      </c>
      <c r="T971" t="s">
        <v>50</v>
      </c>
      <c r="U971" t="s">
        <v>50</v>
      </c>
      <c r="V971" t="s">
        <v>51</v>
      </c>
      <c r="W971" t="s">
        <v>50</v>
      </c>
      <c r="X971" t="s">
        <v>51</v>
      </c>
      <c r="Y971" t="s">
        <v>50</v>
      </c>
      <c r="Z971" t="s">
        <v>52</v>
      </c>
      <c r="AA971" t="s">
        <v>50</v>
      </c>
      <c r="AB971" t="s">
        <v>50</v>
      </c>
      <c r="AC971">
        <v>84</v>
      </c>
      <c r="AD971">
        <v>54</v>
      </c>
      <c r="AE971">
        <v>121</v>
      </c>
      <c r="AF971">
        <v>4.9000000000000004</v>
      </c>
      <c r="AK971" t="s">
        <v>50</v>
      </c>
      <c r="AL971" t="s">
        <v>50</v>
      </c>
      <c r="AN971" t="s">
        <v>51</v>
      </c>
      <c r="AO971" t="s">
        <v>51</v>
      </c>
      <c r="AP971" t="s">
        <v>51</v>
      </c>
      <c r="AQ971" t="s">
        <v>50</v>
      </c>
      <c r="AR971" t="s">
        <v>50</v>
      </c>
      <c r="AS971" t="s">
        <v>50</v>
      </c>
      <c r="AT971" t="s">
        <v>50</v>
      </c>
      <c r="AU971" t="s">
        <v>52</v>
      </c>
      <c r="AV971" t="s">
        <v>52</v>
      </c>
      <c r="AW971" t="s">
        <v>52</v>
      </c>
      <c r="AX971" t="s">
        <v>52</v>
      </c>
      <c r="AY971" t="s">
        <v>51</v>
      </c>
    </row>
    <row r="972" spans="1:51" hidden="1" x14ac:dyDescent="0.25">
      <c r="A972">
        <v>254763</v>
      </c>
      <c r="B972">
        <v>72</v>
      </c>
      <c r="C972">
        <v>72</v>
      </c>
      <c r="D972">
        <v>60</v>
      </c>
      <c r="E972">
        <v>8</v>
      </c>
      <c r="F972" t="s">
        <v>1354</v>
      </c>
      <c r="G972" s="22">
        <v>10984</v>
      </c>
      <c r="H972">
        <v>88</v>
      </c>
      <c r="I972" t="s">
        <v>46</v>
      </c>
      <c r="J972" t="s">
        <v>47</v>
      </c>
      <c r="K972" t="s">
        <v>58</v>
      </c>
      <c r="L972">
        <v>24.2</v>
      </c>
      <c r="M972">
        <v>105</v>
      </c>
      <c r="N972">
        <v>60</v>
      </c>
      <c r="O972">
        <v>45</v>
      </c>
      <c r="P972">
        <v>82.5</v>
      </c>
      <c r="Q972">
        <v>70</v>
      </c>
      <c r="R972" t="s">
        <v>54</v>
      </c>
      <c r="S972" t="s">
        <v>50</v>
      </c>
      <c r="T972" t="s">
        <v>50</v>
      </c>
      <c r="U972" t="s">
        <v>50</v>
      </c>
      <c r="V972" t="s">
        <v>51</v>
      </c>
      <c r="W972" t="s">
        <v>50</v>
      </c>
      <c r="X972" t="s">
        <v>51</v>
      </c>
      <c r="Y972" t="s">
        <v>50</v>
      </c>
      <c r="Z972" t="s">
        <v>52</v>
      </c>
      <c r="AA972" t="s">
        <v>50</v>
      </c>
      <c r="AB972" t="s">
        <v>50</v>
      </c>
      <c r="AC972">
        <v>82</v>
      </c>
      <c r="AD972">
        <v>56</v>
      </c>
      <c r="AF972">
        <v>4.7</v>
      </c>
      <c r="AK972" t="s">
        <v>50</v>
      </c>
      <c r="AL972" t="s">
        <v>50</v>
      </c>
      <c r="AM972" t="s">
        <v>50</v>
      </c>
      <c r="AN972" t="s">
        <v>51</v>
      </c>
      <c r="AO972" t="s">
        <v>51</v>
      </c>
      <c r="AP972" t="s">
        <v>51</v>
      </c>
      <c r="AQ972" t="s">
        <v>50</v>
      </c>
      <c r="AR972" t="s">
        <v>50</v>
      </c>
      <c r="AS972" t="s">
        <v>50</v>
      </c>
      <c r="AT972" t="s">
        <v>50</v>
      </c>
      <c r="AU972" t="s">
        <v>52</v>
      </c>
      <c r="AV972" t="s">
        <v>52</v>
      </c>
      <c r="AW972" t="s">
        <v>52</v>
      </c>
      <c r="AX972" t="s">
        <v>52</v>
      </c>
      <c r="AY972" t="s">
        <v>51</v>
      </c>
    </row>
    <row r="973" spans="1:51" x14ac:dyDescent="0.25">
      <c r="A973">
        <v>254844</v>
      </c>
      <c r="B973">
        <v>55</v>
      </c>
      <c r="C973">
        <v>55</v>
      </c>
      <c r="D973">
        <v>30</v>
      </c>
      <c r="E973">
        <v>1</v>
      </c>
      <c r="F973" t="s">
        <v>265</v>
      </c>
      <c r="G973" s="22">
        <v>23876</v>
      </c>
      <c r="H973">
        <v>53</v>
      </c>
      <c r="I973" t="s">
        <v>46</v>
      </c>
      <c r="J973" t="s">
        <v>47</v>
      </c>
      <c r="K973" t="s">
        <v>58</v>
      </c>
      <c r="L973">
        <v>25.36</v>
      </c>
      <c r="O973">
        <v>0</v>
      </c>
      <c r="P973">
        <v>0</v>
      </c>
      <c r="S973" t="s">
        <v>50</v>
      </c>
      <c r="T973" t="s">
        <v>50</v>
      </c>
      <c r="V973" t="s">
        <v>51</v>
      </c>
      <c r="W973" t="s">
        <v>50</v>
      </c>
      <c r="X973" t="s">
        <v>50</v>
      </c>
      <c r="Y973" t="s">
        <v>50</v>
      </c>
      <c r="Z973" t="b">
        <v>1</v>
      </c>
      <c r="AA973" t="s">
        <v>50</v>
      </c>
      <c r="AB973" t="s">
        <v>50</v>
      </c>
      <c r="AK973" t="s">
        <v>51</v>
      </c>
      <c r="AL973" t="s">
        <v>50</v>
      </c>
      <c r="AN973" t="s">
        <v>51</v>
      </c>
      <c r="AO973" t="s">
        <v>50</v>
      </c>
      <c r="AQ973" t="s">
        <v>50</v>
      </c>
      <c r="AR973" t="s">
        <v>50</v>
      </c>
      <c r="AS973" t="s">
        <v>50</v>
      </c>
      <c r="AT973" t="s">
        <v>50</v>
      </c>
      <c r="AU973" t="s">
        <v>52</v>
      </c>
      <c r="AV973" t="s">
        <v>52</v>
      </c>
      <c r="AW973" t="s">
        <v>52</v>
      </c>
      <c r="AX973" t="s">
        <v>52</v>
      </c>
      <c r="AY973" t="s">
        <v>51</v>
      </c>
    </row>
    <row r="974" spans="1:51" x14ac:dyDescent="0.25">
      <c r="A974">
        <v>255145</v>
      </c>
      <c r="B974">
        <v>64</v>
      </c>
      <c r="C974">
        <v>64</v>
      </c>
      <c r="D974">
        <v>23</v>
      </c>
      <c r="E974">
        <v>1</v>
      </c>
      <c r="F974" t="s">
        <v>266</v>
      </c>
      <c r="G974" s="22">
        <v>12425</v>
      </c>
      <c r="H974">
        <v>84</v>
      </c>
      <c r="I974" t="s">
        <v>56</v>
      </c>
      <c r="J974" t="s">
        <v>47</v>
      </c>
      <c r="K974" t="s">
        <v>58</v>
      </c>
      <c r="L974">
        <v>34.799999999999997</v>
      </c>
      <c r="M974">
        <v>120</v>
      </c>
      <c r="N974">
        <v>70</v>
      </c>
      <c r="O974">
        <v>50</v>
      </c>
      <c r="P974">
        <v>95</v>
      </c>
      <c r="Q974">
        <v>60</v>
      </c>
      <c r="R974" t="s">
        <v>54</v>
      </c>
      <c r="S974" t="s">
        <v>50</v>
      </c>
      <c r="T974" t="s">
        <v>50</v>
      </c>
      <c r="U974" t="s">
        <v>50</v>
      </c>
      <c r="V974" t="s">
        <v>51</v>
      </c>
      <c r="W974" t="s">
        <v>50</v>
      </c>
      <c r="X974" t="s">
        <v>51</v>
      </c>
      <c r="Y974" t="s">
        <v>50</v>
      </c>
      <c r="Z974" t="s">
        <v>52</v>
      </c>
      <c r="AA974" t="s">
        <v>50</v>
      </c>
      <c r="AB974" t="s">
        <v>50</v>
      </c>
      <c r="AC974">
        <v>117</v>
      </c>
      <c r="AD974">
        <v>50</v>
      </c>
      <c r="AE974">
        <v>137</v>
      </c>
      <c r="AF974">
        <v>4.5</v>
      </c>
      <c r="AI974">
        <v>3.9</v>
      </c>
      <c r="AJ974">
        <v>1.9</v>
      </c>
      <c r="AK974" t="s">
        <v>51</v>
      </c>
      <c r="AL974" t="s">
        <v>50</v>
      </c>
      <c r="AM974" t="s">
        <v>50</v>
      </c>
      <c r="AN974" t="s">
        <v>51</v>
      </c>
      <c r="AO974" t="s">
        <v>51</v>
      </c>
      <c r="AP974" t="s">
        <v>50</v>
      </c>
      <c r="AQ974" t="s">
        <v>50</v>
      </c>
      <c r="AR974" t="s">
        <v>50</v>
      </c>
      <c r="AS974" t="s">
        <v>51</v>
      </c>
      <c r="AT974" t="s">
        <v>50</v>
      </c>
      <c r="AU974" t="s">
        <v>52</v>
      </c>
      <c r="AV974" t="s">
        <v>52</v>
      </c>
      <c r="AW974" t="s">
        <v>52</v>
      </c>
      <c r="AX974" t="s">
        <v>52</v>
      </c>
      <c r="AY974" t="s">
        <v>51</v>
      </c>
    </row>
    <row r="975" spans="1:51" hidden="1" x14ac:dyDescent="0.25">
      <c r="A975">
        <v>255145</v>
      </c>
      <c r="B975">
        <v>54</v>
      </c>
      <c r="C975">
        <v>54</v>
      </c>
      <c r="D975">
        <v>23</v>
      </c>
      <c r="E975">
        <v>2</v>
      </c>
      <c r="F975" t="s">
        <v>1355</v>
      </c>
      <c r="G975" s="22">
        <v>12425</v>
      </c>
      <c r="H975">
        <v>84</v>
      </c>
      <c r="I975" t="s">
        <v>56</v>
      </c>
      <c r="J975" t="s">
        <v>47</v>
      </c>
      <c r="K975" t="s">
        <v>58</v>
      </c>
      <c r="L975">
        <v>33.9</v>
      </c>
      <c r="M975">
        <v>110</v>
      </c>
      <c r="N975">
        <v>60</v>
      </c>
      <c r="O975">
        <v>50</v>
      </c>
      <c r="P975">
        <v>85</v>
      </c>
      <c r="Q975">
        <v>60</v>
      </c>
      <c r="R975" t="s">
        <v>54</v>
      </c>
      <c r="S975" t="s">
        <v>50</v>
      </c>
      <c r="T975" t="s">
        <v>50</v>
      </c>
      <c r="U975" t="s">
        <v>50</v>
      </c>
      <c r="V975" t="s">
        <v>51</v>
      </c>
      <c r="W975" t="s">
        <v>50</v>
      </c>
      <c r="X975" t="s">
        <v>51</v>
      </c>
      <c r="Y975" t="s">
        <v>50</v>
      </c>
      <c r="Z975" t="s">
        <v>52</v>
      </c>
      <c r="AA975" t="s">
        <v>50</v>
      </c>
      <c r="AB975" t="s">
        <v>50</v>
      </c>
      <c r="AC975">
        <v>128</v>
      </c>
      <c r="AD975">
        <v>44</v>
      </c>
      <c r="AE975">
        <v>139</v>
      </c>
      <c r="AF975">
        <v>5</v>
      </c>
      <c r="AI975">
        <v>3.5</v>
      </c>
      <c r="AJ975">
        <v>1.5</v>
      </c>
      <c r="AK975" t="s">
        <v>51</v>
      </c>
      <c r="AL975" t="s">
        <v>50</v>
      </c>
      <c r="AM975" t="s">
        <v>50</v>
      </c>
      <c r="AN975" t="s">
        <v>51</v>
      </c>
      <c r="AO975" t="s">
        <v>51</v>
      </c>
      <c r="AP975" t="s">
        <v>50</v>
      </c>
      <c r="AQ975" t="s">
        <v>50</v>
      </c>
      <c r="AR975" t="s">
        <v>50</v>
      </c>
      <c r="AS975" t="s">
        <v>51</v>
      </c>
      <c r="AT975" t="s">
        <v>50</v>
      </c>
      <c r="AU975" t="s">
        <v>52</v>
      </c>
      <c r="AV975" t="s">
        <v>52</v>
      </c>
      <c r="AW975" t="s">
        <v>52</v>
      </c>
      <c r="AX975" t="s">
        <v>52</v>
      </c>
      <c r="AY975" t="s">
        <v>51</v>
      </c>
    </row>
    <row r="976" spans="1:51" x14ac:dyDescent="0.25">
      <c r="A976">
        <v>255163</v>
      </c>
      <c r="B976">
        <v>70</v>
      </c>
      <c r="D976">
        <v>70</v>
      </c>
      <c r="E976">
        <v>1</v>
      </c>
      <c r="F976" t="s">
        <v>267</v>
      </c>
      <c r="G976" s="22">
        <v>12988</v>
      </c>
      <c r="H976">
        <v>83</v>
      </c>
      <c r="I976" t="s">
        <v>46</v>
      </c>
      <c r="J976" t="s">
        <v>47</v>
      </c>
      <c r="K976" t="s">
        <v>58</v>
      </c>
      <c r="L976">
        <v>29.71</v>
      </c>
      <c r="M976">
        <v>125</v>
      </c>
      <c r="N976">
        <v>65</v>
      </c>
      <c r="O976">
        <v>60</v>
      </c>
      <c r="P976">
        <v>95</v>
      </c>
      <c r="Q976">
        <v>60</v>
      </c>
      <c r="R976" t="s">
        <v>54</v>
      </c>
      <c r="S976" t="s">
        <v>51</v>
      </c>
      <c r="T976" t="s">
        <v>51</v>
      </c>
      <c r="U976" t="s">
        <v>51</v>
      </c>
      <c r="V976" t="s">
        <v>51</v>
      </c>
      <c r="W976" t="s">
        <v>50</v>
      </c>
      <c r="X976" t="s">
        <v>50</v>
      </c>
      <c r="Y976" t="s">
        <v>51</v>
      </c>
      <c r="Z976" t="s">
        <v>52</v>
      </c>
      <c r="AA976" t="s">
        <v>50</v>
      </c>
      <c r="AB976" t="s">
        <v>50</v>
      </c>
      <c r="AC976">
        <v>54</v>
      </c>
      <c r="AD976">
        <v>86</v>
      </c>
      <c r="AE976">
        <v>13.2</v>
      </c>
      <c r="AF976">
        <v>3.6</v>
      </c>
      <c r="AI976" t="s">
        <v>52</v>
      </c>
      <c r="AJ976" t="s">
        <v>52</v>
      </c>
      <c r="AK976" t="s">
        <v>50</v>
      </c>
      <c r="AL976" t="s">
        <v>51</v>
      </c>
      <c r="AM976" t="s">
        <v>52</v>
      </c>
      <c r="AN976" t="s">
        <v>50</v>
      </c>
      <c r="AO976" t="s">
        <v>51</v>
      </c>
      <c r="AP976" t="s">
        <v>50</v>
      </c>
      <c r="AQ976" t="s">
        <v>50</v>
      </c>
      <c r="AR976" t="s">
        <v>50</v>
      </c>
      <c r="AS976" t="s">
        <v>51</v>
      </c>
      <c r="AT976" t="s">
        <v>50</v>
      </c>
      <c r="AU976" t="s">
        <v>52</v>
      </c>
      <c r="AV976" t="s">
        <v>52</v>
      </c>
      <c r="AW976" t="s">
        <v>52</v>
      </c>
      <c r="AX976" t="s">
        <v>52</v>
      </c>
      <c r="AY976" t="s">
        <v>51</v>
      </c>
    </row>
    <row r="977" spans="1:51" hidden="1" x14ac:dyDescent="0.25">
      <c r="A977">
        <v>255163</v>
      </c>
      <c r="B977">
        <v>70</v>
      </c>
      <c r="D977">
        <v>70</v>
      </c>
      <c r="E977">
        <v>2</v>
      </c>
      <c r="F977" t="s">
        <v>1356</v>
      </c>
      <c r="G977" s="22">
        <v>12988</v>
      </c>
      <c r="H977">
        <v>83</v>
      </c>
      <c r="I977" t="s">
        <v>46</v>
      </c>
      <c r="J977" t="s">
        <v>47</v>
      </c>
      <c r="K977" t="s">
        <v>58</v>
      </c>
      <c r="L977">
        <v>29.32</v>
      </c>
      <c r="M977">
        <v>135</v>
      </c>
      <c r="N977">
        <v>80</v>
      </c>
      <c r="O977">
        <v>55</v>
      </c>
      <c r="P977">
        <v>107.5</v>
      </c>
      <c r="Q977">
        <v>62</v>
      </c>
      <c r="R977" t="s">
        <v>54</v>
      </c>
      <c r="S977" t="s">
        <v>51</v>
      </c>
      <c r="T977" t="s">
        <v>51</v>
      </c>
      <c r="U977" t="s">
        <v>50</v>
      </c>
      <c r="V977" t="s">
        <v>51</v>
      </c>
      <c r="W977" t="s">
        <v>50</v>
      </c>
      <c r="X977" t="s">
        <v>50</v>
      </c>
      <c r="Y977" t="s">
        <v>51</v>
      </c>
      <c r="Z977" t="s">
        <v>52</v>
      </c>
      <c r="AA977" t="s">
        <v>50</v>
      </c>
      <c r="AB977" t="s">
        <v>50</v>
      </c>
      <c r="AI977" t="s">
        <v>52</v>
      </c>
      <c r="AJ977" t="s">
        <v>52</v>
      </c>
      <c r="AK977" t="s">
        <v>50</v>
      </c>
      <c r="AL977" t="s">
        <v>51</v>
      </c>
      <c r="AM977" t="s">
        <v>52</v>
      </c>
      <c r="AN977" t="s">
        <v>50</v>
      </c>
      <c r="AO977" t="s">
        <v>50</v>
      </c>
      <c r="AQ977" t="s">
        <v>50</v>
      </c>
      <c r="AR977" t="s">
        <v>50</v>
      </c>
      <c r="AS977" t="s">
        <v>51</v>
      </c>
      <c r="AT977" t="s">
        <v>50</v>
      </c>
      <c r="AU977" t="s">
        <v>52</v>
      </c>
      <c r="AV977" t="s">
        <v>52</v>
      </c>
      <c r="AW977" t="s">
        <v>52</v>
      </c>
      <c r="AX977" t="s">
        <v>52</v>
      </c>
      <c r="AY977" t="s">
        <v>51</v>
      </c>
    </row>
    <row r="978" spans="1:51" hidden="1" x14ac:dyDescent="0.25">
      <c r="A978">
        <v>255163</v>
      </c>
      <c r="B978">
        <v>70</v>
      </c>
      <c r="D978">
        <v>70</v>
      </c>
      <c r="E978">
        <v>3</v>
      </c>
      <c r="F978" t="s">
        <v>1357</v>
      </c>
      <c r="G978" s="22">
        <v>12988</v>
      </c>
      <c r="H978">
        <v>83</v>
      </c>
      <c r="I978" t="s">
        <v>46</v>
      </c>
      <c r="J978" t="s">
        <v>47</v>
      </c>
      <c r="K978" t="s">
        <v>58</v>
      </c>
      <c r="L978">
        <v>29.32</v>
      </c>
      <c r="M978">
        <v>110</v>
      </c>
      <c r="N978">
        <v>60</v>
      </c>
      <c r="O978">
        <v>50</v>
      </c>
      <c r="P978">
        <v>85</v>
      </c>
      <c r="Q978">
        <v>88</v>
      </c>
      <c r="R978" t="s">
        <v>59</v>
      </c>
      <c r="S978" t="s">
        <v>51</v>
      </c>
      <c r="T978" t="s">
        <v>51</v>
      </c>
      <c r="U978" t="s">
        <v>51</v>
      </c>
      <c r="V978" t="s">
        <v>51</v>
      </c>
      <c r="W978" t="s">
        <v>50</v>
      </c>
      <c r="X978" t="s">
        <v>50</v>
      </c>
      <c r="Y978" t="s">
        <v>51</v>
      </c>
      <c r="Z978" t="s">
        <v>52</v>
      </c>
      <c r="AA978" t="s">
        <v>50</v>
      </c>
      <c r="AB978" t="s">
        <v>50</v>
      </c>
      <c r="AI978" t="s">
        <v>52</v>
      </c>
      <c r="AJ978" t="s">
        <v>52</v>
      </c>
      <c r="AK978" t="s">
        <v>50</v>
      </c>
      <c r="AL978" t="s">
        <v>51</v>
      </c>
      <c r="AM978" t="s">
        <v>52</v>
      </c>
      <c r="AN978" t="s">
        <v>50</v>
      </c>
      <c r="AO978" t="s">
        <v>51</v>
      </c>
      <c r="AP978" t="s">
        <v>50</v>
      </c>
      <c r="AQ978" t="s">
        <v>50</v>
      </c>
      <c r="AR978" t="s">
        <v>50</v>
      </c>
      <c r="AS978" t="s">
        <v>51</v>
      </c>
      <c r="AT978" t="s">
        <v>50</v>
      </c>
      <c r="AU978" t="s">
        <v>52</v>
      </c>
      <c r="AV978" t="s">
        <v>52</v>
      </c>
      <c r="AW978" t="s">
        <v>52</v>
      </c>
      <c r="AX978" t="s">
        <v>52</v>
      </c>
      <c r="AY978" t="s">
        <v>51</v>
      </c>
    </row>
    <row r="979" spans="1:51" hidden="1" x14ac:dyDescent="0.25">
      <c r="A979">
        <v>255163</v>
      </c>
      <c r="B979">
        <v>60</v>
      </c>
      <c r="C979">
        <v>60</v>
      </c>
      <c r="D979">
        <v>60</v>
      </c>
      <c r="E979">
        <v>4</v>
      </c>
      <c r="F979" t="s">
        <v>1358</v>
      </c>
      <c r="G979" s="22">
        <v>12988</v>
      </c>
      <c r="H979">
        <v>83</v>
      </c>
      <c r="I979" t="s">
        <v>46</v>
      </c>
      <c r="J979" t="s">
        <v>47</v>
      </c>
      <c r="K979" t="s">
        <v>58</v>
      </c>
      <c r="L979">
        <v>31.8</v>
      </c>
      <c r="M979">
        <v>130</v>
      </c>
      <c r="N979">
        <v>60</v>
      </c>
      <c r="O979">
        <v>70</v>
      </c>
      <c r="P979">
        <v>95</v>
      </c>
      <c r="Q979">
        <v>70</v>
      </c>
      <c r="R979" t="s">
        <v>59</v>
      </c>
      <c r="S979" t="s">
        <v>50</v>
      </c>
      <c r="T979" t="s">
        <v>51</v>
      </c>
      <c r="U979" t="s">
        <v>50</v>
      </c>
      <c r="V979" t="s">
        <v>51</v>
      </c>
      <c r="W979" t="s">
        <v>50</v>
      </c>
      <c r="X979" t="s">
        <v>50</v>
      </c>
      <c r="Y979" t="s">
        <v>51</v>
      </c>
      <c r="Z979" t="s">
        <v>52</v>
      </c>
      <c r="AA979" t="s">
        <v>50</v>
      </c>
      <c r="AB979" t="s">
        <v>50</v>
      </c>
      <c r="AC979">
        <v>77</v>
      </c>
      <c r="AD979">
        <v>63</v>
      </c>
      <c r="AE979">
        <v>138</v>
      </c>
      <c r="AF979">
        <v>4.5</v>
      </c>
      <c r="AK979" t="s">
        <v>50</v>
      </c>
      <c r="AL979" t="s">
        <v>51</v>
      </c>
      <c r="AM979" t="s">
        <v>50</v>
      </c>
      <c r="AN979" t="s">
        <v>50</v>
      </c>
      <c r="AO979" t="s">
        <v>51</v>
      </c>
      <c r="AP979" t="s">
        <v>50</v>
      </c>
      <c r="AQ979" t="s">
        <v>50</v>
      </c>
      <c r="AR979" t="s">
        <v>50</v>
      </c>
      <c r="AS979" t="s">
        <v>51</v>
      </c>
      <c r="AT979" t="s">
        <v>50</v>
      </c>
      <c r="AU979" t="s">
        <v>52</v>
      </c>
      <c r="AV979" t="s">
        <v>52</v>
      </c>
      <c r="AW979" t="s">
        <v>52</v>
      </c>
      <c r="AX979" t="s">
        <v>52</v>
      </c>
      <c r="AY979" t="s">
        <v>51</v>
      </c>
    </row>
    <row r="980" spans="1:51" hidden="1" x14ac:dyDescent="0.25">
      <c r="A980">
        <v>255163</v>
      </c>
      <c r="B980">
        <v>67</v>
      </c>
      <c r="C980">
        <v>67</v>
      </c>
      <c r="D980">
        <v>60</v>
      </c>
      <c r="E980">
        <v>5</v>
      </c>
      <c r="F980" t="s">
        <v>1359</v>
      </c>
      <c r="G980" s="22">
        <v>12988</v>
      </c>
      <c r="H980">
        <v>83</v>
      </c>
      <c r="I980" t="s">
        <v>46</v>
      </c>
      <c r="J980" t="s">
        <v>47</v>
      </c>
      <c r="K980" t="s">
        <v>58</v>
      </c>
      <c r="L980">
        <v>30.7</v>
      </c>
      <c r="M980">
        <v>140</v>
      </c>
      <c r="N980">
        <v>60</v>
      </c>
      <c r="O980">
        <v>80</v>
      </c>
      <c r="P980">
        <v>100</v>
      </c>
      <c r="Q980">
        <v>70</v>
      </c>
      <c r="R980" t="s">
        <v>54</v>
      </c>
      <c r="S980" t="s">
        <v>51</v>
      </c>
      <c r="T980" t="s">
        <v>51</v>
      </c>
      <c r="U980" t="s">
        <v>51</v>
      </c>
      <c r="V980" t="s">
        <v>51</v>
      </c>
      <c r="W980" t="s">
        <v>50</v>
      </c>
      <c r="X980" t="s">
        <v>50</v>
      </c>
      <c r="Y980" t="s">
        <v>51</v>
      </c>
      <c r="Z980" t="s">
        <v>52</v>
      </c>
      <c r="AA980" t="s">
        <v>50</v>
      </c>
      <c r="AB980" t="s">
        <v>50</v>
      </c>
      <c r="AK980" t="s">
        <v>50</v>
      </c>
      <c r="AL980" t="s">
        <v>51</v>
      </c>
      <c r="AM980" t="s">
        <v>50</v>
      </c>
      <c r="AN980" t="s">
        <v>50</v>
      </c>
      <c r="AO980" t="s">
        <v>51</v>
      </c>
      <c r="AP980" t="s">
        <v>50</v>
      </c>
      <c r="AQ980" t="s">
        <v>50</v>
      </c>
      <c r="AR980" t="s">
        <v>50</v>
      </c>
      <c r="AS980" t="s">
        <v>51</v>
      </c>
      <c r="AT980" t="s">
        <v>50</v>
      </c>
      <c r="AU980" t="s">
        <v>52</v>
      </c>
      <c r="AV980" t="s">
        <v>52</v>
      </c>
      <c r="AW980" t="s">
        <v>52</v>
      </c>
      <c r="AX980" t="s">
        <v>52</v>
      </c>
      <c r="AY980" t="s">
        <v>51</v>
      </c>
    </row>
    <row r="981" spans="1:51" x14ac:dyDescent="0.25">
      <c r="A981">
        <v>255318</v>
      </c>
      <c r="B981">
        <v>59</v>
      </c>
      <c r="D981">
        <v>59</v>
      </c>
      <c r="E981">
        <v>1</v>
      </c>
      <c r="F981" t="s">
        <v>268</v>
      </c>
      <c r="G981" s="22">
        <v>10811</v>
      </c>
      <c r="H981">
        <v>89</v>
      </c>
      <c r="I981" t="s">
        <v>46</v>
      </c>
      <c r="J981" t="s">
        <v>47</v>
      </c>
      <c r="K981" t="s">
        <v>58</v>
      </c>
      <c r="L981">
        <v>30.63</v>
      </c>
      <c r="M981">
        <v>155</v>
      </c>
      <c r="N981">
        <v>70</v>
      </c>
      <c r="O981">
        <v>85</v>
      </c>
      <c r="P981">
        <v>112.5</v>
      </c>
      <c r="Q981">
        <v>69</v>
      </c>
      <c r="R981" t="s">
        <v>54</v>
      </c>
      <c r="S981" t="s">
        <v>50</v>
      </c>
      <c r="T981" t="s">
        <v>50</v>
      </c>
      <c r="U981" t="s">
        <v>50</v>
      </c>
      <c r="V981" t="s">
        <v>51</v>
      </c>
      <c r="W981" t="s">
        <v>50</v>
      </c>
      <c r="X981" t="s">
        <v>51</v>
      </c>
      <c r="Y981" t="s">
        <v>50</v>
      </c>
      <c r="Z981" t="s">
        <v>52</v>
      </c>
      <c r="AA981" t="s">
        <v>50</v>
      </c>
      <c r="AB981" t="s">
        <v>50</v>
      </c>
      <c r="AC981">
        <v>78</v>
      </c>
      <c r="AD981">
        <v>60</v>
      </c>
      <c r="AF981">
        <v>4.3</v>
      </c>
      <c r="AI981" t="s">
        <v>52</v>
      </c>
      <c r="AJ981" t="s">
        <v>52</v>
      </c>
      <c r="AK981" t="s">
        <v>50</v>
      </c>
      <c r="AL981" t="s">
        <v>51</v>
      </c>
      <c r="AM981" t="s">
        <v>52</v>
      </c>
      <c r="AN981" t="s">
        <v>51</v>
      </c>
      <c r="AO981" t="s">
        <v>51</v>
      </c>
      <c r="AP981" t="s">
        <v>51</v>
      </c>
      <c r="AQ981" t="s">
        <v>50</v>
      </c>
      <c r="AR981" t="s">
        <v>50</v>
      </c>
      <c r="AS981" t="s">
        <v>51</v>
      </c>
      <c r="AT981" t="s">
        <v>50</v>
      </c>
      <c r="AU981" t="s">
        <v>52</v>
      </c>
      <c r="AV981" t="s">
        <v>52</v>
      </c>
      <c r="AW981" t="s">
        <v>52</v>
      </c>
      <c r="AX981" t="s">
        <v>52</v>
      </c>
      <c r="AY981" t="s">
        <v>51</v>
      </c>
    </row>
    <row r="982" spans="1:51" hidden="1" x14ac:dyDescent="0.25">
      <c r="A982">
        <v>255318</v>
      </c>
      <c r="B982">
        <v>59</v>
      </c>
      <c r="D982">
        <v>59</v>
      </c>
      <c r="E982">
        <v>2</v>
      </c>
      <c r="F982" t="s">
        <v>1360</v>
      </c>
      <c r="G982" s="22">
        <v>10811</v>
      </c>
      <c r="H982">
        <v>89</v>
      </c>
      <c r="I982" t="s">
        <v>46</v>
      </c>
      <c r="J982" t="s">
        <v>47</v>
      </c>
      <c r="K982" t="s">
        <v>58</v>
      </c>
      <c r="L982">
        <v>26.68</v>
      </c>
      <c r="M982">
        <v>120</v>
      </c>
      <c r="N982">
        <v>60</v>
      </c>
      <c r="O982">
        <v>60</v>
      </c>
      <c r="P982">
        <v>90</v>
      </c>
      <c r="Q982">
        <v>67</v>
      </c>
      <c r="R982" t="s">
        <v>59</v>
      </c>
      <c r="S982" t="s">
        <v>50</v>
      </c>
      <c r="T982" t="s">
        <v>50</v>
      </c>
      <c r="U982" t="s">
        <v>50</v>
      </c>
      <c r="V982" t="s">
        <v>51</v>
      </c>
      <c r="W982" t="s">
        <v>50</v>
      </c>
      <c r="X982" t="s">
        <v>51</v>
      </c>
      <c r="Y982" t="s">
        <v>50</v>
      </c>
      <c r="Z982" t="s">
        <v>52</v>
      </c>
      <c r="AA982" t="s">
        <v>50</v>
      </c>
      <c r="AB982" t="s">
        <v>50</v>
      </c>
      <c r="AI982" t="s">
        <v>52</v>
      </c>
      <c r="AJ982" t="s">
        <v>52</v>
      </c>
      <c r="AK982" t="s">
        <v>50</v>
      </c>
      <c r="AL982" t="s">
        <v>51</v>
      </c>
      <c r="AM982" t="s">
        <v>52</v>
      </c>
      <c r="AN982" t="s">
        <v>51</v>
      </c>
      <c r="AO982" t="s">
        <v>51</v>
      </c>
      <c r="AP982" t="s">
        <v>51</v>
      </c>
      <c r="AQ982" t="s">
        <v>50</v>
      </c>
      <c r="AR982" t="s">
        <v>50</v>
      </c>
      <c r="AS982" t="s">
        <v>51</v>
      </c>
      <c r="AT982" t="s">
        <v>50</v>
      </c>
      <c r="AU982" t="s">
        <v>52</v>
      </c>
      <c r="AV982" t="s">
        <v>52</v>
      </c>
      <c r="AW982" t="s">
        <v>52</v>
      </c>
      <c r="AX982" t="s">
        <v>52</v>
      </c>
      <c r="AY982" t="s">
        <v>51</v>
      </c>
    </row>
    <row r="983" spans="1:51" hidden="1" x14ac:dyDescent="0.25">
      <c r="A983">
        <v>255318</v>
      </c>
      <c r="B983">
        <v>59</v>
      </c>
      <c r="D983">
        <v>59</v>
      </c>
      <c r="E983">
        <v>3</v>
      </c>
      <c r="F983" t="s">
        <v>1361</v>
      </c>
      <c r="G983" s="22">
        <v>10811</v>
      </c>
      <c r="H983">
        <v>89</v>
      </c>
      <c r="I983" t="s">
        <v>46</v>
      </c>
      <c r="J983" t="s">
        <v>47</v>
      </c>
      <c r="K983" t="s">
        <v>58</v>
      </c>
      <c r="L983">
        <v>26.14</v>
      </c>
      <c r="M983">
        <v>135</v>
      </c>
      <c r="N983">
        <v>80</v>
      </c>
      <c r="O983">
        <v>55</v>
      </c>
      <c r="P983">
        <v>107.5</v>
      </c>
      <c r="Q983">
        <v>68</v>
      </c>
      <c r="R983" t="s">
        <v>59</v>
      </c>
      <c r="S983" t="s">
        <v>50</v>
      </c>
      <c r="T983" t="s">
        <v>50</v>
      </c>
      <c r="U983" t="s">
        <v>50</v>
      </c>
      <c r="V983" t="s">
        <v>51</v>
      </c>
      <c r="W983" t="s">
        <v>50</v>
      </c>
      <c r="X983" t="s">
        <v>51</v>
      </c>
      <c r="Y983" t="s">
        <v>50</v>
      </c>
      <c r="Z983" t="s">
        <v>52</v>
      </c>
      <c r="AA983" t="s">
        <v>50</v>
      </c>
      <c r="AB983" t="s">
        <v>50</v>
      </c>
      <c r="AC983">
        <v>67</v>
      </c>
      <c r="AD983">
        <v>71</v>
      </c>
      <c r="AF983">
        <v>5.0999999999999996</v>
      </c>
      <c r="AI983" t="s">
        <v>52</v>
      </c>
      <c r="AJ983" t="s">
        <v>52</v>
      </c>
      <c r="AK983" t="s">
        <v>50</v>
      </c>
      <c r="AL983" t="s">
        <v>50</v>
      </c>
      <c r="AM983" t="s">
        <v>52</v>
      </c>
      <c r="AN983" t="s">
        <v>51</v>
      </c>
      <c r="AO983" t="s">
        <v>51</v>
      </c>
      <c r="AP983" t="s">
        <v>51</v>
      </c>
      <c r="AQ983" t="s">
        <v>50</v>
      </c>
      <c r="AR983" t="s">
        <v>50</v>
      </c>
      <c r="AS983" t="s">
        <v>51</v>
      </c>
      <c r="AT983" t="s">
        <v>50</v>
      </c>
      <c r="AU983" t="s">
        <v>52</v>
      </c>
      <c r="AV983" t="s">
        <v>52</v>
      </c>
      <c r="AW983" t="s">
        <v>52</v>
      </c>
      <c r="AX983" t="s">
        <v>52</v>
      </c>
      <c r="AY983" t="s">
        <v>51</v>
      </c>
    </row>
    <row r="984" spans="1:51" hidden="1" x14ac:dyDescent="0.25">
      <c r="A984">
        <v>255318</v>
      </c>
      <c r="B984">
        <v>59</v>
      </c>
      <c r="D984">
        <v>59</v>
      </c>
      <c r="E984">
        <v>4</v>
      </c>
      <c r="F984" t="s">
        <v>1362</v>
      </c>
      <c r="G984" s="22">
        <v>10811</v>
      </c>
      <c r="H984">
        <v>89</v>
      </c>
      <c r="I984" t="s">
        <v>46</v>
      </c>
      <c r="J984" t="s">
        <v>47</v>
      </c>
      <c r="K984" t="s">
        <v>58</v>
      </c>
      <c r="L984">
        <v>25.72</v>
      </c>
      <c r="M984">
        <v>122</v>
      </c>
      <c r="N984">
        <v>70</v>
      </c>
      <c r="O984">
        <v>52</v>
      </c>
      <c r="P984">
        <v>96</v>
      </c>
      <c r="Q984">
        <v>64</v>
      </c>
      <c r="R984" t="s">
        <v>59</v>
      </c>
      <c r="S984" t="s">
        <v>50</v>
      </c>
      <c r="T984" t="s">
        <v>50</v>
      </c>
      <c r="U984" t="s">
        <v>50</v>
      </c>
      <c r="V984" t="s">
        <v>51</v>
      </c>
      <c r="W984" t="s">
        <v>50</v>
      </c>
      <c r="X984" t="s">
        <v>51</v>
      </c>
      <c r="Y984" t="s">
        <v>50</v>
      </c>
      <c r="Z984" t="s">
        <v>52</v>
      </c>
      <c r="AA984" t="s">
        <v>50</v>
      </c>
      <c r="AB984" t="s">
        <v>50</v>
      </c>
      <c r="AC984">
        <v>65</v>
      </c>
      <c r="AD984">
        <v>74</v>
      </c>
      <c r="AE984">
        <v>10.8</v>
      </c>
      <c r="AF984">
        <v>4.5999999999999996</v>
      </c>
      <c r="AI984" t="s">
        <v>52</v>
      </c>
      <c r="AJ984" t="s">
        <v>52</v>
      </c>
      <c r="AK984" t="s">
        <v>50</v>
      </c>
      <c r="AL984" t="s">
        <v>50</v>
      </c>
      <c r="AM984" t="s">
        <v>52</v>
      </c>
      <c r="AN984" t="s">
        <v>51</v>
      </c>
      <c r="AO984" t="s">
        <v>51</v>
      </c>
      <c r="AP984" t="s">
        <v>51</v>
      </c>
      <c r="AQ984" t="s">
        <v>50</v>
      </c>
      <c r="AR984" t="s">
        <v>50</v>
      </c>
      <c r="AS984" t="s">
        <v>51</v>
      </c>
      <c r="AT984" t="s">
        <v>50</v>
      </c>
      <c r="AU984" t="s">
        <v>52</v>
      </c>
      <c r="AV984" t="s">
        <v>52</v>
      </c>
      <c r="AW984" t="s">
        <v>52</v>
      </c>
      <c r="AX984" t="s">
        <v>52</v>
      </c>
      <c r="AY984" t="s">
        <v>51</v>
      </c>
    </row>
    <row r="985" spans="1:51" hidden="1" x14ac:dyDescent="0.25">
      <c r="A985">
        <v>255318</v>
      </c>
      <c r="B985">
        <v>59</v>
      </c>
      <c r="C985">
        <v>59</v>
      </c>
      <c r="D985">
        <v>59</v>
      </c>
      <c r="E985">
        <v>5</v>
      </c>
      <c r="F985" t="s">
        <v>1363</v>
      </c>
      <c r="G985" s="22">
        <v>10811</v>
      </c>
      <c r="H985">
        <v>89</v>
      </c>
      <c r="I985" t="s">
        <v>46</v>
      </c>
      <c r="J985" t="s">
        <v>47</v>
      </c>
      <c r="K985" t="s">
        <v>58</v>
      </c>
      <c r="L985">
        <v>25.8</v>
      </c>
      <c r="M985">
        <v>125</v>
      </c>
      <c r="N985">
        <v>70</v>
      </c>
      <c r="O985">
        <v>55</v>
      </c>
      <c r="P985">
        <v>97.5</v>
      </c>
      <c r="Q985">
        <v>65</v>
      </c>
      <c r="R985" t="s">
        <v>59</v>
      </c>
      <c r="S985" t="s">
        <v>50</v>
      </c>
      <c r="T985" t="s">
        <v>50</v>
      </c>
      <c r="U985" t="s">
        <v>50</v>
      </c>
      <c r="V985" t="s">
        <v>51</v>
      </c>
      <c r="W985" t="s">
        <v>50</v>
      </c>
      <c r="X985" t="s">
        <v>51</v>
      </c>
      <c r="Y985" t="s">
        <v>50</v>
      </c>
      <c r="Z985" t="s">
        <v>52</v>
      </c>
      <c r="AA985" t="s">
        <v>50</v>
      </c>
      <c r="AB985" t="s">
        <v>50</v>
      </c>
      <c r="AC985">
        <v>75</v>
      </c>
      <c r="AD985">
        <v>62</v>
      </c>
      <c r="AE985">
        <v>109</v>
      </c>
      <c r="AF985">
        <v>5.3</v>
      </c>
      <c r="AK985" t="s">
        <v>50</v>
      </c>
      <c r="AL985" t="s">
        <v>51</v>
      </c>
      <c r="AN985" t="s">
        <v>51</v>
      </c>
      <c r="AO985" t="s">
        <v>51</v>
      </c>
      <c r="AP985" t="s">
        <v>51</v>
      </c>
      <c r="AQ985" t="s">
        <v>50</v>
      </c>
      <c r="AR985" t="s">
        <v>50</v>
      </c>
      <c r="AS985" t="s">
        <v>51</v>
      </c>
      <c r="AT985" t="s">
        <v>50</v>
      </c>
      <c r="AU985" t="s">
        <v>52</v>
      </c>
      <c r="AV985" t="s">
        <v>52</v>
      </c>
      <c r="AW985" t="s">
        <v>52</v>
      </c>
      <c r="AX985" t="s">
        <v>52</v>
      </c>
      <c r="AY985" t="s">
        <v>51</v>
      </c>
    </row>
    <row r="986" spans="1:51" hidden="1" x14ac:dyDescent="0.25">
      <c r="A986">
        <v>255318</v>
      </c>
      <c r="B986">
        <v>65</v>
      </c>
      <c r="C986">
        <v>65</v>
      </c>
      <c r="D986">
        <v>59</v>
      </c>
      <c r="E986">
        <v>6</v>
      </c>
      <c r="F986" t="s">
        <v>1364</v>
      </c>
      <c r="G986" s="22">
        <v>10811</v>
      </c>
      <c r="H986">
        <v>89</v>
      </c>
      <c r="I986" t="s">
        <v>46</v>
      </c>
      <c r="J986" t="s">
        <v>47</v>
      </c>
      <c r="K986" t="s">
        <v>58</v>
      </c>
      <c r="L986">
        <v>24.5</v>
      </c>
      <c r="M986">
        <v>130</v>
      </c>
      <c r="N986">
        <v>60</v>
      </c>
      <c r="O986">
        <v>70</v>
      </c>
      <c r="P986">
        <v>95</v>
      </c>
      <c r="Q986">
        <v>76</v>
      </c>
      <c r="R986" t="s">
        <v>59</v>
      </c>
      <c r="S986" t="s">
        <v>50</v>
      </c>
      <c r="T986" t="s">
        <v>50</v>
      </c>
      <c r="U986" t="s">
        <v>50</v>
      </c>
      <c r="V986" t="s">
        <v>51</v>
      </c>
      <c r="W986" t="s">
        <v>50</v>
      </c>
      <c r="X986" t="s">
        <v>51</v>
      </c>
      <c r="Y986" t="s">
        <v>50</v>
      </c>
      <c r="Z986" t="s">
        <v>52</v>
      </c>
      <c r="AA986" t="s">
        <v>50</v>
      </c>
      <c r="AB986" t="s">
        <v>50</v>
      </c>
      <c r="AC986">
        <v>60</v>
      </c>
      <c r="AD986">
        <v>79</v>
      </c>
      <c r="AE986">
        <v>107</v>
      </c>
      <c r="AF986">
        <v>4.5</v>
      </c>
      <c r="AI986">
        <v>3.2</v>
      </c>
      <c r="AJ986">
        <v>1.2</v>
      </c>
      <c r="AK986" t="s">
        <v>50</v>
      </c>
      <c r="AL986" t="s">
        <v>51</v>
      </c>
      <c r="AM986" t="s">
        <v>50</v>
      </c>
      <c r="AN986" t="s">
        <v>51</v>
      </c>
      <c r="AO986" t="s">
        <v>51</v>
      </c>
      <c r="AP986" t="s">
        <v>51</v>
      </c>
      <c r="AQ986" t="s">
        <v>50</v>
      </c>
      <c r="AR986" t="s">
        <v>50</v>
      </c>
      <c r="AS986" t="s">
        <v>51</v>
      </c>
      <c r="AT986" t="s">
        <v>50</v>
      </c>
      <c r="AU986" t="s">
        <v>52</v>
      </c>
      <c r="AV986" t="s">
        <v>52</v>
      </c>
      <c r="AW986" t="s">
        <v>52</v>
      </c>
      <c r="AX986" t="s">
        <v>52</v>
      </c>
      <c r="AY986" t="s">
        <v>51</v>
      </c>
    </row>
    <row r="987" spans="1:51" hidden="1" x14ac:dyDescent="0.25">
      <c r="A987">
        <v>255318</v>
      </c>
      <c r="B987">
        <v>65</v>
      </c>
      <c r="C987">
        <v>65</v>
      </c>
      <c r="D987">
        <v>59</v>
      </c>
      <c r="E987">
        <v>7</v>
      </c>
      <c r="F987" t="s">
        <v>1365</v>
      </c>
      <c r="G987" s="22">
        <v>10811</v>
      </c>
      <c r="H987">
        <v>89</v>
      </c>
      <c r="I987" t="s">
        <v>46</v>
      </c>
      <c r="J987" t="s">
        <v>47</v>
      </c>
      <c r="K987" t="s">
        <v>58</v>
      </c>
      <c r="L987">
        <v>24.8</v>
      </c>
      <c r="M987">
        <v>180</v>
      </c>
      <c r="N987">
        <v>70</v>
      </c>
      <c r="O987">
        <v>110</v>
      </c>
      <c r="P987">
        <v>125</v>
      </c>
      <c r="Q987">
        <v>69</v>
      </c>
      <c r="R987" t="s">
        <v>59</v>
      </c>
      <c r="S987" t="s">
        <v>50</v>
      </c>
      <c r="T987" t="s">
        <v>50</v>
      </c>
      <c r="U987" t="s">
        <v>50</v>
      </c>
      <c r="V987" t="s">
        <v>51</v>
      </c>
      <c r="W987" t="s">
        <v>50</v>
      </c>
      <c r="X987" t="s">
        <v>51</v>
      </c>
      <c r="Y987" t="s">
        <v>50</v>
      </c>
      <c r="Z987" t="s">
        <v>52</v>
      </c>
      <c r="AA987" t="s">
        <v>50</v>
      </c>
      <c r="AB987" t="s">
        <v>50</v>
      </c>
      <c r="AC987">
        <v>70</v>
      </c>
      <c r="AD987">
        <v>68.8</v>
      </c>
      <c r="AF987">
        <v>4.7</v>
      </c>
      <c r="AK987" t="s">
        <v>50</v>
      </c>
      <c r="AL987" t="s">
        <v>51</v>
      </c>
      <c r="AM987" t="s">
        <v>50</v>
      </c>
      <c r="AN987" t="s">
        <v>51</v>
      </c>
      <c r="AO987" t="s">
        <v>51</v>
      </c>
      <c r="AP987" t="s">
        <v>51</v>
      </c>
      <c r="AQ987" t="s">
        <v>50</v>
      </c>
      <c r="AR987" t="s">
        <v>50</v>
      </c>
      <c r="AS987" t="s">
        <v>51</v>
      </c>
      <c r="AT987" t="s">
        <v>50</v>
      </c>
      <c r="AU987" t="s">
        <v>52</v>
      </c>
      <c r="AV987" t="s">
        <v>52</v>
      </c>
      <c r="AW987" t="s">
        <v>52</v>
      </c>
      <c r="AX987" t="s">
        <v>52</v>
      </c>
      <c r="AY987" t="s">
        <v>51</v>
      </c>
    </row>
    <row r="988" spans="1:51" hidden="1" x14ac:dyDescent="0.25">
      <c r="A988">
        <v>255318</v>
      </c>
      <c r="B988">
        <v>65</v>
      </c>
      <c r="C988">
        <v>65</v>
      </c>
      <c r="D988">
        <v>59</v>
      </c>
      <c r="E988">
        <v>8</v>
      </c>
      <c r="F988" t="s">
        <v>1366</v>
      </c>
      <c r="G988" s="22">
        <v>10811</v>
      </c>
      <c r="H988">
        <v>89</v>
      </c>
      <c r="I988" t="s">
        <v>46</v>
      </c>
      <c r="J988" t="s">
        <v>47</v>
      </c>
      <c r="K988" t="s">
        <v>58</v>
      </c>
      <c r="L988">
        <v>24.6</v>
      </c>
      <c r="M988">
        <v>140</v>
      </c>
      <c r="N988">
        <v>70</v>
      </c>
      <c r="O988">
        <v>70</v>
      </c>
      <c r="P988">
        <v>105</v>
      </c>
      <c r="Q988">
        <v>67</v>
      </c>
      <c r="R988" t="s">
        <v>59</v>
      </c>
      <c r="S988" t="s">
        <v>50</v>
      </c>
      <c r="T988" t="s">
        <v>50</v>
      </c>
      <c r="U988" t="s">
        <v>50</v>
      </c>
      <c r="V988" t="s">
        <v>51</v>
      </c>
      <c r="W988" t="s">
        <v>50</v>
      </c>
      <c r="X988" t="s">
        <v>51</v>
      </c>
      <c r="Y988" t="s">
        <v>50</v>
      </c>
      <c r="Z988" t="s">
        <v>52</v>
      </c>
      <c r="AA988" t="s">
        <v>50</v>
      </c>
      <c r="AB988" t="s">
        <v>50</v>
      </c>
      <c r="AC988">
        <v>79</v>
      </c>
      <c r="AD988">
        <v>58</v>
      </c>
      <c r="AF988">
        <v>4.3</v>
      </c>
      <c r="AK988" t="s">
        <v>50</v>
      </c>
      <c r="AL988" t="s">
        <v>51</v>
      </c>
      <c r="AM988" t="s">
        <v>50</v>
      </c>
      <c r="AN988" t="s">
        <v>51</v>
      </c>
      <c r="AO988" t="s">
        <v>51</v>
      </c>
      <c r="AP988" t="s">
        <v>51</v>
      </c>
      <c r="AQ988" t="s">
        <v>50</v>
      </c>
      <c r="AR988" t="s">
        <v>50</v>
      </c>
      <c r="AS988" t="s">
        <v>51</v>
      </c>
      <c r="AT988" t="s">
        <v>50</v>
      </c>
      <c r="AU988" t="s">
        <v>52</v>
      </c>
      <c r="AV988" t="s">
        <v>52</v>
      </c>
      <c r="AW988" t="s">
        <v>52</v>
      </c>
      <c r="AX988" t="s">
        <v>52</v>
      </c>
      <c r="AY988" t="s">
        <v>51</v>
      </c>
    </row>
    <row r="989" spans="1:51" hidden="1" x14ac:dyDescent="0.25">
      <c r="A989">
        <v>255318</v>
      </c>
      <c r="B989">
        <v>65</v>
      </c>
      <c r="C989">
        <v>65</v>
      </c>
      <c r="D989">
        <v>59</v>
      </c>
      <c r="E989">
        <v>9</v>
      </c>
      <c r="F989" t="s">
        <v>1367</v>
      </c>
      <c r="G989" s="22">
        <v>10811</v>
      </c>
      <c r="H989">
        <v>89</v>
      </c>
      <c r="I989" t="s">
        <v>46</v>
      </c>
      <c r="J989" t="s">
        <v>47</v>
      </c>
      <c r="K989" t="s">
        <v>58</v>
      </c>
      <c r="L989">
        <v>25</v>
      </c>
      <c r="M989">
        <v>150</v>
      </c>
      <c r="N989">
        <v>70</v>
      </c>
      <c r="O989">
        <v>80</v>
      </c>
      <c r="P989">
        <v>110</v>
      </c>
      <c r="Q989">
        <v>67</v>
      </c>
      <c r="R989" t="s">
        <v>105</v>
      </c>
      <c r="S989" t="s">
        <v>50</v>
      </c>
      <c r="T989" t="s">
        <v>50</v>
      </c>
      <c r="U989" t="s">
        <v>50</v>
      </c>
      <c r="V989" t="s">
        <v>51</v>
      </c>
      <c r="W989" t="s">
        <v>50</v>
      </c>
      <c r="X989" t="s">
        <v>51</v>
      </c>
      <c r="Y989" t="s">
        <v>50</v>
      </c>
      <c r="Z989" t="s">
        <v>52</v>
      </c>
      <c r="AA989" t="s">
        <v>50</v>
      </c>
      <c r="AB989" t="s">
        <v>50</v>
      </c>
      <c r="AK989" t="s">
        <v>50</v>
      </c>
      <c r="AL989" t="s">
        <v>51</v>
      </c>
      <c r="AM989" t="s">
        <v>50</v>
      </c>
      <c r="AN989" t="s">
        <v>51</v>
      </c>
      <c r="AO989" t="s">
        <v>51</v>
      </c>
      <c r="AP989" t="s">
        <v>51</v>
      </c>
      <c r="AQ989" t="s">
        <v>50</v>
      </c>
      <c r="AR989" t="s">
        <v>50</v>
      </c>
      <c r="AS989" t="s">
        <v>51</v>
      </c>
      <c r="AT989" t="s">
        <v>50</v>
      </c>
      <c r="AU989" t="s">
        <v>52</v>
      </c>
      <c r="AV989" t="s">
        <v>52</v>
      </c>
      <c r="AW989" t="s">
        <v>52</v>
      </c>
      <c r="AX989" t="s">
        <v>52</v>
      </c>
      <c r="AY989" t="s">
        <v>51</v>
      </c>
    </row>
    <row r="990" spans="1:51" hidden="1" x14ac:dyDescent="0.25">
      <c r="A990">
        <v>255318</v>
      </c>
      <c r="B990">
        <v>65</v>
      </c>
      <c r="C990">
        <v>65</v>
      </c>
      <c r="D990">
        <v>59</v>
      </c>
      <c r="E990">
        <v>10</v>
      </c>
      <c r="F990" t="s">
        <v>1368</v>
      </c>
      <c r="G990" s="22">
        <v>10811</v>
      </c>
      <c r="H990">
        <v>89</v>
      </c>
      <c r="I990" t="s">
        <v>46</v>
      </c>
      <c r="J990" t="s">
        <v>47</v>
      </c>
      <c r="K990" t="s">
        <v>58</v>
      </c>
      <c r="L990">
        <v>25.4</v>
      </c>
      <c r="M990">
        <v>180</v>
      </c>
      <c r="N990">
        <v>75</v>
      </c>
      <c r="O990">
        <v>105</v>
      </c>
      <c r="P990">
        <v>127.5</v>
      </c>
      <c r="Q990">
        <v>60</v>
      </c>
      <c r="R990" t="s">
        <v>59</v>
      </c>
      <c r="S990" t="s">
        <v>50</v>
      </c>
      <c r="T990" t="s">
        <v>50</v>
      </c>
      <c r="U990" t="s">
        <v>50</v>
      </c>
      <c r="V990" t="s">
        <v>51</v>
      </c>
      <c r="W990" t="s">
        <v>50</v>
      </c>
      <c r="X990" t="s">
        <v>51</v>
      </c>
      <c r="Y990" t="s">
        <v>50</v>
      </c>
      <c r="Z990" t="s">
        <v>52</v>
      </c>
      <c r="AA990" t="s">
        <v>50</v>
      </c>
      <c r="AB990" t="s">
        <v>50</v>
      </c>
      <c r="AC990">
        <v>76</v>
      </c>
      <c r="AD990">
        <v>60</v>
      </c>
      <c r="AE990">
        <v>120</v>
      </c>
      <c r="AF990">
        <v>4.4000000000000004</v>
      </c>
      <c r="AI990">
        <v>3.8</v>
      </c>
      <c r="AJ990">
        <v>1.4</v>
      </c>
      <c r="AK990" t="s">
        <v>50</v>
      </c>
      <c r="AL990" t="s">
        <v>51</v>
      </c>
      <c r="AM990" t="s">
        <v>50</v>
      </c>
      <c r="AN990" t="s">
        <v>51</v>
      </c>
      <c r="AO990" t="s">
        <v>51</v>
      </c>
      <c r="AP990" t="s">
        <v>51</v>
      </c>
      <c r="AQ990" t="s">
        <v>50</v>
      </c>
      <c r="AR990" t="s">
        <v>50</v>
      </c>
      <c r="AS990" t="s">
        <v>51</v>
      </c>
      <c r="AT990" t="s">
        <v>50</v>
      </c>
      <c r="AU990" t="s">
        <v>52</v>
      </c>
      <c r="AV990" t="s">
        <v>52</v>
      </c>
      <c r="AW990" t="s">
        <v>52</v>
      </c>
      <c r="AX990" t="s">
        <v>52</v>
      </c>
      <c r="AY990" t="s">
        <v>51</v>
      </c>
    </row>
    <row r="991" spans="1:51" hidden="1" x14ac:dyDescent="0.25">
      <c r="A991">
        <v>255318</v>
      </c>
      <c r="B991">
        <v>65</v>
      </c>
      <c r="C991">
        <v>65</v>
      </c>
      <c r="D991">
        <v>59</v>
      </c>
      <c r="E991">
        <v>11</v>
      </c>
      <c r="F991" t="s">
        <v>1369</v>
      </c>
      <c r="G991" s="22">
        <v>10811</v>
      </c>
      <c r="H991">
        <v>89</v>
      </c>
      <c r="I991" t="s">
        <v>46</v>
      </c>
      <c r="J991" t="s">
        <v>47</v>
      </c>
      <c r="K991" t="s">
        <v>58</v>
      </c>
      <c r="L991">
        <v>25.8</v>
      </c>
      <c r="M991">
        <v>160</v>
      </c>
      <c r="N991">
        <v>80</v>
      </c>
      <c r="O991">
        <v>80</v>
      </c>
      <c r="P991">
        <v>120</v>
      </c>
      <c r="Q991">
        <v>76</v>
      </c>
      <c r="R991" t="s">
        <v>54</v>
      </c>
      <c r="S991" t="s">
        <v>50</v>
      </c>
      <c r="T991" t="s">
        <v>50</v>
      </c>
      <c r="U991" t="s">
        <v>50</v>
      </c>
      <c r="V991" t="s">
        <v>51</v>
      </c>
      <c r="W991" t="s">
        <v>50</v>
      </c>
      <c r="X991" t="s">
        <v>51</v>
      </c>
      <c r="Y991" t="s">
        <v>50</v>
      </c>
      <c r="Z991" t="s">
        <v>52</v>
      </c>
      <c r="AA991" t="s">
        <v>50</v>
      </c>
      <c r="AB991" t="s">
        <v>50</v>
      </c>
      <c r="AC991">
        <v>76</v>
      </c>
      <c r="AD991">
        <v>60</v>
      </c>
      <c r="AE991">
        <v>120</v>
      </c>
      <c r="AF991">
        <v>4.4000000000000004</v>
      </c>
      <c r="AI991">
        <v>3.8</v>
      </c>
      <c r="AJ991">
        <v>1.4</v>
      </c>
      <c r="AK991" t="s">
        <v>50</v>
      </c>
      <c r="AL991" t="s">
        <v>51</v>
      </c>
      <c r="AM991" t="s">
        <v>50</v>
      </c>
      <c r="AN991" t="s">
        <v>51</v>
      </c>
      <c r="AO991" t="s">
        <v>51</v>
      </c>
      <c r="AP991" t="s">
        <v>51</v>
      </c>
      <c r="AQ991" t="s">
        <v>50</v>
      </c>
      <c r="AR991" t="s">
        <v>50</v>
      </c>
      <c r="AS991" t="s">
        <v>51</v>
      </c>
      <c r="AT991" t="s">
        <v>50</v>
      </c>
      <c r="AU991" t="s">
        <v>52</v>
      </c>
      <c r="AV991" t="s">
        <v>52</v>
      </c>
      <c r="AW991" t="s">
        <v>52</v>
      </c>
      <c r="AX991" t="s">
        <v>52</v>
      </c>
      <c r="AY991" t="s">
        <v>51</v>
      </c>
    </row>
    <row r="992" spans="1:51" x14ac:dyDescent="0.25">
      <c r="A992">
        <v>255845</v>
      </c>
      <c r="B992">
        <v>64</v>
      </c>
      <c r="C992">
        <v>64</v>
      </c>
      <c r="D992">
        <v>30</v>
      </c>
      <c r="E992">
        <v>1</v>
      </c>
      <c r="F992" t="s">
        <v>269</v>
      </c>
      <c r="G992" s="22">
        <v>22756</v>
      </c>
      <c r="H992">
        <v>56</v>
      </c>
      <c r="I992" t="s">
        <v>56</v>
      </c>
      <c r="J992" t="s">
        <v>57</v>
      </c>
      <c r="K992" t="s">
        <v>58</v>
      </c>
      <c r="L992">
        <v>34.200000000000003</v>
      </c>
      <c r="M992">
        <v>125</v>
      </c>
      <c r="N992">
        <v>75</v>
      </c>
      <c r="O992">
        <v>50</v>
      </c>
      <c r="P992">
        <v>100</v>
      </c>
      <c r="Q992">
        <v>80</v>
      </c>
      <c r="R992" t="s">
        <v>49</v>
      </c>
      <c r="S992" t="s">
        <v>50</v>
      </c>
      <c r="T992" t="s">
        <v>50</v>
      </c>
      <c r="U992" t="s">
        <v>50</v>
      </c>
      <c r="V992" t="s">
        <v>51</v>
      </c>
      <c r="W992" t="s">
        <v>51</v>
      </c>
      <c r="X992" t="s">
        <v>50</v>
      </c>
      <c r="Y992" t="s">
        <v>50</v>
      </c>
      <c r="Z992" t="s">
        <v>52</v>
      </c>
      <c r="AA992" t="s">
        <v>50</v>
      </c>
      <c r="AB992" t="s">
        <v>50</v>
      </c>
      <c r="AC992">
        <v>124</v>
      </c>
      <c r="AD992">
        <v>57</v>
      </c>
      <c r="AE992">
        <v>138</v>
      </c>
      <c r="AF992">
        <v>4.9000000000000004</v>
      </c>
      <c r="AI992">
        <v>5.7</v>
      </c>
      <c r="AK992" t="s">
        <v>51</v>
      </c>
      <c r="AL992" t="s">
        <v>50</v>
      </c>
      <c r="AN992" t="s">
        <v>51</v>
      </c>
      <c r="AO992" t="s">
        <v>51</v>
      </c>
      <c r="AP992" t="s">
        <v>51</v>
      </c>
      <c r="AQ992" t="s">
        <v>50</v>
      </c>
      <c r="AR992" t="s">
        <v>50</v>
      </c>
      <c r="AS992" t="s">
        <v>50</v>
      </c>
      <c r="AT992" t="s">
        <v>50</v>
      </c>
      <c r="AU992" t="s">
        <v>52</v>
      </c>
      <c r="AV992" t="s">
        <v>52</v>
      </c>
      <c r="AW992" t="s">
        <v>52</v>
      </c>
      <c r="AX992" t="s">
        <v>52</v>
      </c>
      <c r="AY992" t="s">
        <v>51</v>
      </c>
    </row>
    <row r="993" spans="1:51" hidden="1" x14ac:dyDescent="0.25">
      <c r="A993">
        <v>255845</v>
      </c>
      <c r="B993">
        <v>62</v>
      </c>
      <c r="C993">
        <v>62</v>
      </c>
      <c r="D993">
        <v>30</v>
      </c>
      <c r="E993">
        <v>2</v>
      </c>
      <c r="F993" t="s">
        <v>1370</v>
      </c>
      <c r="G993" s="22">
        <v>22756</v>
      </c>
      <c r="H993">
        <v>56</v>
      </c>
      <c r="I993" t="s">
        <v>56</v>
      </c>
      <c r="J993" t="s">
        <v>57</v>
      </c>
      <c r="K993" t="s">
        <v>58</v>
      </c>
      <c r="L993">
        <v>31.9</v>
      </c>
      <c r="M993">
        <v>115</v>
      </c>
      <c r="N993">
        <v>70</v>
      </c>
      <c r="O993">
        <v>45</v>
      </c>
      <c r="P993">
        <v>92.5</v>
      </c>
      <c r="Q993">
        <v>74</v>
      </c>
      <c r="R993" t="s">
        <v>54</v>
      </c>
      <c r="S993" t="s">
        <v>50</v>
      </c>
      <c r="T993" t="s">
        <v>50</v>
      </c>
      <c r="U993" t="s">
        <v>50</v>
      </c>
      <c r="V993" t="s">
        <v>51</v>
      </c>
      <c r="W993" t="s">
        <v>51</v>
      </c>
      <c r="X993" t="s">
        <v>50</v>
      </c>
      <c r="Y993" t="s">
        <v>50</v>
      </c>
      <c r="Z993" t="s">
        <v>52</v>
      </c>
      <c r="AA993" t="s">
        <v>50</v>
      </c>
      <c r="AB993" t="s">
        <v>50</v>
      </c>
      <c r="AC993">
        <v>118</v>
      </c>
      <c r="AD993">
        <v>60</v>
      </c>
      <c r="AE993">
        <v>138</v>
      </c>
      <c r="AF993">
        <v>4.9000000000000004</v>
      </c>
      <c r="AI993">
        <v>6.2</v>
      </c>
      <c r="AK993" t="s">
        <v>51</v>
      </c>
      <c r="AL993" t="s">
        <v>50</v>
      </c>
      <c r="AM993" t="s">
        <v>50</v>
      </c>
      <c r="AN993" t="s">
        <v>51</v>
      </c>
      <c r="AO993" t="s">
        <v>51</v>
      </c>
      <c r="AP993" t="s">
        <v>51</v>
      </c>
      <c r="AQ993" t="s">
        <v>50</v>
      </c>
      <c r="AR993" t="s">
        <v>50</v>
      </c>
      <c r="AS993" t="s">
        <v>50</v>
      </c>
      <c r="AT993" t="s">
        <v>50</v>
      </c>
      <c r="AU993" t="s">
        <v>52</v>
      </c>
      <c r="AV993" t="s">
        <v>52</v>
      </c>
      <c r="AW993" t="s">
        <v>52</v>
      </c>
      <c r="AX993" t="s">
        <v>52</v>
      </c>
      <c r="AY993" t="s">
        <v>51</v>
      </c>
    </row>
    <row r="994" spans="1:51" x14ac:dyDescent="0.25">
      <c r="A994">
        <v>257250</v>
      </c>
      <c r="B994">
        <v>60</v>
      </c>
      <c r="D994">
        <v>60</v>
      </c>
      <c r="E994">
        <v>1</v>
      </c>
      <c r="F994" t="s">
        <v>270</v>
      </c>
      <c r="G994" s="22">
        <v>14832</v>
      </c>
      <c r="H994">
        <v>78</v>
      </c>
      <c r="I994" t="s">
        <v>46</v>
      </c>
      <c r="J994" t="s">
        <v>57</v>
      </c>
      <c r="K994" t="s">
        <v>58</v>
      </c>
      <c r="L994">
        <v>46.9</v>
      </c>
      <c r="M994">
        <v>110</v>
      </c>
      <c r="N994">
        <v>60</v>
      </c>
      <c r="O994">
        <v>50</v>
      </c>
      <c r="P994">
        <v>85</v>
      </c>
      <c r="Q994">
        <v>76</v>
      </c>
      <c r="R994" t="s">
        <v>59</v>
      </c>
      <c r="S994" t="s">
        <v>50</v>
      </c>
      <c r="T994" t="s">
        <v>50</v>
      </c>
      <c r="U994" t="s">
        <v>50</v>
      </c>
      <c r="V994" t="s">
        <v>51</v>
      </c>
      <c r="W994" t="s">
        <v>50</v>
      </c>
      <c r="X994" t="s">
        <v>51</v>
      </c>
      <c r="Z994" t="s">
        <v>52</v>
      </c>
      <c r="AA994" t="s">
        <v>50</v>
      </c>
      <c r="AB994" t="s">
        <v>50</v>
      </c>
      <c r="AK994" t="s">
        <v>50</v>
      </c>
      <c r="AL994" t="s">
        <v>51</v>
      </c>
      <c r="AN994" t="s">
        <v>51</v>
      </c>
      <c r="AO994" t="s">
        <v>51</v>
      </c>
      <c r="AP994" t="s">
        <v>51</v>
      </c>
      <c r="AQ994" t="s">
        <v>50</v>
      </c>
      <c r="AR994" t="s">
        <v>50</v>
      </c>
      <c r="AS994" t="s">
        <v>50</v>
      </c>
      <c r="AT994" t="s">
        <v>50</v>
      </c>
      <c r="AU994" t="s">
        <v>52</v>
      </c>
      <c r="AV994" t="s">
        <v>52</v>
      </c>
      <c r="AW994" t="s">
        <v>52</v>
      </c>
      <c r="AX994" t="s">
        <v>52</v>
      </c>
      <c r="AY994" t="s">
        <v>51</v>
      </c>
    </row>
    <row r="995" spans="1:51" hidden="1" x14ac:dyDescent="0.25">
      <c r="A995">
        <v>257250</v>
      </c>
      <c r="B995">
        <v>60</v>
      </c>
      <c r="C995">
        <v>60</v>
      </c>
      <c r="D995">
        <v>60</v>
      </c>
      <c r="E995">
        <v>2</v>
      </c>
      <c r="F995" t="s">
        <v>1371</v>
      </c>
      <c r="G995" s="22">
        <v>14832</v>
      </c>
      <c r="H995">
        <v>78</v>
      </c>
      <c r="I995" t="s">
        <v>46</v>
      </c>
      <c r="J995" t="s">
        <v>57</v>
      </c>
      <c r="K995" t="s">
        <v>58</v>
      </c>
      <c r="L995">
        <v>46.3</v>
      </c>
      <c r="M995">
        <v>130</v>
      </c>
      <c r="N995">
        <v>80</v>
      </c>
      <c r="O995">
        <v>50</v>
      </c>
      <c r="P995">
        <v>105</v>
      </c>
      <c r="Q995">
        <v>74</v>
      </c>
      <c r="R995" t="s">
        <v>59</v>
      </c>
      <c r="S995" t="s">
        <v>50</v>
      </c>
      <c r="T995" t="s">
        <v>50</v>
      </c>
      <c r="U995" t="s">
        <v>51</v>
      </c>
      <c r="V995" t="s">
        <v>51</v>
      </c>
      <c r="W995" t="s">
        <v>50</v>
      </c>
      <c r="X995" t="s">
        <v>51</v>
      </c>
      <c r="Y995" t="s">
        <v>50</v>
      </c>
      <c r="Z995" t="s">
        <v>52</v>
      </c>
      <c r="AA995" t="s">
        <v>50</v>
      </c>
      <c r="AB995" t="s">
        <v>50</v>
      </c>
      <c r="AC995">
        <v>50</v>
      </c>
      <c r="AE995">
        <v>109</v>
      </c>
      <c r="AF995">
        <v>3.7</v>
      </c>
      <c r="AK995" t="s">
        <v>50</v>
      </c>
      <c r="AL995" t="s">
        <v>51</v>
      </c>
      <c r="AN995" t="s">
        <v>51</v>
      </c>
      <c r="AO995" t="s">
        <v>51</v>
      </c>
      <c r="AP995" t="s">
        <v>51</v>
      </c>
      <c r="AQ995" t="s">
        <v>50</v>
      </c>
      <c r="AR995" t="s">
        <v>50</v>
      </c>
      <c r="AS995" t="s">
        <v>50</v>
      </c>
      <c r="AT995" t="s">
        <v>50</v>
      </c>
      <c r="AU995" t="s">
        <v>52</v>
      </c>
      <c r="AV995" t="s">
        <v>52</v>
      </c>
      <c r="AW995" t="s">
        <v>52</v>
      </c>
      <c r="AX995" t="s">
        <v>52</v>
      </c>
      <c r="AY995" t="s">
        <v>51</v>
      </c>
    </row>
    <row r="996" spans="1:51" hidden="1" x14ac:dyDescent="0.25">
      <c r="A996">
        <v>257250</v>
      </c>
      <c r="B996">
        <v>60</v>
      </c>
      <c r="C996">
        <v>60</v>
      </c>
      <c r="D996">
        <v>60</v>
      </c>
      <c r="E996">
        <v>3</v>
      </c>
      <c r="F996" t="s">
        <v>1372</v>
      </c>
      <c r="G996" s="22">
        <v>14832</v>
      </c>
      <c r="H996">
        <v>78</v>
      </c>
      <c r="I996" t="s">
        <v>46</v>
      </c>
      <c r="J996" t="s">
        <v>57</v>
      </c>
      <c r="K996" t="s">
        <v>58</v>
      </c>
      <c r="L996">
        <v>45</v>
      </c>
      <c r="M996">
        <v>90</v>
      </c>
      <c r="N996">
        <v>50</v>
      </c>
      <c r="O996">
        <v>40</v>
      </c>
      <c r="P996">
        <v>70</v>
      </c>
      <c r="Q996">
        <v>88</v>
      </c>
      <c r="R996" t="s">
        <v>59</v>
      </c>
      <c r="S996" t="s">
        <v>50</v>
      </c>
      <c r="T996" t="s">
        <v>50</v>
      </c>
      <c r="U996" t="s">
        <v>51</v>
      </c>
      <c r="V996" t="s">
        <v>51</v>
      </c>
      <c r="W996" t="s">
        <v>50</v>
      </c>
      <c r="X996" t="s">
        <v>51</v>
      </c>
      <c r="Y996" t="s">
        <v>50</v>
      </c>
      <c r="Z996" t="s">
        <v>52</v>
      </c>
      <c r="AA996" t="s">
        <v>50</v>
      </c>
      <c r="AB996" t="s">
        <v>50</v>
      </c>
      <c r="AC996">
        <v>66</v>
      </c>
      <c r="AD996">
        <v>78</v>
      </c>
      <c r="AE996">
        <v>116</v>
      </c>
      <c r="AF996">
        <v>4</v>
      </c>
      <c r="AK996" t="s">
        <v>50</v>
      </c>
      <c r="AL996" t="s">
        <v>51</v>
      </c>
      <c r="AN996" t="s">
        <v>51</v>
      </c>
      <c r="AO996" t="s">
        <v>51</v>
      </c>
      <c r="AP996" t="s">
        <v>51</v>
      </c>
      <c r="AQ996" t="s">
        <v>50</v>
      </c>
      <c r="AR996" t="s">
        <v>50</v>
      </c>
      <c r="AS996" t="s">
        <v>50</v>
      </c>
      <c r="AT996" t="s">
        <v>50</v>
      </c>
      <c r="AU996" t="s">
        <v>52</v>
      </c>
      <c r="AV996" t="s">
        <v>52</v>
      </c>
      <c r="AW996" t="s">
        <v>52</v>
      </c>
      <c r="AX996" t="s">
        <v>52</v>
      </c>
      <c r="AY996" t="s">
        <v>51</v>
      </c>
    </row>
    <row r="997" spans="1:51" hidden="1" x14ac:dyDescent="0.25">
      <c r="A997">
        <v>257250</v>
      </c>
      <c r="B997">
        <v>60</v>
      </c>
      <c r="C997">
        <v>60</v>
      </c>
      <c r="D997">
        <v>60</v>
      </c>
      <c r="E997">
        <v>4</v>
      </c>
      <c r="F997" t="s">
        <v>1373</v>
      </c>
      <c r="G997" s="22">
        <v>14832</v>
      </c>
      <c r="H997">
        <v>78</v>
      </c>
      <c r="I997" t="s">
        <v>46</v>
      </c>
      <c r="J997" t="s">
        <v>57</v>
      </c>
      <c r="K997" t="s">
        <v>58</v>
      </c>
      <c r="L997">
        <v>43.6</v>
      </c>
      <c r="M997">
        <v>120</v>
      </c>
      <c r="N997">
        <v>80</v>
      </c>
      <c r="O997">
        <v>40</v>
      </c>
      <c r="P997">
        <v>100</v>
      </c>
      <c r="Q997">
        <v>80</v>
      </c>
      <c r="R997" t="s">
        <v>59</v>
      </c>
      <c r="S997" t="s">
        <v>50</v>
      </c>
      <c r="T997" t="s">
        <v>50</v>
      </c>
      <c r="U997" t="s">
        <v>50</v>
      </c>
      <c r="V997" t="s">
        <v>51</v>
      </c>
      <c r="W997" t="s">
        <v>50</v>
      </c>
      <c r="X997" t="s">
        <v>51</v>
      </c>
      <c r="Y997" t="s">
        <v>50</v>
      </c>
      <c r="Z997" t="b">
        <v>1</v>
      </c>
      <c r="AA997" t="s">
        <v>50</v>
      </c>
      <c r="AB997" t="s">
        <v>50</v>
      </c>
      <c r="AC997">
        <v>79</v>
      </c>
      <c r="AD997">
        <v>63</v>
      </c>
      <c r="AE997">
        <v>121</v>
      </c>
      <c r="AF997">
        <v>4.5</v>
      </c>
      <c r="AK997" t="s">
        <v>50</v>
      </c>
      <c r="AL997" t="s">
        <v>51</v>
      </c>
      <c r="AM997" t="s">
        <v>50</v>
      </c>
      <c r="AN997" t="s">
        <v>51</v>
      </c>
      <c r="AO997" t="s">
        <v>51</v>
      </c>
      <c r="AP997" t="s">
        <v>51</v>
      </c>
      <c r="AQ997" t="s">
        <v>50</v>
      </c>
      <c r="AR997" t="s">
        <v>50</v>
      </c>
      <c r="AS997" t="s">
        <v>50</v>
      </c>
      <c r="AT997" t="s">
        <v>50</v>
      </c>
      <c r="AU997" t="s">
        <v>52</v>
      </c>
      <c r="AV997" t="s">
        <v>52</v>
      </c>
      <c r="AW997" t="s">
        <v>52</v>
      </c>
      <c r="AX997" t="s">
        <v>52</v>
      </c>
      <c r="AY997" t="s">
        <v>51</v>
      </c>
    </row>
    <row r="998" spans="1:51" x14ac:dyDescent="0.25">
      <c r="A998">
        <v>257625</v>
      </c>
      <c r="B998">
        <v>53</v>
      </c>
      <c r="D998">
        <v>53</v>
      </c>
      <c r="E998">
        <v>1</v>
      </c>
      <c r="F998" t="s">
        <v>271</v>
      </c>
      <c r="G998" s="22">
        <v>14927</v>
      </c>
      <c r="H998">
        <v>78</v>
      </c>
      <c r="I998" t="s">
        <v>46</v>
      </c>
      <c r="J998" t="s">
        <v>47</v>
      </c>
      <c r="K998" t="s">
        <v>58</v>
      </c>
      <c r="L998">
        <v>46.72</v>
      </c>
      <c r="M998">
        <v>110</v>
      </c>
      <c r="N998">
        <v>70</v>
      </c>
      <c r="O998">
        <v>40</v>
      </c>
      <c r="P998">
        <v>90</v>
      </c>
      <c r="Q998">
        <v>70</v>
      </c>
      <c r="R998" t="s">
        <v>54</v>
      </c>
      <c r="S998" t="s">
        <v>50</v>
      </c>
      <c r="T998" t="s">
        <v>51</v>
      </c>
      <c r="U998" t="s">
        <v>51</v>
      </c>
      <c r="V998" t="s">
        <v>51</v>
      </c>
      <c r="W998" t="s">
        <v>50</v>
      </c>
      <c r="X998" t="s">
        <v>51</v>
      </c>
      <c r="Y998" t="s">
        <v>51</v>
      </c>
      <c r="Z998" t="s">
        <v>52</v>
      </c>
      <c r="AA998" t="s">
        <v>50</v>
      </c>
      <c r="AB998" t="s">
        <v>50</v>
      </c>
      <c r="AI998" t="s">
        <v>52</v>
      </c>
      <c r="AJ998" t="s">
        <v>52</v>
      </c>
      <c r="AK998" t="s">
        <v>50</v>
      </c>
      <c r="AL998" t="s">
        <v>51</v>
      </c>
      <c r="AM998" t="s">
        <v>52</v>
      </c>
      <c r="AN998" t="s">
        <v>51</v>
      </c>
      <c r="AO998" t="s">
        <v>51</v>
      </c>
      <c r="AP998" t="s">
        <v>50</v>
      </c>
      <c r="AQ998" t="s">
        <v>51</v>
      </c>
      <c r="AR998" t="s">
        <v>51</v>
      </c>
      <c r="AT998" t="s">
        <v>50</v>
      </c>
      <c r="AU998" t="s">
        <v>52</v>
      </c>
      <c r="AV998" t="s">
        <v>52</v>
      </c>
      <c r="AW998" t="s">
        <v>52</v>
      </c>
      <c r="AX998" t="s">
        <v>52</v>
      </c>
      <c r="AY998" t="s">
        <v>51</v>
      </c>
    </row>
    <row r="999" spans="1:51" hidden="1" x14ac:dyDescent="0.25">
      <c r="A999">
        <v>257625</v>
      </c>
      <c r="B999">
        <v>51</v>
      </c>
      <c r="C999">
        <v>51</v>
      </c>
      <c r="D999">
        <v>53</v>
      </c>
      <c r="E999">
        <v>2</v>
      </c>
      <c r="F999" t="s">
        <v>1374</v>
      </c>
      <c r="G999" s="22">
        <v>14927</v>
      </c>
      <c r="H999">
        <v>78</v>
      </c>
      <c r="I999" t="s">
        <v>46</v>
      </c>
      <c r="J999" t="s">
        <v>47</v>
      </c>
      <c r="K999" t="s">
        <v>58</v>
      </c>
      <c r="L999">
        <v>46.6</v>
      </c>
      <c r="M999">
        <v>120</v>
      </c>
      <c r="N999">
        <v>70</v>
      </c>
      <c r="O999">
        <v>50</v>
      </c>
      <c r="P999">
        <v>95</v>
      </c>
      <c r="Q999">
        <v>81</v>
      </c>
      <c r="R999" t="s">
        <v>54</v>
      </c>
      <c r="S999" t="s">
        <v>50</v>
      </c>
      <c r="T999" t="s">
        <v>51</v>
      </c>
      <c r="U999" t="s">
        <v>50</v>
      </c>
      <c r="V999" t="s">
        <v>51</v>
      </c>
      <c r="W999" t="s">
        <v>50</v>
      </c>
      <c r="X999" t="s">
        <v>51</v>
      </c>
      <c r="Y999" t="s">
        <v>51</v>
      </c>
      <c r="Z999" t="s">
        <v>52</v>
      </c>
      <c r="AA999" t="s">
        <v>50</v>
      </c>
      <c r="AB999" t="s">
        <v>50</v>
      </c>
      <c r="AC999">
        <v>59</v>
      </c>
      <c r="AD999">
        <v>86</v>
      </c>
      <c r="AE999">
        <v>154</v>
      </c>
      <c r="AF999">
        <v>3.7</v>
      </c>
      <c r="AI999">
        <v>4.4000000000000004</v>
      </c>
      <c r="AJ999">
        <v>2.5</v>
      </c>
      <c r="AK999" t="s">
        <v>50</v>
      </c>
      <c r="AL999" t="s">
        <v>51</v>
      </c>
      <c r="AN999" t="s">
        <v>51</v>
      </c>
      <c r="AO999" t="s">
        <v>51</v>
      </c>
      <c r="AP999" t="s">
        <v>50</v>
      </c>
      <c r="AQ999" t="s">
        <v>51</v>
      </c>
      <c r="AR999" t="s">
        <v>51</v>
      </c>
      <c r="AS999" t="s">
        <v>50</v>
      </c>
      <c r="AT999" t="s">
        <v>50</v>
      </c>
      <c r="AU999" t="s">
        <v>52</v>
      </c>
      <c r="AV999" t="s">
        <v>52</v>
      </c>
      <c r="AW999" t="s">
        <v>52</v>
      </c>
      <c r="AX999" t="s">
        <v>52</v>
      </c>
      <c r="AY999" t="s">
        <v>51</v>
      </c>
    </row>
    <row r="1000" spans="1:51" hidden="1" x14ac:dyDescent="0.25">
      <c r="A1000">
        <v>257625</v>
      </c>
      <c r="B1000">
        <v>51</v>
      </c>
      <c r="C1000">
        <v>51</v>
      </c>
      <c r="D1000">
        <v>53</v>
      </c>
      <c r="E1000">
        <v>3</v>
      </c>
      <c r="F1000" t="s">
        <v>1375</v>
      </c>
      <c r="G1000" s="22">
        <v>14927</v>
      </c>
      <c r="H1000">
        <v>78</v>
      </c>
      <c r="I1000" t="s">
        <v>46</v>
      </c>
      <c r="J1000" t="s">
        <v>47</v>
      </c>
      <c r="K1000" t="s">
        <v>58</v>
      </c>
      <c r="L1000">
        <v>45.6</v>
      </c>
      <c r="M1000">
        <v>105</v>
      </c>
      <c r="N1000">
        <v>70</v>
      </c>
      <c r="O1000">
        <v>35</v>
      </c>
      <c r="P1000">
        <v>87.5</v>
      </c>
      <c r="Q1000">
        <v>90</v>
      </c>
      <c r="R1000" t="s">
        <v>54</v>
      </c>
      <c r="S1000" t="s">
        <v>50</v>
      </c>
      <c r="T1000" t="s">
        <v>51</v>
      </c>
      <c r="U1000" t="s">
        <v>51</v>
      </c>
      <c r="V1000" t="s">
        <v>51</v>
      </c>
      <c r="W1000" t="s">
        <v>50</v>
      </c>
      <c r="X1000" t="s">
        <v>51</v>
      </c>
      <c r="Y1000" t="s">
        <v>51</v>
      </c>
      <c r="Z1000" t="s">
        <v>52</v>
      </c>
      <c r="AA1000" t="s">
        <v>50</v>
      </c>
      <c r="AB1000" t="s">
        <v>50</v>
      </c>
      <c r="AC1000">
        <v>75</v>
      </c>
      <c r="AD1000">
        <v>67</v>
      </c>
      <c r="AF1000">
        <v>4.5</v>
      </c>
      <c r="AK1000" t="s">
        <v>50</v>
      </c>
      <c r="AL1000" t="s">
        <v>51</v>
      </c>
      <c r="AN1000" t="s">
        <v>51</v>
      </c>
      <c r="AO1000" t="s">
        <v>51</v>
      </c>
      <c r="AP1000" t="s">
        <v>51</v>
      </c>
      <c r="AQ1000" t="s">
        <v>51</v>
      </c>
      <c r="AR1000" t="s">
        <v>51</v>
      </c>
      <c r="AS1000" t="s">
        <v>50</v>
      </c>
      <c r="AT1000" t="s">
        <v>50</v>
      </c>
      <c r="AU1000" t="s">
        <v>52</v>
      </c>
      <c r="AV1000" t="s">
        <v>52</v>
      </c>
      <c r="AW1000" t="s">
        <v>52</v>
      </c>
      <c r="AX1000" t="s">
        <v>52</v>
      </c>
      <c r="AY1000" t="s">
        <v>51</v>
      </c>
    </row>
    <row r="1001" spans="1:51" hidden="1" x14ac:dyDescent="0.25">
      <c r="A1001">
        <v>257625</v>
      </c>
      <c r="B1001">
        <v>51</v>
      </c>
      <c r="C1001">
        <v>51</v>
      </c>
      <c r="D1001">
        <v>53</v>
      </c>
      <c r="E1001">
        <v>4</v>
      </c>
      <c r="F1001" t="s">
        <v>1376</v>
      </c>
      <c r="G1001" s="22">
        <v>14927</v>
      </c>
      <c r="H1001">
        <v>78</v>
      </c>
      <c r="I1001" t="s">
        <v>46</v>
      </c>
      <c r="J1001" t="s">
        <v>47</v>
      </c>
      <c r="K1001" t="s">
        <v>58</v>
      </c>
      <c r="L1001">
        <v>45.9</v>
      </c>
      <c r="M1001">
        <v>100</v>
      </c>
      <c r="N1001">
        <v>70</v>
      </c>
      <c r="O1001">
        <v>30</v>
      </c>
      <c r="P1001">
        <v>85</v>
      </c>
      <c r="Q1001">
        <v>92</v>
      </c>
      <c r="R1001" t="s">
        <v>54</v>
      </c>
      <c r="S1001" t="s">
        <v>50</v>
      </c>
      <c r="T1001" t="s">
        <v>51</v>
      </c>
      <c r="U1001" t="s">
        <v>50</v>
      </c>
      <c r="V1001" t="s">
        <v>51</v>
      </c>
      <c r="W1001" t="s">
        <v>50</v>
      </c>
      <c r="X1001" t="s">
        <v>51</v>
      </c>
      <c r="Y1001" t="s">
        <v>51</v>
      </c>
      <c r="Z1001" t="s">
        <v>52</v>
      </c>
      <c r="AA1001" t="s">
        <v>50</v>
      </c>
      <c r="AB1001" t="s">
        <v>50</v>
      </c>
      <c r="AC1001">
        <v>80</v>
      </c>
      <c r="AD1001">
        <v>62</v>
      </c>
      <c r="AE1001">
        <v>157</v>
      </c>
      <c r="AF1001">
        <v>4.5</v>
      </c>
      <c r="AK1001" t="s">
        <v>50</v>
      </c>
      <c r="AL1001" t="s">
        <v>51</v>
      </c>
      <c r="AM1001" t="s">
        <v>50</v>
      </c>
      <c r="AN1001" t="s">
        <v>51</v>
      </c>
      <c r="AO1001" t="s">
        <v>51</v>
      </c>
      <c r="AP1001" t="s">
        <v>51</v>
      </c>
      <c r="AQ1001" t="s">
        <v>51</v>
      </c>
      <c r="AR1001" t="s">
        <v>51</v>
      </c>
      <c r="AS1001" t="s">
        <v>50</v>
      </c>
      <c r="AT1001" t="s">
        <v>50</v>
      </c>
      <c r="AU1001" t="s">
        <v>52</v>
      </c>
      <c r="AV1001" t="s">
        <v>52</v>
      </c>
      <c r="AW1001" t="s">
        <v>52</v>
      </c>
      <c r="AX1001" t="s">
        <v>52</v>
      </c>
      <c r="AY1001" t="s">
        <v>51</v>
      </c>
    </row>
    <row r="1002" spans="1:51" hidden="1" x14ac:dyDescent="0.25">
      <c r="A1002">
        <v>257625</v>
      </c>
      <c r="B1002">
        <v>51</v>
      </c>
      <c r="C1002">
        <v>51</v>
      </c>
      <c r="D1002">
        <v>53</v>
      </c>
      <c r="E1002">
        <v>5</v>
      </c>
      <c r="F1002" t="s">
        <v>1377</v>
      </c>
      <c r="G1002" s="22">
        <v>14927</v>
      </c>
      <c r="H1002">
        <v>78</v>
      </c>
      <c r="I1002" t="s">
        <v>46</v>
      </c>
      <c r="J1002" t="s">
        <v>47</v>
      </c>
      <c r="K1002" t="s">
        <v>58</v>
      </c>
      <c r="L1002">
        <v>44.5</v>
      </c>
      <c r="M1002">
        <v>115</v>
      </c>
      <c r="N1002">
        <v>70</v>
      </c>
      <c r="O1002">
        <v>45</v>
      </c>
      <c r="P1002">
        <v>92.5</v>
      </c>
      <c r="Q1002">
        <v>97</v>
      </c>
      <c r="R1002" t="s">
        <v>54</v>
      </c>
      <c r="S1002" t="s">
        <v>50</v>
      </c>
      <c r="T1002" t="s">
        <v>51</v>
      </c>
      <c r="U1002" t="s">
        <v>50</v>
      </c>
      <c r="V1002" t="s">
        <v>51</v>
      </c>
      <c r="W1002" t="s">
        <v>51</v>
      </c>
      <c r="X1002" t="s">
        <v>51</v>
      </c>
      <c r="Y1002" t="s">
        <v>51</v>
      </c>
      <c r="Z1002" t="s">
        <v>52</v>
      </c>
      <c r="AA1002" t="s">
        <v>50</v>
      </c>
      <c r="AB1002" t="s">
        <v>50</v>
      </c>
      <c r="AK1002" t="s">
        <v>50</v>
      </c>
      <c r="AL1002" t="s">
        <v>51</v>
      </c>
      <c r="AM1002" t="s">
        <v>50</v>
      </c>
      <c r="AN1002" t="s">
        <v>51</v>
      </c>
      <c r="AO1002" t="s">
        <v>51</v>
      </c>
      <c r="AP1002" t="s">
        <v>51</v>
      </c>
      <c r="AQ1002" t="s">
        <v>51</v>
      </c>
      <c r="AR1002" t="s">
        <v>51</v>
      </c>
      <c r="AS1002" t="s">
        <v>50</v>
      </c>
      <c r="AT1002" t="s">
        <v>50</v>
      </c>
      <c r="AU1002" t="s">
        <v>52</v>
      </c>
      <c r="AV1002" t="s">
        <v>52</v>
      </c>
      <c r="AW1002" t="s">
        <v>52</v>
      </c>
      <c r="AX1002" t="s">
        <v>52</v>
      </c>
      <c r="AY1002" t="s">
        <v>51</v>
      </c>
    </row>
    <row r="1003" spans="1:51" hidden="1" x14ac:dyDescent="0.25">
      <c r="A1003">
        <v>257625</v>
      </c>
      <c r="B1003">
        <v>51</v>
      </c>
      <c r="C1003">
        <v>51</v>
      </c>
      <c r="D1003">
        <v>53</v>
      </c>
      <c r="E1003">
        <v>6</v>
      </c>
      <c r="F1003" t="s">
        <v>1378</v>
      </c>
      <c r="G1003" s="22">
        <v>14927</v>
      </c>
      <c r="H1003">
        <v>78</v>
      </c>
      <c r="I1003" t="s">
        <v>46</v>
      </c>
      <c r="J1003" t="s">
        <v>47</v>
      </c>
      <c r="K1003" t="s">
        <v>58</v>
      </c>
      <c r="L1003">
        <v>44.5</v>
      </c>
      <c r="M1003">
        <v>120</v>
      </c>
      <c r="N1003">
        <v>70</v>
      </c>
      <c r="O1003">
        <v>50</v>
      </c>
      <c r="P1003">
        <v>95</v>
      </c>
      <c r="Q1003">
        <v>99</v>
      </c>
      <c r="R1003" t="s">
        <v>59</v>
      </c>
      <c r="S1003" t="s">
        <v>50</v>
      </c>
      <c r="T1003" t="s">
        <v>51</v>
      </c>
      <c r="U1003" t="s">
        <v>50</v>
      </c>
      <c r="V1003" t="s">
        <v>51</v>
      </c>
      <c r="W1003" t="s">
        <v>51</v>
      </c>
      <c r="X1003" t="s">
        <v>51</v>
      </c>
      <c r="Y1003" t="s">
        <v>51</v>
      </c>
      <c r="Z1003" t="s">
        <v>52</v>
      </c>
      <c r="AA1003" t="s">
        <v>50</v>
      </c>
      <c r="AB1003" t="s">
        <v>50</v>
      </c>
      <c r="AK1003" t="s">
        <v>50</v>
      </c>
      <c r="AL1003" t="s">
        <v>51</v>
      </c>
      <c r="AM1003" t="s">
        <v>50</v>
      </c>
      <c r="AN1003" t="s">
        <v>51</v>
      </c>
      <c r="AO1003" t="s">
        <v>51</v>
      </c>
      <c r="AP1003" t="s">
        <v>51</v>
      </c>
      <c r="AQ1003" t="s">
        <v>51</v>
      </c>
      <c r="AR1003" t="s">
        <v>51</v>
      </c>
      <c r="AS1003" t="s">
        <v>50</v>
      </c>
      <c r="AT1003" t="s">
        <v>50</v>
      </c>
      <c r="AU1003" t="s">
        <v>52</v>
      </c>
      <c r="AV1003" t="s">
        <v>52</v>
      </c>
      <c r="AW1003" t="s">
        <v>52</v>
      </c>
      <c r="AX1003" t="s">
        <v>52</v>
      </c>
      <c r="AY1003" t="s">
        <v>51</v>
      </c>
    </row>
    <row r="1004" spans="1:51" hidden="1" x14ac:dyDescent="0.25">
      <c r="A1004">
        <v>257625</v>
      </c>
      <c r="B1004">
        <v>55</v>
      </c>
      <c r="C1004">
        <v>55</v>
      </c>
      <c r="D1004">
        <v>53</v>
      </c>
      <c r="E1004">
        <v>7</v>
      </c>
      <c r="F1004" t="s">
        <v>1379</v>
      </c>
      <c r="G1004" s="22">
        <v>14927</v>
      </c>
      <c r="H1004">
        <v>78</v>
      </c>
      <c r="I1004" t="s">
        <v>46</v>
      </c>
      <c r="J1004" t="s">
        <v>47</v>
      </c>
      <c r="K1004" t="s">
        <v>58</v>
      </c>
      <c r="L1004">
        <v>45.2</v>
      </c>
      <c r="M1004">
        <v>100</v>
      </c>
      <c r="N1004">
        <v>70</v>
      </c>
      <c r="O1004">
        <v>30</v>
      </c>
      <c r="P1004">
        <v>85</v>
      </c>
      <c r="Q1004">
        <v>96</v>
      </c>
      <c r="R1004" t="s">
        <v>54</v>
      </c>
      <c r="S1004" t="s">
        <v>50</v>
      </c>
      <c r="T1004" t="s">
        <v>51</v>
      </c>
      <c r="U1004" t="s">
        <v>50</v>
      </c>
      <c r="V1004" t="s">
        <v>51</v>
      </c>
      <c r="W1004" t="s">
        <v>51</v>
      </c>
      <c r="X1004" t="s">
        <v>51</v>
      </c>
      <c r="Y1004" t="s">
        <v>51</v>
      </c>
      <c r="Z1004" t="s">
        <v>52</v>
      </c>
      <c r="AA1004" t="s">
        <v>50</v>
      </c>
      <c r="AB1004" t="s">
        <v>50</v>
      </c>
      <c r="AC1004">
        <v>68</v>
      </c>
      <c r="AE1004">
        <v>153</v>
      </c>
      <c r="AF1004">
        <v>4.5</v>
      </c>
      <c r="AI1004">
        <v>4</v>
      </c>
      <c r="AK1004" t="s">
        <v>50</v>
      </c>
      <c r="AL1004" t="s">
        <v>51</v>
      </c>
      <c r="AM1004" t="s">
        <v>50</v>
      </c>
      <c r="AN1004" t="s">
        <v>51</v>
      </c>
      <c r="AO1004" t="s">
        <v>51</v>
      </c>
      <c r="AP1004" t="s">
        <v>51</v>
      </c>
      <c r="AQ1004" t="s">
        <v>51</v>
      </c>
      <c r="AR1004" t="s">
        <v>51</v>
      </c>
      <c r="AS1004" t="s">
        <v>50</v>
      </c>
      <c r="AT1004" t="s">
        <v>50</v>
      </c>
      <c r="AU1004" t="s">
        <v>52</v>
      </c>
      <c r="AV1004" t="s">
        <v>52</v>
      </c>
      <c r="AW1004" t="s">
        <v>52</v>
      </c>
      <c r="AX1004" t="s">
        <v>52</v>
      </c>
      <c r="AY1004" t="s">
        <v>51</v>
      </c>
    </row>
    <row r="1005" spans="1:51" x14ac:dyDescent="0.25">
      <c r="A1005">
        <v>258291</v>
      </c>
      <c r="B1005">
        <v>60</v>
      </c>
      <c r="C1005">
        <v>60</v>
      </c>
      <c r="D1005">
        <v>60</v>
      </c>
      <c r="E1005">
        <v>1</v>
      </c>
      <c r="F1005" t="s">
        <v>272</v>
      </c>
      <c r="G1005" s="22">
        <v>13704</v>
      </c>
      <c r="H1005">
        <v>81</v>
      </c>
      <c r="I1005" t="s">
        <v>46</v>
      </c>
      <c r="J1005" t="s">
        <v>57</v>
      </c>
      <c r="K1005" t="s">
        <v>58</v>
      </c>
      <c r="L1005">
        <v>33.700000000000003</v>
      </c>
      <c r="M1005">
        <v>120</v>
      </c>
      <c r="N1005">
        <v>75</v>
      </c>
      <c r="O1005">
        <v>45</v>
      </c>
      <c r="P1005">
        <v>97.5</v>
      </c>
      <c r="Q1005">
        <v>59</v>
      </c>
      <c r="R1005" t="s">
        <v>59</v>
      </c>
      <c r="S1005" t="s">
        <v>50</v>
      </c>
      <c r="T1005" t="s">
        <v>50</v>
      </c>
      <c r="U1005" t="s">
        <v>51</v>
      </c>
      <c r="V1005" t="s">
        <v>51</v>
      </c>
      <c r="W1005" t="s">
        <v>50</v>
      </c>
      <c r="X1005" t="s">
        <v>51</v>
      </c>
      <c r="Y1005" t="s">
        <v>51</v>
      </c>
      <c r="Z1005" t="s">
        <v>52</v>
      </c>
      <c r="AA1005" t="s">
        <v>50</v>
      </c>
      <c r="AB1005" t="s">
        <v>50</v>
      </c>
      <c r="AC1005">
        <v>72</v>
      </c>
      <c r="AD1005">
        <v>69</v>
      </c>
      <c r="AE1005">
        <v>140</v>
      </c>
      <c r="AF1005">
        <v>4.7</v>
      </c>
      <c r="AI1005">
        <v>3.9</v>
      </c>
      <c r="AJ1005">
        <v>2.1</v>
      </c>
      <c r="AK1005" t="s">
        <v>50</v>
      </c>
      <c r="AL1005" t="s">
        <v>51</v>
      </c>
      <c r="AM1005" t="s">
        <v>50</v>
      </c>
      <c r="AN1005" t="s">
        <v>51</v>
      </c>
      <c r="AO1005" t="s">
        <v>51</v>
      </c>
      <c r="AP1005" t="s">
        <v>50</v>
      </c>
      <c r="AQ1005" t="s">
        <v>50</v>
      </c>
      <c r="AR1005" t="s">
        <v>50</v>
      </c>
      <c r="AS1005" t="s">
        <v>51</v>
      </c>
      <c r="AT1005" t="s">
        <v>50</v>
      </c>
      <c r="AU1005" t="s">
        <v>52</v>
      </c>
      <c r="AV1005" t="s">
        <v>52</v>
      </c>
      <c r="AW1005" t="s">
        <v>52</v>
      </c>
      <c r="AX1005" t="s">
        <v>52</v>
      </c>
      <c r="AY1005" t="s">
        <v>51</v>
      </c>
    </row>
    <row r="1006" spans="1:51" hidden="1" x14ac:dyDescent="0.25">
      <c r="A1006">
        <v>258291</v>
      </c>
      <c r="B1006">
        <v>60</v>
      </c>
      <c r="C1006">
        <v>60</v>
      </c>
      <c r="D1006">
        <v>60</v>
      </c>
      <c r="E1006">
        <v>2</v>
      </c>
      <c r="F1006" t="s">
        <v>1380</v>
      </c>
      <c r="G1006" s="22">
        <v>13704</v>
      </c>
      <c r="H1006">
        <v>81</v>
      </c>
      <c r="I1006" t="s">
        <v>46</v>
      </c>
      <c r="J1006" t="s">
        <v>57</v>
      </c>
      <c r="K1006" t="s">
        <v>58</v>
      </c>
      <c r="L1006">
        <v>33.299999999999997</v>
      </c>
      <c r="M1006">
        <v>120</v>
      </c>
      <c r="N1006">
        <v>60</v>
      </c>
      <c r="O1006">
        <v>60</v>
      </c>
      <c r="P1006">
        <v>90</v>
      </c>
      <c r="Q1006">
        <v>65</v>
      </c>
      <c r="R1006" t="s">
        <v>54</v>
      </c>
      <c r="S1006" t="s">
        <v>50</v>
      </c>
      <c r="T1006" t="s">
        <v>50</v>
      </c>
      <c r="U1006" t="s">
        <v>50</v>
      </c>
      <c r="V1006" t="s">
        <v>51</v>
      </c>
      <c r="W1006" t="s">
        <v>50</v>
      </c>
      <c r="X1006" t="s">
        <v>51</v>
      </c>
      <c r="Y1006" t="s">
        <v>51</v>
      </c>
      <c r="Z1006" t="s">
        <v>52</v>
      </c>
      <c r="AA1006" t="s">
        <v>50</v>
      </c>
      <c r="AB1006" t="s">
        <v>50</v>
      </c>
      <c r="AC1006">
        <v>72</v>
      </c>
      <c r="AD1006">
        <v>69</v>
      </c>
      <c r="AE1006">
        <v>140</v>
      </c>
      <c r="AF1006">
        <v>4.7</v>
      </c>
      <c r="AI1006">
        <v>3.9</v>
      </c>
      <c r="AJ1006">
        <v>2.1</v>
      </c>
      <c r="AK1006" t="s">
        <v>50</v>
      </c>
      <c r="AL1006" t="s">
        <v>51</v>
      </c>
      <c r="AM1006" t="s">
        <v>50</v>
      </c>
      <c r="AN1006" t="s">
        <v>51</v>
      </c>
      <c r="AO1006" t="s">
        <v>51</v>
      </c>
      <c r="AP1006" t="s">
        <v>51</v>
      </c>
      <c r="AQ1006" t="s">
        <v>50</v>
      </c>
      <c r="AR1006" t="s">
        <v>50</v>
      </c>
      <c r="AS1006" t="s">
        <v>51</v>
      </c>
      <c r="AT1006" t="s">
        <v>50</v>
      </c>
      <c r="AU1006" t="s">
        <v>52</v>
      </c>
      <c r="AV1006" t="s">
        <v>52</v>
      </c>
      <c r="AW1006" t="s">
        <v>52</v>
      </c>
      <c r="AX1006" t="s">
        <v>52</v>
      </c>
      <c r="AY1006" t="s">
        <v>51</v>
      </c>
    </row>
    <row r="1007" spans="1:51" hidden="1" x14ac:dyDescent="0.25">
      <c r="A1007">
        <v>258291</v>
      </c>
      <c r="B1007">
        <v>60</v>
      </c>
      <c r="C1007">
        <v>60</v>
      </c>
      <c r="D1007">
        <v>60</v>
      </c>
      <c r="E1007">
        <v>3</v>
      </c>
      <c r="F1007" t="s">
        <v>1381</v>
      </c>
      <c r="G1007" s="22">
        <v>13704</v>
      </c>
      <c r="H1007">
        <v>81</v>
      </c>
      <c r="I1007" t="s">
        <v>46</v>
      </c>
      <c r="J1007" t="s">
        <v>57</v>
      </c>
      <c r="K1007" t="s">
        <v>58</v>
      </c>
      <c r="L1007">
        <v>32.200000000000003</v>
      </c>
      <c r="M1007">
        <v>135</v>
      </c>
      <c r="N1007">
        <v>80</v>
      </c>
      <c r="O1007">
        <v>55</v>
      </c>
      <c r="P1007">
        <v>107.5</v>
      </c>
      <c r="Q1007">
        <v>54</v>
      </c>
      <c r="R1007" t="s">
        <v>54</v>
      </c>
      <c r="S1007" t="s">
        <v>50</v>
      </c>
      <c r="T1007" t="s">
        <v>50</v>
      </c>
      <c r="U1007" t="s">
        <v>50</v>
      </c>
      <c r="V1007" t="s">
        <v>51</v>
      </c>
      <c r="W1007" t="s">
        <v>50</v>
      </c>
      <c r="X1007" t="s">
        <v>51</v>
      </c>
      <c r="Y1007" t="s">
        <v>51</v>
      </c>
      <c r="Z1007" t="s">
        <v>52</v>
      </c>
      <c r="AA1007" t="s">
        <v>50</v>
      </c>
      <c r="AB1007" t="s">
        <v>50</v>
      </c>
      <c r="AC1007">
        <v>74</v>
      </c>
      <c r="AD1007">
        <v>67</v>
      </c>
      <c r="AE1007">
        <v>129</v>
      </c>
      <c r="AF1007">
        <v>3.9</v>
      </c>
      <c r="AK1007" t="s">
        <v>50</v>
      </c>
      <c r="AL1007" t="s">
        <v>51</v>
      </c>
      <c r="AM1007" t="s">
        <v>50</v>
      </c>
      <c r="AN1007" t="s">
        <v>51</v>
      </c>
      <c r="AO1007" t="s">
        <v>51</v>
      </c>
      <c r="AP1007" t="s">
        <v>51</v>
      </c>
      <c r="AQ1007" t="s">
        <v>50</v>
      </c>
      <c r="AR1007" t="s">
        <v>50</v>
      </c>
      <c r="AS1007" t="s">
        <v>51</v>
      </c>
      <c r="AT1007" t="s">
        <v>50</v>
      </c>
      <c r="AU1007" t="s">
        <v>52</v>
      </c>
      <c r="AV1007" t="s">
        <v>52</v>
      </c>
      <c r="AW1007" t="s">
        <v>52</v>
      </c>
      <c r="AX1007" t="s">
        <v>52</v>
      </c>
      <c r="AY1007" t="s">
        <v>51</v>
      </c>
    </row>
    <row r="1008" spans="1:51" hidden="1" x14ac:dyDescent="0.25">
      <c r="A1008">
        <v>258291</v>
      </c>
      <c r="B1008">
        <v>60</v>
      </c>
      <c r="C1008">
        <v>60</v>
      </c>
      <c r="D1008">
        <v>60</v>
      </c>
      <c r="E1008">
        <v>4</v>
      </c>
      <c r="F1008" t="s">
        <v>1382</v>
      </c>
      <c r="G1008" s="22">
        <v>13704</v>
      </c>
      <c r="H1008">
        <v>81</v>
      </c>
      <c r="I1008" t="s">
        <v>46</v>
      </c>
      <c r="J1008" t="s">
        <v>57</v>
      </c>
      <c r="K1008" t="s">
        <v>58</v>
      </c>
      <c r="L1008">
        <v>31.2</v>
      </c>
      <c r="M1008">
        <v>110</v>
      </c>
      <c r="N1008">
        <v>60</v>
      </c>
      <c r="O1008">
        <v>50</v>
      </c>
      <c r="P1008">
        <v>85</v>
      </c>
      <c r="Q1008">
        <v>60</v>
      </c>
      <c r="R1008" t="s">
        <v>54</v>
      </c>
      <c r="S1008" t="s">
        <v>50</v>
      </c>
      <c r="T1008" t="s">
        <v>50</v>
      </c>
      <c r="U1008" t="s">
        <v>50</v>
      </c>
      <c r="V1008" t="s">
        <v>51</v>
      </c>
      <c r="W1008" t="s">
        <v>50</v>
      </c>
      <c r="X1008" t="s">
        <v>51</v>
      </c>
      <c r="Y1008" t="s">
        <v>51</v>
      </c>
      <c r="Z1008" t="s">
        <v>52</v>
      </c>
      <c r="AA1008" t="s">
        <v>50</v>
      </c>
      <c r="AB1008" t="s">
        <v>50</v>
      </c>
      <c r="AC1008">
        <v>77</v>
      </c>
      <c r="AD1008">
        <v>63</v>
      </c>
      <c r="AF1008">
        <v>4.3</v>
      </c>
      <c r="AK1008" t="s">
        <v>50</v>
      </c>
      <c r="AL1008" t="s">
        <v>51</v>
      </c>
      <c r="AM1008" t="s">
        <v>50</v>
      </c>
      <c r="AN1008" t="s">
        <v>51</v>
      </c>
      <c r="AO1008" t="s">
        <v>51</v>
      </c>
      <c r="AP1008" t="s">
        <v>51</v>
      </c>
      <c r="AQ1008" t="s">
        <v>50</v>
      </c>
      <c r="AR1008" t="s">
        <v>50</v>
      </c>
      <c r="AS1008" t="s">
        <v>51</v>
      </c>
      <c r="AT1008" t="s">
        <v>50</v>
      </c>
      <c r="AU1008" t="s">
        <v>52</v>
      </c>
      <c r="AV1008" t="s">
        <v>52</v>
      </c>
      <c r="AW1008" t="s">
        <v>52</v>
      </c>
      <c r="AX1008" t="s">
        <v>52</v>
      </c>
      <c r="AY1008" t="s">
        <v>51</v>
      </c>
    </row>
    <row r="1009" spans="1:51" x14ac:dyDescent="0.25">
      <c r="A1009">
        <v>259046</v>
      </c>
      <c r="B1009">
        <v>64</v>
      </c>
      <c r="C1009">
        <v>64</v>
      </c>
      <c r="D1009">
        <v>62</v>
      </c>
      <c r="E1009">
        <v>1</v>
      </c>
      <c r="F1009" t="s">
        <v>273</v>
      </c>
      <c r="G1009" s="22">
        <v>18314</v>
      </c>
      <c r="H1009">
        <v>68</v>
      </c>
      <c r="I1009" t="s">
        <v>56</v>
      </c>
      <c r="J1009" t="s">
        <v>57</v>
      </c>
      <c r="K1009" t="s">
        <v>58</v>
      </c>
      <c r="L1009">
        <v>38.4</v>
      </c>
      <c r="M1009">
        <v>120</v>
      </c>
      <c r="N1009">
        <v>70</v>
      </c>
      <c r="O1009">
        <v>50</v>
      </c>
      <c r="P1009">
        <v>95</v>
      </c>
      <c r="Q1009">
        <v>51</v>
      </c>
      <c r="R1009" t="s">
        <v>54</v>
      </c>
      <c r="S1009" t="s">
        <v>50</v>
      </c>
      <c r="T1009" t="s">
        <v>51</v>
      </c>
      <c r="U1009" t="s">
        <v>50</v>
      </c>
      <c r="V1009" t="s">
        <v>51</v>
      </c>
      <c r="W1009" t="s">
        <v>51</v>
      </c>
      <c r="X1009" t="s">
        <v>51</v>
      </c>
      <c r="Y1009" t="s">
        <v>51</v>
      </c>
      <c r="Z1009" t="b">
        <v>1</v>
      </c>
      <c r="AA1009" t="s">
        <v>50</v>
      </c>
      <c r="AB1009" t="s">
        <v>51</v>
      </c>
      <c r="AC1009">
        <v>85</v>
      </c>
      <c r="AD1009">
        <v>81</v>
      </c>
      <c r="AE1009">
        <v>129</v>
      </c>
      <c r="AF1009">
        <v>4.3</v>
      </c>
      <c r="AI1009">
        <v>3.2</v>
      </c>
      <c r="AJ1009">
        <v>1.9</v>
      </c>
      <c r="AK1009" t="s">
        <v>51</v>
      </c>
      <c r="AL1009" t="s">
        <v>50</v>
      </c>
      <c r="AM1009" t="s">
        <v>50</v>
      </c>
      <c r="AN1009" t="s">
        <v>51</v>
      </c>
      <c r="AO1009" t="s">
        <v>51</v>
      </c>
      <c r="AP1009" t="s">
        <v>50</v>
      </c>
      <c r="AQ1009" t="s">
        <v>50</v>
      </c>
      <c r="AR1009" t="s">
        <v>50</v>
      </c>
      <c r="AS1009" t="s">
        <v>51</v>
      </c>
      <c r="AT1009" t="s">
        <v>50</v>
      </c>
      <c r="AU1009" t="s">
        <v>52</v>
      </c>
      <c r="AV1009" t="s">
        <v>52</v>
      </c>
      <c r="AW1009" t="s">
        <v>52</v>
      </c>
      <c r="AX1009" t="s">
        <v>52</v>
      </c>
      <c r="AY1009" t="s">
        <v>51</v>
      </c>
    </row>
    <row r="1010" spans="1:51" hidden="1" x14ac:dyDescent="0.25">
      <c r="A1010">
        <v>259046</v>
      </c>
      <c r="B1010">
        <v>64</v>
      </c>
      <c r="C1010">
        <v>64</v>
      </c>
      <c r="D1010">
        <v>62</v>
      </c>
      <c r="E1010">
        <v>2</v>
      </c>
      <c r="F1010" t="s">
        <v>1383</v>
      </c>
      <c r="G1010" s="22">
        <v>18314</v>
      </c>
      <c r="H1010">
        <v>68</v>
      </c>
      <c r="I1010" t="s">
        <v>56</v>
      </c>
      <c r="J1010" t="s">
        <v>57</v>
      </c>
      <c r="K1010" t="s">
        <v>58</v>
      </c>
      <c r="L1010">
        <v>38.5</v>
      </c>
      <c r="M1010">
        <v>130</v>
      </c>
      <c r="N1010">
        <v>70</v>
      </c>
      <c r="O1010">
        <v>60</v>
      </c>
      <c r="P1010">
        <v>100</v>
      </c>
      <c r="Q1010">
        <v>54</v>
      </c>
      <c r="R1010" t="s">
        <v>54</v>
      </c>
      <c r="S1010" t="s">
        <v>50</v>
      </c>
      <c r="T1010" t="s">
        <v>51</v>
      </c>
      <c r="U1010" t="s">
        <v>50</v>
      </c>
      <c r="V1010" t="s">
        <v>51</v>
      </c>
      <c r="W1010" t="s">
        <v>51</v>
      </c>
      <c r="X1010" t="s">
        <v>51</v>
      </c>
      <c r="Y1010" t="s">
        <v>51</v>
      </c>
      <c r="Z1010" t="b">
        <v>1</v>
      </c>
      <c r="AA1010" t="s">
        <v>50</v>
      </c>
      <c r="AB1010" t="s">
        <v>51</v>
      </c>
      <c r="AK1010" t="s">
        <v>51</v>
      </c>
      <c r="AL1010" t="s">
        <v>50</v>
      </c>
      <c r="AM1010" t="s">
        <v>50</v>
      </c>
      <c r="AN1010" t="s">
        <v>51</v>
      </c>
      <c r="AO1010" t="s">
        <v>51</v>
      </c>
      <c r="AP1010" t="s">
        <v>50</v>
      </c>
      <c r="AQ1010" t="s">
        <v>50</v>
      </c>
      <c r="AR1010" t="s">
        <v>50</v>
      </c>
      <c r="AS1010" t="s">
        <v>51</v>
      </c>
      <c r="AT1010" t="s">
        <v>50</v>
      </c>
      <c r="AU1010" t="s">
        <v>52</v>
      </c>
      <c r="AV1010" t="s">
        <v>52</v>
      </c>
      <c r="AW1010" t="s">
        <v>52</v>
      </c>
      <c r="AX1010" t="s">
        <v>52</v>
      </c>
      <c r="AY1010" t="s">
        <v>51</v>
      </c>
    </row>
    <row r="1011" spans="1:51" x14ac:dyDescent="0.25">
      <c r="A1011">
        <v>259775</v>
      </c>
      <c r="B1011">
        <v>63</v>
      </c>
      <c r="C1011">
        <v>63</v>
      </c>
      <c r="D1011">
        <v>46</v>
      </c>
      <c r="E1011">
        <v>1</v>
      </c>
      <c r="F1011" t="s">
        <v>274</v>
      </c>
      <c r="G1011" s="22">
        <v>17112</v>
      </c>
      <c r="H1011">
        <v>72</v>
      </c>
      <c r="I1011" t="s">
        <v>46</v>
      </c>
      <c r="J1011" t="s">
        <v>47</v>
      </c>
      <c r="K1011" t="s">
        <v>58</v>
      </c>
      <c r="L1011">
        <v>33.700000000000003</v>
      </c>
      <c r="M1011">
        <v>145</v>
      </c>
      <c r="N1011">
        <v>90</v>
      </c>
      <c r="O1011">
        <v>55</v>
      </c>
      <c r="P1011">
        <v>117.5</v>
      </c>
      <c r="Q1011">
        <v>47</v>
      </c>
      <c r="R1011" t="s">
        <v>59</v>
      </c>
      <c r="S1011" t="s">
        <v>50</v>
      </c>
      <c r="T1011" t="s">
        <v>50</v>
      </c>
      <c r="U1011" t="s">
        <v>51</v>
      </c>
      <c r="V1011" t="s">
        <v>51</v>
      </c>
      <c r="W1011" t="s">
        <v>50</v>
      </c>
      <c r="X1011" t="s">
        <v>51</v>
      </c>
      <c r="Y1011" t="s">
        <v>51</v>
      </c>
      <c r="Z1011" t="s">
        <v>52</v>
      </c>
      <c r="AA1011" t="s">
        <v>50</v>
      </c>
      <c r="AB1011" t="s">
        <v>50</v>
      </c>
      <c r="AC1011">
        <v>120</v>
      </c>
      <c r="AD1011">
        <v>40</v>
      </c>
      <c r="AE1011">
        <v>128</v>
      </c>
      <c r="AF1011">
        <v>4.2</v>
      </c>
      <c r="AI1011">
        <v>3.9</v>
      </c>
      <c r="AJ1011">
        <v>2.1</v>
      </c>
      <c r="AK1011" t="s">
        <v>50</v>
      </c>
      <c r="AL1011" t="s">
        <v>51</v>
      </c>
      <c r="AM1011" t="s">
        <v>50</v>
      </c>
      <c r="AN1011" t="s">
        <v>51</v>
      </c>
      <c r="AO1011" t="s">
        <v>50</v>
      </c>
      <c r="AP1011" t="s">
        <v>50</v>
      </c>
      <c r="AQ1011" t="s">
        <v>50</v>
      </c>
      <c r="AR1011" t="s">
        <v>50</v>
      </c>
      <c r="AS1011" t="s">
        <v>51</v>
      </c>
      <c r="AT1011" t="s">
        <v>50</v>
      </c>
      <c r="AU1011" t="s">
        <v>52</v>
      </c>
      <c r="AV1011" t="s">
        <v>52</v>
      </c>
      <c r="AW1011" t="s">
        <v>52</v>
      </c>
      <c r="AX1011" t="s">
        <v>52</v>
      </c>
      <c r="AY1011" t="s">
        <v>51</v>
      </c>
    </row>
    <row r="1012" spans="1:51" hidden="1" x14ac:dyDescent="0.25">
      <c r="A1012">
        <v>259775</v>
      </c>
      <c r="B1012">
        <v>63</v>
      </c>
      <c r="C1012">
        <v>63</v>
      </c>
      <c r="D1012">
        <v>46</v>
      </c>
      <c r="E1012">
        <v>2</v>
      </c>
      <c r="F1012" t="s">
        <v>1384</v>
      </c>
      <c r="G1012" s="22">
        <v>17112</v>
      </c>
      <c r="H1012">
        <v>72</v>
      </c>
      <c r="I1012" t="s">
        <v>46</v>
      </c>
      <c r="J1012" t="s">
        <v>47</v>
      </c>
      <c r="K1012" t="s">
        <v>58</v>
      </c>
      <c r="L1012">
        <v>32.9</v>
      </c>
      <c r="M1012">
        <v>135</v>
      </c>
      <c r="N1012">
        <v>80</v>
      </c>
      <c r="O1012">
        <v>55</v>
      </c>
      <c r="P1012">
        <v>107.5</v>
      </c>
      <c r="Q1012">
        <v>64</v>
      </c>
      <c r="R1012" t="s">
        <v>54</v>
      </c>
      <c r="S1012" t="s">
        <v>50</v>
      </c>
      <c r="T1012" t="s">
        <v>50</v>
      </c>
      <c r="U1012" t="s">
        <v>50</v>
      </c>
      <c r="V1012" t="s">
        <v>51</v>
      </c>
      <c r="W1012" t="s">
        <v>50</v>
      </c>
      <c r="X1012" t="s">
        <v>51</v>
      </c>
      <c r="Y1012" t="s">
        <v>51</v>
      </c>
      <c r="Z1012" t="s">
        <v>52</v>
      </c>
      <c r="AA1012" t="s">
        <v>50</v>
      </c>
      <c r="AB1012" t="s">
        <v>50</v>
      </c>
      <c r="AK1012" t="s">
        <v>50</v>
      </c>
      <c r="AL1012" t="s">
        <v>51</v>
      </c>
      <c r="AM1012" t="s">
        <v>50</v>
      </c>
      <c r="AN1012" t="s">
        <v>51</v>
      </c>
      <c r="AO1012" t="s">
        <v>50</v>
      </c>
      <c r="AP1012" t="s">
        <v>50</v>
      </c>
      <c r="AQ1012" t="s">
        <v>50</v>
      </c>
      <c r="AR1012" t="s">
        <v>50</v>
      </c>
      <c r="AS1012" t="s">
        <v>51</v>
      </c>
      <c r="AT1012" t="s">
        <v>50</v>
      </c>
      <c r="AU1012" t="s">
        <v>52</v>
      </c>
      <c r="AV1012" t="s">
        <v>52</v>
      </c>
      <c r="AW1012" t="s">
        <v>52</v>
      </c>
      <c r="AX1012" t="s">
        <v>52</v>
      </c>
      <c r="AY1012" t="s">
        <v>50</v>
      </c>
    </row>
    <row r="1013" spans="1:51" hidden="1" x14ac:dyDescent="0.25">
      <c r="A1013">
        <v>259775</v>
      </c>
      <c r="B1013">
        <v>64</v>
      </c>
      <c r="C1013">
        <v>64</v>
      </c>
      <c r="D1013">
        <v>46</v>
      </c>
      <c r="E1013">
        <v>3</v>
      </c>
      <c r="F1013" t="s">
        <v>1385</v>
      </c>
      <c r="G1013" s="22">
        <v>17112</v>
      </c>
      <c r="H1013">
        <v>72</v>
      </c>
      <c r="I1013" t="s">
        <v>46</v>
      </c>
      <c r="J1013" t="s">
        <v>47</v>
      </c>
      <c r="K1013" t="s">
        <v>58</v>
      </c>
      <c r="L1013">
        <v>31.4</v>
      </c>
      <c r="M1013">
        <v>140</v>
      </c>
      <c r="N1013">
        <v>90</v>
      </c>
      <c r="O1013">
        <v>50</v>
      </c>
      <c r="P1013">
        <v>115</v>
      </c>
      <c r="Q1013">
        <v>64</v>
      </c>
      <c r="R1013" t="s">
        <v>54</v>
      </c>
      <c r="S1013" t="s">
        <v>50</v>
      </c>
      <c r="T1013" t="s">
        <v>50</v>
      </c>
      <c r="U1013" t="s">
        <v>50</v>
      </c>
      <c r="V1013" t="s">
        <v>51</v>
      </c>
      <c r="W1013" t="s">
        <v>50</v>
      </c>
      <c r="X1013" t="s">
        <v>51</v>
      </c>
      <c r="Y1013" t="s">
        <v>51</v>
      </c>
      <c r="Z1013" t="s">
        <v>52</v>
      </c>
      <c r="AA1013" t="s">
        <v>50</v>
      </c>
      <c r="AB1013" t="s">
        <v>50</v>
      </c>
      <c r="AK1013" t="s">
        <v>50</v>
      </c>
      <c r="AL1013" t="s">
        <v>51</v>
      </c>
      <c r="AM1013" t="s">
        <v>50</v>
      </c>
      <c r="AN1013" t="s">
        <v>51</v>
      </c>
      <c r="AO1013" t="s">
        <v>50</v>
      </c>
      <c r="AP1013" t="s">
        <v>50</v>
      </c>
      <c r="AQ1013" t="s">
        <v>50</v>
      </c>
      <c r="AR1013" t="s">
        <v>50</v>
      </c>
      <c r="AS1013" t="s">
        <v>51</v>
      </c>
      <c r="AT1013" t="s">
        <v>50</v>
      </c>
      <c r="AU1013" t="s">
        <v>52</v>
      </c>
      <c r="AV1013" t="s">
        <v>52</v>
      </c>
      <c r="AW1013" t="s">
        <v>52</v>
      </c>
      <c r="AX1013" t="s">
        <v>52</v>
      </c>
      <c r="AY1013" t="s">
        <v>51</v>
      </c>
    </row>
    <row r="1014" spans="1:51" x14ac:dyDescent="0.25">
      <c r="A1014">
        <v>260355</v>
      </c>
      <c r="B1014">
        <v>60</v>
      </c>
      <c r="C1014">
        <v>60</v>
      </c>
      <c r="D1014">
        <v>60</v>
      </c>
      <c r="E1014">
        <v>1</v>
      </c>
      <c r="F1014" t="s">
        <v>275</v>
      </c>
      <c r="G1014" s="22">
        <v>13211</v>
      </c>
      <c r="H1014">
        <v>82</v>
      </c>
      <c r="I1014" t="s">
        <v>46</v>
      </c>
      <c r="J1014" t="s">
        <v>47</v>
      </c>
      <c r="K1014" t="s">
        <v>58</v>
      </c>
      <c r="L1014">
        <v>40.6</v>
      </c>
      <c r="M1014">
        <v>125</v>
      </c>
      <c r="N1014">
        <v>80</v>
      </c>
      <c r="O1014">
        <v>45</v>
      </c>
      <c r="P1014">
        <v>102.5</v>
      </c>
      <c r="Q1014">
        <v>108</v>
      </c>
      <c r="R1014" t="s">
        <v>59</v>
      </c>
      <c r="S1014" t="s">
        <v>50</v>
      </c>
      <c r="T1014" t="s">
        <v>50</v>
      </c>
      <c r="U1014" t="s">
        <v>50</v>
      </c>
      <c r="V1014" t="s">
        <v>51</v>
      </c>
      <c r="W1014" t="s">
        <v>50</v>
      </c>
      <c r="X1014" t="s">
        <v>51</v>
      </c>
      <c r="Y1014" t="s">
        <v>50</v>
      </c>
      <c r="Z1014" t="s">
        <v>52</v>
      </c>
      <c r="AA1014" t="s">
        <v>50</v>
      </c>
      <c r="AB1014" t="s">
        <v>51</v>
      </c>
      <c r="AC1014">
        <v>124</v>
      </c>
      <c r="AD1014">
        <v>35</v>
      </c>
      <c r="AE1014">
        <v>110</v>
      </c>
      <c r="AF1014">
        <v>4.0999999999999996</v>
      </c>
      <c r="AK1014" t="s">
        <v>50</v>
      </c>
      <c r="AL1014" t="s">
        <v>51</v>
      </c>
      <c r="AM1014" t="s">
        <v>50</v>
      </c>
      <c r="AN1014" t="s">
        <v>51</v>
      </c>
      <c r="AO1014" t="s">
        <v>51</v>
      </c>
      <c r="AP1014" t="s">
        <v>50</v>
      </c>
      <c r="AQ1014" t="s">
        <v>50</v>
      </c>
      <c r="AR1014" t="s">
        <v>50</v>
      </c>
      <c r="AS1014" t="s">
        <v>51</v>
      </c>
      <c r="AT1014" t="s">
        <v>50</v>
      </c>
      <c r="AU1014" t="s">
        <v>52</v>
      </c>
      <c r="AV1014" t="s">
        <v>52</v>
      </c>
      <c r="AW1014" t="s">
        <v>52</v>
      </c>
      <c r="AX1014" t="s">
        <v>52</v>
      </c>
      <c r="AY1014" t="s">
        <v>51</v>
      </c>
    </row>
    <row r="1015" spans="1:51" hidden="1" x14ac:dyDescent="0.25">
      <c r="A1015">
        <v>260355</v>
      </c>
      <c r="B1015">
        <v>60</v>
      </c>
      <c r="C1015">
        <v>60</v>
      </c>
      <c r="D1015">
        <v>60</v>
      </c>
      <c r="E1015">
        <v>2</v>
      </c>
      <c r="F1015" t="s">
        <v>1386</v>
      </c>
      <c r="G1015" s="22">
        <v>13211</v>
      </c>
      <c r="H1015">
        <v>82</v>
      </c>
      <c r="I1015" t="s">
        <v>46</v>
      </c>
      <c r="J1015" t="s">
        <v>47</v>
      </c>
      <c r="K1015" t="s">
        <v>58</v>
      </c>
      <c r="L1015">
        <v>40.299999999999997</v>
      </c>
      <c r="M1015">
        <v>135</v>
      </c>
      <c r="N1015">
        <v>75</v>
      </c>
      <c r="O1015">
        <v>60</v>
      </c>
      <c r="P1015">
        <v>105</v>
      </c>
      <c r="Q1015">
        <v>81</v>
      </c>
      <c r="R1015" t="s">
        <v>54</v>
      </c>
      <c r="S1015" t="s">
        <v>50</v>
      </c>
      <c r="T1015" t="s">
        <v>50</v>
      </c>
      <c r="U1015" t="s">
        <v>50</v>
      </c>
      <c r="V1015" t="s">
        <v>51</v>
      </c>
      <c r="W1015" t="s">
        <v>50</v>
      </c>
      <c r="X1015" t="s">
        <v>51</v>
      </c>
      <c r="Y1015" t="s">
        <v>50</v>
      </c>
      <c r="Z1015" t="s">
        <v>52</v>
      </c>
      <c r="AA1015" t="s">
        <v>50</v>
      </c>
      <c r="AB1015" t="s">
        <v>51</v>
      </c>
      <c r="AC1015">
        <v>159</v>
      </c>
      <c r="AD1015">
        <v>26</v>
      </c>
      <c r="AF1015">
        <v>4.5</v>
      </c>
      <c r="AK1015" t="s">
        <v>50</v>
      </c>
      <c r="AL1015" t="s">
        <v>51</v>
      </c>
      <c r="AM1015" t="s">
        <v>50</v>
      </c>
      <c r="AN1015" t="s">
        <v>51</v>
      </c>
      <c r="AO1015" t="s">
        <v>51</v>
      </c>
      <c r="AP1015" t="s">
        <v>50</v>
      </c>
      <c r="AQ1015" t="s">
        <v>51</v>
      </c>
      <c r="AR1015" t="s">
        <v>51</v>
      </c>
      <c r="AS1015" t="s">
        <v>51</v>
      </c>
      <c r="AT1015" t="s">
        <v>50</v>
      </c>
      <c r="AU1015" t="s">
        <v>52</v>
      </c>
      <c r="AV1015" t="s">
        <v>52</v>
      </c>
      <c r="AW1015" t="s">
        <v>52</v>
      </c>
      <c r="AX1015" t="s">
        <v>52</v>
      </c>
      <c r="AY1015" t="s">
        <v>51</v>
      </c>
    </row>
    <row r="1016" spans="1:51" hidden="1" x14ac:dyDescent="0.25">
      <c r="A1016">
        <v>260355</v>
      </c>
      <c r="B1016">
        <v>60</v>
      </c>
      <c r="C1016">
        <v>60</v>
      </c>
      <c r="D1016">
        <v>60</v>
      </c>
      <c r="E1016">
        <v>3</v>
      </c>
      <c r="F1016" t="s">
        <v>1387</v>
      </c>
      <c r="G1016" s="22">
        <v>13211</v>
      </c>
      <c r="H1016">
        <v>82</v>
      </c>
      <c r="I1016" t="s">
        <v>46</v>
      </c>
      <c r="J1016" t="s">
        <v>47</v>
      </c>
      <c r="K1016" t="s">
        <v>58</v>
      </c>
      <c r="L1016">
        <v>39.799999999999997</v>
      </c>
      <c r="M1016">
        <v>147</v>
      </c>
      <c r="N1016">
        <v>65</v>
      </c>
      <c r="O1016">
        <v>82</v>
      </c>
      <c r="P1016">
        <v>106</v>
      </c>
      <c r="Q1016">
        <v>76</v>
      </c>
      <c r="R1016" t="s">
        <v>54</v>
      </c>
      <c r="S1016" t="s">
        <v>50</v>
      </c>
      <c r="T1016" t="s">
        <v>50</v>
      </c>
      <c r="U1016" t="s">
        <v>50</v>
      </c>
      <c r="V1016" t="s">
        <v>51</v>
      </c>
      <c r="W1016" t="s">
        <v>50</v>
      </c>
      <c r="X1016" t="s">
        <v>51</v>
      </c>
      <c r="Y1016" t="s">
        <v>50</v>
      </c>
      <c r="Z1016" t="s">
        <v>52</v>
      </c>
      <c r="AA1016" t="s">
        <v>50</v>
      </c>
      <c r="AB1016" t="s">
        <v>51</v>
      </c>
      <c r="AC1016">
        <v>115</v>
      </c>
      <c r="AD1016">
        <v>39</v>
      </c>
      <c r="AE1016">
        <v>109</v>
      </c>
      <c r="AF1016">
        <v>3.7</v>
      </c>
      <c r="AK1016" t="s">
        <v>50</v>
      </c>
      <c r="AL1016" t="s">
        <v>50</v>
      </c>
      <c r="AM1016" t="s">
        <v>50</v>
      </c>
      <c r="AN1016" t="s">
        <v>51</v>
      </c>
      <c r="AO1016" t="s">
        <v>51</v>
      </c>
      <c r="AP1016" t="s">
        <v>50</v>
      </c>
      <c r="AQ1016" t="s">
        <v>51</v>
      </c>
      <c r="AR1016" t="s">
        <v>51</v>
      </c>
      <c r="AS1016" t="s">
        <v>51</v>
      </c>
      <c r="AT1016" t="s">
        <v>51</v>
      </c>
      <c r="AU1016" t="s">
        <v>52</v>
      </c>
      <c r="AV1016" t="s">
        <v>52</v>
      </c>
      <c r="AW1016" t="s">
        <v>52</v>
      </c>
      <c r="AX1016" t="s">
        <v>52</v>
      </c>
      <c r="AY1016" t="s">
        <v>51</v>
      </c>
    </row>
    <row r="1017" spans="1:51" x14ac:dyDescent="0.25">
      <c r="A1017">
        <v>260703</v>
      </c>
      <c r="B1017">
        <v>60</v>
      </c>
      <c r="D1017">
        <v>60</v>
      </c>
      <c r="E1017">
        <v>1</v>
      </c>
      <c r="F1017" t="s">
        <v>276</v>
      </c>
      <c r="G1017" s="22">
        <v>13224</v>
      </c>
      <c r="H1017">
        <v>82</v>
      </c>
      <c r="I1017" t="s">
        <v>56</v>
      </c>
      <c r="J1017" t="s">
        <v>57</v>
      </c>
      <c r="K1017" t="s">
        <v>58</v>
      </c>
      <c r="L1017">
        <v>34.369999999999997</v>
      </c>
      <c r="M1017">
        <v>120</v>
      </c>
      <c r="N1017">
        <v>70</v>
      </c>
      <c r="O1017">
        <v>50</v>
      </c>
      <c r="P1017">
        <v>95</v>
      </c>
      <c r="Q1017">
        <v>54</v>
      </c>
      <c r="R1017" t="s">
        <v>54</v>
      </c>
      <c r="S1017" t="s">
        <v>50</v>
      </c>
      <c r="T1017" t="s">
        <v>50</v>
      </c>
      <c r="U1017" t="s">
        <v>50</v>
      </c>
      <c r="V1017" t="s">
        <v>51</v>
      </c>
      <c r="W1017" t="s">
        <v>50</v>
      </c>
      <c r="X1017" t="s">
        <v>51</v>
      </c>
      <c r="Y1017" t="s">
        <v>50</v>
      </c>
      <c r="Z1017" t="s">
        <v>52</v>
      </c>
      <c r="AA1017" t="s">
        <v>50</v>
      </c>
      <c r="AB1017" t="s">
        <v>50</v>
      </c>
      <c r="AC1017">
        <v>121</v>
      </c>
      <c r="AD1017">
        <v>48</v>
      </c>
      <c r="AF1017">
        <v>4.5</v>
      </c>
      <c r="AI1017" t="s">
        <v>52</v>
      </c>
      <c r="AJ1017" t="s">
        <v>52</v>
      </c>
      <c r="AK1017" t="s">
        <v>50</v>
      </c>
      <c r="AL1017" t="s">
        <v>50</v>
      </c>
      <c r="AM1017" t="s">
        <v>52</v>
      </c>
      <c r="AN1017" t="s">
        <v>51</v>
      </c>
      <c r="AO1017" t="s">
        <v>51</v>
      </c>
      <c r="AP1017" t="s">
        <v>51</v>
      </c>
      <c r="AQ1017" t="s">
        <v>50</v>
      </c>
      <c r="AR1017" t="s">
        <v>50</v>
      </c>
      <c r="AS1017" t="s">
        <v>51</v>
      </c>
      <c r="AT1017" t="s">
        <v>50</v>
      </c>
      <c r="AU1017" t="s">
        <v>52</v>
      </c>
      <c r="AV1017" t="s">
        <v>52</v>
      </c>
      <c r="AW1017" t="s">
        <v>52</v>
      </c>
      <c r="AX1017" t="s">
        <v>52</v>
      </c>
      <c r="AY1017" t="s">
        <v>51</v>
      </c>
    </row>
    <row r="1018" spans="1:51" hidden="1" x14ac:dyDescent="0.25">
      <c r="A1018">
        <v>260703</v>
      </c>
      <c r="B1018">
        <v>60</v>
      </c>
      <c r="C1018">
        <v>60</v>
      </c>
      <c r="D1018">
        <v>60</v>
      </c>
      <c r="E1018">
        <v>2</v>
      </c>
      <c r="F1018" t="s">
        <v>1388</v>
      </c>
      <c r="G1018" s="22">
        <v>13224</v>
      </c>
      <c r="H1018">
        <v>82</v>
      </c>
      <c r="I1018" t="s">
        <v>56</v>
      </c>
      <c r="J1018" t="s">
        <v>57</v>
      </c>
      <c r="K1018" t="s">
        <v>58</v>
      </c>
      <c r="L1018">
        <v>34</v>
      </c>
      <c r="M1018">
        <v>140</v>
      </c>
      <c r="N1018">
        <v>70</v>
      </c>
      <c r="O1018">
        <v>70</v>
      </c>
      <c r="P1018">
        <v>105</v>
      </c>
      <c r="Q1018">
        <v>53</v>
      </c>
      <c r="R1018" t="s">
        <v>54</v>
      </c>
      <c r="S1018" t="s">
        <v>50</v>
      </c>
      <c r="T1018" t="s">
        <v>50</v>
      </c>
      <c r="U1018" t="s">
        <v>50</v>
      </c>
      <c r="V1018" t="s">
        <v>51</v>
      </c>
      <c r="W1018" t="s">
        <v>50</v>
      </c>
      <c r="X1018" t="s">
        <v>51</v>
      </c>
      <c r="Y1018" t="s">
        <v>50</v>
      </c>
      <c r="Z1018" t="s">
        <v>52</v>
      </c>
      <c r="AA1018" t="s">
        <v>50</v>
      </c>
      <c r="AB1018" t="s">
        <v>50</v>
      </c>
      <c r="AC1018">
        <v>119</v>
      </c>
      <c r="AD1018">
        <v>49</v>
      </c>
      <c r="AE1018">
        <v>160</v>
      </c>
      <c r="AF1018">
        <v>4.5999999999999996</v>
      </c>
      <c r="AK1018" t="s">
        <v>50</v>
      </c>
      <c r="AL1018" t="s">
        <v>50</v>
      </c>
      <c r="AN1018" t="s">
        <v>51</v>
      </c>
      <c r="AO1018" t="s">
        <v>51</v>
      </c>
      <c r="AP1018" t="s">
        <v>51</v>
      </c>
      <c r="AQ1018" t="s">
        <v>50</v>
      </c>
      <c r="AR1018" t="s">
        <v>50</v>
      </c>
      <c r="AS1018" t="s">
        <v>51</v>
      </c>
      <c r="AT1018" t="s">
        <v>50</v>
      </c>
      <c r="AU1018" t="s">
        <v>52</v>
      </c>
      <c r="AV1018" t="s">
        <v>52</v>
      </c>
      <c r="AW1018" t="s">
        <v>52</v>
      </c>
      <c r="AX1018" t="s">
        <v>52</v>
      </c>
      <c r="AY1018" t="s">
        <v>51</v>
      </c>
    </row>
    <row r="1019" spans="1:51" hidden="1" x14ac:dyDescent="0.25">
      <c r="A1019">
        <v>260703</v>
      </c>
      <c r="B1019">
        <v>60</v>
      </c>
      <c r="C1019">
        <v>60</v>
      </c>
      <c r="D1019">
        <v>60</v>
      </c>
      <c r="E1019">
        <v>3</v>
      </c>
      <c r="F1019" t="s">
        <v>1389</v>
      </c>
      <c r="G1019" s="22">
        <v>13224</v>
      </c>
      <c r="H1019">
        <v>82</v>
      </c>
      <c r="I1019" t="s">
        <v>56</v>
      </c>
      <c r="J1019" t="s">
        <v>57</v>
      </c>
      <c r="K1019" t="s">
        <v>58</v>
      </c>
      <c r="L1019">
        <v>34.4</v>
      </c>
      <c r="M1019">
        <v>120</v>
      </c>
      <c r="N1019">
        <v>70</v>
      </c>
      <c r="O1019">
        <v>50</v>
      </c>
      <c r="P1019">
        <v>95</v>
      </c>
      <c r="Q1019">
        <v>66</v>
      </c>
      <c r="R1019" t="s">
        <v>54</v>
      </c>
      <c r="S1019" t="s">
        <v>50</v>
      </c>
      <c r="T1019" t="s">
        <v>50</v>
      </c>
      <c r="U1019" t="s">
        <v>50</v>
      </c>
      <c r="V1019" t="s">
        <v>51</v>
      </c>
      <c r="W1019" t="s">
        <v>50</v>
      </c>
      <c r="X1019" t="s">
        <v>51</v>
      </c>
      <c r="Y1019" t="s">
        <v>50</v>
      </c>
      <c r="Z1019" t="s">
        <v>52</v>
      </c>
      <c r="AA1019" t="s">
        <v>50</v>
      </c>
      <c r="AB1019" t="s">
        <v>50</v>
      </c>
      <c r="AK1019" t="s">
        <v>50</v>
      </c>
      <c r="AL1019" t="s">
        <v>50</v>
      </c>
      <c r="AM1019" t="s">
        <v>50</v>
      </c>
      <c r="AN1019" t="s">
        <v>51</v>
      </c>
      <c r="AO1019" t="s">
        <v>51</v>
      </c>
      <c r="AP1019" t="s">
        <v>51</v>
      </c>
      <c r="AQ1019" t="s">
        <v>50</v>
      </c>
      <c r="AR1019" t="s">
        <v>50</v>
      </c>
      <c r="AS1019" t="s">
        <v>51</v>
      </c>
      <c r="AT1019" t="s">
        <v>50</v>
      </c>
      <c r="AU1019" t="s">
        <v>52</v>
      </c>
      <c r="AV1019" t="s">
        <v>52</v>
      </c>
      <c r="AW1019" t="s">
        <v>52</v>
      </c>
      <c r="AX1019" t="s">
        <v>52</v>
      </c>
      <c r="AY1019" t="s">
        <v>51</v>
      </c>
    </row>
    <row r="1020" spans="1:51" hidden="1" x14ac:dyDescent="0.25">
      <c r="A1020">
        <v>260703</v>
      </c>
      <c r="B1020">
        <v>55</v>
      </c>
      <c r="C1020">
        <v>55</v>
      </c>
      <c r="D1020">
        <v>60</v>
      </c>
      <c r="E1020">
        <v>4</v>
      </c>
      <c r="F1020" t="s">
        <v>1390</v>
      </c>
      <c r="G1020" s="22">
        <v>13224</v>
      </c>
      <c r="H1020">
        <v>82</v>
      </c>
      <c r="I1020" t="s">
        <v>56</v>
      </c>
      <c r="J1020" t="s">
        <v>57</v>
      </c>
      <c r="K1020" t="s">
        <v>58</v>
      </c>
      <c r="L1020">
        <v>34</v>
      </c>
      <c r="M1020">
        <v>110</v>
      </c>
      <c r="N1020">
        <v>55</v>
      </c>
      <c r="O1020">
        <v>55</v>
      </c>
      <c r="P1020">
        <v>82.5</v>
      </c>
      <c r="Q1020">
        <v>62</v>
      </c>
      <c r="R1020" t="s">
        <v>54</v>
      </c>
      <c r="S1020" t="s">
        <v>50</v>
      </c>
      <c r="T1020" t="s">
        <v>50</v>
      </c>
      <c r="U1020" t="s">
        <v>50</v>
      </c>
      <c r="V1020" t="s">
        <v>51</v>
      </c>
      <c r="W1020" t="s">
        <v>50</v>
      </c>
      <c r="X1020" t="s">
        <v>51</v>
      </c>
      <c r="Y1020" t="s">
        <v>50</v>
      </c>
      <c r="Z1020" t="s">
        <v>52</v>
      </c>
      <c r="AA1020" t="s">
        <v>50</v>
      </c>
      <c r="AB1020" t="s">
        <v>50</v>
      </c>
      <c r="AC1020">
        <v>126</v>
      </c>
      <c r="AD1020">
        <v>46</v>
      </c>
      <c r="AE1020">
        <v>163</v>
      </c>
      <c r="AF1020">
        <v>4.5999999999999996</v>
      </c>
      <c r="AI1020">
        <v>3.4</v>
      </c>
      <c r="AJ1020">
        <v>1.3</v>
      </c>
      <c r="AK1020" t="s">
        <v>50</v>
      </c>
      <c r="AL1020" t="s">
        <v>50</v>
      </c>
      <c r="AM1020" t="s">
        <v>50</v>
      </c>
      <c r="AN1020" t="s">
        <v>51</v>
      </c>
      <c r="AO1020" t="s">
        <v>51</v>
      </c>
      <c r="AP1020" t="s">
        <v>51</v>
      </c>
      <c r="AQ1020" t="s">
        <v>50</v>
      </c>
      <c r="AR1020" t="s">
        <v>50</v>
      </c>
      <c r="AS1020" t="s">
        <v>51</v>
      </c>
      <c r="AT1020" t="s">
        <v>50</v>
      </c>
      <c r="AU1020" t="s">
        <v>52</v>
      </c>
      <c r="AV1020" t="s">
        <v>52</v>
      </c>
      <c r="AW1020" t="s">
        <v>52</v>
      </c>
      <c r="AX1020" t="s">
        <v>52</v>
      </c>
      <c r="AY1020" t="s">
        <v>51</v>
      </c>
    </row>
    <row r="1021" spans="1:51" hidden="1" x14ac:dyDescent="0.25">
      <c r="A1021">
        <v>260703</v>
      </c>
      <c r="B1021">
        <v>55</v>
      </c>
      <c r="C1021">
        <v>55</v>
      </c>
      <c r="D1021">
        <v>55</v>
      </c>
      <c r="E1021">
        <v>5</v>
      </c>
      <c r="F1021" t="s">
        <v>1391</v>
      </c>
      <c r="G1021" s="22">
        <v>13224</v>
      </c>
      <c r="H1021">
        <v>82</v>
      </c>
      <c r="I1021" t="s">
        <v>56</v>
      </c>
      <c r="J1021" t="s">
        <v>57</v>
      </c>
      <c r="K1021" t="s">
        <v>58</v>
      </c>
      <c r="L1021">
        <v>32.6</v>
      </c>
      <c r="M1021">
        <v>125</v>
      </c>
      <c r="N1021">
        <v>65</v>
      </c>
      <c r="O1021">
        <v>60</v>
      </c>
      <c r="P1021">
        <v>95</v>
      </c>
      <c r="Q1021">
        <v>61</v>
      </c>
      <c r="R1021" t="s">
        <v>54</v>
      </c>
      <c r="S1021" t="s">
        <v>50</v>
      </c>
      <c r="T1021" t="s">
        <v>50</v>
      </c>
      <c r="U1021" t="s">
        <v>50</v>
      </c>
      <c r="V1021" t="s">
        <v>51</v>
      </c>
      <c r="W1021" t="s">
        <v>50</v>
      </c>
      <c r="X1021" t="s">
        <v>51</v>
      </c>
      <c r="Y1021" t="s">
        <v>50</v>
      </c>
      <c r="Z1021" t="s">
        <v>52</v>
      </c>
      <c r="AA1021" t="s">
        <v>50</v>
      </c>
      <c r="AB1021" t="s">
        <v>50</v>
      </c>
      <c r="AK1021" t="s">
        <v>50</v>
      </c>
      <c r="AL1021" t="s">
        <v>50</v>
      </c>
      <c r="AM1021" t="s">
        <v>50</v>
      </c>
      <c r="AN1021" t="s">
        <v>51</v>
      </c>
      <c r="AO1021" t="s">
        <v>51</v>
      </c>
      <c r="AP1021" t="s">
        <v>51</v>
      </c>
      <c r="AQ1021" t="s">
        <v>50</v>
      </c>
      <c r="AR1021" t="s">
        <v>50</v>
      </c>
      <c r="AS1021" t="s">
        <v>51</v>
      </c>
      <c r="AT1021" t="s">
        <v>50</v>
      </c>
      <c r="AU1021" t="s">
        <v>52</v>
      </c>
      <c r="AV1021" t="s">
        <v>52</v>
      </c>
      <c r="AW1021" t="s">
        <v>52</v>
      </c>
      <c r="AX1021" t="s">
        <v>52</v>
      </c>
      <c r="AY1021" t="s">
        <v>51</v>
      </c>
    </row>
    <row r="1022" spans="1:51" hidden="1" x14ac:dyDescent="0.25">
      <c r="A1022">
        <v>260703</v>
      </c>
      <c r="B1022">
        <v>55</v>
      </c>
      <c r="C1022">
        <v>55</v>
      </c>
      <c r="D1022">
        <v>55</v>
      </c>
      <c r="E1022">
        <v>6</v>
      </c>
      <c r="F1022" t="s">
        <v>1392</v>
      </c>
      <c r="G1022" s="22">
        <v>13224</v>
      </c>
      <c r="H1022">
        <v>82</v>
      </c>
      <c r="I1022" t="s">
        <v>56</v>
      </c>
      <c r="J1022" t="s">
        <v>57</v>
      </c>
      <c r="K1022" t="s">
        <v>58</v>
      </c>
      <c r="L1022">
        <v>34.4</v>
      </c>
      <c r="M1022">
        <v>120</v>
      </c>
      <c r="N1022">
        <v>70</v>
      </c>
      <c r="O1022">
        <v>50</v>
      </c>
      <c r="P1022">
        <v>95</v>
      </c>
      <c r="Q1022">
        <v>66</v>
      </c>
      <c r="R1022" t="s">
        <v>54</v>
      </c>
      <c r="S1022" t="s">
        <v>50</v>
      </c>
      <c r="T1022" t="s">
        <v>50</v>
      </c>
      <c r="U1022" t="s">
        <v>50</v>
      </c>
      <c r="V1022" t="s">
        <v>51</v>
      </c>
      <c r="W1022" t="s">
        <v>50</v>
      </c>
      <c r="X1022" t="s">
        <v>51</v>
      </c>
      <c r="Y1022" t="s">
        <v>50</v>
      </c>
      <c r="Z1022" t="s">
        <v>52</v>
      </c>
      <c r="AA1022" t="s">
        <v>50</v>
      </c>
      <c r="AB1022" t="s">
        <v>50</v>
      </c>
      <c r="AK1022" t="s">
        <v>50</v>
      </c>
      <c r="AL1022" t="s">
        <v>50</v>
      </c>
      <c r="AM1022" t="s">
        <v>50</v>
      </c>
      <c r="AN1022" t="s">
        <v>51</v>
      </c>
      <c r="AO1022" t="s">
        <v>51</v>
      </c>
      <c r="AP1022" t="s">
        <v>51</v>
      </c>
      <c r="AQ1022" t="s">
        <v>50</v>
      </c>
      <c r="AR1022" t="s">
        <v>50</v>
      </c>
      <c r="AS1022" t="s">
        <v>51</v>
      </c>
      <c r="AT1022" t="s">
        <v>50</v>
      </c>
      <c r="AU1022" t="s">
        <v>52</v>
      </c>
      <c r="AV1022" t="s">
        <v>52</v>
      </c>
      <c r="AW1022" t="s">
        <v>52</v>
      </c>
      <c r="AX1022" t="s">
        <v>52</v>
      </c>
      <c r="AY1022" t="s">
        <v>51</v>
      </c>
    </row>
    <row r="1023" spans="1:51" x14ac:dyDescent="0.25">
      <c r="A1023">
        <v>261655</v>
      </c>
      <c r="B1023">
        <v>65</v>
      </c>
      <c r="C1023">
        <v>65</v>
      </c>
      <c r="D1023">
        <v>62</v>
      </c>
      <c r="E1023">
        <v>1</v>
      </c>
      <c r="F1023" t="s">
        <v>277</v>
      </c>
      <c r="G1023" s="22">
        <v>13032</v>
      </c>
      <c r="H1023">
        <v>83</v>
      </c>
      <c r="I1023" t="s">
        <v>46</v>
      </c>
      <c r="J1023" t="s">
        <v>47</v>
      </c>
      <c r="K1023" t="s">
        <v>58</v>
      </c>
      <c r="L1023">
        <v>22.3</v>
      </c>
      <c r="M1023">
        <v>145</v>
      </c>
      <c r="N1023">
        <v>90</v>
      </c>
      <c r="O1023">
        <v>55</v>
      </c>
      <c r="P1023">
        <v>117.5</v>
      </c>
      <c r="Q1023">
        <v>90</v>
      </c>
      <c r="R1023" t="s">
        <v>54</v>
      </c>
      <c r="S1023" t="s">
        <v>51</v>
      </c>
      <c r="T1023" t="s">
        <v>50</v>
      </c>
      <c r="U1023" t="s">
        <v>50</v>
      </c>
      <c r="V1023" t="s">
        <v>51</v>
      </c>
      <c r="W1023" t="s">
        <v>50</v>
      </c>
      <c r="X1023" t="s">
        <v>51</v>
      </c>
      <c r="Y1023" t="s">
        <v>50</v>
      </c>
      <c r="Z1023" t="s">
        <v>52</v>
      </c>
      <c r="AA1023" t="s">
        <v>50</v>
      </c>
      <c r="AB1023" t="s">
        <v>50</v>
      </c>
      <c r="AC1023">
        <v>110</v>
      </c>
      <c r="AD1023">
        <v>41</v>
      </c>
      <c r="AE1023">
        <v>128</v>
      </c>
      <c r="AF1023">
        <v>5</v>
      </c>
      <c r="AK1023" t="s">
        <v>50</v>
      </c>
      <c r="AL1023" t="s">
        <v>50</v>
      </c>
      <c r="AM1023" t="s">
        <v>50</v>
      </c>
      <c r="AN1023" t="s">
        <v>50</v>
      </c>
      <c r="AO1023" t="s">
        <v>51</v>
      </c>
      <c r="AP1023" t="s">
        <v>50</v>
      </c>
      <c r="AQ1023" t="s">
        <v>50</v>
      </c>
      <c r="AR1023" t="s">
        <v>50</v>
      </c>
      <c r="AS1023" t="s">
        <v>50</v>
      </c>
      <c r="AT1023" t="s">
        <v>50</v>
      </c>
      <c r="AU1023" t="s">
        <v>52</v>
      </c>
      <c r="AV1023" t="s">
        <v>52</v>
      </c>
      <c r="AW1023" t="s">
        <v>52</v>
      </c>
      <c r="AX1023" t="s">
        <v>52</v>
      </c>
      <c r="AY1023" t="s">
        <v>51</v>
      </c>
    </row>
    <row r="1024" spans="1:51" hidden="1" x14ac:dyDescent="0.25">
      <c r="A1024">
        <v>261655</v>
      </c>
      <c r="B1024">
        <v>65</v>
      </c>
      <c r="C1024">
        <v>65</v>
      </c>
      <c r="D1024">
        <v>62</v>
      </c>
      <c r="E1024">
        <v>2</v>
      </c>
      <c r="F1024" t="s">
        <v>1393</v>
      </c>
      <c r="G1024" s="22">
        <v>13032</v>
      </c>
      <c r="H1024">
        <v>83</v>
      </c>
      <c r="I1024" t="s">
        <v>46</v>
      </c>
      <c r="J1024" t="s">
        <v>47</v>
      </c>
      <c r="K1024" t="s">
        <v>58</v>
      </c>
      <c r="L1024">
        <v>21.6</v>
      </c>
      <c r="M1024">
        <v>120</v>
      </c>
      <c r="N1024">
        <v>70</v>
      </c>
      <c r="O1024">
        <v>50</v>
      </c>
      <c r="P1024">
        <v>95</v>
      </c>
      <c r="Q1024">
        <v>98</v>
      </c>
      <c r="R1024" t="s">
        <v>54</v>
      </c>
      <c r="S1024" t="s">
        <v>51</v>
      </c>
      <c r="T1024" t="s">
        <v>50</v>
      </c>
      <c r="U1024" t="s">
        <v>50</v>
      </c>
      <c r="V1024" t="s">
        <v>51</v>
      </c>
      <c r="W1024" t="s">
        <v>50</v>
      </c>
      <c r="X1024" t="s">
        <v>51</v>
      </c>
      <c r="Y1024" t="s">
        <v>50</v>
      </c>
      <c r="Z1024" t="s">
        <v>52</v>
      </c>
      <c r="AA1024" t="s">
        <v>50</v>
      </c>
      <c r="AB1024" t="s">
        <v>50</v>
      </c>
      <c r="AC1024">
        <v>140</v>
      </c>
      <c r="AD1024">
        <v>30</v>
      </c>
      <c r="AE1024">
        <v>142</v>
      </c>
      <c r="AF1024">
        <v>4.8</v>
      </c>
      <c r="AI1024">
        <v>5.9</v>
      </c>
      <c r="AJ1024">
        <v>3.7</v>
      </c>
      <c r="AK1024" t="s">
        <v>50</v>
      </c>
      <c r="AL1024" t="s">
        <v>50</v>
      </c>
      <c r="AM1024" t="s">
        <v>50</v>
      </c>
      <c r="AN1024" t="s">
        <v>50</v>
      </c>
      <c r="AO1024" t="s">
        <v>51</v>
      </c>
      <c r="AP1024" t="s">
        <v>50</v>
      </c>
      <c r="AQ1024" t="s">
        <v>50</v>
      </c>
      <c r="AR1024" t="s">
        <v>50</v>
      </c>
      <c r="AS1024" t="s">
        <v>50</v>
      </c>
      <c r="AT1024" t="s">
        <v>50</v>
      </c>
      <c r="AU1024" t="s">
        <v>52</v>
      </c>
      <c r="AV1024" t="s">
        <v>52</v>
      </c>
      <c r="AW1024" t="s">
        <v>52</v>
      </c>
      <c r="AX1024" t="s">
        <v>52</v>
      </c>
      <c r="AY1024" t="s">
        <v>51</v>
      </c>
    </row>
    <row r="1025" spans="1:51" hidden="1" x14ac:dyDescent="0.25">
      <c r="A1025">
        <v>261655</v>
      </c>
      <c r="B1025">
        <v>65</v>
      </c>
      <c r="C1025">
        <v>65</v>
      </c>
      <c r="D1025">
        <v>62</v>
      </c>
      <c r="E1025">
        <v>3</v>
      </c>
      <c r="F1025" t="s">
        <v>1394</v>
      </c>
      <c r="G1025" s="22">
        <v>13032</v>
      </c>
      <c r="H1025">
        <v>83</v>
      </c>
      <c r="I1025" t="s">
        <v>46</v>
      </c>
      <c r="J1025" t="s">
        <v>47</v>
      </c>
      <c r="K1025" t="s">
        <v>58</v>
      </c>
      <c r="L1025">
        <v>22</v>
      </c>
      <c r="M1025">
        <v>110</v>
      </c>
      <c r="N1025">
        <v>60</v>
      </c>
      <c r="O1025">
        <v>50</v>
      </c>
      <c r="P1025">
        <v>85</v>
      </c>
      <c r="Q1025">
        <v>101</v>
      </c>
      <c r="R1025" t="s">
        <v>54</v>
      </c>
      <c r="S1025" t="s">
        <v>51</v>
      </c>
      <c r="T1025" t="s">
        <v>50</v>
      </c>
      <c r="U1025" t="s">
        <v>50</v>
      </c>
      <c r="V1025" t="s">
        <v>51</v>
      </c>
      <c r="W1025" t="s">
        <v>50</v>
      </c>
      <c r="X1025" t="s">
        <v>51</v>
      </c>
      <c r="Y1025" t="s">
        <v>50</v>
      </c>
      <c r="Z1025" t="s">
        <v>52</v>
      </c>
      <c r="AA1025" t="s">
        <v>50</v>
      </c>
      <c r="AB1025" t="s">
        <v>50</v>
      </c>
      <c r="AK1025" t="s">
        <v>50</v>
      </c>
      <c r="AL1025" t="s">
        <v>50</v>
      </c>
      <c r="AM1025" t="s">
        <v>50</v>
      </c>
      <c r="AN1025" t="s">
        <v>51</v>
      </c>
      <c r="AO1025" t="s">
        <v>51</v>
      </c>
      <c r="AP1025" t="s">
        <v>50</v>
      </c>
      <c r="AQ1025" t="s">
        <v>50</v>
      </c>
      <c r="AR1025" t="s">
        <v>50</v>
      </c>
      <c r="AS1025" t="s">
        <v>50</v>
      </c>
      <c r="AT1025" t="s">
        <v>50</v>
      </c>
      <c r="AU1025" t="s">
        <v>52</v>
      </c>
      <c r="AV1025" t="s">
        <v>52</v>
      </c>
      <c r="AW1025" t="s">
        <v>52</v>
      </c>
      <c r="AX1025" t="s">
        <v>52</v>
      </c>
      <c r="AY1025" t="s">
        <v>51</v>
      </c>
    </row>
    <row r="1026" spans="1:51" hidden="1" x14ac:dyDescent="0.25">
      <c r="A1026">
        <v>261655</v>
      </c>
      <c r="B1026">
        <v>65</v>
      </c>
      <c r="C1026">
        <v>65</v>
      </c>
      <c r="D1026">
        <v>62</v>
      </c>
      <c r="E1026">
        <v>4</v>
      </c>
      <c r="F1026" t="s">
        <v>1395</v>
      </c>
      <c r="G1026" s="22">
        <v>13032</v>
      </c>
      <c r="H1026">
        <v>83</v>
      </c>
      <c r="I1026" t="s">
        <v>46</v>
      </c>
      <c r="J1026" t="s">
        <v>47</v>
      </c>
      <c r="K1026" t="s">
        <v>58</v>
      </c>
      <c r="L1026">
        <v>22.3</v>
      </c>
      <c r="M1026">
        <v>130</v>
      </c>
      <c r="N1026">
        <v>60</v>
      </c>
      <c r="O1026">
        <v>70</v>
      </c>
      <c r="P1026">
        <v>95</v>
      </c>
      <c r="Q1026">
        <v>87</v>
      </c>
      <c r="R1026" t="s">
        <v>54</v>
      </c>
      <c r="S1026" t="s">
        <v>51</v>
      </c>
      <c r="T1026" t="s">
        <v>50</v>
      </c>
      <c r="U1026" t="s">
        <v>50</v>
      </c>
      <c r="V1026" t="s">
        <v>51</v>
      </c>
      <c r="W1026" t="s">
        <v>50</v>
      </c>
      <c r="X1026" t="s">
        <v>51</v>
      </c>
      <c r="Y1026" t="s">
        <v>50</v>
      </c>
      <c r="Z1026" t="s">
        <v>52</v>
      </c>
      <c r="AA1026" t="s">
        <v>50</v>
      </c>
      <c r="AB1026" t="s">
        <v>50</v>
      </c>
      <c r="AK1026" t="s">
        <v>50</v>
      </c>
      <c r="AL1026" t="s">
        <v>50</v>
      </c>
      <c r="AM1026" t="s">
        <v>50</v>
      </c>
      <c r="AN1026" t="s">
        <v>51</v>
      </c>
      <c r="AO1026" t="s">
        <v>51</v>
      </c>
      <c r="AP1026" t="s">
        <v>50</v>
      </c>
      <c r="AQ1026" t="s">
        <v>50</v>
      </c>
      <c r="AR1026" t="s">
        <v>50</v>
      </c>
      <c r="AS1026" t="s">
        <v>50</v>
      </c>
      <c r="AT1026" t="s">
        <v>50</v>
      </c>
      <c r="AU1026" t="s">
        <v>52</v>
      </c>
      <c r="AV1026" t="s">
        <v>52</v>
      </c>
      <c r="AW1026" t="s">
        <v>52</v>
      </c>
      <c r="AX1026" t="s">
        <v>52</v>
      </c>
      <c r="AY1026" t="s">
        <v>51</v>
      </c>
    </row>
    <row r="1027" spans="1:51" hidden="1" x14ac:dyDescent="0.25">
      <c r="A1027">
        <v>261655</v>
      </c>
      <c r="B1027">
        <v>54</v>
      </c>
      <c r="C1027">
        <v>54</v>
      </c>
      <c r="D1027">
        <v>54</v>
      </c>
      <c r="E1027">
        <v>5</v>
      </c>
      <c r="F1027" t="s">
        <v>1396</v>
      </c>
      <c r="G1027" s="22">
        <v>13032</v>
      </c>
      <c r="H1027">
        <v>83</v>
      </c>
      <c r="I1027" t="s">
        <v>46</v>
      </c>
      <c r="J1027" t="s">
        <v>47</v>
      </c>
      <c r="K1027" t="s">
        <v>58</v>
      </c>
      <c r="L1027">
        <v>22.3</v>
      </c>
      <c r="M1027">
        <v>100</v>
      </c>
      <c r="N1027">
        <v>60</v>
      </c>
      <c r="O1027">
        <v>40</v>
      </c>
      <c r="P1027">
        <v>80</v>
      </c>
      <c r="Q1027">
        <v>88</v>
      </c>
      <c r="R1027" t="s">
        <v>54</v>
      </c>
      <c r="S1027" t="s">
        <v>50</v>
      </c>
      <c r="T1027" t="s">
        <v>50</v>
      </c>
      <c r="U1027" t="s">
        <v>50</v>
      </c>
      <c r="V1027" t="s">
        <v>51</v>
      </c>
      <c r="W1027" t="s">
        <v>50</v>
      </c>
      <c r="X1027" t="s">
        <v>51</v>
      </c>
      <c r="Y1027" t="s">
        <v>50</v>
      </c>
      <c r="Z1027" t="s">
        <v>52</v>
      </c>
      <c r="AA1027" t="s">
        <v>50</v>
      </c>
      <c r="AB1027" t="s">
        <v>50</v>
      </c>
      <c r="AC1027">
        <v>130</v>
      </c>
      <c r="AD1027">
        <v>33</v>
      </c>
      <c r="AF1027">
        <v>4.7</v>
      </c>
      <c r="AK1027" t="s">
        <v>50</v>
      </c>
      <c r="AL1027" t="s">
        <v>50</v>
      </c>
      <c r="AM1027" t="s">
        <v>50</v>
      </c>
      <c r="AN1027" t="s">
        <v>51</v>
      </c>
      <c r="AO1027" t="s">
        <v>51</v>
      </c>
      <c r="AP1027" t="s">
        <v>50</v>
      </c>
      <c r="AQ1027" t="s">
        <v>50</v>
      </c>
      <c r="AR1027" t="s">
        <v>50</v>
      </c>
      <c r="AS1027" t="s">
        <v>50</v>
      </c>
      <c r="AT1027" t="s">
        <v>50</v>
      </c>
      <c r="AU1027" t="s">
        <v>52</v>
      </c>
      <c r="AV1027" t="s">
        <v>52</v>
      </c>
      <c r="AW1027" t="s">
        <v>52</v>
      </c>
      <c r="AX1027" t="s">
        <v>52</v>
      </c>
      <c r="AY1027" t="s">
        <v>51</v>
      </c>
    </row>
    <row r="1028" spans="1:51" x14ac:dyDescent="0.25">
      <c r="A1028">
        <v>263138</v>
      </c>
      <c r="B1028">
        <v>54</v>
      </c>
      <c r="C1028">
        <v>54</v>
      </c>
      <c r="D1028">
        <v>35</v>
      </c>
      <c r="E1028">
        <v>1</v>
      </c>
      <c r="F1028" t="s">
        <v>278</v>
      </c>
      <c r="G1028" s="22">
        <v>14648</v>
      </c>
      <c r="H1028">
        <v>78</v>
      </c>
      <c r="I1028" t="s">
        <v>56</v>
      </c>
      <c r="J1028" t="s">
        <v>47</v>
      </c>
      <c r="K1028" t="s">
        <v>58</v>
      </c>
      <c r="L1028">
        <v>26.6</v>
      </c>
      <c r="M1028">
        <v>160</v>
      </c>
      <c r="N1028">
        <v>85</v>
      </c>
      <c r="O1028">
        <v>75</v>
      </c>
      <c r="P1028">
        <v>122.5</v>
      </c>
      <c r="Q1028">
        <v>82</v>
      </c>
      <c r="R1028" t="s">
        <v>59</v>
      </c>
      <c r="S1028" t="s">
        <v>50</v>
      </c>
      <c r="T1028" t="s">
        <v>51</v>
      </c>
      <c r="U1028" t="s">
        <v>51</v>
      </c>
      <c r="V1028" t="s">
        <v>51</v>
      </c>
      <c r="W1028" t="s">
        <v>50</v>
      </c>
      <c r="X1028" t="s">
        <v>50</v>
      </c>
      <c r="Y1028" t="s">
        <v>50</v>
      </c>
      <c r="Z1028" t="s">
        <v>52</v>
      </c>
      <c r="AA1028" t="s">
        <v>50</v>
      </c>
      <c r="AB1028" t="s">
        <v>50</v>
      </c>
      <c r="AC1028">
        <v>145</v>
      </c>
      <c r="AD1028">
        <v>40</v>
      </c>
      <c r="AE1028">
        <v>127</v>
      </c>
      <c r="AF1028">
        <v>4.5</v>
      </c>
      <c r="AG1028">
        <v>186</v>
      </c>
      <c r="AK1028" t="s">
        <v>50</v>
      </c>
      <c r="AL1028" t="s">
        <v>51</v>
      </c>
      <c r="AM1028" t="s">
        <v>50</v>
      </c>
      <c r="AN1028" t="s">
        <v>51</v>
      </c>
      <c r="AO1028" t="s">
        <v>50</v>
      </c>
      <c r="AP1028" t="s">
        <v>50</v>
      </c>
      <c r="AQ1028" t="s">
        <v>50</v>
      </c>
      <c r="AR1028" t="s">
        <v>50</v>
      </c>
      <c r="AS1028" t="s">
        <v>51</v>
      </c>
      <c r="AT1028" t="s">
        <v>50</v>
      </c>
      <c r="AU1028" t="s">
        <v>52</v>
      </c>
      <c r="AV1028" t="s">
        <v>52</v>
      </c>
      <c r="AW1028" t="s">
        <v>52</v>
      </c>
      <c r="AX1028" t="s">
        <v>52</v>
      </c>
      <c r="AY1028" t="s">
        <v>51</v>
      </c>
    </row>
    <row r="1029" spans="1:51" hidden="1" x14ac:dyDescent="0.25">
      <c r="A1029">
        <v>263138</v>
      </c>
      <c r="B1029">
        <v>54</v>
      </c>
      <c r="C1029">
        <v>54</v>
      </c>
      <c r="D1029">
        <v>35</v>
      </c>
      <c r="E1029">
        <v>2</v>
      </c>
      <c r="F1029" t="s">
        <v>1397</v>
      </c>
      <c r="G1029" s="22">
        <v>14648</v>
      </c>
      <c r="H1029">
        <v>78</v>
      </c>
      <c r="I1029" t="s">
        <v>56</v>
      </c>
      <c r="J1029" t="s">
        <v>47</v>
      </c>
      <c r="K1029" t="s">
        <v>58</v>
      </c>
      <c r="L1029">
        <v>26.2</v>
      </c>
      <c r="M1029">
        <v>140</v>
      </c>
      <c r="N1029">
        <v>80</v>
      </c>
      <c r="O1029">
        <v>60</v>
      </c>
      <c r="P1029">
        <v>110</v>
      </c>
      <c r="Q1029">
        <v>83</v>
      </c>
      <c r="R1029" t="s">
        <v>54</v>
      </c>
      <c r="S1029" t="s">
        <v>50</v>
      </c>
      <c r="T1029" t="s">
        <v>51</v>
      </c>
      <c r="U1029" t="s">
        <v>50</v>
      </c>
      <c r="V1029" t="s">
        <v>51</v>
      </c>
      <c r="W1029" t="s">
        <v>50</v>
      </c>
      <c r="X1029" t="s">
        <v>50</v>
      </c>
      <c r="Y1029" t="s">
        <v>50</v>
      </c>
      <c r="Z1029" t="s">
        <v>52</v>
      </c>
      <c r="AA1029" t="s">
        <v>50</v>
      </c>
      <c r="AB1029" t="s">
        <v>50</v>
      </c>
      <c r="AC1029">
        <v>150</v>
      </c>
      <c r="AD1029">
        <v>38</v>
      </c>
      <c r="AF1029">
        <v>4.5999999999999996</v>
      </c>
      <c r="AK1029" t="s">
        <v>50</v>
      </c>
      <c r="AL1029" t="s">
        <v>50</v>
      </c>
      <c r="AM1029" t="s">
        <v>50</v>
      </c>
      <c r="AN1029" t="s">
        <v>51</v>
      </c>
      <c r="AO1029" t="s">
        <v>51</v>
      </c>
      <c r="AP1029" t="s">
        <v>50</v>
      </c>
      <c r="AQ1029" t="s">
        <v>50</v>
      </c>
      <c r="AR1029" t="s">
        <v>50</v>
      </c>
      <c r="AS1029" t="s">
        <v>51</v>
      </c>
      <c r="AT1029" t="s">
        <v>50</v>
      </c>
      <c r="AU1029" t="s">
        <v>52</v>
      </c>
      <c r="AV1029" t="s">
        <v>52</v>
      </c>
      <c r="AW1029" t="s">
        <v>52</v>
      </c>
      <c r="AX1029" t="s">
        <v>52</v>
      </c>
      <c r="AY1029" t="s">
        <v>51</v>
      </c>
    </row>
    <row r="1030" spans="1:51" x14ac:dyDescent="0.25">
      <c r="A1030">
        <v>263525</v>
      </c>
      <c r="B1030">
        <v>52</v>
      </c>
      <c r="C1030">
        <v>52</v>
      </c>
      <c r="D1030">
        <v>35</v>
      </c>
      <c r="E1030">
        <v>1</v>
      </c>
      <c r="F1030" t="s">
        <v>279</v>
      </c>
      <c r="G1030" s="22">
        <v>20634</v>
      </c>
      <c r="H1030">
        <v>62</v>
      </c>
      <c r="I1030" t="s">
        <v>46</v>
      </c>
      <c r="J1030" t="s">
        <v>47</v>
      </c>
      <c r="K1030" t="s">
        <v>58</v>
      </c>
      <c r="L1030">
        <v>31.6</v>
      </c>
      <c r="M1030">
        <v>140</v>
      </c>
      <c r="N1030">
        <v>60</v>
      </c>
      <c r="O1030">
        <v>80</v>
      </c>
      <c r="P1030">
        <v>100</v>
      </c>
      <c r="Q1030">
        <v>68</v>
      </c>
      <c r="R1030" t="s">
        <v>54</v>
      </c>
      <c r="S1030" t="s">
        <v>50</v>
      </c>
      <c r="T1030" t="s">
        <v>50</v>
      </c>
      <c r="U1030" t="s">
        <v>50</v>
      </c>
      <c r="V1030" t="s">
        <v>51</v>
      </c>
      <c r="W1030" t="s">
        <v>50</v>
      </c>
      <c r="X1030" t="s">
        <v>50</v>
      </c>
      <c r="Y1030" t="s">
        <v>50</v>
      </c>
      <c r="Z1030" t="s">
        <v>52</v>
      </c>
      <c r="AA1030" t="s">
        <v>50</v>
      </c>
      <c r="AB1030" t="s">
        <v>50</v>
      </c>
      <c r="AC1030">
        <v>60</v>
      </c>
      <c r="AD1030" t="s">
        <v>92</v>
      </c>
      <c r="AE1030">
        <v>131</v>
      </c>
      <c r="AF1030">
        <v>4.5</v>
      </c>
      <c r="AI1030">
        <v>4.5999999999999996</v>
      </c>
      <c r="AJ1030">
        <v>2.2999999999999998</v>
      </c>
      <c r="AK1030" t="s">
        <v>50</v>
      </c>
      <c r="AL1030" t="s">
        <v>51</v>
      </c>
      <c r="AM1030" t="s">
        <v>50</v>
      </c>
      <c r="AN1030" t="s">
        <v>51</v>
      </c>
      <c r="AO1030" t="s">
        <v>50</v>
      </c>
      <c r="AP1030" t="s">
        <v>50</v>
      </c>
      <c r="AQ1030" t="s">
        <v>50</v>
      </c>
      <c r="AR1030" t="s">
        <v>50</v>
      </c>
      <c r="AS1030" t="s">
        <v>51</v>
      </c>
      <c r="AT1030" t="s">
        <v>50</v>
      </c>
      <c r="AU1030" t="s">
        <v>52</v>
      </c>
      <c r="AV1030" t="s">
        <v>52</v>
      </c>
      <c r="AW1030" t="s">
        <v>52</v>
      </c>
      <c r="AX1030" t="s">
        <v>52</v>
      </c>
      <c r="AY1030" t="s">
        <v>51</v>
      </c>
    </row>
    <row r="1031" spans="1:51" hidden="1" x14ac:dyDescent="0.25">
      <c r="A1031">
        <v>263525</v>
      </c>
      <c r="B1031">
        <v>52</v>
      </c>
      <c r="C1031">
        <v>52</v>
      </c>
      <c r="D1031">
        <v>35</v>
      </c>
      <c r="E1031">
        <v>2</v>
      </c>
      <c r="F1031" t="s">
        <v>1398</v>
      </c>
      <c r="G1031" s="22">
        <v>20634</v>
      </c>
      <c r="H1031">
        <v>62</v>
      </c>
      <c r="I1031" t="s">
        <v>46</v>
      </c>
      <c r="J1031" t="s">
        <v>47</v>
      </c>
      <c r="K1031" t="s">
        <v>58</v>
      </c>
      <c r="L1031">
        <v>30.3</v>
      </c>
      <c r="M1031">
        <v>120</v>
      </c>
      <c r="N1031">
        <v>70</v>
      </c>
      <c r="O1031">
        <v>50</v>
      </c>
      <c r="P1031">
        <v>95</v>
      </c>
      <c r="Q1031">
        <v>57</v>
      </c>
      <c r="R1031" t="s">
        <v>54</v>
      </c>
      <c r="S1031" t="s">
        <v>50</v>
      </c>
      <c r="T1031" t="s">
        <v>50</v>
      </c>
      <c r="U1031" t="s">
        <v>50</v>
      </c>
      <c r="V1031" t="s">
        <v>51</v>
      </c>
      <c r="W1031" t="s">
        <v>50</v>
      </c>
      <c r="X1031" t="s">
        <v>50</v>
      </c>
      <c r="Y1031" t="s">
        <v>50</v>
      </c>
      <c r="Z1031" t="s">
        <v>52</v>
      </c>
      <c r="AA1031" t="s">
        <v>50</v>
      </c>
      <c r="AB1031" t="s">
        <v>50</v>
      </c>
      <c r="AC1031">
        <v>63</v>
      </c>
      <c r="AD1031" t="s">
        <v>92</v>
      </c>
      <c r="AF1031">
        <v>4.7</v>
      </c>
      <c r="AK1031" t="s">
        <v>50</v>
      </c>
      <c r="AL1031" t="s">
        <v>51</v>
      </c>
      <c r="AM1031" t="s">
        <v>50</v>
      </c>
      <c r="AN1031" t="s">
        <v>51</v>
      </c>
      <c r="AO1031" t="s">
        <v>50</v>
      </c>
      <c r="AP1031" t="s">
        <v>50</v>
      </c>
      <c r="AQ1031" t="s">
        <v>50</v>
      </c>
      <c r="AR1031" t="s">
        <v>50</v>
      </c>
      <c r="AS1031" t="s">
        <v>51</v>
      </c>
      <c r="AT1031" t="s">
        <v>50</v>
      </c>
      <c r="AU1031" t="s">
        <v>52</v>
      </c>
      <c r="AV1031" t="s">
        <v>52</v>
      </c>
      <c r="AW1031" t="s">
        <v>52</v>
      </c>
      <c r="AX1031" t="s">
        <v>52</v>
      </c>
      <c r="AY1031" t="s">
        <v>50</v>
      </c>
    </row>
    <row r="1032" spans="1:51" hidden="1" x14ac:dyDescent="0.25">
      <c r="A1032">
        <v>263525</v>
      </c>
      <c r="B1032">
        <v>55</v>
      </c>
      <c r="C1032">
        <v>55</v>
      </c>
      <c r="D1032">
        <v>35</v>
      </c>
      <c r="E1032">
        <v>3</v>
      </c>
      <c r="F1032" t="s">
        <v>1399</v>
      </c>
      <c r="G1032" s="22">
        <v>20634</v>
      </c>
      <c r="H1032">
        <v>62</v>
      </c>
      <c r="I1032" t="s">
        <v>46</v>
      </c>
      <c r="J1032" t="s">
        <v>47</v>
      </c>
      <c r="K1032" t="s">
        <v>58</v>
      </c>
      <c r="L1032">
        <v>29.1</v>
      </c>
      <c r="M1032">
        <v>120</v>
      </c>
      <c r="N1032">
        <v>60</v>
      </c>
      <c r="O1032">
        <v>60</v>
      </c>
      <c r="P1032">
        <v>90</v>
      </c>
      <c r="Q1032">
        <v>59</v>
      </c>
      <c r="R1032" t="s">
        <v>54</v>
      </c>
      <c r="S1032" t="s">
        <v>50</v>
      </c>
      <c r="T1032" t="s">
        <v>50</v>
      </c>
      <c r="U1032" t="s">
        <v>50</v>
      </c>
      <c r="V1032" t="s">
        <v>51</v>
      </c>
      <c r="W1032" t="s">
        <v>50</v>
      </c>
      <c r="X1032" t="s">
        <v>50</v>
      </c>
      <c r="Y1032" t="s">
        <v>50</v>
      </c>
      <c r="Z1032" t="s">
        <v>52</v>
      </c>
      <c r="AA1032" t="s">
        <v>50</v>
      </c>
      <c r="AB1032" t="s">
        <v>50</v>
      </c>
      <c r="AE1032">
        <v>129</v>
      </c>
      <c r="AK1032" t="s">
        <v>50</v>
      </c>
      <c r="AL1032" t="s">
        <v>51</v>
      </c>
      <c r="AM1032" t="s">
        <v>50</v>
      </c>
      <c r="AN1032" t="s">
        <v>51</v>
      </c>
      <c r="AO1032" t="s">
        <v>50</v>
      </c>
      <c r="AP1032" t="s">
        <v>50</v>
      </c>
      <c r="AQ1032" t="s">
        <v>50</v>
      </c>
      <c r="AR1032" t="s">
        <v>50</v>
      </c>
      <c r="AS1032" t="s">
        <v>51</v>
      </c>
      <c r="AT1032" t="s">
        <v>50</v>
      </c>
      <c r="AU1032" t="s">
        <v>52</v>
      </c>
      <c r="AV1032" t="s">
        <v>52</v>
      </c>
      <c r="AW1032" t="s">
        <v>52</v>
      </c>
      <c r="AX1032" t="s">
        <v>52</v>
      </c>
      <c r="AY1032" t="s">
        <v>50</v>
      </c>
    </row>
    <row r="1033" spans="1:51" x14ac:dyDescent="0.25">
      <c r="A1033">
        <v>263730</v>
      </c>
      <c r="B1033">
        <v>60</v>
      </c>
      <c r="C1033">
        <v>60</v>
      </c>
      <c r="D1033">
        <v>60</v>
      </c>
      <c r="E1033">
        <v>1</v>
      </c>
      <c r="F1033" t="s">
        <v>280</v>
      </c>
      <c r="G1033" s="22">
        <v>14119</v>
      </c>
      <c r="H1033">
        <v>80</v>
      </c>
      <c r="I1033" t="s">
        <v>46</v>
      </c>
      <c r="J1033" t="s">
        <v>47</v>
      </c>
      <c r="K1033" t="s">
        <v>58</v>
      </c>
      <c r="L1033">
        <v>24.1</v>
      </c>
      <c r="M1033">
        <v>120</v>
      </c>
      <c r="N1033">
        <v>75</v>
      </c>
      <c r="O1033">
        <v>45</v>
      </c>
      <c r="P1033">
        <v>97.5</v>
      </c>
      <c r="Q1033">
        <v>81</v>
      </c>
      <c r="R1033" t="s">
        <v>54</v>
      </c>
      <c r="S1033" t="s">
        <v>50</v>
      </c>
      <c r="T1033" t="s">
        <v>50</v>
      </c>
      <c r="U1033" t="s">
        <v>50</v>
      </c>
      <c r="V1033" t="s">
        <v>50</v>
      </c>
      <c r="W1033" t="s">
        <v>50</v>
      </c>
      <c r="X1033" t="s">
        <v>50</v>
      </c>
      <c r="Y1033" t="s">
        <v>50</v>
      </c>
      <c r="Z1033" t="s">
        <v>52</v>
      </c>
      <c r="AA1033" t="s">
        <v>50</v>
      </c>
      <c r="AB1033" t="s">
        <v>50</v>
      </c>
      <c r="AK1033" t="s">
        <v>50</v>
      </c>
      <c r="AL1033" t="s">
        <v>50</v>
      </c>
      <c r="AN1033" t="s">
        <v>50</v>
      </c>
      <c r="AO1033" t="s">
        <v>51</v>
      </c>
      <c r="AP1033" t="s">
        <v>51</v>
      </c>
      <c r="AQ1033" t="s">
        <v>50</v>
      </c>
      <c r="AR1033" t="s">
        <v>50</v>
      </c>
      <c r="AS1033" t="s">
        <v>51</v>
      </c>
      <c r="AT1033" t="s">
        <v>50</v>
      </c>
      <c r="AU1033" t="s">
        <v>52</v>
      </c>
      <c r="AV1033" t="s">
        <v>52</v>
      </c>
      <c r="AW1033" t="s">
        <v>52</v>
      </c>
      <c r="AX1033" t="s">
        <v>52</v>
      </c>
      <c r="AY1033" t="s">
        <v>51</v>
      </c>
    </row>
    <row r="1034" spans="1:51" hidden="1" x14ac:dyDescent="0.25">
      <c r="A1034">
        <v>263730</v>
      </c>
      <c r="B1034">
        <v>64</v>
      </c>
      <c r="C1034">
        <v>64</v>
      </c>
      <c r="D1034">
        <v>60</v>
      </c>
      <c r="E1034">
        <v>2</v>
      </c>
      <c r="F1034" t="s">
        <v>1400</v>
      </c>
      <c r="G1034" s="22">
        <v>14119</v>
      </c>
      <c r="H1034">
        <v>80</v>
      </c>
      <c r="I1034" t="s">
        <v>46</v>
      </c>
      <c r="J1034" t="s">
        <v>47</v>
      </c>
      <c r="K1034" t="s">
        <v>58</v>
      </c>
      <c r="L1034">
        <v>24.9</v>
      </c>
      <c r="M1034">
        <v>150</v>
      </c>
      <c r="N1034">
        <v>80</v>
      </c>
      <c r="O1034">
        <v>70</v>
      </c>
      <c r="P1034">
        <v>115</v>
      </c>
      <c r="Q1034">
        <v>80</v>
      </c>
      <c r="R1034" t="s">
        <v>54</v>
      </c>
      <c r="S1034" t="s">
        <v>50</v>
      </c>
      <c r="T1034" t="s">
        <v>50</v>
      </c>
      <c r="U1034" t="s">
        <v>50</v>
      </c>
      <c r="V1034" t="s">
        <v>50</v>
      </c>
      <c r="W1034" t="s">
        <v>50</v>
      </c>
      <c r="X1034" t="s">
        <v>50</v>
      </c>
      <c r="Y1034" t="s">
        <v>50</v>
      </c>
      <c r="Z1034" t="s">
        <v>52</v>
      </c>
      <c r="AA1034" t="s">
        <v>50</v>
      </c>
      <c r="AB1034" t="s">
        <v>50</v>
      </c>
      <c r="AK1034" t="s">
        <v>50</v>
      </c>
      <c r="AL1034" t="s">
        <v>50</v>
      </c>
      <c r="AM1034" t="s">
        <v>50</v>
      </c>
      <c r="AN1034" t="s">
        <v>50</v>
      </c>
      <c r="AO1034" t="s">
        <v>51</v>
      </c>
      <c r="AP1034" t="s">
        <v>51</v>
      </c>
      <c r="AQ1034" t="s">
        <v>50</v>
      </c>
      <c r="AR1034" t="s">
        <v>50</v>
      </c>
      <c r="AS1034" t="s">
        <v>51</v>
      </c>
      <c r="AT1034" t="s">
        <v>50</v>
      </c>
      <c r="AU1034" t="s">
        <v>52</v>
      </c>
      <c r="AV1034" t="s">
        <v>52</v>
      </c>
      <c r="AW1034" t="s">
        <v>52</v>
      </c>
      <c r="AX1034" t="s">
        <v>52</v>
      </c>
      <c r="AY1034" t="s">
        <v>51</v>
      </c>
    </row>
    <row r="1035" spans="1:51" hidden="1" x14ac:dyDescent="0.25">
      <c r="A1035">
        <v>263730</v>
      </c>
      <c r="B1035">
        <v>65</v>
      </c>
      <c r="C1035">
        <v>65</v>
      </c>
      <c r="D1035">
        <v>60</v>
      </c>
      <c r="E1035">
        <v>3</v>
      </c>
      <c r="F1035" t="s">
        <v>1401</v>
      </c>
      <c r="G1035" s="22">
        <v>14119</v>
      </c>
      <c r="H1035">
        <v>80</v>
      </c>
      <c r="I1035" t="s">
        <v>46</v>
      </c>
      <c r="J1035" t="s">
        <v>47</v>
      </c>
      <c r="K1035" t="s">
        <v>58</v>
      </c>
      <c r="L1035">
        <v>24.6</v>
      </c>
      <c r="M1035">
        <v>120</v>
      </c>
      <c r="N1035">
        <v>60</v>
      </c>
      <c r="O1035">
        <v>60</v>
      </c>
      <c r="P1035">
        <v>90</v>
      </c>
      <c r="Q1035">
        <v>89</v>
      </c>
      <c r="R1035" t="s">
        <v>54</v>
      </c>
      <c r="S1035" t="s">
        <v>50</v>
      </c>
      <c r="T1035" t="s">
        <v>50</v>
      </c>
      <c r="U1035" t="s">
        <v>50</v>
      </c>
      <c r="V1035" t="s">
        <v>50</v>
      </c>
      <c r="W1035" t="s">
        <v>50</v>
      </c>
      <c r="X1035" t="s">
        <v>50</v>
      </c>
      <c r="Y1035" t="s">
        <v>50</v>
      </c>
      <c r="Z1035" t="s">
        <v>52</v>
      </c>
      <c r="AA1035" t="s">
        <v>50</v>
      </c>
      <c r="AB1035" t="s">
        <v>50</v>
      </c>
      <c r="AC1035">
        <v>76</v>
      </c>
      <c r="AD1035">
        <v>64</v>
      </c>
      <c r="AE1035">
        <v>131</v>
      </c>
      <c r="AF1035">
        <v>4.0999999999999996</v>
      </c>
      <c r="AI1035">
        <v>4.2</v>
      </c>
      <c r="AJ1035">
        <v>2.2000000000000002</v>
      </c>
      <c r="AK1035" t="s">
        <v>50</v>
      </c>
      <c r="AL1035" t="s">
        <v>50</v>
      </c>
      <c r="AM1035" t="s">
        <v>50</v>
      </c>
      <c r="AN1035" t="s">
        <v>50</v>
      </c>
      <c r="AO1035" t="s">
        <v>51</v>
      </c>
      <c r="AP1035" t="s">
        <v>51</v>
      </c>
      <c r="AQ1035" t="s">
        <v>50</v>
      </c>
      <c r="AR1035" t="s">
        <v>50</v>
      </c>
      <c r="AS1035" t="s">
        <v>51</v>
      </c>
      <c r="AT1035" t="s">
        <v>50</v>
      </c>
      <c r="AU1035" t="s">
        <v>52</v>
      </c>
      <c r="AV1035" t="s">
        <v>52</v>
      </c>
      <c r="AW1035" t="s">
        <v>52</v>
      </c>
      <c r="AX1035" t="s">
        <v>52</v>
      </c>
      <c r="AY1035" t="s">
        <v>51</v>
      </c>
    </row>
    <row r="1036" spans="1:51" x14ac:dyDescent="0.25">
      <c r="A1036">
        <v>263927</v>
      </c>
      <c r="B1036">
        <v>55</v>
      </c>
      <c r="C1036">
        <v>55</v>
      </c>
      <c r="D1036">
        <v>40</v>
      </c>
      <c r="E1036">
        <v>1</v>
      </c>
      <c r="F1036" t="s">
        <v>281</v>
      </c>
      <c r="G1036" s="22">
        <v>15442</v>
      </c>
      <c r="H1036">
        <v>76</v>
      </c>
      <c r="I1036" t="s">
        <v>56</v>
      </c>
      <c r="J1036" t="s">
        <v>57</v>
      </c>
      <c r="K1036" t="s">
        <v>58</v>
      </c>
      <c r="L1036">
        <v>22.1</v>
      </c>
      <c r="M1036">
        <v>110</v>
      </c>
      <c r="N1036">
        <v>50</v>
      </c>
      <c r="O1036">
        <v>60</v>
      </c>
      <c r="P1036">
        <v>80</v>
      </c>
      <c r="Q1036">
        <v>55</v>
      </c>
      <c r="R1036" t="s">
        <v>54</v>
      </c>
      <c r="S1036" t="s">
        <v>50</v>
      </c>
      <c r="T1036" t="s">
        <v>50</v>
      </c>
      <c r="U1036" t="s">
        <v>50</v>
      </c>
      <c r="V1036" t="s">
        <v>51</v>
      </c>
      <c r="W1036" t="s">
        <v>50</v>
      </c>
      <c r="X1036" t="s">
        <v>50</v>
      </c>
      <c r="Y1036" t="s">
        <v>51</v>
      </c>
      <c r="Z1036" t="s">
        <v>52</v>
      </c>
      <c r="AA1036" t="s">
        <v>50</v>
      </c>
      <c r="AB1036" t="s">
        <v>50</v>
      </c>
      <c r="AC1036">
        <v>102</v>
      </c>
      <c r="AD1036">
        <v>62</v>
      </c>
      <c r="AE1036">
        <v>134</v>
      </c>
      <c r="AF1036">
        <v>4.4000000000000004</v>
      </c>
      <c r="AK1036" t="s">
        <v>50</v>
      </c>
      <c r="AL1036" t="s">
        <v>51</v>
      </c>
      <c r="AM1036" t="s">
        <v>50</v>
      </c>
      <c r="AN1036" t="s">
        <v>50</v>
      </c>
      <c r="AO1036" t="s">
        <v>51</v>
      </c>
      <c r="AP1036" t="s">
        <v>51</v>
      </c>
      <c r="AQ1036" t="s">
        <v>51</v>
      </c>
      <c r="AR1036" t="s">
        <v>50</v>
      </c>
      <c r="AS1036" t="s">
        <v>50</v>
      </c>
      <c r="AT1036" t="s">
        <v>50</v>
      </c>
      <c r="AU1036" t="s">
        <v>52</v>
      </c>
      <c r="AV1036" t="s">
        <v>52</v>
      </c>
      <c r="AW1036" t="s">
        <v>52</v>
      </c>
      <c r="AX1036" t="s">
        <v>52</v>
      </c>
      <c r="AY1036" t="s">
        <v>51</v>
      </c>
    </row>
    <row r="1037" spans="1:51" hidden="1" x14ac:dyDescent="0.25">
      <c r="A1037">
        <v>263927</v>
      </c>
      <c r="B1037">
        <v>55</v>
      </c>
      <c r="C1037">
        <v>55</v>
      </c>
      <c r="D1037">
        <v>40</v>
      </c>
      <c r="E1037">
        <v>2</v>
      </c>
      <c r="F1037" t="s">
        <v>1402</v>
      </c>
      <c r="G1037" s="22">
        <v>15442</v>
      </c>
      <c r="H1037">
        <v>76</v>
      </c>
      <c r="I1037" t="s">
        <v>56</v>
      </c>
      <c r="J1037" t="s">
        <v>57</v>
      </c>
      <c r="K1037" t="s">
        <v>58</v>
      </c>
      <c r="L1037">
        <v>23.2</v>
      </c>
      <c r="M1037">
        <v>120</v>
      </c>
      <c r="N1037">
        <v>60</v>
      </c>
      <c r="O1037">
        <v>60</v>
      </c>
      <c r="P1037">
        <v>90</v>
      </c>
      <c r="Q1037">
        <v>59</v>
      </c>
      <c r="R1037" t="s">
        <v>49</v>
      </c>
      <c r="S1037" t="s">
        <v>50</v>
      </c>
      <c r="T1037" t="s">
        <v>50</v>
      </c>
      <c r="U1037" t="s">
        <v>50</v>
      </c>
      <c r="V1037" t="s">
        <v>51</v>
      </c>
      <c r="W1037" t="s">
        <v>50</v>
      </c>
      <c r="X1037" t="s">
        <v>50</v>
      </c>
      <c r="Y1037" t="s">
        <v>51</v>
      </c>
      <c r="Z1037" t="s">
        <v>52</v>
      </c>
      <c r="AA1037" t="s">
        <v>50</v>
      </c>
      <c r="AB1037" t="s">
        <v>50</v>
      </c>
      <c r="AD1037">
        <v>62</v>
      </c>
      <c r="AK1037" t="s">
        <v>50</v>
      </c>
      <c r="AL1037" t="s">
        <v>51</v>
      </c>
      <c r="AM1037" t="s">
        <v>50</v>
      </c>
      <c r="AN1037" t="s">
        <v>50</v>
      </c>
      <c r="AO1037" t="s">
        <v>51</v>
      </c>
      <c r="AP1037" t="s">
        <v>51</v>
      </c>
      <c r="AQ1037" t="s">
        <v>51</v>
      </c>
      <c r="AR1037" t="s">
        <v>50</v>
      </c>
      <c r="AS1037" t="s">
        <v>50</v>
      </c>
      <c r="AT1037" t="s">
        <v>50</v>
      </c>
      <c r="AU1037" t="s">
        <v>52</v>
      </c>
      <c r="AV1037" t="s">
        <v>52</v>
      </c>
      <c r="AW1037" t="s">
        <v>52</v>
      </c>
      <c r="AX1037" t="s">
        <v>52</v>
      </c>
      <c r="AY1037" t="s">
        <v>51</v>
      </c>
    </row>
    <row r="1038" spans="1:51" x14ac:dyDescent="0.25">
      <c r="A1038">
        <v>264242</v>
      </c>
      <c r="B1038">
        <v>52</v>
      </c>
      <c r="C1038">
        <v>52</v>
      </c>
      <c r="D1038">
        <v>52</v>
      </c>
      <c r="E1038">
        <v>1</v>
      </c>
      <c r="F1038" t="s">
        <v>282</v>
      </c>
      <c r="G1038" s="22">
        <v>15982</v>
      </c>
      <c r="H1038">
        <v>75</v>
      </c>
      <c r="I1038" t="s">
        <v>46</v>
      </c>
      <c r="J1038" t="s">
        <v>47</v>
      </c>
      <c r="K1038" t="s">
        <v>58</v>
      </c>
      <c r="O1038">
        <v>0</v>
      </c>
      <c r="P1038">
        <v>0</v>
      </c>
      <c r="S1038" t="s">
        <v>50</v>
      </c>
      <c r="T1038" t="s">
        <v>51</v>
      </c>
      <c r="V1038" t="s">
        <v>51</v>
      </c>
      <c r="W1038" t="s">
        <v>51</v>
      </c>
      <c r="X1038" t="s">
        <v>51</v>
      </c>
      <c r="Y1038" t="s">
        <v>51</v>
      </c>
      <c r="Z1038" t="s">
        <v>52</v>
      </c>
      <c r="AA1038" t="s">
        <v>50</v>
      </c>
      <c r="AB1038" t="s">
        <v>50</v>
      </c>
      <c r="AI1038" t="s">
        <v>52</v>
      </c>
      <c r="AJ1038" t="s">
        <v>52</v>
      </c>
      <c r="AK1038" t="s">
        <v>50</v>
      </c>
      <c r="AL1038" t="s">
        <v>51</v>
      </c>
      <c r="AM1038" t="s">
        <v>52</v>
      </c>
      <c r="AN1038" t="s">
        <v>51</v>
      </c>
      <c r="AO1038" t="s">
        <v>50</v>
      </c>
      <c r="AP1038" t="s">
        <v>50</v>
      </c>
      <c r="AQ1038" t="s">
        <v>51</v>
      </c>
      <c r="AR1038" t="s">
        <v>51</v>
      </c>
      <c r="AS1038" t="s">
        <v>51</v>
      </c>
      <c r="AT1038" t="s">
        <v>50</v>
      </c>
      <c r="AU1038" t="s">
        <v>52</v>
      </c>
      <c r="AV1038" t="s">
        <v>52</v>
      </c>
      <c r="AW1038" t="s">
        <v>52</v>
      </c>
      <c r="AX1038" t="s">
        <v>52</v>
      </c>
      <c r="AY1038" t="s">
        <v>51</v>
      </c>
    </row>
    <row r="1039" spans="1:51" hidden="1" x14ac:dyDescent="0.25">
      <c r="A1039">
        <v>264242</v>
      </c>
      <c r="B1039">
        <v>57</v>
      </c>
      <c r="D1039">
        <v>57</v>
      </c>
      <c r="E1039">
        <v>2</v>
      </c>
      <c r="F1039" t="s">
        <v>1403</v>
      </c>
      <c r="G1039" s="22">
        <v>15982</v>
      </c>
      <c r="H1039">
        <v>75</v>
      </c>
      <c r="I1039" t="s">
        <v>46</v>
      </c>
      <c r="J1039" t="s">
        <v>47</v>
      </c>
      <c r="K1039" t="s">
        <v>58</v>
      </c>
      <c r="L1039">
        <v>25.97</v>
      </c>
      <c r="M1039">
        <v>142</v>
      </c>
      <c r="N1039">
        <v>85</v>
      </c>
      <c r="O1039">
        <v>57</v>
      </c>
      <c r="P1039">
        <v>113.5</v>
      </c>
      <c r="Q1039">
        <v>104</v>
      </c>
      <c r="R1039" t="s">
        <v>54</v>
      </c>
      <c r="S1039" t="s">
        <v>50</v>
      </c>
      <c r="T1039" t="s">
        <v>51</v>
      </c>
      <c r="U1039" t="s">
        <v>50</v>
      </c>
      <c r="V1039" t="s">
        <v>51</v>
      </c>
      <c r="W1039" t="s">
        <v>51</v>
      </c>
      <c r="X1039" t="s">
        <v>51</v>
      </c>
      <c r="Y1039" t="s">
        <v>51</v>
      </c>
      <c r="Z1039" t="s">
        <v>52</v>
      </c>
      <c r="AA1039" t="s">
        <v>50</v>
      </c>
      <c r="AB1039" t="s">
        <v>50</v>
      </c>
      <c r="AC1039">
        <v>69</v>
      </c>
      <c r="AD1039">
        <v>76</v>
      </c>
      <c r="AE1039">
        <v>132</v>
      </c>
      <c r="AF1039">
        <v>3.7</v>
      </c>
      <c r="AI1039" t="s">
        <v>52</v>
      </c>
      <c r="AJ1039" t="s">
        <v>52</v>
      </c>
      <c r="AK1039" t="s">
        <v>50</v>
      </c>
      <c r="AL1039" t="s">
        <v>51</v>
      </c>
      <c r="AM1039" t="s">
        <v>52</v>
      </c>
      <c r="AN1039" t="s">
        <v>51</v>
      </c>
      <c r="AO1039" t="s">
        <v>50</v>
      </c>
      <c r="AQ1039" t="s">
        <v>51</v>
      </c>
      <c r="AR1039" t="s">
        <v>51</v>
      </c>
      <c r="AS1039" t="s">
        <v>51</v>
      </c>
      <c r="AT1039" t="s">
        <v>50</v>
      </c>
      <c r="AU1039" t="s">
        <v>52</v>
      </c>
      <c r="AV1039" t="s">
        <v>52</v>
      </c>
      <c r="AW1039" t="s">
        <v>52</v>
      </c>
      <c r="AX1039" t="s">
        <v>52</v>
      </c>
      <c r="AY1039" t="s">
        <v>50</v>
      </c>
    </row>
    <row r="1040" spans="1:51" hidden="1" x14ac:dyDescent="0.25">
      <c r="A1040">
        <v>264242</v>
      </c>
      <c r="B1040">
        <v>57</v>
      </c>
      <c r="D1040">
        <v>57</v>
      </c>
      <c r="E1040">
        <v>3</v>
      </c>
      <c r="F1040" t="s">
        <v>1404</v>
      </c>
      <c r="G1040" s="22">
        <v>15982</v>
      </c>
      <c r="H1040">
        <v>75</v>
      </c>
      <c r="I1040" t="s">
        <v>46</v>
      </c>
      <c r="J1040" t="s">
        <v>47</v>
      </c>
      <c r="K1040" t="s">
        <v>58</v>
      </c>
      <c r="L1040">
        <v>25.59</v>
      </c>
      <c r="M1040">
        <v>140</v>
      </c>
      <c r="N1040">
        <v>70</v>
      </c>
      <c r="O1040">
        <v>70</v>
      </c>
      <c r="P1040">
        <v>105</v>
      </c>
      <c r="Q1040">
        <v>83</v>
      </c>
      <c r="R1040" t="s">
        <v>54</v>
      </c>
      <c r="S1040" t="s">
        <v>50</v>
      </c>
      <c r="T1040" t="s">
        <v>51</v>
      </c>
      <c r="U1040" t="s">
        <v>50</v>
      </c>
      <c r="V1040" t="s">
        <v>51</v>
      </c>
      <c r="W1040" t="s">
        <v>51</v>
      </c>
      <c r="X1040" t="s">
        <v>51</v>
      </c>
      <c r="Y1040" t="s">
        <v>51</v>
      </c>
      <c r="Z1040" t="s">
        <v>52</v>
      </c>
      <c r="AA1040" t="s">
        <v>50</v>
      </c>
      <c r="AB1040" t="s">
        <v>50</v>
      </c>
      <c r="AI1040" t="s">
        <v>52</v>
      </c>
      <c r="AJ1040" t="s">
        <v>52</v>
      </c>
      <c r="AK1040" t="s">
        <v>50</v>
      </c>
      <c r="AL1040" t="s">
        <v>51</v>
      </c>
      <c r="AM1040" t="s">
        <v>52</v>
      </c>
      <c r="AN1040" t="s">
        <v>51</v>
      </c>
      <c r="AO1040" t="s">
        <v>50</v>
      </c>
      <c r="AQ1040" t="s">
        <v>51</v>
      </c>
      <c r="AR1040" t="s">
        <v>51</v>
      </c>
      <c r="AS1040" t="s">
        <v>51</v>
      </c>
      <c r="AT1040" t="s">
        <v>50</v>
      </c>
      <c r="AU1040" t="s">
        <v>52</v>
      </c>
      <c r="AV1040" t="s">
        <v>52</v>
      </c>
      <c r="AW1040" t="s">
        <v>52</v>
      </c>
      <c r="AX1040" t="s">
        <v>52</v>
      </c>
      <c r="AY1040" t="s">
        <v>50</v>
      </c>
    </row>
    <row r="1041" spans="1:51" hidden="1" x14ac:dyDescent="0.25">
      <c r="A1041">
        <v>264242</v>
      </c>
      <c r="B1041">
        <v>52</v>
      </c>
      <c r="C1041">
        <v>52</v>
      </c>
      <c r="D1041">
        <v>52</v>
      </c>
      <c r="E1041">
        <v>4</v>
      </c>
      <c r="F1041" t="s">
        <v>1405</v>
      </c>
      <c r="G1041" s="22">
        <v>15982</v>
      </c>
      <c r="H1041">
        <v>75</v>
      </c>
      <c r="I1041" t="s">
        <v>46</v>
      </c>
      <c r="J1041" t="s">
        <v>47</v>
      </c>
      <c r="K1041" t="s">
        <v>58</v>
      </c>
      <c r="L1041">
        <v>24.8</v>
      </c>
      <c r="M1041">
        <v>145</v>
      </c>
      <c r="N1041">
        <v>75</v>
      </c>
      <c r="O1041">
        <v>70</v>
      </c>
      <c r="P1041">
        <v>110</v>
      </c>
      <c r="Q1041">
        <v>86</v>
      </c>
      <c r="R1041" t="s">
        <v>54</v>
      </c>
      <c r="S1041" t="s">
        <v>50</v>
      </c>
      <c r="T1041" t="s">
        <v>51</v>
      </c>
      <c r="U1041" t="s">
        <v>50</v>
      </c>
      <c r="V1041" t="s">
        <v>51</v>
      </c>
      <c r="W1041" t="s">
        <v>51</v>
      </c>
      <c r="X1041" t="s">
        <v>51</v>
      </c>
      <c r="Y1041" t="s">
        <v>51</v>
      </c>
      <c r="Z1041" t="s">
        <v>52</v>
      </c>
      <c r="AA1041" t="s">
        <v>50</v>
      </c>
      <c r="AB1041" t="s">
        <v>50</v>
      </c>
      <c r="AC1041">
        <v>67</v>
      </c>
      <c r="AD1041">
        <v>79</v>
      </c>
      <c r="AE1041">
        <v>126</v>
      </c>
      <c r="AF1041">
        <v>4.2</v>
      </c>
      <c r="AK1041" t="s">
        <v>50</v>
      </c>
      <c r="AL1041" t="s">
        <v>51</v>
      </c>
      <c r="AN1041" t="s">
        <v>51</v>
      </c>
      <c r="AO1041" t="s">
        <v>50</v>
      </c>
      <c r="AP1041" t="s">
        <v>50</v>
      </c>
      <c r="AQ1041" t="s">
        <v>51</v>
      </c>
      <c r="AR1041" t="s">
        <v>51</v>
      </c>
      <c r="AS1041" t="s">
        <v>51</v>
      </c>
      <c r="AT1041" t="s">
        <v>50</v>
      </c>
      <c r="AU1041" t="s">
        <v>52</v>
      </c>
      <c r="AV1041" t="s">
        <v>52</v>
      </c>
      <c r="AW1041" t="s">
        <v>52</v>
      </c>
      <c r="AX1041" t="s">
        <v>52</v>
      </c>
      <c r="AY1041" t="s">
        <v>51</v>
      </c>
    </row>
    <row r="1042" spans="1:51" hidden="1" x14ac:dyDescent="0.25">
      <c r="A1042">
        <v>264242</v>
      </c>
      <c r="B1042">
        <v>52</v>
      </c>
      <c r="C1042">
        <v>52</v>
      </c>
      <c r="D1042">
        <v>52</v>
      </c>
      <c r="E1042">
        <v>5</v>
      </c>
      <c r="F1042" t="s">
        <v>1406</v>
      </c>
      <c r="G1042" s="22">
        <v>15982</v>
      </c>
      <c r="H1042">
        <v>75</v>
      </c>
      <c r="I1042" t="s">
        <v>46</v>
      </c>
      <c r="J1042" t="s">
        <v>47</v>
      </c>
      <c r="K1042" t="s">
        <v>58</v>
      </c>
      <c r="L1042">
        <v>24.8</v>
      </c>
      <c r="M1042">
        <v>130</v>
      </c>
      <c r="N1042">
        <v>75</v>
      </c>
      <c r="O1042">
        <v>55</v>
      </c>
      <c r="P1042">
        <v>102.5</v>
      </c>
      <c r="Q1042">
        <v>62</v>
      </c>
      <c r="R1042" t="s">
        <v>54</v>
      </c>
      <c r="S1042" t="s">
        <v>50</v>
      </c>
      <c r="T1042" t="s">
        <v>51</v>
      </c>
      <c r="U1042" t="s">
        <v>50</v>
      </c>
      <c r="V1042" t="s">
        <v>51</v>
      </c>
      <c r="W1042" t="s">
        <v>51</v>
      </c>
      <c r="X1042" t="s">
        <v>51</v>
      </c>
      <c r="Y1042" t="s">
        <v>51</v>
      </c>
      <c r="Z1042" t="s">
        <v>52</v>
      </c>
      <c r="AA1042" t="s">
        <v>50</v>
      </c>
      <c r="AB1042" t="s">
        <v>50</v>
      </c>
      <c r="AC1042">
        <v>78</v>
      </c>
      <c r="AD1042">
        <v>65</v>
      </c>
      <c r="AE1042">
        <v>131</v>
      </c>
      <c r="AF1042">
        <v>4.5999999999999996</v>
      </c>
      <c r="AI1042">
        <v>4.2</v>
      </c>
      <c r="AJ1042">
        <v>2.2000000000000002</v>
      </c>
      <c r="AK1042" t="s">
        <v>50</v>
      </c>
      <c r="AL1042" t="s">
        <v>51</v>
      </c>
      <c r="AM1042" t="s">
        <v>50</v>
      </c>
      <c r="AN1042" t="s">
        <v>51</v>
      </c>
      <c r="AO1042" t="s">
        <v>50</v>
      </c>
      <c r="AP1042" t="s">
        <v>50</v>
      </c>
      <c r="AQ1042" t="s">
        <v>51</v>
      </c>
      <c r="AR1042" t="s">
        <v>51</v>
      </c>
      <c r="AS1042" t="s">
        <v>51</v>
      </c>
      <c r="AT1042" t="s">
        <v>50</v>
      </c>
      <c r="AU1042" t="s">
        <v>52</v>
      </c>
      <c r="AV1042" t="s">
        <v>52</v>
      </c>
      <c r="AW1042" t="s">
        <v>52</v>
      </c>
      <c r="AX1042" t="s">
        <v>52</v>
      </c>
      <c r="AY1042" t="s">
        <v>50</v>
      </c>
    </row>
    <row r="1043" spans="1:51" hidden="1" x14ac:dyDescent="0.25">
      <c r="A1043">
        <v>264242</v>
      </c>
      <c r="B1043">
        <v>52</v>
      </c>
      <c r="C1043">
        <v>52</v>
      </c>
      <c r="D1043">
        <v>52</v>
      </c>
      <c r="E1043">
        <v>6</v>
      </c>
      <c r="F1043" t="s">
        <v>1407</v>
      </c>
      <c r="G1043" s="22">
        <v>15982</v>
      </c>
      <c r="H1043">
        <v>75</v>
      </c>
      <c r="I1043" t="s">
        <v>46</v>
      </c>
      <c r="J1043" t="s">
        <v>47</v>
      </c>
      <c r="K1043" t="s">
        <v>58</v>
      </c>
      <c r="L1043">
        <v>25.2</v>
      </c>
      <c r="M1043">
        <v>120</v>
      </c>
      <c r="N1043">
        <v>75</v>
      </c>
      <c r="O1043">
        <v>45</v>
      </c>
      <c r="P1043">
        <v>97.5</v>
      </c>
      <c r="Q1043">
        <v>85</v>
      </c>
      <c r="R1043" t="s">
        <v>54</v>
      </c>
      <c r="S1043" t="s">
        <v>50</v>
      </c>
      <c r="T1043" t="s">
        <v>51</v>
      </c>
      <c r="U1043" t="s">
        <v>50</v>
      </c>
      <c r="V1043" t="s">
        <v>51</v>
      </c>
      <c r="W1043" t="s">
        <v>51</v>
      </c>
      <c r="X1043" t="s">
        <v>51</v>
      </c>
      <c r="Y1043" t="s">
        <v>51</v>
      </c>
      <c r="Z1043" t="s">
        <v>52</v>
      </c>
      <c r="AA1043" t="s">
        <v>50</v>
      </c>
      <c r="AB1043" t="s">
        <v>50</v>
      </c>
      <c r="AC1043">
        <v>98</v>
      </c>
      <c r="AD1043">
        <v>50</v>
      </c>
      <c r="AF1043">
        <v>4.7</v>
      </c>
      <c r="AK1043" t="s">
        <v>50</v>
      </c>
      <c r="AL1043" t="s">
        <v>51</v>
      </c>
      <c r="AM1043" t="s">
        <v>50</v>
      </c>
      <c r="AN1043" t="s">
        <v>51</v>
      </c>
      <c r="AO1043" t="s">
        <v>50</v>
      </c>
      <c r="AP1043" t="s">
        <v>50</v>
      </c>
      <c r="AQ1043" t="s">
        <v>51</v>
      </c>
      <c r="AR1043" t="s">
        <v>51</v>
      </c>
      <c r="AS1043" t="s">
        <v>51</v>
      </c>
      <c r="AT1043" t="s">
        <v>50</v>
      </c>
      <c r="AU1043" t="s">
        <v>52</v>
      </c>
      <c r="AV1043" t="s">
        <v>52</v>
      </c>
      <c r="AW1043" t="s">
        <v>52</v>
      </c>
      <c r="AX1043" t="s">
        <v>52</v>
      </c>
      <c r="AY1043" t="s">
        <v>50</v>
      </c>
    </row>
    <row r="1044" spans="1:51" x14ac:dyDescent="0.25">
      <c r="A1044">
        <v>264402</v>
      </c>
      <c r="B1044">
        <v>86</v>
      </c>
      <c r="D1044">
        <v>86</v>
      </c>
      <c r="E1044">
        <v>1</v>
      </c>
      <c r="F1044" t="s">
        <v>283</v>
      </c>
      <c r="G1044" s="22">
        <v>10240</v>
      </c>
      <c r="H1044">
        <v>90</v>
      </c>
      <c r="I1044" t="s">
        <v>46</v>
      </c>
      <c r="J1044" t="s">
        <v>47</v>
      </c>
      <c r="K1044" t="s">
        <v>58</v>
      </c>
      <c r="L1044">
        <v>25</v>
      </c>
      <c r="M1044">
        <v>120</v>
      </c>
      <c r="N1044">
        <v>70</v>
      </c>
      <c r="O1044">
        <v>50</v>
      </c>
      <c r="P1044">
        <v>95</v>
      </c>
      <c r="Q1044">
        <v>61</v>
      </c>
      <c r="R1044" t="s">
        <v>54</v>
      </c>
      <c r="S1044" t="s">
        <v>51</v>
      </c>
      <c r="T1044" t="s">
        <v>50</v>
      </c>
      <c r="U1044" t="s">
        <v>50</v>
      </c>
      <c r="V1044" t="s">
        <v>51</v>
      </c>
      <c r="W1044" t="s">
        <v>51</v>
      </c>
      <c r="X1044" t="s">
        <v>50</v>
      </c>
      <c r="Y1044" t="s">
        <v>50</v>
      </c>
      <c r="Z1044" t="s">
        <v>52</v>
      </c>
      <c r="AA1044" t="s">
        <v>50</v>
      </c>
      <c r="AB1044" t="s">
        <v>50</v>
      </c>
      <c r="AC1044">
        <v>96</v>
      </c>
      <c r="AD1044">
        <v>46</v>
      </c>
      <c r="AE1044">
        <v>13.9</v>
      </c>
      <c r="AF1044">
        <v>4.0999999999999996</v>
      </c>
      <c r="AI1044" t="s">
        <v>52</v>
      </c>
      <c r="AJ1044" t="s">
        <v>52</v>
      </c>
      <c r="AK1044" t="s">
        <v>51</v>
      </c>
      <c r="AL1044" t="s">
        <v>50</v>
      </c>
      <c r="AM1044" t="s">
        <v>52</v>
      </c>
      <c r="AN1044" t="s">
        <v>51</v>
      </c>
      <c r="AO1044" t="s">
        <v>51</v>
      </c>
      <c r="AP1044" t="s">
        <v>50</v>
      </c>
      <c r="AQ1044" t="s">
        <v>50</v>
      </c>
      <c r="AR1044" t="s">
        <v>50</v>
      </c>
      <c r="AS1044" t="s">
        <v>50</v>
      </c>
      <c r="AT1044" t="s">
        <v>51</v>
      </c>
      <c r="AU1044" t="s">
        <v>52</v>
      </c>
      <c r="AV1044" t="s">
        <v>52</v>
      </c>
      <c r="AW1044" t="s">
        <v>52</v>
      </c>
      <c r="AX1044" t="s">
        <v>52</v>
      </c>
      <c r="AY1044" t="s">
        <v>51</v>
      </c>
    </row>
    <row r="1045" spans="1:51" hidden="1" x14ac:dyDescent="0.25">
      <c r="A1045">
        <v>264402</v>
      </c>
      <c r="B1045">
        <v>86</v>
      </c>
      <c r="D1045">
        <v>86</v>
      </c>
      <c r="E1045">
        <v>2</v>
      </c>
      <c r="F1045" t="s">
        <v>1408</v>
      </c>
      <c r="G1045" s="22">
        <v>10240</v>
      </c>
      <c r="H1045">
        <v>90</v>
      </c>
      <c r="I1045" t="s">
        <v>46</v>
      </c>
      <c r="J1045" t="s">
        <v>47</v>
      </c>
      <c r="K1045" t="s">
        <v>58</v>
      </c>
      <c r="L1045">
        <v>24.3</v>
      </c>
      <c r="M1045">
        <v>150</v>
      </c>
      <c r="N1045">
        <v>80</v>
      </c>
      <c r="O1045">
        <v>70</v>
      </c>
      <c r="P1045">
        <v>115</v>
      </c>
      <c r="Q1045">
        <v>59</v>
      </c>
      <c r="R1045" t="s">
        <v>59</v>
      </c>
      <c r="S1045" t="s">
        <v>51</v>
      </c>
      <c r="T1045" t="s">
        <v>50</v>
      </c>
      <c r="U1045" t="s">
        <v>50</v>
      </c>
      <c r="V1045" t="s">
        <v>51</v>
      </c>
      <c r="W1045" t="s">
        <v>51</v>
      </c>
      <c r="X1045" t="s">
        <v>50</v>
      </c>
      <c r="Y1045" t="s">
        <v>50</v>
      </c>
      <c r="Z1045" t="s">
        <v>52</v>
      </c>
      <c r="AA1045" t="s">
        <v>50</v>
      </c>
      <c r="AB1045" t="s">
        <v>50</v>
      </c>
      <c r="AI1045" t="s">
        <v>52</v>
      </c>
      <c r="AJ1045" t="s">
        <v>52</v>
      </c>
      <c r="AK1045" t="s">
        <v>51</v>
      </c>
      <c r="AL1045" t="s">
        <v>50</v>
      </c>
      <c r="AM1045" t="s">
        <v>52</v>
      </c>
      <c r="AN1045" t="s">
        <v>51</v>
      </c>
      <c r="AO1045" t="s">
        <v>51</v>
      </c>
      <c r="AP1045" t="s">
        <v>50</v>
      </c>
      <c r="AQ1045" t="s">
        <v>50</v>
      </c>
      <c r="AR1045" t="s">
        <v>50</v>
      </c>
      <c r="AS1045" t="s">
        <v>50</v>
      </c>
      <c r="AT1045" t="s">
        <v>51</v>
      </c>
      <c r="AU1045" t="s">
        <v>52</v>
      </c>
      <c r="AV1045" t="s">
        <v>52</v>
      </c>
      <c r="AW1045" t="s">
        <v>52</v>
      </c>
      <c r="AX1045" t="s">
        <v>52</v>
      </c>
      <c r="AY1045" t="s">
        <v>51</v>
      </c>
    </row>
    <row r="1046" spans="1:51" hidden="1" x14ac:dyDescent="0.25">
      <c r="A1046">
        <v>264402</v>
      </c>
      <c r="B1046">
        <v>86</v>
      </c>
      <c r="D1046">
        <v>86</v>
      </c>
      <c r="E1046">
        <v>3</v>
      </c>
      <c r="F1046" t="s">
        <v>1409</v>
      </c>
      <c r="G1046" s="22">
        <v>10240</v>
      </c>
      <c r="H1046">
        <v>90</v>
      </c>
      <c r="I1046" t="s">
        <v>46</v>
      </c>
      <c r="J1046" t="s">
        <v>47</v>
      </c>
      <c r="K1046" t="s">
        <v>58</v>
      </c>
      <c r="L1046">
        <v>27.34</v>
      </c>
      <c r="M1046">
        <v>140</v>
      </c>
      <c r="N1046">
        <v>80</v>
      </c>
      <c r="O1046">
        <v>60</v>
      </c>
      <c r="P1046">
        <v>110</v>
      </c>
      <c r="Q1046">
        <v>60</v>
      </c>
      <c r="R1046" t="s">
        <v>59</v>
      </c>
      <c r="S1046" t="s">
        <v>50</v>
      </c>
      <c r="T1046" t="s">
        <v>50</v>
      </c>
      <c r="U1046" t="s">
        <v>50</v>
      </c>
      <c r="V1046" t="s">
        <v>51</v>
      </c>
      <c r="W1046" t="s">
        <v>51</v>
      </c>
      <c r="X1046" t="s">
        <v>50</v>
      </c>
      <c r="Y1046" t="s">
        <v>50</v>
      </c>
      <c r="Z1046" t="s">
        <v>52</v>
      </c>
      <c r="AA1046" t="s">
        <v>50</v>
      </c>
      <c r="AB1046" t="s">
        <v>50</v>
      </c>
      <c r="AI1046" t="s">
        <v>52</v>
      </c>
      <c r="AJ1046" t="s">
        <v>52</v>
      </c>
      <c r="AK1046" t="s">
        <v>51</v>
      </c>
      <c r="AL1046" t="s">
        <v>50</v>
      </c>
      <c r="AM1046" t="s">
        <v>52</v>
      </c>
      <c r="AN1046" t="s">
        <v>51</v>
      </c>
      <c r="AO1046" t="s">
        <v>51</v>
      </c>
      <c r="AP1046" t="s">
        <v>50</v>
      </c>
      <c r="AQ1046" t="s">
        <v>50</v>
      </c>
      <c r="AR1046" t="s">
        <v>50</v>
      </c>
      <c r="AS1046" t="s">
        <v>50</v>
      </c>
      <c r="AT1046" t="s">
        <v>51</v>
      </c>
      <c r="AU1046" t="s">
        <v>52</v>
      </c>
      <c r="AV1046" t="s">
        <v>52</v>
      </c>
      <c r="AW1046" t="s">
        <v>52</v>
      </c>
      <c r="AX1046" t="s">
        <v>52</v>
      </c>
      <c r="AY1046" t="s">
        <v>51</v>
      </c>
    </row>
    <row r="1047" spans="1:51" hidden="1" x14ac:dyDescent="0.25">
      <c r="A1047">
        <v>264402</v>
      </c>
      <c r="B1047">
        <v>70</v>
      </c>
      <c r="C1047">
        <v>70</v>
      </c>
      <c r="D1047">
        <v>86</v>
      </c>
      <c r="E1047">
        <v>4</v>
      </c>
      <c r="F1047" t="s">
        <v>1410</v>
      </c>
      <c r="G1047" s="22">
        <v>10240</v>
      </c>
      <c r="H1047">
        <v>90</v>
      </c>
      <c r="I1047" t="s">
        <v>46</v>
      </c>
      <c r="J1047" t="s">
        <v>47</v>
      </c>
      <c r="K1047" t="s">
        <v>58</v>
      </c>
      <c r="O1047">
        <v>0</v>
      </c>
      <c r="P1047">
        <v>0</v>
      </c>
      <c r="S1047" t="s">
        <v>50</v>
      </c>
      <c r="T1047" t="s">
        <v>50</v>
      </c>
      <c r="V1047" t="s">
        <v>51</v>
      </c>
      <c r="W1047" t="s">
        <v>51</v>
      </c>
      <c r="X1047" t="s">
        <v>50</v>
      </c>
      <c r="Y1047" t="s">
        <v>50</v>
      </c>
      <c r="Z1047" t="s">
        <v>52</v>
      </c>
      <c r="AA1047" t="s">
        <v>50</v>
      </c>
      <c r="AB1047" t="s">
        <v>50</v>
      </c>
      <c r="AK1047" t="s">
        <v>51</v>
      </c>
      <c r="AL1047" t="s">
        <v>50</v>
      </c>
      <c r="AN1047" t="s">
        <v>51</v>
      </c>
      <c r="AO1047" t="s">
        <v>51</v>
      </c>
      <c r="AP1047" t="s">
        <v>50</v>
      </c>
      <c r="AQ1047" t="s">
        <v>50</v>
      </c>
      <c r="AR1047" t="s">
        <v>50</v>
      </c>
      <c r="AS1047" t="s">
        <v>50</v>
      </c>
      <c r="AT1047" t="s">
        <v>51</v>
      </c>
      <c r="AU1047" t="s">
        <v>52</v>
      </c>
      <c r="AV1047" t="s">
        <v>52</v>
      </c>
      <c r="AW1047" t="s">
        <v>52</v>
      </c>
      <c r="AX1047" t="s">
        <v>52</v>
      </c>
      <c r="AY1047" t="s">
        <v>51</v>
      </c>
    </row>
    <row r="1048" spans="1:51" x14ac:dyDescent="0.25">
      <c r="A1048">
        <v>264426</v>
      </c>
      <c r="B1048">
        <v>57</v>
      </c>
      <c r="C1048">
        <v>57</v>
      </c>
      <c r="D1048">
        <v>45</v>
      </c>
      <c r="E1048">
        <v>1</v>
      </c>
      <c r="F1048" t="s">
        <v>284</v>
      </c>
      <c r="G1048" s="22">
        <v>17333</v>
      </c>
      <c r="H1048">
        <v>71</v>
      </c>
      <c r="I1048" t="s">
        <v>46</v>
      </c>
      <c r="J1048" t="s">
        <v>47</v>
      </c>
      <c r="K1048" t="s">
        <v>58</v>
      </c>
      <c r="L1048">
        <v>30.4</v>
      </c>
      <c r="M1048">
        <v>98</v>
      </c>
      <c r="N1048">
        <v>60</v>
      </c>
      <c r="O1048">
        <v>38</v>
      </c>
      <c r="P1048">
        <v>79</v>
      </c>
      <c r="Q1048">
        <v>60</v>
      </c>
      <c r="R1048" t="s">
        <v>59</v>
      </c>
      <c r="S1048" t="s">
        <v>50</v>
      </c>
      <c r="T1048" t="s">
        <v>50</v>
      </c>
      <c r="U1048" t="s">
        <v>50</v>
      </c>
      <c r="V1048" t="s">
        <v>51</v>
      </c>
      <c r="W1048" t="s">
        <v>50</v>
      </c>
      <c r="X1048" t="s">
        <v>51</v>
      </c>
      <c r="Z1048" t="s">
        <v>52</v>
      </c>
      <c r="AA1048" t="s">
        <v>50</v>
      </c>
      <c r="AB1048" t="s">
        <v>51</v>
      </c>
      <c r="AC1048">
        <v>100</v>
      </c>
      <c r="AD1048">
        <v>50</v>
      </c>
      <c r="AF1048">
        <v>4.2</v>
      </c>
      <c r="AK1048" t="s">
        <v>51</v>
      </c>
      <c r="AL1048" t="s">
        <v>50</v>
      </c>
      <c r="AN1048" t="s">
        <v>51</v>
      </c>
      <c r="AO1048" t="s">
        <v>51</v>
      </c>
      <c r="AP1048" t="s">
        <v>51</v>
      </c>
      <c r="AQ1048" t="s">
        <v>50</v>
      </c>
      <c r="AR1048" t="s">
        <v>50</v>
      </c>
      <c r="AS1048" t="s">
        <v>51</v>
      </c>
      <c r="AT1048" t="s">
        <v>51</v>
      </c>
      <c r="AU1048" t="s">
        <v>52</v>
      </c>
      <c r="AV1048" t="s">
        <v>52</v>
      </c>
      <c r="AW1048" t="s">
        <v>52</v>
      </c>
      <c r="AX1048" t="s">
        <v>52</v>
      </c>
      <c r="AY1048" t="s">
        <v>51</v>
      </c>
    </row>
    <row r="1049" spans="1:51" hidden="1" x14ac:dyDescent="0.25">
      <c r="A1049">
        <v>264426</v>
      </c>
      <c r="B1049">
        <v>58</v>
      </c>
      <c r="C1049">
        <v>58</v>
      </c>
      <c r="D1049">
        <v>45</v>
      </c>
      <c r="E1049">
        <v>2</v>
      </c>
      <c r="F1049" t="s">
        <v>1411</v>
      </c>
      <c r="G1049" s="22">
        <v>17333</v>
      </c>
      <c r="H1049">
        <v>71</v>
      </c>
      <c r="I1049" t="s">
        <v>46</v>
      </c>
      <c r="J1049" t="s">
        <v>47</v>
      </c>
      <c r="K1049" t="s">
        <v>58</v>
      </c>
      <c r="L1049">
        <v>31.9</v>
      </c>
      <c r="M1049">
        <v>87</v>
      </c>
      <c r="N1049">
        <v>50</v>
      </c>
      <c r="O1049">
        <v>37</v>
      </c>
      <c r="P1049">
        <v>68.5</v>
      </c>
      <c r="Q1049">
        <v>69</v>
      </c>
      <c r="R1049" t="s">
        <v>59</v>
      </c>
      <c r="S1049" t="s">
        <v>50</v>
      </c>
      <c r="T1049" t="s">
        <v>50</v>
      </c>
      <c r="U1049" t="s">
        <v>51</v>
      </c>
      <c r="V1049" t="s">
        <v>51</v>
      </c>
      <c r="W1049" t="s">
        <v>50</v>
      </c>
      <c r="X1049" t="s">
        <v>51</v>
      </c>
      <c r="Y1049" t="s">
        <v>50</v>
      </c>
      <c r="Z1049" t="s">
        <v>52</v>
      </c>
      <c r="AA1049" t="s">
        <v>50</v>
      </c>
      <c r="AB1049" t="s">
        <v>51</v>
      </c>
      <c r="AC1049">
        <v>117</v>
      </c>
      <c r="AD1049">
        <v>41</v>
      </c>
      <c r="AF1049">
        <v>4.5</v>
      </c>
      <c r="AK1049" t="s">
        <v>51</v>
      </c>
      <c r="AL1049" t="s">
        <v>50</v>
      </c>
      <c r="AN1049" t="s">
        <v>51</v>
      </c>
      <c r="AO1049" t="s">
        <v>51</v>
      </c>
      <c r="AP1049" t="s">
        <v>51</v>
      </c>
      <c r="AQ1049" t="s">
        <v>50</v>
      </c>
      <c r="AR1049" t="s">
        <v>50</v>
      </c>
      <c r="AS1049" t="s">
        <v>51</v>
      </c>
      <c r="AT1049" t="s">
        <v>51</v>
      </c>
      <c r="AU1049" t="s">
        <v>52</v>
      </c>
      <c r="AV1049" t="s">
        <v>52</v>
      </c>
      <c r="AW1049" t="s">
        <v>52</v>
      </c>
      <c r="AX1049" t="s">
        <v>52</v>
      </c>
      <c r="AY1049" t="s">
        <v>51</v>
      </c>
    </row>
    <row r="1050" spans="1:51" hidden="1" x14ac:dyDescent="0.25">
      <c r="A1050">
        <v>264426</v>
      </c>
      <c r="B1050">
        <v>60</v>
      </c>
      <c r="C1050">
        <v>60</v>
      </c>
      <c r="D1050">
        <v>45</v>
      </c>
      <c r="E1050">
        <v>3</v>
      </c>
      <c r="F1050" t="s">
        <v>1412</v>
      </c>
      <c r="G1050" s="22">
        <v>17333</v>
      </c>
      <c r="H1050">
        <v>71</v>
      </c>
      <c r="I1050" t="s">
        <v>46</v>
      </c>
      <c r="J1050" t="s">
        <v>47</v>
      </c>
      <c r="K1050" t="s">
        <v>58</v>
      </c>
      <c r="L1050">
        <v>29.5</v>
      </c>
      <c r="M1050">
        <v>88</v>
      </c>
      <c r="N1050">
        <v>60</v>
      </c>
      <c r="O1050">
        <v>28</v>
      </c>
      <c r="P1050">
        <v>74</v>
      </c>
      <c r="Q1050">
        <v>69</v>
      </c>
      <c r="R1050" t="s">
        <v>54</v>
      </c>
      <c r="S1050" t="s">
        <v>50</v>
      </c>
      <c r="T1050" t="s">
        <v>50</v>
      </c>
      <c r="U1050" t="s">
        <v>50</v>
      </c>
      <c r="V1050" t="s">
        <v>51</v>
      </c>
      <c r="W1050" t="s">
        <v>50</v>
      </c>
      <c r="X1050" t="s">
        <v>51</v>
      </c>
      <c r="Y1050" t="s">
        <v>50</v>
      </c>
      <c r="Z1050" t="s">
        <v>52</v>
      </c>
      <c r="AA1050" t="s">
        <v>50</v>
      </c>
      <c r="AB1050" t="s">
        <v>51</v>
      </c>
      <c r="AK1050" t="s">
        <v>51</v>
      </c>
      <c r="AL1050" t="s">
        <v>50</v>
      </c>
      <c r="AN1050" t="s">
        <v>51</v>
      </c>
      <c r="AO1050" t="s">
        <v>51</v>
      </c>
      <c r="AP1050" t="s">
        <v>51</v>
      </c>
      <c r="AQ1050" t="s">
        <v>50</v>
      </c>
      <c r="AR1050" t="s">
        <v>50</v>
      </c>
      <c r="AS1050" t="s">
        <v>51</v>
      </c>
      <c r="AT1050" t="s">
        <v>51</v>
      </c>
      <c r="AU1050" t="s">
        <v>52</v>
      </c>
      <c r="AV1050" t="s">
        <v>52</v>
      </c>
      <c r="AW1050" t="s">
        <v>52</v>
      </c>
      <c r="AX1050" t="s">
        <v>52</v>
      </c>
      <c r="AY1050" t="s">
        <v>51</v>
      </c>
    </row>
    <row r="1051" spans="1:51" hidden="1" x14ac:dyDescent="0.25">
      <c r="A1051">
        <v>264426</v>
      </c>
      <c r="B1051">
        <v>60</v>
      </c>
      <c r="C1051">
        <v>60</v>
      </c>
      <c r="D1051">
        <v>45</v>
      </c>
      <c r="E1051">
        <v>4</v>
      </c>
      <c r="F1051" t="s">
        <v>1413</v>
      </c>
      <c r="G1051" s="22">
        <v>17333</v>
      </c>
      <c r="H1051">
        <v>71</v>
      </c>
      <c r="I1051" t="s">
        <v>46</v>
      </c>
      <c r="J1051" t="s">
        <v>47</v>
      </c>
      <c r="K1051" t="s">
        <v>58</v>
      </c>
      <c r="L1051">
        <v>28.5</v>
      </c>
      <c r="M1051">
        <v>110</v>
      </c>
      <c r="N1051">
        <v>70</v>
      </c>
      <c r="O1051">
        <v>40</v>
      </c>
      <c r="P1051">
        <v>90</v>
      </c>
      <c r="Q1051">
        <v>60</v>
      </c>
      <c r="R1051" t="s">
        <v>54</v>
      </c>
      <c r="S1051" t="s">
        <v>50</v>
      </c>
      <c r="T1051" t="s">
        <v>50</v>
      </c>
      <c r="U1051" t="s">
        <v>50</v>
      </c>
      <c r="V1051" t="s">
        <v>51</v>
      </c>
      <c r="W1051" t="s">
        <v>50</v>
      </c>
      <c r="X1051" t="s">
        <v>51</v>
      </c>
      <c r="Y1051" t="s">
        <v>50</v>
      </c>
      <c r="Z1051" t="s">
        <v>52</v>
      </c>
      <c r="AA1051" t="s">
        <v>50</v>
      </c>
      <c r="AB1051" t="s">
        <v>51</v>
      </c>
      <c r="AC1051">
        <v>110</v>
      </c>
      <c r="AD1051">
        <v>44</v>
      </c>
      <c r="AF1051">
        <v>4.3</v>
      </c>
      <c r="AK1051" t="s">
        <v>51</v>
      </c>
      <c r="AL1051" t="s">
        <v>50</v>
      </c>
      <c r="AN1051" t="s">
        <v>51</v>
      </c>
      <c r="AO1051" t="s">
        <v>51</v>
      </c>
      <c r="AP1051" t="s">
        <v>51</v>
      </c>
      <c r="AQ1051" t="s">
        <v>50</v>
      </c>
      <c r="AR1051" t="s">
        <v>50</v>
      </c>
      <c r="AS1051" t="s">
        <v>51</v>
      </c>
      <c r="AT1051" t="s">
        <v>51</v>
      </c>
      <c r="AU1051" t="s">
        <v>52</v>
      </c>
      <c r="AV1051" t="s">
        <v>52</v>
      </c>
      <c r="AW1051" t="s">
        <v>52</v>
      </c>
      <c r="AX1051" t="s">
        <v>52</v>
      </c>
      <c r="AY1051" t="s">
        <v>51</v>
      </c>
    </row>
    <row r="1052" spans="1:51" hidden="1" x14ac:dyDescent="0.25">
      <c r="A1052">
        <v>264426</v>
      </c>
      <c r="B1052">
        <v>60</v>
      </c>
      <c r="C1052">
        <v>60</v>
      </c>
      <c r="D1052">
        <v>45</v>
      </c>
      <c r="E1052">
        <v>5</v>
      </c>
      <c r="F1052" t="s">
        <v>1414</v>
      </c>
      <c r="G1052" s="22">
        <v>17333</v>
      </c>
      <c r="H1052">
        <v>71</v>
      </c>
      <c r="I1052" t="s">
        <v>46</v>
      </c>
      <c r="J1052" t="s">
        <v>47</v>
      </c>
      <c r="K1052" t="s">
        <v>58</v>
      </c>
      <c r="L1052">
        <v>30.9</v>
      </c>
      <c r="M1052">
        <v>100</v>
      </c>
      <c r="N1052">
        <v>60</v>
      </c>
      <c r="O1052">
        <v>40</v>
      </c>
      <c r="P1052">
        <v>80</v>
      </c>
      <c r="Q1052">
        <v>60</v>
      </c>
      <c r="R1052" t="s">
        <v>54</v>
      </c>
      <c r="S1052" t="s">
        <v>50</v>
      </c>
      <c r="T1052" t="s">
        <v>50</v>
      </c>
      <c r="U1052" t="s">
        <v>50</v>
      </c>
      <c r="V1052" t="s">
        <v>51</v>
      </c>
      <c r="W1052" t="s">
        <v>50</v>
      </c>
      <c r="X1052" t="s">
        <v>51</v>
      </c>
      <c r="Y1052" t="s">
        <v>50</v>
      </c>
      <c r="Z1052" t="s">
        <v>52</v>
      </c>
      <c r="AA1052" t="s">
        <v>50</v>
      </c>
      <c r="AB1052" t="s">
        <v>51</v>
      </c>
      <c r="AK1052" t="s">
        <v>51</v>
      </c>
      <c r="AL1052" t="s">
        <v>50</v>
      </c>
      <c r="AM1052" t="s">
        <v>50</v>
      </c>
      <c r="AN1052" t="s">
        <v>51</v>
      </c>
      <c r="AO1052" t="s">
        <v>51</v>
      </c>
      <c r="AP1052" t="s">
        <v>51</v>
      </c>
      <c r="AQ1052" t="s">
        <v>50</v>
      </c>
      <c r="AR1052" t="s">
        <v>50</v>
      </c>
      <c r="AS1052" t="s">
        <v>51</v>
      </c>
      <c r="AT1052" t="s">
        <v>51</v>
      </c>
      <c r="AU1052" t="s">
        <v>52</v>
      </c>
      <c r="AV1052" t="s">
        <v>52</v>
      </c>
      <c r="AW1052" t="s">
        <v>52</v>
      </c>
      <c r="AX1052" t="s">
        <v>52</v>
      </c>
      <c r="AY1052" t="s">
        <v>51</v>
      </c>
    </row>
    <row r="1053" spans="1:51" hidden="1" x14ac:dyDescent="0.25">
      <c r="A1053">
        <v>264426</v>
      </c>
      <c r="B1053">
        <v>62</v>
      </c>
      <c r="C1053">
        <v>62</v>
      </c>
      <c r="D1053">
        <v>45</v>
      </c>
      <c r="E1053">
        <v>6</v>
      </c>
      <c r="F1053" t="s">
        <v>1415</v>
      </c>
      <c r="G1053" s="22">
        <v>17333</v>
      </c>
      <c r="H1053">
        <v>71</v>
      </c>
      <c r="I1053" t="s">
        <v>46</v>
      </c>
      <c r="J1053" t="s">
        <v>47</v>
      </c>
      <c r="K1053" t="s">
        <v>58</v>
      </c>
      <c r="L1053">
        <v>28.5</v>
      </c>
      <c r="M1053">
        <v>102</v>
      </c>
      <c r="N1053">
        <v>65</v>
      </c>
      <c r="O1053">
        <v>37</v>
      </c>
      <c r="P1053">
        <v>83.5</v>
      </c>
      <c r="Q1053">
        <v>62</v>
      </c>
      <c r="R1053" t="s">
        <v>54</v>
      </c>
      <c r="S1053" t="s">
        <v>50</v>
      </c>
      <c r="T1053" t="s">
        <v>50</v>
      </c>
      <c r="U1053" t="s">
        <v>50</v>
      </c>
      <c r="V1053" t="s">
        <v>51</v>
      </c>
      <c r="W1053" t="s">
        <v>50</v>
      </c>
      <c r="X1053" t="s">
        <v>51</v>
      </c>
      <c r="Y1053" t="s">
        <v>50</v>
      </c>
      <c r="Z1053" t="s">
        <v>52</v>
      </c>
      <c r="AA1053" t="s">
        <v>50</v>
      </c>
      <c r="AB1053" t="s">
        <v>51</v>
      </c>
      <c r="AC1053">
        <v>120</v>
      </c>
      <c r="AD1053">
        <v>40</v>
      </c>
      <c r="AE1053">
        <v>170</v>
      </c>
      <c r="AF1053">
        <v>3.4</v>
      </c>
      <c r="AK1053" t="s">
        <v>51</v>
      </c>
      <c r="AL1053" t="s">
        <v>50</v>
      </c>
      <c r="AM1053" t="s">
        <v>50</v>
      </c>
      <c r="AN1053" t="s">
        <v>51</v>
      </c>
      <c r="AO1053" t="s">
        <v>51</v>
      </c>
      <c r="AP1053" t="s">
        <v>51</v>
      </c>
      <c r="AQ1053" t="s">
        <v>50</v>
      </c>
      <c r="AR1053" t="s">
        <v>50</v>
      </c>
      <c r="AS1053" t="s">
        <v>51</v>
      </c>
      <c r="AT1053" t="s">
        <v>50</v>
      </c>
      <c r="AU1053" t="s">
        <v>52</v>
      </c>
      <c r="AV1053" t="s">
        <v>52</v>
      </c>
      <c r="AW1053" t="s">
        <v>52</v>
      </c>
      <c r="AX1053" t="s">
        <v>52</v>
      </c>
      <c r="AY1053" t="s">
        <v>51</v>
      </c>
    </row>
    <row r="1054" spans="1:51" hidden="1" x14ac:dyDescent="0.25">
      <c r="A1054">
        <v>264426</v>
      </c>
      <c r="B1054">
        <v>62</v>
      </c>
      <c r="C1054">
        <v>62</v>
      </c>
      <c r="D1054">
        <v>45</v>
      </c>
      <c r="E1054">
        <v>7</v>
      </c>
      <c r="F1054" t="s">
        <v>1416</v>
      </c>
      <c r="G1054" s="22">
        <v>17333</v>
      </c>
      <c r="H1054">
        <v>71</v>
      </c>
      <c r="I1054" t="s">
        <v>46</v>
      </c>
      <c r="J1054" t="s">
        <v>47</v>
      </c>
      <c r="K1054" t="s">
        <v>58</v>
      </c>
      <c r="L1054">
        <v>28.3</v>
      </c>
      <c r="M1054">
        <v>92</v>
      </c>
      <c r="N1054">
        <v>60</v>
      </c>
      <c r="O1054">
        <v>32</v>
      </c>
      <c r="P1054">
        <v>76</v>
      </c>
      <c r="Q1054">
        <v>62</v>
      </c>
      <c r="R1054" t="s">
        <v>59</v>
      </c>
      <c r="S1054" t="s">
        <v>50</v>
      </c>
      <c r="T1054" t="s">
        <v>50</v>
      </c>
      <c r="U1054" t="s">
        <v>51</v>
      </c>
      <c r="V1054" t="s">
        <v>51</v>
      </c>
      <c r="W1054" t="s">
        <v>50</v>
      </c>
      <c r="X1054" t="s">
        <v>51</v>
      </c>
      <c r="Y1054" t="s">
        <v>50</v>
      </c>
      <c r="Z1054" t="s">
        <v>52</v>
      </c>
      <c r="AA1054" t="s">
        <v>50</v>
      </c>
      <c r="AB1054" t="s">
        <v>51</v>
      </c>
      <c r="AC1054">
        <v>113</v>
      </c>
      <c r="AD1054">
        <v>43</v>
      </c>
      <c r="AE1054">
        <v>152</v>
      </c>
      <c r="AF1054">
        <v>3.4</v>
      </c>
      <c r="AK1054" t="s">
        <v>51</v>
      </c>
      <c r="AL1054" t="s">
        <v>50</v>
      </c>
      <c r="AM1054" t="s">
        <v>50</v>
      </c>
      <c r="AN1054" t="s">
        <v>51</v>
      </c>
      <c r="AO1054" t="s">
        <v>51</v>
      </c>
      <c r="AP1054" t="s">
        <v>51</v>
      </c>
      <c r="AQ1054" t="s">
        <v>50</v>
      </c>
      <c r="AR1054" t="s">
        <v>50</v>
      </c>
      <c r="AS1054" t="s">
        <v>51</v>
      </c>
      <c r="AT1054" t="s">
        <v>50</v>
      </c>
      <c r="AU1054" t="s">
        <v>52</v>
      </c>
      <c r="AV1054" t="s">
        <v>52</v>
      </c>
      <c r="AW1054" t="s">
        <v>52</v>
      </c>
      <c r="AX1054" t="s">
        <v>52</v>
      </c>
      <c r="AY1054" t="s">
        <v>51</v>
      </c>
    </row>
    <row r="1055" spans="1:51" hidden="1" x14ac:dyDescent="0.25">
      <c r="A1055">
        <v>264426</v>
      </c>
      <c r="B1055">
        <v>62</v>
      </c>
      <c r="C1055">
        <v>62</v>
      </c>
      <c r="D1055">
        <v>45</v>
      </c>
      <c r="E1055">
        <v>8</v>
      </c>
      <c r="F1055" t="s">
        <v>1417</v>
      </c>
      <c r="G1055" s="22">
        <v>17333</v>
      </c>
      <c r="H1055">
        <v>71</v>
      </c>
      <c r="I1055" t="s">
        <v>46</v>
      </c>
      <c r="J1055" t="s">
        <v>47</v>
      </c>
      <c r="K1055" t="s">
        <v>58</v>
      </c>
      <c r="L1055">
        <v>28.5</v>
      </c>
      <c r="M1055">
        <v>100</v>
      </c>
      <c r="N1055">
        <v>60</v>
      </c>
      <c r="O1055">
        <v>40</v>
      </c>
      <c r="P1055">
        <v>80</v>
      </c>
      <c r="Q1055">
        <v>77</v>
      </c>
      <c r="R1055" t="s">
        <v>54</v>
      </c>
      <c r="S1055" t="s">
        <v>50</v>
      </c>
      <c r="T1055" t="s">
        <v>50</v>
      </c>
      <c r="U1055" t="s">
        <v>50</v>
      </c>
      <c r="V1055" t="s">
        <v>51</v>
      </c>
      <c r="W1055" t="s">
        <v>50</v>
      </c>
      <c r="X1055" t="s">
        <v>51</v>
      </c>
      <c r="Y1055" t="s">
        <v>50</v>
      </c>
      <c r="Z1055" t="s">
        <v>52</v>
      </c>
      <c r="AA1055" t="s">
        <v>50</v>
      </c>
      <c r="AB1055" t="s">
        <v>51</v>
      </c>
      <c r="AC1055">
        <v>93</v>
      </c>
      <c r="AD1055">
        <v>54</v>
      </c>
      <c r="AF1055">
        <v>3.1</v>
      </c>
      <c r="AK1055" t="s">
        <v>51</v>
      </c>
      <c r="AL1055" t="s">
        <v>50</v>
      </c>
      <c r="AM1055" t="s">
        <v>50</v>
      </c>
      <c r="AN1055" t="s">
        <v>51</v>
      </c>
      <c r="AO1055" t="s">
        <v>51</v>
      </c>
      <c r="AP1055" t="s">
        <v>51</v>
      </c>
      <c r="AQ1055" t="s">
        <v>50</v>
      </c>
      <c r="AR1055" t="s">
        <v>50</v>
      </c>
      <c r="AS1055" t="s">
        <v>51</v>
      </c>
      <c r="AT1055" t="s">
        <v>50</v>
      </c>
      <c r="AU1055" t="s">
        <v>52</v>
      </c>
      <c r="AV1055" t="s">
        <v>52</v>
      </c>
      <c r="AW1055" t="s">
        <v>52</v>
      </c>
      <c r="AX1055" t="s">
        <v>52</v>
      </c>
      <c r="AY1055" t="s">
        <v>51</v>
      </c>
    </row>
    <row r="1056" spans="1:51" hidden="1" x14ac:dyDescent="0.25">
      <c r="A1056">
        <v>264426</v>
      </c>
      <c r="B1056">
        <v>62</v>
      </c>
      <c r="C1056">
        <v>62</v>
      </c>
      <c r="D1056">
        <v>45</v>
      </c>
      <c r="E1056">
        <v>9</v>
      </c>
      <c r="F1056" t="s">
        <v>1418</v>
      </c>
      <c r="G1056" s="22">
        <v>17333</v>
      </c>
      <c r="H1056">
        <v>71</v>
      </c>
      <c r="I1056" t="s">
        <v>46</v>
      </c>
      <c r="J1056" t="s">
        <v>47</v>
      </c>
      <c r="K1056" t="s">
        <v>58</v>
      </c>
      <c r="L1056">
        <v>27.1</v>
      </c>
      <c r="M1056">
        <v>108</v>
      </c>
      <c r="N1056">
        <v>60</v>
      </c>
      <c r="O1056">
        <v>48</v>
      </c>
      <c r="P1056">
        <v>84</v>
      </c>
      <c r="Q1056">
        <v>83</v>
      </c>
      <c r="R1056" t="s">
        <v>54</v>
      </c>
      <c r="S1056" t="s">
        <v>50</v>
      </c>
      <c r="T1056" t="s">
        <v>50</v>
      </c>
      <c r="U1056" t="s">
        <v>50</v>
      </c>
      <c r="V1056" t="s">
        <v>51</v>
      </c>
      <c r="W1056" t="s">
        <v>50</v>
      </c>
      <c r="X1056" t="s">
        <v>51</v>
      </c>
      <c r="Y1056" t="s">
        <v>50</v>
      </c>
      <c r="Z1056" t="s">
        <v>52</v>
      </c>
      <c r="AA1056" t="s">
        <v>50</v>
      </c>
      <c r="AB1056" t="s">
        <v>51</v>
      </c>
      <c r="AC1056">
        <v>101</v>
      </c>
      <c r="AD1056">
        <v>49</v>
      </c>
      <c r="AE1056">
        <v>157</v>
      </c>
      <c r="AF1056">
        <v>4.0999999999999996</v>
      </c>
      <c r="AK1056" t="s">
        <v>51</v>
      </c>
      <c r="AL1056" t="s">
        <v>50</v>
      </c>
      <c r="AM1056" t="s">
        <v>50</v>
      </c>
      <c r="AN1056" t="s">
        <v>51</v>
      </c>
      <c r="AO1056" t="s">
        <v>51</v>
      </c>
      <c r="AP1056" t="s">
        <v>51</v>
      </c>
      <c r="AQ1056" t="s">
        <v>50</v>
      </c>
      <c r="AR1056" t="s">
        <v>50</v>
      </c>
      <c r="AS1056" t="s">
        <v>51</v>
      </c>
      <c r="AT1056" t="s">
        <v>50</v>
      </c>
      <c r="AU1056" t="s">
        <v>52</v>
      </c>
      <c r="AV1056" t="s">
        <v>52</v>
      </c>
      <c r="AW1056" t="s">
        <v>52</v>
      </c>
      <c r="AX1056" t="s">
        <v>52</v>
      </c>
      <c r="AY1056" t="s">
        <v>51</v>
      </c>
    </row>
    <row r="1057" spans="1:51" hidden="1" x14ac:dyDescent="0.25">
      <c r="A1057">
        <v>264426</v>
      </c>
      <c r="B1057">
        <v>55</v>
      </c>
      <c r="C1057">
        <v>55</v>
      </c>
      <c r="D1057">
        <v>45</v>
      </c>
      <c r="E1057">
        <v>10</v>
      </c>
      <c r="F1057" t="s">
        <v>1419</v>
      </c>
      <c r="G1057" s="22">
        <v>17333</v>
      </c>
      <c r="H1057">
        <v>71</v>
      </c>
      <c r="I1057" t="s">
        <v>46</v>
      </c>
      <c r="J1057" t="s">
        <v>47</v>
      </c>
      <c r="K1057" t="s">
        <v>58</v>
      </c>
      <c r="L1057">
        <v>27.1</v>
      </c>
      <c r="M1057">
        <v>108</v>
      </c>
      <c r="N1057">
        <v>60</v>
      </c>
      <c r="O1057">
        <v>48</v>
      </c>
      <c r="P1057">
        <v>84</v>
      </c>
      <c r="Q1057">
        <v>67</v>
      </c>
      <c r="R1057" t="s">
        <v>54</v>
      </c>
      <c r="S1057" t="s">
        <v>50</v>
      </c>
      <c r="T1057" t="s">
        <v>50</v>
      </c>
      <c r="U1057" t="s">
        <v>50</v>
      </c>
      <c r="V1057" t="s">
        <v>51</v>
      </c>
      <c r="W1057" t="s">
        <v>50</v>
      </c>
      <c r="X1057" t="s">
        <v>51</v>
      </c>
      <c r="Y1057" t="s">
        <v>50</v>
      </c>
      <c r="Z1057" t="s">
        <v>52</v>
      </c>
      <c r="AA1057" t="s">
        <v>50</v>
      </c>
      <c r="AB1057" t="s">
        <v>51</v>
      </c>
      <c r="AC1057">
        <v>126</v>
      </c>
      <c r="AD1057">
        <v>38</v>
      </c>
      <c r="AE1057">
        <v>157</v>
      </c>
      <c r="AF1057">
        <v>5.2</v>
      </c>
      <c r="AK1057" t="s">
        <v>51</v>
      </c>
      <c r="AL1057" t="s">
        <v>50</v>
      </c>
      <c r="AM1057" t="s">
        <v>50</v>
      </c>
      <c r="AN1057" t="s">
        <v>51</v>
      </c>
      <c r="AO1057" t="s">
        <v>51</v>
      </c>
      <c r="AP1057" t="s">
        <v>51</v>
      </c>
      <c r="AQ1057" t="s">
        <v>50</v>
      </c>
      <c r="AR1057" t="s">
        <v>50</v>
      </c>
      <c r="AS1057" t="s">
        <v>51</v>
      </c>
      <c r="AT1057" t="s">
        <v>50</v>
      </c>
      <c r="AU1057" t="s">
        <v>52</v>
      </c>
      <c r="AV1057" t="s">
        <v>52</v>
      </c>
      <c r="AW1057" t="s">
        <v>52</v>
      </c>
      <c r="AX1057" t="s">
        <v>52</v>
      </c>
      <c r="AY1057" t="s">
        <v>51</v>
      </c>
    </row>
    <row r="1058" spans="1:51" hidden="1" x14ac:dyDescent="0.25">
      <c r="A1058">
        <v>264426</v>
      </c>
      <c r="B1058">
        <v>55</v>
      </c>
      <c r="C1058">
        <v>55</v>
      </c>
      <c r="D1058">
        <v>45</v>
      </c>
      <c r="E1058">
        <v>11</v>
      </c>
      <c r="F1058" t="s">
        <v>1420</v>
      </c>
      <c r="G1058" s="22">
        <v>17333</v>
      </c>
      <c r="H1058">
        <v>71</v>
      </c>
      <c r="I1058" t="s">
        <v>46</v>
      </c>
      <c r="J1058" t="s">
        <v>47</v>
      </c>
      <c r="K1058" t="s">
        <v>58</v>
      </c>
      <c r="L1058">
        <v>28.5</v>
      </c>
      <c r="M1058">
        <v>90</v>
      </c>
      <c r="N1058">
        <v>65</v>
      </c>
      <c r="O1058">
        <v>25</v>
      </c>
      <c r="P1058">
        <v>77.5</v>
      </c>
      <c r="Q1058">
        <v>86</v>
      </c>
      <c r="R1058" t="s">
        <v>54</v>
      </c>
      <c r="S1058" t="s">
        <v>50</v>
      </c>
      <c r="T1058" t="s">
        <v>50</v>
      </c>
      <c r="U1058" t="s">
        <v>50</v>
      </c>
      <c r="V1058" t="s">
        <v>51</v>
      </c>
      <c r="W1058" t="s">
        <v>50</v>
      </c>
      <c r="X1058" t="s">
        <v>51</v>
      </c>
      <c r="Y1058" t="s">
        <v>50</v>
      </c>
      <c r="Z1058" t="s">
        <v>52</v>
      </c>
      <c r="AA1058" t="s">
        <v>50</v>
      </c>
      <c r="AB1058" t="s">
        <v>51</v>
      </c>
      <c r="AC1058">
        <v>110</v>
      </c>
      <c r="AD1058">
        <v>44</v>
      </c>
      <c r="AF1058">
        <v>4.3</v>
      </c>
      <c r="AK1058" t="s">
        <v>51</v>
      </c>
      <c r="AL1058" t="s">
        <v>50</v>
      </c>
      <c r="AM1058" t="s">
        <v>50</v>
      </c>
      <c r="AN1058" t="s">
        <v>51</v>
      </c>
      <c r="AO1058" t="s">
        <v>51</v>
      </c>
      <c r="AP1058" t="s">
        <v>51</v>
      </c>
      <c r="AQ1058" t="s">
        <v>50</v>
      </c>
      <c r="AR1058" t="s">
        <v>50</v>
      </c>
      <c r="AS1058" t="s">
        <v>51</v>
      </c>
      <c r="AT1058" t="s">
        <v>50</v>
      </c>
      <c r="AU1058" t="s">
        <v>52</v>
      </c>
      <c r="AV1058" t="s">
        <v>52</v>
      </c>
      <c r="AW1058" t="s">
        <v>52</v>
      </c>
      <c r="AX1058" t="s">
        <v>52</v>
      </c>
      <c r="AY1058" t="s">
        <v>51</v>
      </c>
    </row>
    <row r="1059" spans="1:51" hidden="1" x14ac:dyDescent="0.25">
      <c r="A1059">
        <v>264426</v>
      </c>
      <c r="B1059">
        <v>55</v>
      </c>
      <c r="C1059">
        <v>55</v>
      </c>
      <c r="D1059">
        <v>45</v>
      </c>
      <c r="E1059">
        <v>12</v>
      </c>
      <c r="F1059" t="s">
        <v>1421</v>
      </c>
      <c r="G1059" s="22">
        <v>17333</v>
      </c>
      <c r="H1059">
        <v>71</v>
      </c>
      <c r="I1059" t="s">
        <v>46</v>
      </c>
      <c r="J1059" t="s">
        <v>47</v>
      </c>
      <c r="K1059" t="s">
        <v>58</v>
      </c>
      <c r="L1059">
        <v>29.4</v>
      </c>
      <c r="M1059">
        <v>90</v>
      </c>
      <c r="N1059">
        <v>60</v>
      </c>
      <c r="O1059">
        <v>30</v>
      </c>
      <c r="P1059">
        <v>75</v>
      </c>
      <c r="Q1059">
        <v>80</v>
      </c>
      <c r="R1059" t="s">
        <v>54</v>
      </c>
      <c r="S1059" t="s">
        <v>50</v>
      </c>
      <c r="T1059" t="s">
        <v>50</v>
      </c>
      <c r="U1059" t="s">
        <v>50</v>
      </c>
      <c r="V1059" t="s">
        <v>51</v>
      </c>
      <c r="W1059" t="s">
        <v>50</v>
      </c>
      <c r="X1059" t="s">
        <v>51</v>
      </c>
      <c r="Y1059" t="s">
        <v>50</v>
      </c>
      <c r="Z1059" t="s">
        <v>52</v>
      </c>
      <c r="AA1059" t="s">
        <v>50</v>
      </c>
      <c r="AB1059" t="s">
        <v>51</v>
      </c>
      <c r="AK1059" t="s">
        <v>51</v>
      </c>
      <c r="AL1059" t="s">
        <v>50</v>
      </c>
      <c r="AM1059" t="s">
        <v>50</v>
      </c>
      <c r="AN1059" t="s">
        <v>51</v>
      </c>
      <c r="AO1059" t="s">
        <v>51</v>
      </c>
      <c r="AP1059" t="s">
        <v>51</v>
      </c>
      <c r="AQ1059" t="s">
        <v>50</v>
      </c>
      <c r="AR1059" t="s">
        <v>50</v>
      </c>
      <c r="AS1059" t="s">
        <v>51</v>
      </c>
      <c r="AT1059" t="s">
        <v>50</v>
      </c>
      <c r="AU1059" t="s">
        <v>52</v>
      </c>
      <c r="AV1059" t="s">
        <v>52</v>
      </c>
      <c r="AW1059" t="s">
        <v>52</v>
      </c>
      <c r="AX1059" t="s">
        <v>52</v>
      </c>
      <c r="AY1059" t="s">
        <v>51</v>
      </c>
    </row>
    <row r="1060" spans="1:51" hidden="1" x14ac:dyDescent="0.25">
      <c r="A1060">
        <v>264426</v>
      </c>
      <c r="B1060">
        <v>55</v>
      </c>
      <c r="C1060">
        <v>55</v>
      </c>
      <c r="D1060">
        <v>45</v>
      </c>
      <c r="E1060">
        <v>13</v>
      </c>
      <c r="F1060" t="s">
        <v>1422</v>
      </c>
      <c r="G1060" s="22">
        <v>17333</v>
      </c>
      <c r="H1060">
        <v>71</v>
      </c>
      <c r="I1060" t="s">
        <v>46</v>
      </c>
      <c r="J1060" t="s">
        <v>47</v>
      </c>
      <c r="K1060" t="s">
        <v>58</v>
      </c>
      <c r="L1060">
        <v>30</v>
      </c>
      <c r="M1060">
        <v>98</v>
      </c>
      <c r="N1060">
        <v>60</v>
      </c>
      <c r="O1060">
        <v>38</v>
      </c>
      <c r="P1060">
        <v>79</v>
      </c>
      <c r="Q1060">
        <v>77</v>
      </c>
      <c r="R1060" t="s">
        <v>54</v>
      </c>
      <c r="S1060" t="s">
        <v>50</v>
      </c>
      <c r="T1060" t="s">
        <v>50</v>
      </c>
      <c r="U1060" t="s">
        <v>50</v>
      </c>
      <c r="V1060" t="s">
        <v>51</v>
      </c>
      <c r="W1060" t="s">
        <v>50</v>
      </c>
      <c r="X1060" t="s">
        <v>51</v>
      </c>
      <c r="Y1060" t="s">
        <v>50</v>
      </c>
      <c r="Z1060" t="s">
        <v>52</v>
      </c>
      <c r="AA1060" t="s">
        <v>50</v>
      </c>
      <c r="AB1060" t="s">
        <v>51</v>
      </c>
      <c r="AC1060">
        <v>110</v>
      </c>
      <c r="AD1060">
        <v>44</v>
      </c>
      <c r="AE1060">
        <v>160</v>
      </c>
      <c r="AF1060">
        <v>4.8</v>
      </c>
      <c r="AK1060" t="s">
        <v>51</v>
      </c>
      <c r="AL1060" t="s">
        <v>50</v>
      </c>
      <c r="AM1060" t="s">
        <v>50</v>
      </c>
      <c r="AN1060" t="s">
        <v>51</v>
      </c>
      <c r="AO1060" t="s">
        <v>51</v>
      </c>
      <c r="AP1060" t="s">
        <v>51</v>
      </c>
      <c r="AQ1060" t="s">
        <v>50</v>
      </c>
      <c r="AR1060" t="s">
        <v>50</v>
      </c>
      <c r="AS1060" t="s">
        <v>51</v>
      </c>
      <c r="AT1060" t="s">
        <v>50</v>
      </c>
      <c r="AU1060" t="s">
        <v>52</v>
      </c>
      <c r="AV1060" t="s">
        <v>52</v>
      </c>
      <c r="AW1060" t="s">
        <v>52</v>
      </c>
      <c r="AX1060" t="s">
        <v>52</v>
      </c>
      <c r="AY1060" t="s">
        <v>51</v>
      </c>
    </row>
    <row r="1061" spans="1:51" hidden="1" x14ac:dyDescent="0.25">
      <c r="A1061">
        <v>264426</v>
      </c>
      <c r="B1061">
        <v>61</v>
      </c>
      <c r="C1061">
        <v>61</v>
      </c>
      <c r="D1061">
        <v>45</v>
      </c>
      <c r="E1061">
        <v>14</v>
      </c>
      <c r="F1061" t="s">
        <v>1423</v>
      </c>
      <c r="G1061" s="22">
        <v>17333</v>
      </c>
      <c r="H1061">
        <v>71</v>
      </c>
      <c r="I1061" t="s">
        <v>46</v>
      </c>
      <c r="J1061" t="s">
        <v>47</v>
      </c>
      <c r="K1061" t="s">
        <v>58</v>
      </c>
      <c r="L1061">
        <v>28.6</v>
      </c>
      <c r="M1061">
        <v>105</v>
      </c>
      <c r="N1061">
        <v>65</v>
      </c>
      <c r="O1061">
        <v>40</v>
      </c>
      <c r="P1061">
        <v>85</v>
      </c>
      <c r="Q1061">
        <v>70</v>
      </c>
      <c r="R1061" t="s">
        <v>54</v>
      </c>
      <c r="S1061" t="s">
        <v>51</v>
      </c>
      <c r="T1061" t="s">
        <v>50</v>
      </c>
      <c r="U1061" t="s">
        <v>50</v>
      </c>
      <c r="V1061" t="s">
        <v>51</v>
      </c>
      <c r="W1061" t="s">
        <v>50</v>
      </c>
      <c r="X1061" t="s">
        <v>51</v>
      </c>
      <c r="Y1061" t="s">
        <v>50</v>
      </c>
      <c r="Z1061" t="s">
        <v>52</v>
      </c>
      <c r="AA1061" t="s">
        <v>50</v>
      </c>
      <c r="AB1061" t="s">
        <v>51</v>
      </c>
      <c r="AC1061">
        <v>112</v>
      </c>
      <c r="AD1061">
        <v>43</v>
      </c>
      <c r="AF1061">
        <v>4.2</v>
      </c>
      <c r="AK1061" t="s">
        <v>51</v>
      </c>
      <c r="AL1061" t="s">
        <v>50</v>
      </c>
      <c r="AM1061" t="s">
        <v>50</v>
      </c>
      <c r="AN1061" t="s">
        <v>51</v>
      </c>
      <c r="AO1061" t="s">
        <v>51</v>
      </c>
      <c r="AP1061" t="s">
        <v>51</v>
      </c>
      <c r="AQ1061" t="s">
        <v>50</v>
      </c>
      <c r="AR1061" t="s">
        <v>50</v>
      </c>
      <c r="AS1061" t="s">
        <v>51</v>
      </c>
      <c r="AT1061" t="s">
        <v>50</v>
      </c>
      <c r="AU1061" t="s">
        <v>52</v>
      </c>
      <c r="AV1061" t="s">
        <v>52</v>
      </c>
      <c r="AW1061" t="s">
        <v>52</v>
      </c>
      <c r="AX1061" t="s">
        <v>52</v>
      </c>
      <c r="AY1061" t="s">
        <v>51</v>
      </c>
    </row>
    <row r="1062" spans="1:51" hidden="1" x14ac:dyDescent="0.25">
      <c r="A1062">
        <v>264426</v>
      </c>
      <c r="B1062">
        <v>61</v>
      </c>
      <c r="C1062">
        <v>61</v>
      </c>
      <c r="D1062">
        <v>45</v>
      </c>
      <c r="E1062">
        <v>15</v>
      </c>
      <c r="F1062" t="s">
        <v>1424</v>
      </c>
      <c r="G1062" s="22">
        <v>17333</v>
      </c>
      <c r="H1062">
        <v>71</v>
      </c>
      <c r="I1062" t="s">
        <v>46</v>
      </c>
      <c r="J1062" t="s">
        <v>47</v>
      </c>
      <c r="K1062" t="s">
        <v>58</v>
      </c>
      <c r="L1062">
        <v>29</v>
      </c>
      <c r="M1062">
        <v>120</v>
      </c>
      <c r="N1062">
        <v>60</v>
      </c>
      <c r="O1062">
        <v>60</v>
      </c>
      <c r="P1062">
        <v>90</v>
      </c>
      <c r="Q1062">
        <v>66</v>
      </c>
      <c r="R1062" t="s">
        <v>59</v>
      </c>
      <c r="S1062" t="s">
        <v>51</v>
      </c>
      <c r="T1062" t="s">
        <v>50</v>
      </c>
      <c r="U1062" t="s">
        <v>50</v>
      </c>
      <c r="V1062" t="s">
        <v>51</v>
      </c>
      <c r="W1062" t="s">
        <v>50</v>
      </c>
      <c r="X1062" t="s">
        <v>51</v>
      </c>
      <c r="Y1062" t="s">
        <v>50</v>
      </c>
      <c r="Z1062" t="s">
        <v>52</v>
      </c>
      <c r="AA1062" t="s">
        <v>50</v>
      </c>
      <c r="AB1062" t="s">
        <v>51</v>
      </c>
      <c r="AC1062">
        <v>108</v>
      </c>
      <c r="AD1062">
        <v>45</v>
      </c>
      <c r="AF1062">
        <v>4.5</v>
      </c>
      <c r="AK1062" t="s">
        <v>51</v>
      </c>
      <c r="AL1062" t="s">
        <v>50</v>
      </c>
      <c r="AM1062" t="s">
        <v>50</v>
      </c>
      <c r="AN1062" t="s">
        <v>50</v>
      </c>
      <c r="AO1062" t="s">
        <v>51</v>
      </c>
      <c r="AP1062" t="s">
        <v>51</v>
      </c>
      <c r="AQ1062" t="s">
        <v>50</v>
      </c>
      <c r="AR1062" t="s">
        <v>50</v>
      </c>
      <c r="AS1062" t="s">
        <v>51</v>
      </c>
      <c r="AT1062" t="s">
        <v>50</v>
      </c>
      <c r="AU1062" t="s">
        <v>52</v>
      </c>
      <c r="AV1062" t="s">
        <v>52</v>
      </c>
      <c r="AW1062" t="s">
        <v>52</v>
      </c>
      <c r="AX1062" t="s">
        <v>52</v>
      </c>
      <c r="AY1062" t="s">
        <v>51</v>
      </c>
    </row>
    <row r="1063" spans="1:51" hidden="1" x14ac:dyDescent="0.25">
      <c r="A1063">
        <v>264426</v>
      </c>
      <c r="B1063">
        <v>61</v>
      </c>
      <c r="C1063">
        <v>61</v>
      </c>
      <c r="D1063">
        <v>45</v>
      </c>
      <c r="E1063">
        <v>16</v>
      </c>
      <c r="F1063" t="s">
        <v>1425</v>
      </c>
      <c r="G1063" s="22">
        <v>17333</v>
      </c>
      <c r="H1063">
        <v>71</v>
      </c>
      <c r="I1063" t="s">
        <v>46</v>
      </c>
      <c r="J1063" t="s">
        <v>47</v>
      </c>
      <c r="K1063" t="s">
        <v>58</v>
      </c>
      <c r="L1063">
        <v>29</v>
      </c>
      <c r="M1063">
        <v>100</v>
      </c>
      <c r="N1063">
        <v>60</v>
      </c>
      <c r="O1063">
        <v>40</v>
      </c>
      <c r="P1063">
        <v>80</v>
      </c>
      <c r="Q1063">
        <v>67</v>
      </c>
      <c r="R1063" t="s">
        <v>54</v>
      </c>
      <c r="S1063" t="s">
        <v>50</v>
      </c>
      <c r="T1063" t="s">
        <v>50</v>
      </c>
      <c r="U1063" t="s">
        <v>50</v>
      </c>
      <c r="V1063" t="s">
        <v>51</v>
      </c>
      <c r="W1063" t="s">
        <v>50</v>
      </c>
      <c r="X1063" t="s">
        <v>51</v>
      </c>
      <c r="Y1063" t="s">
        <v>50</v>
      </c>
      <c r="Z1063" t="s">
        <v>52</v>
      </c>
      <c r="AA1063" t="s">
        <v>50</v>
      </c>
      <c r="AB1063" t="s">
        <v>51</v>
      </c>
      <c r="AC1063">
        <v>129</v>
      </c>
      <c r="AD1063">
        <v>36</v>
      </c>
      <c r="AE1063">
        <v>161</v>
      </c>
      <c r="AF1063">
        <v>4.5999999999999996</v>
      </c>
      <c r="AK1063" t="s">
        <v>51</v>
      </c>
      <c r="AL1063" t="s">
        <v>50</v>
      </c>
      <c r="AM1063" t="s">
        <v>50</v>
      </c>
      <c r="AN1063" t="s">
        <v>50</v>
      </c>
      <c r="AO1063" t="s">
        <v>51</v>
      </c>
      <c r="AP1063" t="s">
        <v>51</v>
      </c>
      <c r="AQ1063" t="s">
        <v>50</v>
      </c>
      <c r="AR1063" t="s">
        <v>50</v>
      </c>
      <c r="AS1063" t="s">
        <v>51</v>
      </c>
      <c r="AT1063" t="s">
        <v>50</v>
      </c>
      <c r="AU1063" t="s">
        <v>52</v>
      </c>
      <c r="AV1063" t="s">
        <v>52</v>
      </c>
      <c r="AW1063" t="s">
        <v>52</v>
      </c>
      <c r="AX1063" t="s">
        <v>52</v>
      </c>
      <c r="AY1063" t="s">
        <v>51</v>
      </c>
    </row>
    <row r="1064" spans="1:51" x14ac:dyDescent="0.25">
      <c r="A1064">
        <v>264718</v>
      </c>
      <c r="B1064">
        <v>60</v>
      </c>
      <c r="D1064">
        <v>60</v>
      </c>
      <c r="E1064">
        <v>1</v>
      </c>
      <c r="F1064" t="s">
        <v>285</v>
      </c>
      <c r="G1064" s="22">
        <v>11064</v>
      </c>
      <c r="H1064">
        <v>88</v>
      </c>
      <c r="I1064" t="s">
        <v>46</v>
      </c>
      <c r="J1064" t="s">
        <v>57</v>
      </c>
      <c r="K1064" t="s">
        <v>58</v>
      </c>
      <c r="L1064">
        <v>28.34</v>
      </c>
      <c r="M1064">
        <v>135</v>
      </c>
      <c r="N1064">
        <v>75</v>
      </c>
      <c r="O1064">
        <v>60</v>
      </c>
      <c r="P1064">
        <v>105</v>
      </c>
      <c r="Q1064">
        <v>74</v>
      </c>
      <c r="R1064" t="s">
        <v>54</v>
      </c>
      <c r="S1064" t="s">
        <v>50</v>
      </c>
      <c r="T1064" t="s">
        <v>50</v>
      </c>
      <c r="U1064" t="s">
        <v>51</v>
      </c>
      <c r="V1064" t="s">
        <v>51</v>
      </c>
      <c r="W1064" t="s">
        <v>50</v>
      </c>
      <c r="X1064" t="s">
        <v>51</v>
      </c>
      <c r="Y1064" t="s">
        <v>51</v>
      </c>
      <c r="Z1064" t="s">
        <v>52</v>
      </c>
      <c r="AA1064" t="s">
        <v>50</v>
      </c>
      <c r="AB1064" t="s">
        <v>50</v>
      </c>
      <c r="AC1064">
        <v>66</v>
      </c>
      <c r="AD1064">
        <v>74</v>
      </c>
      <c r="AF1064">
        <v>4.5999999999999996</v>
      </c>
      <c r="AI1064" t="s">
        <v>52</v>
      </c>
      <c r="AJ1064" t="s">
        <v>52</v>
      </c>
      <c r="AL1064" t="s">
        <v>51</v>
      </c>
      <c r="AM1064" t="s">
        <v>52</v>
      </c>
      <c r="AN1064" t="s">
        <v>51</v>
      </c>
      <c r="AO1064" t="s">
        <v>51</v>
      </c>
      <c r="AP1064" t="s">
        <v>50</v>
      </c>
      <c r="AQ1064" t="s">
        <v>50</v>
      </c>
      <c r="AR1064" t="s">
        <v>50</v>
      </c>
      <c r="AS1064" t="s">
        <v>51</v>
      </c>
      <c r="AT1064" t="s">
        <v>50</v>
      </c>
      <c r="AU1064" t="s">
        <v>52</v>
      </c>
      <c r="AV1064" t="s">
        <v>52</v>
      </c>
      <c r="AW1064" t="s">
        <v>52</v>
      </c>
      <c r="AX1064" t="s">
        <v>52</v>
      </c>
      <c r="AY1064" t="s">
        <v>51</v>
      </c>
    </row>
    <row r="1065" spans="1:51" hidden="1" x14ac:dyDescent="0.25">
      <c r="A1065">
        <v>264718</v>
      </c>
      <c r="B1065">
        <v>60</v>
      </c>
      <c r="D1065">
        <v>60</v>
      </c>
      <c r="E1065">
        <v>2</v>
      </c>
      <c r="F1065" t="s">
        <v>1426</v>
      </c>
      <c r="G1065" s="22">
        <v>11064</v>
      </c>
      <c r="H1065">
        <v>88</v>
      </c>
      <c r="I1065" t="s">
        <v>46</v>
      </c>
      <c r="J1065" t="s">
        <v>57</v>
      </c>
      <c r="K1065" t="s">
        <v>58</v>
      </c>
      <c r="L1065">
        <v>27.81</v>
      </c>
      <c r="M1065">
        <v>120</v>
      </c>
      <c r="N1065">
        <v>55</v>
      </c>
      <c r="O1065">
        <v>65</v>
      </c>
      <c r="P1065">
        <v>87.5</v>
      </c>
      <c r="Q1065">
        <v>73</v>
      </c>
      <c r="R1065" t="s">
        <v>54</v>
      </c>
      <c r="S1065" t="s">
        <v>50</v>
      </c>
      <c r="T1065" t="s">
        <v>50</v>
      </c>
      <c r="U1065" t="s">
        <v>50</v>
      </c>
      <c r="V1065" t="s">
        <v>51</v>
      </c>
      <c r="W1065" t="s">
        <v>50</v>
      </c>
      <c r="X1065" t="s">
        <v>51</v>
      </c>
      <c r="Y1065" t="s">
        <v>51</v>
      </c>
      <c r="Z1065" t="s">
        <v>52</v>
      </c>
      <c r="AA1065" t="s">
        <v>50</v>
      </c>
      <c r="AB1065" t="s">
        <v>50</v>
      </c>
      <c r="AC1065">
        <v>102</v>
      </c>
      <c r="AD1065">
        <v>43</v>
      </c>
      <c r="AF1065">
        <v>4.8</v>
      </c>
      <c r="AI1065" t="s">
        <v>52</v>
      </c>
      <c r="AJ1065" t="s">
        <v>52</v>
      </c>
      <c r="AK1065" t="s">
        <v>50</v>
      </c>
      <c r="AL1065" t="s">
        <v>51</v>
      </c>
      <c r="AM1065" t="s">
        <v>52</v>
      </c>
      <c r="AN1065" t="s">
        <v>51</v>
      </c>
      <c r="AO1065" t="s">
        <v>51</v>
      </c>
      <c r="AP1065" t="s">
        <v>51</v>
      </c>
      <c r="AQ1065" t="s">
        <v>50</v>
      </c>
      <c r="AR1065" t="s">
        <v>50</v>
      </c>
      <c r="AS1065" t="s">
        <v>51</v>
      </c>
      <c r="AT1065" t="s">
        <v>50</v>
      </c>
      <c r="AU1065" t="s">
        <v>52</v>
      </c>
      <c r="AV1065" t="s">
        <v>52</v>
      </c>
      <c r="AW1065" t="s">
        <v>52</v>
      </c>
      <c r="AX1065" t="s">
        <v>52</v>
      </c>
      <c r="AY1065" t="s">
        <v>51</v>
      </c>
    </row>
    <row r="1066" spans="1:51" hidden="1" x14ac:dyDescent="0.25">
      <c r="A1066">
        <v>264718</v>
      </c>
      <c r="B1066">
        <v>60</v>
      </c>
      <c r="D1066">
        <v>60</v>
      </c>
      <c r="E1066">
        <v>3</v>
      </c>
      <c r="F1066" t="s">
        <v>1427</v>
      </c>
      <c r="G1066" s="22">
        <v>11064</v>
      </c>
      <c r="H1066">
        <v>88</v>
      </c>
      <c r="I1066" t="s">
        <v>46</v>
      </c>
      <c r="J1066" t="s">
        <v>57</v>
      </c>
      <c r="K1066" t="s">
        <v>58</v>
      </c>
      <c r="L1066">
        <v>28.56</v>
      </c>
      <c r="M1066">
        <v>140</v>
      </c>
      <c r="N1066">
        <v>80</v>
      </c>
      <c r="O1066">
        <v>60</v>
      </c>
      <c r="P1066">
        <v>110</v>
      </c>
      <c r="Q1066">
        <v>77</v>
      </c>
      <c r="R1066" t="s">
        <v>54</v>
      </c>
      <c r="S1066" t="s">
        <v>50</v>
      </c>
      <c r="T1066" t="s">
        <v>50</v>
      </c>
      <c r="U1066" t="s">
        <v>50</v>
      </c>
      <c r="V1066" t="s">
        <v>51</v>
      </c>
      <c r="W1066" t="s">
        <v>50</v>
      </c>
      <c r="X1066" t="s">
        <v>51</v>
      </c>
      <c r="Y1066" t="s">
        <v>51</v>
      </c>
      <c r="Z1066" t="s">
        <v>52</v>
      </c>
      <c r="AA1066" t="s">
        <v>50</v>
      </c>
      <c r="AB1066" t="s">
        <v>50</v>
      </c>
      <c r="AC1066">
        <v>74</v>
      </c>
      <c r="AD1066">
        <v>64</v>
      </c>
      <c r="AF1066">
        <v>4.3</v>
      </c>
      <c r="AI1066" t="s">
        <v>52</v>
      </c>
      <c r="AJ1066" t="s">
        <v>52</v>
      </c>
      <c r="AK1066" t="s">
        <v>50</v>
      </c>
      <c r="AL1066" t="s">
        <v>51</v>
      </c>
      <c r="AM1066" t="s">
        <v>52</v>
      </c>
      <c r="AN1066" t="s">
        <v>51</v>
      </c>
      <c r="AO1066" t="s">
        <v>51</v>
      </c>
      <c r="AP1066" t="s">
        <v>51</v>
      </c>
      <c r="AQ1066" t="s">
        <v>50</v>
      </c>
      <c r="AR1066" t="s">
        <v>50</v>
      </c>
      <c r="AS1066" t="s">
        <v>51</v>
      </c>
      <c r="AT1066" t="s">
        <v>50</v>
      </c>
      <c r="AU1066" t="s">
        <v>52</v>
      </c>
      <c r="AV1066" t="s">
        <v>52</v>
      </c>
      <c r="AW1066" t="s">
        <v>52</v>
      </c>
      <c r="AX1066" t="s">
        <v>52</v>
      </c>
      <c r="AY1066" t="s">
        <v>51</v>
      </c>
    </row>
    <row r="1067" spans="1:51" hidden="1" x14ac:dyDescent="0.25">
      <c r="A1067">
        <v>264718</v>
      </c>
      <c r="B1067">
        <v>60</v>
      </c>
      <c r="D1067">
        <v>60</v>
      </c>
      <c r="E1067">
        <v>4</v>
      </c>
      <c r="F1067" t="s">
        <v>1428</v>
      </c>
      <c r="G1067" s="22">
        <v>11064</v>
      </c>
      <c r="H1067">
        <v>88</v>
      </c>
      <c r="I1067" t="s">
        <v>46</v>
      </c>
      <c r="J1067" t="s">
        <v>57</v>
      </c>
      <c r="K1067" t="s">
        <v>58</v>
      </c>
      <c r="L1067">
        <v>28.34</v>
      </c>
      <c r="M1067">
        <v>120</v>
      </c>
      <c r="N1067">
        <v>80</v>
      </c>
      <c r="O1067">
        <v>40</v>
      </c>
      <c r="P1067">
        <v>100</v>
      </c>
      <c r="Q1067">
        <v>88</v>
      </c>
      <c r="R1067" t="s">
        <v>54</v>
      </c>
      <c r="S1067" t="s">
        <v>51</v>
      </c>
      <c r="T1067" t="s">
        <v>50</v>
      </c>
      <c r="U1067" t="s">
        <v>51</v>
      </c>
      <c r="V1067" t="s">
        <v>51</v>
      </c>
      <c r="W1067" t="s">
        <v>50</v>
      </c>
      <c r="X1067" t="s">
        <v>51</v>
      </c>
      <c r="Y1067" t="s">
        <v>51</v>
      </c>
      <c r="Z1067" t="s">
        <v>52</v>
      </c>
      <c r="AA1067" t="s">
        <v>50</v>
      </c>
      <c r="AB1067" t="s">
        <v>50</v>
      </c>
      <c r="AC1067">
        <v>66</v>
      </c>
      <c r="AD1067">
        <v>73</v>
      </c>
      <c r="AF1067">
        <v>4.5999999999999996</v>
      </c>
      <c r="AI1067" t="s">
        <v>52</v>
      </c>
      <c r="AJ1067" t="s">
        <v>52</v>
      </c>
      <c r="AK1067" t="s">
        <v>50</v>
      </c>
      <c r="AL1067" t="s">
        <v>51</v>
      </c>
      <c r="AM1067" t="s">
        <v>52</v>
      </c>
      <c r="AN1067" t="s">
        <v>51</v>
      </c>
      <c r="AO1067" t="s">
        <v>51</v>
      </c>
      <c r="AP1067" t="s">
        <v>51</v>
      </c>
      <c r="AQ1067" t="s">
        <v>50</v>
      </c>
      <c r="AR1067" t="s">
        <v>50</v>
      </c>
      <c r="AS1067" t="s">
        <v>51</v>
      </c>
      <c r="AT1067" t="s">
        <v>50</v>
      </c>
      <c r="AU1067" t="s">
        <v>52</v>
      </c>
      <c r="AV1067" t="s">
        <v>52</v>
      </c>
      <c r="AW1067" t="s">
        <v>52</v>
      </c>
      <c r="AX1067" t="s">
        <v>52</v>
      </c>
      <c r="AY1067" t="s">
        <v>51</v>
      </c>
    </row>
    <row r="1068" spans="1:51" hidden="1" x14ac:dyDescent="0.25">
      <c r="A1068">
        <v>264718</v>
      </c>
      <c r="B1068">
        <v>60</v>
      </c>
      <c r="D1068">
        <v>60</v>
      </c>
      <c r="E1068">
        <v>5</v>
      </c>
      <c r="F1068" t="s">
        <v>1429</v>
      </c>
      <c r="G1068" s="22">
        <v>11064</v>
      </c>
      <c r="H1068">
        <v>88</v>
      </c>
      <c r="I1068" t="s">
        <v>46</v>
      </c>
      <c r="J1068" t="s">
        <v>57</v>
      </c>
      <c r="K1068" t="s">
        <v>58</v>
      </c>
      <c r="L1068">
        <v>28.34</v>
      </c>
      <c r="M1068">
        <v>120</v>
      </c>
      <c r="N1068">
        <v>80</v>
      </c>
      <c r="O1068">
        <v>40</v>
      </c>
      <c r="P1068">
        <v>100</v>
      </c>
      <c r="Q1068">
        <v>88</v>
      </c>
      <c r="R1068" t="s">
        <v>54</v>
      </c>
      <c r="S1068" t="s">
        <v>51</v>
      </c>
      <c r="T1068" t="s">
        <v>50</v>
      </c>
      <c r="U1068" t="s">
        <v>51</v>
      </c>
      <c r="V1068" t="s">
        <v>51</v>
      </c>
      <c r="W1068" t="s">
        <v>50</v>
      </c>
      <c r="X1068" t="s">
        <v>51</v>
      </c>
      <c r="Y1068" t="s">
        <v>51</v>
      </c>
      <c r="Z1068" t="s">
        <v>52</v>
      </c>
      <c r="AA1068" t="s">
        <v>50</v>
      </c>
      <c r="AB1068" t="s">
        <v>50</v>
      </c>
      <c r="AC1068">
        <v>66</v>
      </c>
      <c r="AD1068">
        <v>73</v>
      </c>
      <c r="AF1068">
        <v>4.5999999999999996</v>
      </c>
      <c r="AI1068" t="s">
        <v>52</v>
      </c>
      <c r="AJ1068" t="s">
        <v>52</v>
      </c>
      <c r="AK1068" t="s">
        <v>50</v>
      </c>
      <c r="AL1068" t="s">
        <v>51</v>
      </c>
      <c r="AM1068" t="s">
        <v>52</v>
      </c>
      <c r="AN1068" t="s">
        <v>51</v>
      </c>
      <c r="AO1068" t="s">
        <v>51</v>
      </c>
      <c r="AP1068" t="s">
        <v>51</v>
      </c>
      <c r="AQ1068" t="s">
        <v>50</v>
      </c>
      <c r="AR1068" t="s">
        <v>50</v>
      </c>
      <c r="AS1068" t="s">
        <v>51</v>
      </c>
      <c r="AT1068" t="s">
        <v>50</v>
      </c>
      <c r="AU1068" t="s">
        <v>52</v>
      </c>
      <c r="AV1068" t="s">
        <v>52</v>
      </c>
      <c r="AW1068" t="s">
        <v>52</v>
      </c>
      <c r="AX1068" t="s">
        <v>52</v>
      </c>
      <c r="AY1068" t="s">
        <v>51</v>
      </c>
    </row>
    <row r="1069" spans="1:51" hidden="1" x14ac:dyDescent="0.25">
      <c r="A1069">
        <v>264718</v>
      </c>
      <c r="B1069">
        <v>60</v>
      </c>
      <c r="D1069">
        <v>60</v>
      </c>
      <c r="E1069">
        <v>6</v>
      </c>
      <c r="F1069" t="s">
        <v>1430</v>
      </c>
      <c r="G1069" s="22">
        <v>11064</v>
      </c>
      <c r="H1069">
        <v>88</v>
      </c>
      <c r="I1069" t="s">
        <v>46</v>
      </c>
      <c r="J1069" t="s">
        <v>57</v>
      </c>
      <c r="K1069" t="s">
        <v>58</v>
      </c>
      <c r="L1069">
        <v>28.7</v>
      </c>
      <c r="M1069">
        <v>130</v>
      </c>
      <c r="N1069">
        <v>70</v>
      </c>
      <c r="O1069">
        <v>60</v>
      </c>
      <c r="P1069">
        <v>100</v>
      </c>
      <c r="Q1069">
        <v>86</v>
      </c>
      <c r="R1069" t="s">
        <v>54</v>
      </c>
      <c r="S1069" t="s">
        <v>50</v>
      </c>
      <c r="T1069" t="s">
        <v>50</v>
      </c>
      <c r="U1069" t="s">
        <v>50</v>
      </c>
      <c r="V1069" t="s">
        <v>51</v>
      </c>
      <c r="W1069" t="s">
        <v>50</v>
      </c>
      <c r="X1069" t="s">
        <v>51</v>
      </c>
      <c r="Y1069" t="s">
        <v>51</v>
      </c>
      <c r="Z1069" t="s">
        <v>52</v>
      </c>
      <c r="AA1069" t="s">
        <v>50</v>
      </c>
      <c r="AB1069" t="s">
        <v>50</v>
      </c>
      <c r="AC1069">
        <v>85</v>
      </c>
      <c r="AD1069">
        <v>54</v>
      </c>
      <c r="AE1069">
        <v>13.8</v>
      </c>
      <c r="AF1069">
        <v>4.4000000000000004</v>
      </c>
      <c r="AI1069" t="s">
        <v>52</v>
      </c>
      <c r="AJ1069" t="s">
        <v>52</v>
      </c>
      <c r="AK1069" t="s">
        <v>50</v>
      </c>
      <c r="AL1069" t="s">
        <v>51</v>
      </c>
      <c r="AM1069" t="s">
        <v>52</v>
      </c>
      <c r="AN1069" t="s">
        <v>51</v>
      </c>
      <c r="AO1069" t="s">
        <v>51</v>
      </c>
      <c r="AP1069" t="s">
        <v>51</v>
      </c>
      <c r="AQ1069" t="s">
        <v>50</v>
      </c>
      <c r="AR1069" t="s">
        <v>50</v>
      </c>
      <c r="AS1069" t="s">
        <v>51</v>
      </c>
      <c r="AT1069" t="s">
        <v>50</v>
      </c>
      <c r="AU1069" t="s">
        <v>52</v>
      </c>
      <c r="AV1069" t="s">
        <v>52</v>
      </c>
      <c r="AW1069" t="s">
        <v>52</v>
      </c>
      <c r="AX1069" t="s">
        <v>52</v>
      </c>
      <c r="AY1069" t="s">
        <v>51</v>
      </c>
    </row>
    <row r="1070" spans="1:51" hidden="1" x14ac:dyDescent="0.25">
      <c r="A1070">
        <v>264718</v>
      </c>
      <c r="B1070">
        <v>60</v>
      </c>
      <c r="D1070">
        <v>60</v>
      </c>
      <c r="E1070">
        <v>7</v>
      </c>
      <c r="F1070" t="s">
        <v>1431</v>
      </c>
      <c r="G1070" s="22">
        <v>11064</v>
      </c>
      <c r="H1070">
        <v>88</v>
      </c>
      <c r="I1070" t="s">
        <v>46</v>
      </c>
      <c r="J1070" t="s">
        <v>57</v>
      </c>
      <c r="K1070" t="s">
        <v>58</v>
      </c>
      <c r="L1070">
        <v>29.41</v>
      </c>
      <c r="M1070">
        <v>125</v>
      </c>
      <c r="N1070">
        <v>60</v>
      </c>
      <c r="O1070">
        <v>65</v>
      </c>
      <c r="P1070">
        <v>92.5</v>
      </c>
      <c r="Q1070">
        <v>68</v>
      </c>
      <c r="R1070" t="s">
        <v>54</v>
      </c>
      <c r="S1070" t="s">
        <v>50</v>
      </c>
      <c r="T1070" t="s">
        <v>50</v>
      </c>
      <c r="U1070" t="s">
        <v>50</v>
      </c>
      <c r="V1070" t="s">
        <v>51</v>
      </c>
      <c r="W1070" t="s">
        <v>50</v>
      </c>
      <c r="X1070" t="s">
        <v>51</v>
      </c>
      <c r="Y1070" t="s">
        <v>51</v>
      </c>
      <c r="Z1070" t="s">
        <v>52</v>
      </c>
      <c r="AA1070" t="s">
        <v>50</v>
      </c>
      <c r="AB1070" t="s">
        <v>50</v>
      </c>
      <c r="AC1070">
        <v>90</v>
      </c>
      <c r="AD1070">
        <v>50</v>
      </c>
      <c r="AE1070">
        <v>134</v>
      </c>
      <c r="AF1070">
        <v>3.9</v>
      </c>
      <c r="AI1070" t="s">
        <v>52</v>
      </c>
      <c r="AJ1070" t="s">
        <v>52</v>
      </c>
      <c r="AK1070" t="s">
        <v>50</v>
      </c>
      <c r="AL1070" t="s">
        <v>51</v>
      </c>
      <c r="AM1070" t="s">
        <v>52</v>
      </c>
      <c r="AN1070" t="s">
        <v>51</v>
      </c>
      <c r="AO1070" t="s">
        <v>51</v>
      </c>
      <c r="AP1070" t="s">
        <v>51</v>
      </c>
      <c r="AQ1070" t="s">
        <v>50</v>
      </c>
      <c r="AR1070" t="s">
        <v>50</v>
      </c>
      <c r="AS1070" t="s">
        <v>51</v>
      </c>
      <c r="AT1070" t="s">
        <v>50</v>
      </c>
      <c r="AU1070" t="s">
        <v>52</v>
      </c>
      <c r="AV1070" t="s">
        <v>52</v>
      </c>
      <c r="AW1070" t="s">
        <v>52</v>
      </c>
      <c r="AX1070" t="s">
        <v>52</v>
      </c>
      <c r="AY1070" t="s">
        <v>51</v>
      </c>
    </row>
    <row r="1071" spans="1:51" hidden="1" x14ac:dyDescent="0.25">
      <c r="A1071">
        <v>264718</v>
      </c>
      <c r="B1071">
        <v>75</v>
      </c>
      <c r="C1071">
        <v>75</v>
      </c>
      <c r="D1071">
        <v>60</v>
      </c>
      <c r="E1071">
        <v>8</v>
      </c>
      <c r="F1071" t="s">
        <v>1432</v>
      </c>
      <c r="G1071" s="22">
        <v>11064</v>
      </c>
      <c r="H1071">
        <v>88</v>
      </c>
      <c r="I1071" t="s">
        <v>46</v>
      </c>
      <c r="J1071" t="s">
        <v>57</v>
      </c>
      <c r="K1071" t="s">
        <v>58</v>
      </c>
      <c r="L1071">
        <v>29.41</v>
      </c>
      <c r="O1071">
        <v>0</v>
      </c>
      <c r="P1071">
        <v>0</v>
      </c>
      <c r="S1071" t="s">
        <v>50</v>
      </c>
      <c r="T1071" t="s">
        <v>50</v>
      </c>
      <c r="V1071" t="s">
        <v>51</v>
      </c>
      <c r="W1071" t="s">
        <v>50</v>
      </c>
      <c r="X1071" t="s">
        <v>51</v>
      </c>
      <c r="Y1071" t="s">
        <v>51</v>
      </c>
      <c r="Z1071" t="s">
        <v>52</v>
      </c>
      <c r="AA1071" t="s">
        <v>50</v>
      </c>
      <c r="AB1071" t="s">
        <v>50</v>
      </c>
      <c r="AK1071" t="s">
        <v>50</v>
      </c>
      <c r="AL1071" t="s">
        <v>51</v>
      </c>
      <c r="AN1071" t="s">
        <v>51</v>
      </c>
      <c r="AO1071" t="s">
        <v>51</v>
      </c>
      <c r="AP1071" t="s">
        <v>50</v>
      </c>
      <c r="AQ1071" t="s">
        <v>50</v>
      </c>
      <c r="AR1071" t="s">
        <v>50</v>
      </c>
      <c r="AS1071" t="s">
        <v>51</v>
      </c>
      <c r="AT1071" t="s">
        <v>50</v>
      </c>
      <c r="AU1071" t="s">
        <v>52</v>
      </c>
      <c r="AV1071" t="s">
        <v>52</v>
      </c>
      <c r="AW1071" t="s">
        <v>52</v>
      </c>
      <c r="AX1071" t="s">
        <v>52</v>
      </c>
      <c r="AY1071" t="s">
        <v>51</v>
      </c>
    </row>
    <row r="1072" spans="1:51" x14ac:dyDescent="0.25">
      <c r="A1072">
        <v>264823</v>
      </c>
      <c r="B1072">
        <v>58</v>
      </c>
      <c r="C1072">
        <v>58</v>
      </c>
      <c r="D1072">
        <v>10</v>
      </c>
      <c r="E1072">
        <v>1</v>
      </c>
      <c r="F1072" t="s">
        <v>286</v>
      </c>
      <c r="G1072" s="22">
        <v>26528</v>
      </c>
      <c r="H1072">
        <v>46</v>
      </c>
      <c r="I1072" t="s">
        <v>56</v>
      </c>
      <c r="J1072" t="s">
        <v>70</v>
      </c>
      <c r="K1072" t="s">
        <v>58</v>
      </c>
      <c r="L1072">
        <v>26.8</v>
      </c>
      <c r="M1072">
        <v>135</v>
      </c>
      <c r="N1072">
        <v>80</v>
      </c>
      <c r="O1072">
        <v>55</v>
      </c>
      <c r="P1072">
        <v>107.5</v>
      </c>
      <c r="Q1072">
        <v>95</v>
      </c>
      <c r="R1072" t="s">
        <v>54</v>
      </c>
      <c r="S1072" t="s">
        <v>50</v>
      </c>
      <c r="T1072" t="s">
        <v>50</v>
      </c>
      <c r="U1072" t="s">
        <v>50</v>
      </c>
      <c r="V1072" t="s">
        <v>50</v>
      </c>
      <c r="W1072" t="s">
        <v>50</v>
      </c>
      <c r="X1072" t="s">
        <v>50</v>
      </c>
      <c r="Y1072" t="s">
        <v>50</v>
      </c>
      <c r="Z1072" t="s">
        <v>52</v>
      </c>
      <c r="AA1072" t="s">
        <v>50</v>
      </c>
      <c r="AB1072" t="s">
        <v>50</v>
      </c>
      <c r="AK1072" t="s">
        <v>50</v>
      </c>
      <c r="AL1072" t="s">
        <v>51</v>
      </c>
      <c r="AM1072" t="s">
        <v>50</v>
      </c>
      <c r="AN1072" t="s">
        <v>51</v>
      </c>
      <c r="AO1072" t="s">
        <v>51</v>
      </c>
      <c r="AP1072" t="s">
        <v>51</v>
      </c>
      <c r="AQ1072" t="s">
        <v>51</v>
      </c>
      <c r="AR1072" t="s">
        <v>50</v>
      </c>
      <c r="AS1072" t="s">
        <v>50</v>
      </c>
      <c r="AT1072" t="s">
        <v>50</v>
      </c>
      <c r="AU1072" t="s">
        <v>52</v>
      </c>
      <c r="AV1072" t="s">
        <v>52</v>
      </c>
      <c r="AW1072" t="s">
        <v>52</v>
      </c>
      <c r="AX1072" t="s">
        <v>52</v>
      </c>
      <c r="AY1072" t="s">
        <v>51</v>
      </c>
    </row>
    <row r="1073" spans="1:51" x14ac:dyDescent="0.25">
      <c r="A1073">
        <v>265083</v>
      </c>
      <c r="B1073">
        <v>55</v>
      </c>
      <c r="D1073">
        <v>55</v>
      </c>
      <c r="E1073">
        <v>1</v>
      </c>
      <c r="F1073" t="s">
        <v>287</v>
      </c>
      <c r="G1073" s="22">
        <v>13874</v>
      </c>
      <c r="H1073">
        <v>81</v>
      </c>
      <c r="I1073" t="s">
        <v>46</v>
      </c>
      <c r="J1073" t="s">
        <v>47</v>
      </c>
      <c r="K1073" t="s">
        <v>58</v>
      </c>
      <c r="L1073">
        <v>28.13</v>
      </c>
      <c r="M1073">
        <v>145</v>
      </c>
      <c r="N1073">
        <v>60</v>
      </c>
      <c r="O1073">
        <v>85</v>
      </c>
      <c r="P1073">
        <v>102.5</v>
      </c>
      <c r="Q1073">
        <v>60</v>
      </c>
      <c r="R1073" t="s">
        <v>54</v>
      </c>
      <c r="S1073" t="s">
        <v>50</v>
      </c>
      <c r="T1073" t="s">
        <v>50</v>
      </c>
      <c r="U1073" t="s">
        <v>50</v>
      </c>
      <c r="V1073" t="s">
        <v>51</v>
      </c>
      <c r="W1073" t="s">
        <v>50</v>
      </c>
      <c r="X1073" t="s">
        <v>51</v>
      </c>
      <c r="Y1073" t="s">
        <v>50</v>
      </c>
      <c r="Z1073" t="s">
        <v>52</v>
      </c>
      <c r="AA1073" t="s">
        <v>50</v>
      </c>
      <c r="AB1073" t="s">
        <v>50</v>
      </c>
      <c r="AI1073" t="s">
        <v>52</v>
      </c>
      <c r="AJ1073" t="s">
        <v>52</v>
      </c>
      <c r="AK1073" t="s">
        <v>50</v>
      </c>
      <c r="AL1073" t="s">
        <v>51</v>
      </c>
      <c r="AM1073" t="s">
        <v>52</v>
      </c>
      <c r="AN1073" t="s">
        <v>51</v>
      </c>
      <c r="AO1073" t="s">
        <v>50</v>
      </c>
      <c r="AQ1073" t="s">
        <v>50</v>
      </c>
      <c r="AR1073" t="s">
        <v>50</v>
      </c>
      <c r="AS1073" t="s">
        <v>51</v>
      </c>
      <c r="AT1073" t="s">
        <v>50</v>
      </c>
      <c r="AU1073" t="s">
        <v>52</v>
      </c>
      <c r="AV1073" t="s">
        <v>52</v>
      </c>
      <c r="AW1073" t="s">
        <v>52</v>
      </c>
      <c r="AX1073" t="s">
        <v>52</v>
      </c>
      <c r="AY1073" t="s">
        <v>50</v>
      </c>
    </row>
    <row r="1074" spans="1:51" hidden="1" x14ac:dyDescent="0.25">
      <c r="A1074">
        <v>265083</v>
      </c>
      <c r="B1074">
        <v>55</v>
      </c>
      <c r="D1074">
        <v>55</v>
      </c>
      <c r="E1074">
        <v>2</v>
      </c>
      <c r="F1074" t="s">
        <v>1433</v>
      </c>
      <c r="G1074" s="22">
        <v>13874</v>
      </c>
      <c r="H1074">
        <v>81</v>
      </c>
      <c r="I1074" t="s">
        <v>46</v>
      </c>
      <c r="J1074" t="s">
        <v>47</v>
      </c>
      <c r="K1074" t="s">
        <v>58</v>
      </c>
      <c r="L1074">
        <v>28.65</v>
      </c>
      <c r="M1074">
        <v>160</v>
      </c>
      <c r="N1074">
        <v>80</v>
      </c>
      <c r="O1074">
        <v>80</v>
      </c>
      <c r="P1074">
        <v>120</v>
      </c>
      <c r="Q1074">
        <v>65</v>
      </c>
      <c r="R1074" t="s">
        <v>54</v>
      </c>
      <c r="S1074" t="s">
        <v>50</v>
      </c>
      <c r="T1074" t="s">
        <v>50</v>
      </c>
      <c r="U1074" t="s">
        <v>50</v>
      </c>
      <c r="V1074" t="s">
        <v>51</v>
      </c>
      <c r="W1074" t="s">
        <v>50</v>
      </c>
      <c r="X1074" t="s">
        <v>51</v>
      </c>
      <c r="Y1074" t="s">
        <v>50</v>
      </c>
      <c r="Z1074" t="s">
        <v>52</v>
      </c>
      <c r="AA1074" t="s">
        <v>50</v>
      </c>
      <c r="AB1074" t="s">
        <v>50</v>
      </c>
      <c r="AC1074">
        <v>69</v>
      </c>
      <c r="AD1074">
        <v>73</v>
      </c>
      <c r="AE1074">
        <v>12</v>
      </c>
      <c r="AF1074">
        <v>3.4</v>
      </c>
      <c r="AI1074" t="s">
        <v>52</v>
      </c>
      <c r="AJ1074" t="s">
        <v>52</v>
      </c>
      <c r="AK1074" t="s">
        <v>50</v>
      </c>
      <c r="AL1074" t="s">
        <v>51</v>
      </c>
      <c r="AM1074" t="s">
        <v>52</v>
      </c>
      <c r="AN1074" t="s">
        <v>51</v>
      </c>
      <c r="AO1074" t="s">
        <v>50</v>
      </c>
      <c r="AQ1074" t="s">
        <v>50</v>
      </c>
      <c r="AR1074" t="s">
        <v>50</v>
      </c>
      <c r="AS1074" t="s">
        <v>51</v>
      </c>
      <c r="AT1074" t="s">
        <v>50</v>
      </c>
      <c r="AU1074" t="s">
        <v>52</v>
      </c>
      <c r="AV1074" t="s">
        <v>52</v>
      </c>
      <c r="AW1074" t="s">
        <v>52</v>
      </c>
      <c r="AX1074" t="s">
        <v>52</v>
      </c>
      <c r="AY1074" t="s">
        <v>50</v>
      </c>
    </row>
    <row r="1075" spans="1:51" hidden="1" x14ac:dyDescent="0.25">
      <c r="A1075">
        <v>265083</v>
      </c>
      <c r="B1075">
        <v>55</v>
      </c>
      <c r="D1075">
        <v>55</v>
      </c>
      <c r="E1075">
        <v>3</v>
      </c>
      <c r="F1075" t="s">
        <v>1434</v>
      </c>
      <c r="G1075" s="22">
        <v>13874</v>
      </c>
      <c r="H1075">
        <v>81</v>
      </c>
      <c r="I1075" t="s">
        <v>46</v>
      </c>
      <c r="J1075" t="s">
        <v>47</v>
      </c>
      <c r="K1075" t="s">
        <v>58</v>
      </c>
      <c r="L1075">
        <v>28.57</v>
      </c>
      <c r="M1075">
        <v>122</v>
      </c>
      <c r="N1075">
        <v>75</v>
      </c>
      <c r="O1075">
        <v>47</v>
      </c>
      <c r="P1075">
        <v>98.5</v>
      </c>
      <c r="Q1075">
        <v>64</v>
      </c>
      <c r="R1075" t="s">
        <v>54</v>
      </c>
      <c r="S1075" t="s">
        <v>50</v>
      </c>
      <c r="T1075" t="s">
        <v>50</v>
      </c>
      <c r="U1075" t="s">
        <v>50</v>
      </c>
      <c r="V1075" t="s">
        <v>51</v>
      </c>
      <c r="W1075" t="s">
        <v>50</v>
      </c>
      <c r="X1075" t="s">
        <v>51</v>
      </c>
      <c r="Y1075" t="s">
        <v>50</v>
      </c>
      <c r="Z1075" t="s">
        <v>52</v>
      </c>
      <c r="AA1075" t="s">
        <v>50</v>
      </c>
      <c r="AB1075" t="s">
        <v>50</v>
      </c>
      <c r="AI1075" t="s">
        <v>52</v>
      </c>
      <c r="AJ1075" t="s">
        <v>52</v>
      </c>
      <c r="AK1075" t="s">
        <v>50</v>
      </c>
      <c r="AL1075" t="s">
        <v>51</v>
      </c>
      <c r="AM1075" t="s">
        <v>52</v>
      </c>
      <c r="AN1075" t="s">
        <v>51</v>
      </c>
      <c r="AO1075" t="s">
        <v>51</v>
      </c>
      <c r="AP1075" t="s">
        <v>51</v>
      </c>
      <c r="AQ1075" t="s">
        <v>50</v>
      </c>
      <c r="AR1075" t="s">
        <v>50</v>
      </c>
      <c r="AS1075" t="s">
        <v>51</v>
      </c>
      <c r="AT1075" t="s">
        <v>50</v>
      </c>
      <c r="AU1075" t="s">
        <v>52</v>
      </c>
      <c r="AV1075" t="s">
        <v>52</v>
      </c>
      <c r="AW1075" t="s">
        <v>52</v>
      </c>
      <c r="AX1075" t="s">
        <v>52</v>
      </c>
      <c r="AY1075" t="s">
        <v>51</v>
      </c>
    </row>
    <row r="1076" spans="1:51" hidden="1" x14ac:dyDescent="0.25">
      <c r="A1076">
        <v>265083</v>
      </c>
      <c r="B1076">
        <v>55</v>
      </c>
      <c r="D1076">
        <v>55</v>
      </c>
      <c r="E1076">
        <v>4</v>
      </c>
      <c r="F1076" t="s">
        <v>1435</v>
      </c>
      <c r="G1076" s="22">
        <v>13874</v>
      </c>
      <c r="H1076">
        <v>81</v>
      </c>
      <c r="I1076" t="s">
        <v>46</v>
      </c>
      <c r="J1076" t="s">
        <v>47</v>
      </c>
      <c r="K1076" t="s">
        <v>58</v>
      </c>
      <c r="L1076">
        <v>29</v>
      </c>
      <c r="M1076">
        <v>130</v>
      </c>
      <c r="N1076">
        <v>80</v>
      </c>
      <c r="O1076">
        <v>50</v>
      </c>
      <c r="P1076">
        <v>105</v>
      </c>
      <c r="Q1076">
        <v>60</v>
      </c>
      <c r="R1076" t="s">
        <v>54</v>
      </c>
      <c r="S1076" t="s">
        <v>50</v>
      </c>
      <c r="T1076" t="s">
        <v>50</v>
      </c>
      <c r="U1076" t="s">
        <v>50</v>
      </c>
      <c r="V1076" t="s">
        <v>51</v>
      </c>
      <c r="W1076" t="s">
        <v>50</v>
      </c>
      <c r="X1076" t="s">
        <v>51</v>
      </c>
      <c r="Y1076" t="s">
        <v>50</v>
      </c>
      <c r="Z1076" t="s">
        <v>52</v>
      </c>
      <c r="AA1076" t="s">
        <v>50</v>
      </c>
      <c r="AB1076" t="s">
        <v>50</v>
      </c>
      <c r="AI1076" t="s">
        <v>52</v>
      </c>
      <c r="AJ1076" t="s">
        <v>52</v>
      </c>
      <c r="AK1076" t="s">
        <v>50</v>
      </c>
      <c r="AL1076" t="s">
        <v>51</v>
      </c>
      <c r="AM1076" t="s">
        <v>52</v>
      </c>
      <c r="AN1076" t="s">
        <v>51</v>
      </c>
      <c r="AO1076" t="s">
        <v>51</v>
      </c>
      <c r="AP1076" t="s">
        <v>51</v>
      </c>
      <c r="AQ1076" t="s">
        <v>50</v>
      </c>
      <c r="AR1076" t="s">
        <v>50</v>
      </c>
      <c r="AS1076" t="s">
        <v>51</v>
      </c>
      <c r="AT1076" t="s">
        <v>50</v>
      </c>
      <c r="AU1076" t="s">
        <v>52</v>
      </c>
      <c r="AV1076" t="s">
        <v>52</v>
      </c>
      <c r="AW1076" t="s">
        <v>52</v>
      </c>
      <c r="AX1076" t="s">
        <v>52</v>
      </c>
      <c r="AY1076" t="s">
        <v>51</v>
      </c>
    </row>
    <row r="1077" spans="1:51" hidden="1" x14ac:dyDescent="0.25">
      <c r="A1077">
        <v>265083</v>
      </c>
      <c r="B1077">
        <v>55</v>
      </c>
      <c r="C1077">
        <v>55</v>
      </c>
      <c r="D1077">
        <v>55</v>
      </c>
      <c r="E1077">
        <v>5</v>
      </c>
      <c r="F1077" t="s">
        <v>1436</v>
      </c>
      <c r="G1077" s="22">
        <v>13874</v>
      </c>
      <c r="H1077">
        <v>81</v>
      </c>
      <c r="I1077" t="s">
        <v>46</v>
      </c>
      <c r="J1077" t="s">
        <v>47</v>
      </c>
      <c r="K1077" t="s">
        <v>58</v>
      </c>
      <c r="L1077">
        <v>29.4</v>
      </c>
      <c r="M1077">
        <v>130</v>
      </c>
      <c r="N1077">
        <v>70</v>
      </c>
      <c r="O1077">
        <v>60</v>
      </c>
      <c r="P1077">
        <v>100</v>
      </c>
      <c r="Q1077">
        <v>63</v>
      </c>
      <c r="R1077" t="s">
        <v>54</v>
      </c>
      <c r="S1077" t="s">
        <v>50</v>
      </c>
      <c r="T1077" t="s">
        <v>50</v>
      </c>
      <c r="U1077" t="s">
        <v>50</v>
      </c>
      <c r="V1077" t="s">
        <v>51</v>
      </c>
      <c r="W1077" t="s">
        <v>50</v>
      </c>
      <c r="X1077" t="s">
        <v>51</v>
      </c>
      <c r="Y1077" t="s">
        <v>50</v>
      </c>
      <c r="Z1077" t="s">
        <v>52</v>
      </c>
      <c r="AA1077" t="s">
        <v>50</v>
      </c>
      <c r="AB1077" t="s">
        <v>50</v>
      </c>
      <c r="AC1077">
        <v>127</v>
      </c>
      <c r="AD1077">
        <v>35</v>
      </c>
      <c r="AE1077">
        <v>126</v>
      </c>
      <c r="AF1077">
        <v>6.1</v>
      </c>
      <c r="AK1077" t="s">
        <v>50</v>
      </c>
      <c r="AL1077" t="s">
        <v>51</v>
      </c>
      <c r="AN1077" t="s">
        <v>51</v>
      </c>
      <c r="AO1077" t="s">
        <v>51</v>
      </c>
      <c r="AP1077" t="s">
        <v>51</v>
      </c>
      <c r="AQ1077" t="s">
        <v>50</v>
      </c>
      <c r="AR1077" t="s">
        <v>50</v>
      </c>
      <c r="AS1077" t="s">
        <v>51</v>
      </c>
      <c r="AT1077" t="s">
        <v>50</v>
      </c>
      <c r="AU1077" t="s">
        <v>52</v>
      </c>
      <c r="AV1077" t="s">
        <v>52</v>
      </c>
      <c r="AW1077" t="s">
        <v>52</v>
      </c>
      <c r="AX1077" t="s">
        <v>52</v>
      </c>
      <c r="AY1077" t="s">
        <v>51</v>
      </c>
    </row>
    <row r="1078" spans="1:51" hidden="1" x14ac:dyDescent="0.25">
      <c r="A1078">
        <v>265083</v>
      </c>
      <c r="B1078">
        <v>64</v>
      </c>
      <c r="C1078">
        <v>64</v>
      </c>
      <c r="D1078">
        <v>55</v>
      </c>
      <c r="E1078">
        <v>6</v>
      </c>
      <c r="F1078" t="s">
        <v>1437</v>
      </c>
      <c r="G1078" s="22">
        <v>13874</v>
      </c>
      <c r="H1078">
        <v>81</v>
      </c>
      <c r="I1078" t="s">
        <v>46</v>
      </c>
      <c r="J1078" t="s">
        <v>47</v>
      </c>
      <c r="K1078" t="s">
        <v>58</v>
      </c>
      <c r="L1078">
        <v>29.7</v>
      </c>
      <c r="M1078">
        <v>140</v>
      </c>
      <c r="N1078">
        <v>80</v>
      </c>
      <c r="O1078">
        <v>60</v>
      </c>
      <c r="P1078">
        <v>110</v>
      </c>
      <c r="Q1078">
        <v>63</v>
      </c>
      <c r="R1078" t="s">
        <v>54</v>
      </c>
      <c r="S1078" t="s">
        <v>50</v>
      </c>
      <c r="T1078" t="s">
        <v>50</v>
      </c>
      <c r="U1078" t="s">
        <v>50</v>
      </c>
      <c r="V1078" t="s">
        <v>51</v>
      </c>
      <c r="W1078" t="s">
        <v>50</v>
      </c>
      <c r="X1078" t="s">
        <v>51</v>
      </c>
      <c r="Y1078" t="s">
        <v>50</v>
      </c>
      <c r="Z1078" t="s">
        <v>52</v>
      </c>
      <c r="AA1078" t="s">
        <v>50</v>
      </c>
      <c r="AB1078" t="s">
        <v>50</v>
      </c>
      <c r="AC1078">
        <v>132</v>
      </c>
      <c r="AD1078">
        <v>33</v>
      </c>
      <c r="AE1078">
        <v>120</v>
      </c>
      <c r="AF1078">
        <v>4.2</v>
      </c>
      <c r="AK1078" t="s">
        <v>50</v>
      </c>
      <c r="AL1078" t="s">
        <v>51</v>
      </c>
      <c r="AN1078" t="s">
        <v>51</v>
      </c>
      <c r="AO1078" t="s">
        <v>51</v>
      </c>
      <c r="AP1078" t="s">
        <v>51</v>
      </c>
      <c r="AQ1078" t="s">
        <v>50</v>
      </c>
      <c r="AR1078" t="s">
        <v>50</v>
      </c>
      <c r="AS1078" t="s">
        <v>51</v>
      </c>
      <c r="AT1078" t="s">
        <v>50</v>
      </c>
      <c r="AU1078" t="s">
        <v>52</v>
      </c>
      <c r="AV1078" t="s">
        <v>52</v>
      </c>
      <c r="AW1078" t="s">
        <v>52</v>
      </c>
      <c r="AX1078" t="s">
        <v>52</v>
      </c>
      <c r="AY1078" t="s">
        <v>51</v>
      </c>
    </row>
    <row r="1079" spans="1:51" hidden="1" x14ac:dyDescent="0.25">
      <c r="A1079">
        <v>265083</v>
      </c>
      <c r="B1079">
        <v>64</v>
      </c>
      <c r="C1079">
        <v>64</v>
      </c>
      <c r="D1079">
        <v>55</v>
      </c>
      <c r="E1079">
        <v>7</v>
      </c>
      <c r="F1079" t="s">
        <v>1438</v>
      </c>
      <c r="G1079" s="22">
        <v>13874</v>
      </c>
      <c r="H1079">
        <v>81</v>
      </c>
      <c r="I1079" t="s">
        <v>46</v>
      </c>
      <c r="J1079" t="s">
        <v>47</v>
      </c>
      <c r="K1079" t="s">
        <v>58</v>
      </c>
      <c r="L1079">
        <v>29.5</v>
      </c>
      <c r="M1079">
        <v>155</v>
      </c>
      <c r="N1079">
        <v>70</v>
      </c>
      <c r="O1079">
        <v>85</v>
      </c>
      <c r="P1079">
        <v>112.5</v>
      </c>
      <c r="Q1079">
        <v>59</v>
      </c>
      <c r="R1079" t="s">
        <v>54</v>
      </c>
      <c r="S1079" t="s">
        <v>50</v>
      </c>
      <c r="T1079" t="s">
        <v>50</v>
      </c>
      <c r="U1079" t="s">
        <v>50</v>
      </c>
      <c r="V1079" t="s">
        <v>51</v>
      </c>
      <c r="W1079" t="s">
        <v>50</v>
      </c>
      <c r="X1079" t="s">
        <v>51</v>
      </c>
      <c r="Y1079" t="s">
        <v>50</v>
      </c>
      <c r="Z1079" t="s">
        <v>52</v>
      </c>
      <c r="AA1079" t="s">
        <v>50</v>
      </c>
      <c r="AB1079" t="s">
        <v>50</v>
      </c>
      <c r="AC1079">
        <v>95</v>
      </c>
      <c r="AD1079">
        <v>49</v>
      </c>
      <c r="AE1079">
        <v>128</v>
      </c>
      <c r="AF1079">
        <v>3.6</v>
      </c>
      <c r="AK1079" t="s">
        <v>50</v>
      </c>
      <c r="AL1079" t="s">
        <v>51</v>
      </c>
      <c r="AM1079" t="s">
        <v>50</v>
      </c>
      <c r="AN1079" t="s">
        <v>51</v>
      </c>
      <c r="AO1079" t="s">
        <v>51</v>
      </c>
      <c r="AP1079" t="s">
        <v>51</v>
      </c>
      <c r="AQ1079" t="s">
        <v>50</v>
      </c>
      <c r="AR1079" t="s">
        <v>50</v>
      </c>
      <c r="AS1079" t="s">
        <v>51</v>
      </c>
      <c r="AT1079" t="s">
        <v>50</v>
      </c>
      <c r="AU1079" t="s">
        <v>52</v>
      </c>
      <c r="AV1079" t="s">
        <v>52</v>
      </c>
      <c r="AW1079" t="s">
        <v>52</v>
      </c>
      <c r="AX1079" t="s">
        <v>52</v>
      </c>
      <c r="AY1079" t="s">
        <v>51</v>
      </c>
    </row>
    <row r="1080" spans="1:51" hidden="1" x14ac:dyDescent="0.25">
      <c r="A1080">
        <v>265083</v>
      </c>
      <c r="B1080">
        <v>55</v>
      </c>
      <c r="D1080">
        <v>55</v>
      </c>
      <c r="E1080">
        <v>8</v>
      </c>
      <c r="F1080" t="s">
        <v>1439</v>
      </c>
      <c r="G1080" s="22">
        <v>13874</v>
      </c>
      <c r="H1080">
        <v>81</v>
      </c>
      <c r="I1080" t="s">
        <v>46</v>
      </c>
      <c r="J1080" t="s">
        <v>47</v>
      </c>
      <c r="K1080" t="s">
        <v>58</v>
      </c>
      <c r="O1080">
        <v>0</v>
      </c>
      <c r="P1080">
        <v>0</v>
      </c>
      <c r="S1080" t="s">
        <v>51</v>
      </c>
      <c r="T1080" t="s">
        <v>50</v>
      </c>
      <c r="V1080" t="s">
        <v>51</v>
      </c>
      <c r="W1080" t="s">
        <v>50</v>
      </c>
      <c r="X1080" t="s">
        <v>51</v>
      </c>
      <c r="Y1080" t="s">
        <v>50</v>
      </c>
      <c r="Z1080" t="s">
        <v>52</v>
      </c>
      <c r="AA1080" t="s">
        <v>50</v>
      </c>
      <c r="AB1080" t="s">
        <v>50</v>
      </c>
      <c r="AC1080">
        <v>155</v>
      </c>
      <c r="AD1080">
        <v>27</v>
      </c>
      <c r="AE1080">
        <v>119</v>
      </c>
      <c r="AK1080" t="s">
        <v>50</v>
      </c>
      <c r="AL1080" t="s">
        <v>50</v>
      </c>
      <c r="AM1080" t="s">
        <v>50</v>
      </c>
      <c r="AN1080" t="s">
        <v>51</v>
      </c>
      <c r="AO1080" t="s">
        <v>51</v>
      </c>
      <c r="AP1080" t="s">
        <v>51</v>
      </c>
      <c r="AQ1080" t="s">
        <v>50</v>
      </c>
      <c r="AR1080" t="s">
        <v>50</v>
      </c>
      <c r="AS1080" t="s">
        <v>51</v>
      </c>
      <c r="AT1080" t="s">
        <v>50</v>
      </c>
      <c r="AU1080" t="s">
        <v>52</v>
      </c>
      <c r="AV1080" t="s">
        <v>52</v>
      </c>
      <c r="AW1080" t="s">
        <v>52</v>
      </c>
      <c r="AX1080" t="s">
        <v>52</v>
      </c>
      <c r="AY1080" t="s">
        <v>51</v>
      </c>
    </row>
    <row r="1081" spans="1:51" x14ac:dyDescent="0.25">
      <c r="A1081">
        <v>265185</v>
      </c>
      <c r="B1081">
        <v>66</v>
      </c>
      <c r="C1081">
        <v>66</v>
      </c>
      <c r="D1081">
        <v>63</v>
      </c>
      <c r="E1081">
        <v>1</v>
      </c>
      <c r="F1081" t="s">
        <v>288</v>
      </c>
      <c r="G1081" s="22">
        <v>9672</v>
      </c>
      <c r="H1081">
        <v>92</v>
      </c>
      <c r="I1081" t="s">
        <v>46</v>
      </c>
      <c r="J1081" t="s">
        <v>47</v>
      </c>
      <c r="K1081" t="s">
        <v>58</v>
      </c>
      <c r="O1081">
        <v>0</v>
      </c>
      <c r="P1081">
        <v>0</v>
      </c>
      <c r="S1081" t="s">
        <v>50</v>
      </c>
      <c r="T1081" t="s">
        <v>51</v>
      </c>
      <c r="V1081" t="s">
        <v>50</v>
      </c>
      <c r="W1081" t="s">
        <v>51</v>
      </c>
      <c r="X1081" t="s">
        <v>51</v>
      </c>
      <c r="Y1081" t="s">
        <v>51</v>
      </c>
      <c r="Z1081" t="s">
        <v>52</v>
      </c>
      <c r="AA1081" t="s">
        <v>50</v>
      </c>
      <c r="AB1081" t="s">
        <v>51</v>
      </c>
      <c r="AK1081" t="s">
        <v>50</v>
      </c>
      <c r="AL1081" t="s">
        <v>51</v>
      </c>
      <c r="AN1081" t="s">
        <v>51</v>
      </c>
      <c r="AO1081" t="s">
        <v>51</v>
      </c>
      <c r="AP1081" t="s">
        <v>51</v>
      </c>
      <c r="AQ1081" t="s">
        <v>50</v>
      </c>
      <c r="AR1081" t="s">
        <v>50</v>
      </c>
      <c r="AS1081" t="s">
        <v>50</v>
      </c>
      <c r="AT1081" t="s">
        <v>50</v>
      </c>
      <c r="AU1081" t="s">
        <v>52</v>
      </c>
      <c r="AV1081" t="s">
        <v>52</v>
      </c>
      <c r="AW1081" t="s">
        <v>52</v>
      </c>
      <c r="AX1081" t="s">
        <v>52</v>
      </c>
      <c r="AY1081" t="s">
        <v>51</v>
      </c>
    </row>
    <row r="1082" spans="1:51" x14ac:dyDescent="0.25">
      <c r="A1082">
        <v>266497</v>
      </c>
      <c r="B1082">
        <v>64</v>
      </c>
      <c r="C1082">
        <v>64</v>
      </c>
      <c r="D1082">
        <v>54</v>
      </c>
      <c r="E1082">
        <v>1</v>
      </c>
      <c r="F1082" t="s">
        <v>289</v>
      </c>
      <c r="G1082" s="22">
        <v>7603</v>
      </c>
      <c r="H1082">
        <v>98</v>
      </c>
      <c r="I1082" t="s">
        <v>56</v>
      </c>
      <c r="J1082" t="s">
        <v>47</v>
      </c>
      <c r="K1082" t="s">
        <v>58</v>
      </c>
      <c r="L1082">
        <v>24.3</v>
      </c>
      <c r="M1082">
        <v>110</v>
      </c>
      <c r="N1082">
        <v>70</v>
      </c>
      <c r="O1082">
        <v>40</v>
      </c>
      <c r="P1082">
        <v>90</v>
      </c>
      <c r="Q1082">
        <v>73</v>
      </c>
      <c r="R1082" t="s">
        <v>59</v>
      </c>
      <c r="S1082" t="s">
        <v>50</v>
      </c>
      <c r="T1082" t="s">
        <v>50</v>
      </c>
      <c r="U1082" t="s">
        <v>50</v>
      </c>
      <c r="V1082" t="s">
        <v>51</v>
      </c>
      <c r="W1082" t="s">
        <v>50</v>
      </c>
      <c r="X1082" t="s">
        <v>51</v>
      </c>
      <c r="Y1082" t="s">
        <v>50</v>
      </c>
      <c r="Z1082" t="s">
        <v>52</v>
      </c>
      <c r="AA1082" t="s">
        <v>50</v>
      </c>
      <c r="AB1082" t="s">
        <v>51</v>
      </c>
      <c r="AC1082">
        <v>122</v>
      </c>
      <c r="AD1082">
        <v>43</v>
      </c>
      <c r="AE1082">
        <v>136</v>
      </c>
      <c r="AF1082">
        <v>4.5</v>
      </c>
      <c r="AK1082" t="s">
        <v>50</v>
      </c>
      <c r="AL1082" t="s">
        <v>50</v>
      </c>
      <c r="AM1082" t="s">
        <v>50</v>
      </c>
      <c r="AN1082" t="s">
        <v>50</v>
      </c>
      <c r="AO1082" t="s">
        <v>51</v>
      </c>
      <c r="AP1082" t="s">
        <v>50</v>
      </c>
      <c r="AQ1082" t="s">
        <v>50</v>
      </c>
      <c r="AR1082" t="s">
        <v>50</v>
      </c>
      <c r="AS1082" t="s">
        <v>50</v>
      </c>
      <c r="AT1082" t="s">
        <v>50</v>
      </c>
      <c r="AU1082" t="s">
        <v>52</v>
      </c>
      <c r="AV1082" t="s">
        <v>52</v>
      </c>
      <c r="AW1082" t="s">
        <v>52</v>
      </c>
      <c r="AX1082" t="s">
        <v>52</v>
      </c>
      <c r="AY1082" t="s">
        <v>51</v>
      </c>
    </row>
    <row r="1083" spans="1:51" hidden="1" x14ac:dyDescent="0.25">
      <c r="A1083">
        <v>266497</v>
      </c>
      <c r="B1083">
        <v>64</v>
      </c>
      <c r="C1083">
        <v>64</v>
      </c>
      <c r="D1083">
        <v>54</v>
      </c>
      <c r="E1083">
        <v>2</v>
      </c>
      <c r="F1083" t="s">
        <v>1440</v>
      </c>
      <c r="G1083" s="22">
        <v>7603</v>
      </c>
      <c r="H1083">
        <v>98</v>
      </c>
      <c r="I1083" t="s">
        <v>56</v>
      </c>
      <c r="J1083" t="s">
        <v>47</v>
      </c>
      <c r="K1083" t="s">
        <v>58</v>
      </c>
      <c r="L1083">
        <v>25.1</v>
      </c>
      <c r="M1083">
        <v>125</v>
      </c>
      <c r="N1083">
        <v>60</v>
      </c>
      <c r="O1083">
        <v>65</v>
      </c>
      <c r="P1083">
        <v>92.5</v>
      </c>
      <c r="Q1083">
        <v>76</v>
      </c>
      <c r="R1083" t="s">
        <v>59</v>
      </c>
      <c r="S1083" t="s">
        <v>50</v>
      </c>
      <c r="T1083" t="s">
        <v>50</v>
      </c>
      <c r="U1083" t="s">
        <v>50</v>
      </c>
      <c r="V1083" t="s">
        <v>51</v>
      </c>
      <c r="W1083" t="s">
        <v>50</v>
      </c>
      <c r="X1083" t="s">
        <v>51</v>
      </c>
      <c r="Y1083" t="s">
        <v>50</v>
      </c>
      <c r="Z1083" t="s">
        <v>52</v>
      </c>
      <c r="AA1083" t="s">
        <v>50</v>
      </c>
      <c r="AB1083" t="s">
        <v>51</v>
      </c>
      <c r="AC1083">
        <v>129</v>
      </c>
      <c r="AD1083">
        <v>40</v>
      </c>
      <c r="AE1083">
        <v>103</v>
      </c>
      <c r="AF1083">
        <v>4.2</v>
      </c>
      <c r="AI1083">
        <v>3.3</v>
      </c>
      <c r="AJ1083">
        <v>2.1</v>
      </c>
      <c r="AK1083" t="s">
        <v>50</v>
      </c>
      <c r="AL1083" t="s">
        <v>50</v>
      </c>
      <c r="AM1083" t="s">
        <v>50</v>
      </c>
      <c r="AN1083" t="s">
        <v>50</v>
      </c>
      <c r="AO1083" t="s">
        <v>51</v>
      </c>
      <c r="AP1083" t="s">
        <v>50</v>
      </c>
      <c r="AQ1083" t="s">
        <v>50</v>
      </c>
      <c r="AR1083" t="s">
        <v>50</v>
      </c>
      <c r="AS1083" t="s">
        <v>50</v>
      </c>
      <c r="AT1083" t="s">
        <v>50</v>
      </c>
      <c r="AU1083" t="s">
        <v>52</v>
      </c>
      <c r="AV1083" t="s">
        <v>52</v>
      </c>
      <c r="AW1083" t="s">
        <v>52</v>
      </c>
      <c r="AX1083" t="s">
        <v>52</v>
      </c>
      <c r="AY1083" t="s">
        <v>51</v>
      </c>
    </row>
    <row r="1084" spans="1:51" x14ac:dyDescent="0.25">
      <c r="A1084">
        <v>266588</v>
      </c>
      <c r="B1084">
        <v>56</v>
      </c>
      <c r="D1084">
        <v>56</v>
      </c>
      <c r="E1084">
        <v>1</v>
      </c>
      <c r="F1084" t="s">
        <v>290</v>
      </c>
      <c r="G1084" s="22">
        <v>15726</v>
      </c>
      <c r="H1084">
        <v>75</v>
      </c>
      <c r="I1084" t="s">
        <v>56</v>
      </c>
      <c r="J1084" t="s">
        <v>47</v>
      </c>
      <c r="K1084" t="s">
        <v>58</v>
      </c>
      <c r="L1084">
        <v>31.55</v>
      </c>
      <c r="M1084">
        <v>120</v>
      </c>
      <c r="N1084">
        <v>80</v>
      </c>
      <c r="O1084">
        <v>40</v>
      </c>
      <c r="P1084">
        <v>100</v>
      </c>
      <c r="Q1084">
        <v>76</v>
      </c>
      <c r="R1084" t="s">
        <v>59</v>
      </c>
      <c r="S1084" t="s">
        <v>50</v>
      </c>
      <c r="T1084" t="s">
        <v>51</v>
      </c>
      <c r="U1084" t="s">
        <v>51</v>
      </c>
      <c r="V1084" t="s">
        <v>51</v>
      </c>
      <c r="W1084" t="s">
        <v>50</v>
      </c>
      <c r="X1084" t="s">
        <v>51</v>
      </c>
      <c r="Y1084" t="s">
        <v>51</v>
      </c>
      <c r="Z1084" t="s">
        <v>52</v>
      </c>
      <c r="AA1084" t="s">
        <v>50</v>
      </c>
      <c r="AB1084" t="s">
        <v>50</v>
      </c>
      <c r="AC1084">
        <v>142</v>
      </c>
      <c r="AD1084">
        <v>42</v>
      </c>
      <c r="AE1084">
        <v>135</v>
      </c>
      <c r="AF1084">
        <v>4.5999999999999996</v>
      </c>
      <c r="AI1084" t="s">
        <v>52</v>
      </c>
      <c r="AJ1084" t="s">
        <v>52</v>
      </c>
      <c r="AK1084" t="s">
        <v>50</v>
      </c>
      <c r="AL1084" t="s">
        <v>50</v>
      </c>
      <c r="AM1084" t="s">
        <v>52</v>
      </c>
      <c r="AN1084" t="s">
        <v>50</v>
      </c>
      <c r="AO1084" t="s">
        <v>51</v>
      </c>
      <c r="AP1084" t="s">
        <v>50</v>
      </c>
      <c r="AQ1084" t="s">
        <v>50</v>
      </c>
      <c r="AR1084" t="s">
        <v>50</v>
      </c>
      <c r="AS1084" t="s">
        <v>50</v>
      </c>
      <c r="AT1084" t="s">
        <v>50</v>
      </c>
      <c r="AU1084" t="s">
        <v>52</v>
      </c>
      <c r="AV1084" t="s">
        <v>52</v>
      </c>
      <c r="AW1084" t="s">
        <v>52</v>
      </c>
      <c r="AX1084" t="s">
        <v>52</v>
      </c>
      <c r="AY1084" t="s">
        <v>51</v>
      </c>
    </row>
    <row r="1085" spans="1:51" hidden="1" x14ac:dyDescent="0.25">
      <c r="A1085">
        <v>266588</v>
      </c>
      <c r="B1085">
        <v>56</v>
      </c>
      <c r="D1085">
        <v>56</v>
      </c>
      <c r="E1085">
        <v>2</v>
      </c>
      <c r="F1085" t="s">
        <v>1441</v>
      </c>
      <c r="G1085" s="22">
        <v>15726</v>
      </c>
      <c r="H1085">
        <v>75</v>
      </c>
      <c r="I1085" t="s">
        <v>56</v>
      </c>
      <c r="J1085" t="s">
        <v>47</v>
      </c>
      <c r="K1085" t="s">
        <v>58</v>
      </c>
      <c r="L1085">
        <v>31.7</v>
      </c>
      <c r="M1085">
        <v>120</v>
      </c>
      <c r="N1085">
        <v>60</v>
      </c>
      <c r="O1085">
        <v>60</v>
      </c>
      <c r="P1085">
        <v>90</v>
      </c>
      <c r="Q1085">
        <v>75</v>
      </c>
      <c r="R1085" t="s">
        <v>59</v>
      </c>
      <c r="S1085" t="s">
        <v>50</v>
      </c>
      <c r="T1085" t="s">
        <v>51</v>
      </c>
      <c r="U1085" t="s">
        <v>50</v>
      </c>
      <c r="V1085" t="s">
        <v>51</v>
      </c>
      <c r="W1085" t="s">
        <v>50</v>
      </c>
      <c r="X1085" t="s">
        <v>51</v>
      </c>
      <c r="Y1085" t="s">
        <v>51</v>
      </c>
      <c r="Z1085" t="s">
        <v>52</v>
      </c>
      <c r="AA1085" t="s">
        <v>50</v>
      </c>
      <c r="AB1085" t="s">
        <v>50</v>
      </c>
      <c r="AI1085" t="s">
        <v>52</v>
      </c>
      <c r="AJ1085" t="s">
        <v>52</v>
      </c>
      <c r="AK1085" t="s">
        <v>50</v>
      </c>
      <c r="AL1085" t="s">
        <v>50</v>
      </c>
      <c r="AM1085" t="s">
        <v>52</v>
      </c>
      <c r="AN1085" t="s">
        <v>50</v>
      </c>
      <c r="AO1085" t="s">
        <v>51</v>
      </c>
      <c r="AP1085" t="s">
        <v>50</v>
      </c>
      <c r="AQ1085" t="s">
        <v>50</v>
      </c>
      <c r="AR1085" t="s">
        <v>50</v>
      </c>
      <c r="AS1085" t="s">
        <v>50</v>
      </c>
      <c r="AT1085" t="s">
        <v>50</v>
      </c>
      <c r="AU1085" t="s">
        <v>52</v>
      </c>
      <c r="AV1085" t="s">
        <v>52</v>
      </c>
      <c r="AW1085" t="s">
        <v>52</v>
      </c>
      <c r="AX1085" t="s">
        <v>52</v>
      </c>
      <c r="AY1085" t="s">
        <v>51</v>
      </c>
    </row>
    <row r="1086" spans="1:51" hidden="1" x14ac:dyDescent="0.25">
      <c r="A1086">
        <v>266588</v>
      </c>
      <c r="B1086">
        <v>70</v>
      </c>
      <c r="C1086">
        <v>70</v>
      </c>
      <c r="D1086">
        <v>56</v>
      </c>
      <c r="E1086">
        <v>3</v>
      </c>
      <c r="F1086" t="s">
        <v>1442</v>
      </c>
      <c r="G1086" s="22">
        <v>15726</v>
      </c>
      <c r="H1086">
        <v>75</v>
      </c>
      <c r="I1086" t="s">
        <v>56</v>
      </c>
      <c r="J1086" t="s">
        <v>47</v>
      </c>
      <c r="K1086" t="s">
        <v>58</v>
      </c>
      <c r="L1086">
        <v>30.2</v>
      </c>
      <c r="M1086">
        <v>120</v>
      </c>
      <c r="N1086">
        <v>70</v>
      </c>
      <c r="O1086">
        <v>50</v>
      </c>
      <c r="P1086">
        <v>95</v>
      </c>
      <c r="Q1086">
        <v>83</v>
      </c>
      <c r="R1086" t="s">
        <v>59</v>
      </c>
      <c r="S1086" t="s">
        <v>50</v>
      </c>
      <c r="T1086" t="s">
        <v>51</v>
      </c>
      <c r="U1086" t="s">
        <v>50</v>
      </c>
      <c r="V1086" t="s">
        <v>51</v>
      </c>
      <c r="W1086" t="s">
        <v>50</v>
      </c>
      <c r="X1086" t="s">
        <v>51</v>
      </c>
      <c r="Y1086" t="s">
        <v>51</v>
      </c>
      <c r="Z1086" t="s">
        <v>52</v>
      </c>
      <c r="AA1086" t="s">
        <v>50</v>
      </c>
      <c r="AB1086" t="s">
        <v>50</v>
      </c>
      <c r="AC1086">
        <v>140</v>
      </c>
      <c r="AD1086">
        <v>43</v>
      </c>
      <c r="AE1086">
        <v>135</v>
      </c>
      <c r="AF1086">
        <v>3.8</v>
      </c>
      <c r="AG1086">
        <v>121</v>
      </c>
      <c r="AK1086" t="s">
        <v>50</v>
      </c>
      <c r="AL1086" t="s">
        <v>50</v>
      </c>
      <c r="AN1086" t="s">
        <v>50</v>
      </c>
      <c r="AO1086" t="s">
        <v>51</v>
      </c>
      <c r="AP1086" t="s">
        <v>51</v>
      </c>
      <c r="AQ1086" t="s">
        <v>50</v>
      </c>
      <c r="AR1086" t="s">
        <v>50</v>
      </c>
      <c r="AS1086" t="s">
        <v>50</v>
      </c>
      <c r="AT1086" t="s">
        <v>50</v>
      </c>
      <c r="AU1086" t="s">
        <v>52</v>
      </c>
      <c r="AV1086" t="s">
        <v>52</v>
      </c>
      <c r="AW1086" t="s">
        <v>52</v>
      </c>
      <c r="AX1086" t="s">
        <v>52</v>
      </c>
      <c r="AY1086" t="s">
        <v>51</v>
      </c>
    </row>
    <row r="1087" spans="1:51" hidden="1" x14ac:dyDescent="0.25">
      <c r="A1087">
        <v>266588</v>
      </c>
      <c r="B1087">
        <v>70</v>
      </c>
      <c r="C1087">
        <v>70</v>
      </c>
      <c r="D1087">
        <v>56</v>
      </c>
      <c r="E1087">
        <v>4</v>
      </c>
      <c r="F1087" t="s">
        <v>1443</v>
      </c>
      <c r="G1087" s="22">
        <v>15726</v>
      </c>
      <c r="H1087">
        <v>75</v>
      </c>
      <c r="I1087" t="s">
        <v>56</v>
      </c>
      <c r="J1087" t="s">
        <v>47</v>
      </c>
      <c r="K1087" t="s">
        <v>58</v>
      </c>
      <c r="L1087">
        <v>29.9</v>
      </c>
      <c r="M1087">
        <v>125</v>
      </c>
      <c r="N1087">
        <v>70</v>
      </c>
      <c r="O1087">
        <v>55</v>
      </c>
      <c r="P1087">
        <v>97.5</v>
      </c>
      <c r="Q1087">
        <v>78</v>
      </c>
      <c r="R1087" t="s">
        <v>59</v>
      </c>
      <c r="S1087" t="s">
        <v>50</v>
      </c>
      <c r="T1087" t="s">
        <v>51</v>
      </c>
      <c r="U1087" t="s">
        <v>50</v>
      </c>
      <c r="V1087" t="s">
        <v>51</v>
      </c>
      <c r="W1087" t="s">
        <v>50</v>
      </c>
      <c r="X1087" t="s">
        <v>51</v>
      </c>
      <c r="Y1087" t="s">
        <v>51</v>
      </c>
      <c r="Z1087" t="s">
        <v>52</v>
      </c>
      <c r="AA1087" t="s">
        <v>50</v>
      </c>
      <c r="AB1087" t="s">
        <v>50</v>
      </c>
      <c r="AC1087">
        <v>124</v>
      </c>
      <c r="AD1087">
        <v>49</v>
      </c>
      <c r="AE1087">
        <v>150</v>
      </c>
      <c r="AF1087">
        <v>4.3</v>
      </c>
      <c r="AK1087" t="s">
        <v>50</v>
      </c>
      <c r="AL1087" t="s">
        <v>50</v>
      </c>
      <c r="AN1087" t="s">
        <v>50</v>
      </c>
      <c r="AO1087" t="s">
        <v>51</v>
      </c>
      <c r="AP1087" t="s">
        <v>51</v>
      </c>
      <c r="AQ1087" t="s">
        <v>50</v>
      </c>
      <c r="AR1087" t="s">
        <v>50</v>
      </c>
      <c r="AS1087" t="s">
        <v>50</v>
      </c>
      <c r="AT1087" t="s">
        <v>50</v>
      </c>
      <c r="AU1087" t="s">
        <v>52</v>
      </c>
      <c r="AV1087" t="s">
        <v>52</v>
      </c>
      <c r="AW1087" t="s">
        <v>52</v>
      </c>
      <c r="AX1087" t="s">
        <v>52</v>
      </c>
      <c r="AY1087" t="s">
        <v>51</v>
      </c>
    </row>
    <row r="1088" spans="1:51" hidden="1" x14ac:dyDescent="0.25">
      <c r="A1088">
        <v>266588</v>
      </c>
      <c r="B1088">
        <v>70</v>
      </c>
      <c r="C1088">
        <v>70</v>
      </c>
      <c r="D1088">
        <v>56</v>
      </c>
      <c r="E1088">
        <v>5</v>
      </c>
      <c r="F1088" t="s">
        <v>1444</v>
      </c>
      <c r="G1088" s="22">
        <v>15726</v>
      </c>
      <c r="H1088">
        <v>75</v>
      </c>
      <c r="I1088" t="s">
        <v>56</v>
      </c>
      <c r="J1088" t="s">
        <v>47</v>
      </c>
      <c r="K1088" t="s">
        <v>58</v>
      </c>
      <c r="L1088">
        <v>29.6</v>
      </c>
      <c r="M1088">
        <v>110</v>
      </c>
      <c r="N1088">
        <v>70</v>
      </c>
      <c r="O1088">
        <v>40</v>
      </c>
      <c r="P1088">
        <v>90</v>
      </c>
      <c r="Q1088">
        <v>84</v>
      </c>
      <c r="R1088" t="s">
        <v>54</v>
      </c>
      <c r="S1088" t="s">
        <v>50</v>
      </c>
      <c r="T1088" t="s">
        <v>51</v>
      </c>
      <c r="U1088" t="s">
        <v>50</v>
      </c>
      <c r="V1088" t="s">
        <v>51</v>
      </c>
      <c r="W1088" t="s">
        <v>50</v>
      </c>
      <c r="X1088" t="s">
        <v>51</v>
      </c>
      <c r="Y1088" t="s">
        <v>51</v>
      </c>
      <c r="Z1088" t="s">
        <v>52</v>
      </c>
      <c r="AA1088" t="s">
        <v>50</v>
      </c>
      <c r="AB1088" t="s">
        <v>50</v>
      </c>
      <c r="AC1088">
        <v>125</v>
      </c>
      <c r="AD1088">
        <v>49</v>
      </c>
      <c r="AE1088">
        <v>143</v>
      </c>
      <c r="AF1088">
        <v>4.0999999999999996</v>
      </c>
      <c r="AK1088" t="s">
        <v>50</v>
      </c>
      <c r="AL1088" t="s">
        <v>50</v>
      </c>
      <c r="AN1088" t="s">
        <v>50</v>
      </c>
      <c r="AO1088" t="s">
        <v>51</v>
      </c>
      <c r="AP1088" t="s">
        <v>51</v>
      </c>
      <c r="AQ1088" t="s">
        <v>50</v>
      </c>
      <c r="AR1088" t="s">
        <v>50</v>
      </c>
      <c r="AS1088" t="s">
        <v>50</v>
      </c>
      <c r="AT1088" t="s">
        <v>50</v>
      </c>
      <c r="AU1088" t="s">
        <v>52</v>
      </c>
      <c r="AV1088" t="s">
        <v>52</v>
      </c>
      <c r="AW1088" t="s">
        <v>52</v>
      </c>
      <c r="AX1088" t="s">
        <v>52</v>
      </c>
      <c r="AY1088" t="s">
        <v>51</v>
      </c>
    </row>
    <row r="1089" spans="1:51" hidden="1" x14ac:dyDescent="0.25">
      <c r="A1089">
        <v>266588</v>
      </c>
      <c r="B1089">
        <v>70</v>
      </c>
      <c r="C1089">
        <v>70</v>
      </c>
      <c r="D1089">
        <v>56</v>
      </c>
      <c r="E1089">
        <v>6</v>
      </c>
      <c r="F1089" t="s">
        <v>1445</v>
      </c>
      <c r="G1089" s="22">
        <v>15726</v>
      </c>
      <c r="H1089">
        <v>75</v>
      </c>
      <c r="I1089" t="s">
        <v>56</v>
      </c>
      <c r="J1089" t="s">
        <v>47</v>
      </c>
      <c r="K1089" t="s">
        <v>58</v>
      </c>
      <c r="L1089">
        <v>29.9</v>
      </c>
      <c r="M1089">
        <v>120</v>
      </c>
      <c r="N1089">
        <v>75</v>
      </c>
      <c r="O1089">
        <v>45</v>
      </c>
      <c r="P1089">
        <v>97.5</v>
      </c>
      <c r="Q1089">
        <v>108</v>
      </c>
      <c r="R1089" t="s">
        <v>59</v>
      </c>
      <c r="S1089" t="s">
        <v>50</v>
      </c>
      <c r="T1089" t="s">
        <v>51</v>
      </c>
      <c r="U1089" t="s">
        <v>51</v>
      </c>
      <c r="V1089" t="s">
        <v>51</v>
      </c>
      <c r="W1089" t="s">
        <v>50</v>
      </c>
      <c r="X1089" t="s">
        <v>51</v>
      </c>
      <c r="Y1089" t="s">
        <v>51</v>
      </c>
      <c r="Z1089" t="s">
        <v>52</v>
      </c>
      <c r="AA1089" t="s">
        <v>50</v>
      </c>
      <c r="AB1089" t="s">
        <v>50</v>
      </c>
      <c r="AC1089">
        <v>129</v>
      </c>
      <c r="AD1089">
        <v>47</v>
      </c>
      <c r="AE1089">
        <v>151</v>
      </c>
      <c r="AF1089">
        <v>5.6</v>
      </c>
      <c r="AK1089" t="s">
        <v>50</v>
      </c>
      <c r="AL1089" t="s">
        <v>50</v>
      </c>
      <c r="AM1089" t="s">
        <v>50</v>
      </c>
      <c r="AN1089" t="s">
        <v>50</v>
      </c>
      <c r="AO1089" t="s">
        <v>51</v>
      </c>
      <c r="AP1089" t="s">
        <v>51</v>
      </c>
      <c r="AQ1089" t="s">
        <v>50</v>
      </c>
      <c r="AR1089" t="s">
        <v>50</v>
      </c>
      <c r="AS1089" t="s">
        <v>50</v>
      </c>
      <c r="AT1089" t="s">
        <v>50</v>
      </c>
      <c r="AU1089" t="s">
        <v>52</v>
      </c>
      <c r="AV1089" t="s">
        <v>52</v>
      </c>
      <c r="AW1089" t="s">
        <v>52</v>
      </c>
      <c r="AX1089" t="s">
        <v>52</v>
      </c>
      <c r="AY1089" t="s">
        <v>51</v>
      </c>
    </row>
    <row r="1090" spans="1:51" hidden="1" x14ac:dyDescent="0.25">
      <c r="A1090">
        <v>266588</v>
      </c>
      <c r="B1090">
        <v>59</v>
      </c>
      <c r="C1090">
        <v>59</v>
      </c>
      <c r="D1090">
        <v>56</v>
      </c>
      <c r="E1090">
        <v>7</v>
      </c>
      <c r="F1090" t="s">
        <v>1446</v>
      </c>
      <c r="G1090" s="22">
        <v>15726</v>
      </c>
      <c r="H1090">
        <v>75</v>
      </c>
      <c r="I1090" t="s">
        <v>56</v>
      </c>
      <c r="J1090" t="s">
        <v>47</v>
      </c>
      <c r="K1090" t="s">
        <v>58</v>
      </c>
      <c r="L1090">
        <v>30.8</v>
      </c>
      <c r="M1090">
        <v>120</v>
      </c>
      <c r="N1090">
        <v>80</v>
      </c>
      <c r="O1090">
        <v>40</v>
      </c>
      <c r="P1090">
        <v>100</v>
      </c>
      <c r="Q1090">
        <v>116</v>
      </c>
      <c r="R1090" t="s">
        <v>54</v>
      </c>
      <c r="S1090" t="s">
        <v>50</v>
      </c>
      <c r="T1090" t="s">
        <v>51</v>
      </c>
      <c r="U1090" t="s">
        <v>51</v>
      </c>
      <c r="V1090" t="s">
        <v>51</v>
      </c>
      <c r="W1090" t="s">
        <v>50</v>
      </c>
      <c r="X1090" t="s">
        <v>51</v>
      </c>
      <c r="Y1090" t="s">
        <v>51</v>
      </c>
      <c r="Z1090" t="s">
        <v>52</v>
      </c>
      <c r="AA1090" t="s">
        <v>50</v>
      </c>
      <c r="AB1090" t="s">
        <v>50</v>
      </c>
      <c r="AC1090">
        <v>115</v>
      </c>
      <c r="AD1090">
        <v>53</v>
      </c>
      <c r="AE1090">
        <v>136</v>
      </c>
      <c r="AF1090">
        <v>4.3</v>
      </c>
      <c r="AG1090">
        <v>1240</v>
      </c>
      <c r="AH1090">
        <v>161</v>
      </c>
      <c r="AK1090" t="s">
        <v>50</v>
      </c>
      <c r="AL1090" t="s">
        <v>50</v>
      </c>
      <c r="AM1090" t="s">
        <v>50</v>
      </c>
      <c r="AN1090" t="s">
        <v>50</v>
      </c>
      <c r="AO1090" t="s">
        <v>51</v>
      </c>
      <c r="AP1090" t="s">
        <v>51</v>
      </c>
      <c r="AQ1090" t="s">
        <v>50</v>
      </c>
      <c r="AR1090" t="s">
        <v>50</v>
      </c>
      <c r="AS1090" t="s">
        <v>50</v>
      </c>
      <c r="AT1090" t="s">
        <v>50</v>
      </c>
      <c r="AU1090" t="s">
        <v>52</v>
      </c>
      <c r="AV1090" t="s">
        <v>52</v>
      </c>
      <c r="AW1090" t="s">
        <v>52</v>
      </c>
      <c r="AX1090" t="s">
        <v>52</v>
      </c>
      <c r="AY1090" t="s">
        <v>51</v>
      </c>
    </row>
    <row r="1091" spans="1:51" hidden="1" x14ac:dyDescent="0.25">
      <c r="A1091">
        <v>266588</v>
      </c>
      <c r="B1091">
        <v>59</v>
      </c>
      <c r="C1091">
        <v>59</v>
      </c>
      <c r="D1091">
        <v>56</v>
      </c>
      <c r="E1091">
        <v>8</v>
      </c>
      <c r="F1091" t="s">
        <v>1447</v>
      </c>
      <c r="G1091" s="22">
        <v>15726</v>
      </c>
      <c r="H1091">
        <v>75</v>
      </c>
      <c r="I1091" t="s">
        <v>56</v>
      </c>
      <c r="J1091" t="s">
        <v>47</v>
      </c>
      <c r="K1091" t="s">
        <v>58</v>
      </c>
      <c r="L1091">
        <v>30.8</v>
      </c>
      <c r="M1091">
        <v>125</v>
      </c>
      <c r="N1091">
        <v>70</v>
      </c>
      <c r="O1091">
        <v>55</v>
      </c>
      <c r="P1091">
        <v>97.5</v>
      </c>
      <c r="Q1091">
        <v>80</v>
      </c>
      <c r="R1091" t="s">
        <v>59</v>
      </c>
      <c r="S1091" t="s">
        <v>50</v>
      </c>
      <c r="T1091" t="s">
        <v>51</v>
      </c>
      <c r="U1091" t="s">
        <v>51</v>
      </c>
      <c r="V1091" t="s">
        <v>51</v>
      </c>
      <c r="W1091" t="s">
        <v>50</v>
      </c>
      <c r="X1091" t="s">
        <v>51</v>
      </c>
      <c r="Y1091" t="s">
        <v>51</v>
      </c>
      <c r="Z1091" t="s">
        <v>52</v>
      </c>
      <c r="AA1091" t="s">
        <v>50</v>
      </c>
      <c r="AB1091" t="s">
        <v>50</v>
      </c>
      <c r="AK1091" t="s">
        <v>50</v>
      </c>
      <c r="AL1091" t="s">
        <v>50</v>
      </c>
      <c r="AM1091" t="s">
        <v>50</v>
      </c>
      <c r="AN1091" t="s">
        <v>50</v>
      </c>
      <c r="AO1091" t="s">
        <v>51</v>
      </c>
      <c r="AP1091" t="s">
        <v>51</v>
      </c>
      <c r="AQ1091" t="s">
        <v>50</v>
      </c>
      <c r="AR1091" t="s">
        <v>50</v>
      </c>
      <c r="AS1091" t="s">
        <v>50</v>
      </c>
      <c r="AT1091" t="s">
        <v>50</v>
      </c>
      <c r="AU1091" t="s">
        <v>52</v>
      </c>
      <c r="AV1091" t="s">
        <v>52</v>
      </c>
      <c r="AW1091" t="s">
        <v>52</v>
      </c>
      <c r="AX1091" t="s">
        <v>52</v>
      </c>
      <c r="AY1091" t="s">
        <v>51</v>
      </c>
    </row>
    <row r="1092" spans="1:51" hidden="1" x14ac:dyDescent="0.25">
      <c r="A1092">
        <v>266588</v>
      </c>
      <c r="B1092">
        <v>81</v>
      </c>
      <c r="C1092">
        <v>81</v>
      </c>
      <c r="D1092">
        <v>56</v>
      </c>
      <c r="E1092">
        <v>9</v>
      </c>
      <c r="F1092" t="s">
        <v>1448</v>
      </c>
      <c r="G1092" s="22">
        <v>15726</v>
      </c>
      <c r="H1092">
        <v>75</v>
      </c>
      <c r="I1092" t="s">
        <v>56</v>
      </c>
      <c r="J1092" t="s">
        <v>47</v>
      </c>
      <c r="K1092" t="s">
        <v>58</v>
      </c>
      <c r="L1092">
        <v>30.2</v>
      </c>
      <c r="M1092">
        <v>115</v>
      </c>
      <c r="N1092">
        <v>75</v>
      </c>
      <c r="O1092">
        <v>40</v>
      </c>
      <c r="P1092">
        <v>95</v>
      </c>
      <c r="Q1092">
        <v>60</v>
      </c>
      <c r="R1092" t="s">
        <v>59</v>
      </c>
      <c r="S1092" t="s">
        <v>50</v>
      </c>
      <c r="T1092" t="s">
        <v>51</v>
      </c>
      <c r="U1092" t="s">
        <v>51</v>
      </c>
      <c r="V1092" t="s">
        <v>51</v>
      </c>
      <c r="W1092" t="s">
        <v>50</v>
      </c>
      <c r="X1092" t="s">
        <v>51</v>
      </c>
      <c r="Y1092" t="s">
        <v>51</v>
      </c>
      <c r="Z1092" t="s">
        <v>52</v>
      </c>
      <c r="AA1092" t="s">
        <v>50</v>
      </c>
      <c r="AB1092" t="s">
        <v>50</v>
      </c>
      <c r="AC1092">
        <v>107</v>
      </c>
      <c r="AD1092">
        <v>59</v>
      </c>
      <c r="AE1092">
        <v>136</v>
      </c>
      <c r="AF1092">
        <v>4.3</v>
      </c>
      <c r="AK1092" t="s">
        <v>50</v>
      </c>
      <c r="AL1092" t="s">
        <v>50</v>
      </c>
      <c r="AM1092" t="s">
        <v>50</v>
      </c>
      <c r="AN1092" t="s">
        <v>50</v>
      </c>
      <c r="AO1092" t="s">
        <v>51</v>
      </c>
      <c r="AP1092" t="s">
        <v>51</v>
      </c>
      <c r="AQ1092" t="s">
        <v>50</v>
      </c>
      <c r="AR1092" t="s">
        <v>50</v>
      </c>
      <c r="AS1092" t="s">
        <v>50</v>
      </c>
      <c r="AT1092" t="s">
        <v>50</v>
      </c>
      <c r="AU1092" t="s">
        <v>52</v>
      </c>
      <c r="AV1092" t="s">
        <v>52</v>
      </c>
      <c r="AW1092" t="s">
        <v>52</v>
      </c>
      <c r="AX1092" t="s">
        <v>52</v>
      </c>
      <c r="AY1092" t="s">
        <v>51</v>
      </c>
    </row>
    <row r="1093" spans="1:51" hidden="1" x14ac:dyDescent="0.25">
      <c r="A1093">
        <v>266588</v>
      </c>
      <c r="B1093">
        <v>67</v>
      </c>
      <c r="C1093">
        <v>67</v>
      </c>
      <c r="D1093">
        <v>55</v>
      </c>
      <c r="E1093">
        <v>10</v>
      </c>
      <c r="F1093" t="s">
        <v>1449</v>
      </c>
      <c r="G1093" s="22">
        <v>15726</v>
      </c>
      <c r="H1093">
        <v>75</v>
      </c>
      <c r="I1093" t="s">
        <v>56</v>
      </c>
      <c r="J1093" t="s">
        <v>47</v>
      </c>
      <c r="K1093" t="s">
        <v>58</v>
      </c>
      <c r="L1093">
        <v>29.9</v>
      </c>
      <c r="M1093">
        <v>130</v>
      </c>
      <c r="N1093">
        <v>70</v>
      </c>
      <c r="O1093">
        <v>60</v>
      </c>
      <c r="P1093">
        <v>100</v>
      </c>
      <c r="Q1093">
        <v>60</v>
      </c>
      <c r="R1093" t="s">
        <v>59</v>
      </c>
      <c r="S1093" t="s">
        <v>50</v>
      </c>
      <c r="T1093" t="s">
        <v>51</v>
      </c>
      <c r="U1093" t="s">
        <v>51</v>
      </c>
      <c r="V1093" t="s">
        <v>51</v>
      </c>
      <c r="W1093" t="s">
        <v>50</v>
      </c>
      <c r="X1093" t="s">
        <v>51</v>
      </c>
      <c r="Y1093" t="s">
        <v>51</v>
      </c>
      <c r="Z1093" t="s">
        <v>52</v>
      </c>
      <c r="AA1093" t="s">
        <v>50</v>
      </c>
      <c r="AB1093" t="s">
        <v>50</v>
      </c>
      <c r="AC1093">
        <v>113</v>
      </c>
      <c r="AD1093">
        <v>55</v>
      </c>
      <c r="AF1093">
        <v>4.4000000000000004</v>
      </c>
      <c r="AG1093">
        <v>2895</v>
      </c>
      <c r="AK1093" t="s">
        <v>50</v>
      </c>
      <c r="AL1093" t="s">
        <v>50</v>
      </c>
      <c r="AM1093" t="s">
        <v>50</v>
      </c>
      <c r="AN1093" t="s">
        <v>50</v>
      </c>
      <c r="AO1093" t="s">
        <v>51</v>
      </c>
      <c r="AP1093" t="s">
        <v>51</v>
      </c>
      <c r="AQ1093" t="s">
        <v>50</v>
      </c>
      <c r="AR1093" t="s">
        <v>50</v>
      </c>
      <c r="AS1093" t="s">
        <v>50</v>
      </c>
      <c r="AT1093" t="s">
        <v>50</v>
      </c>
      <c r="AU1093" t="s">
        <v>52</v>
      </c>
      <c r="AV1093" t="s">
        <v>52</v>
      </c>
      <c r="AW1093" t="s">
        <v>52</v>
      </c>
      <c r="AX1093" t="s">
        <v>52</v>
      </c>
      <c r="AY1093" t="s">
        <v>51</v>
      </c>
    </row>
    <row r="1094" spans="1:51" hidden="1" x14ac:dyDescent="0.25">
      <c r="A1094">
        <v>266588</v>
      </c>
      <c r="B1094">
        <v>67</v>
      </c>
      <c r="C1094">
        <v>67</v>
      </c>
      <c r="D1094">
        <v>55</v>
      </c>
      <c r="E1094">
        <v>11</v>
      </c>
      <c r="F1094" t="s">
        <v>1450</v>
      </c>
      <c r="G1094" s="22">
        <v>15726</v>
      </c>
      <c r="H1094">
        <v>75</v>
      </c>
      <c r="I1094" t="s">
        <v>56</v>
      </c>
      <c r="J1094" t="s">
        <v>47</v>
      </c>
      <c r="K1094" t="s">
        <v>58</v>
      </c>
      <c r="L1094">
        <v>29.3</v>
      </c>
      <c r="M1094">
        <v>120</v>
      </c>
      <c r="N1094">
        <v>75</v>
      </c>
      <c r="O1094">
        <v>45</v>
      </c>
      <c r="P1094">
        <v>97.5</v>
      </c>
      <c r="Q1094">
        <v>60</v>
      </c>
      <c r="R1094" t="s">
        <v>59</v>
      </c>
      <c r="S1094" t="s">
        <v>50</v>
      </c>
      <c r="T1094" t="s">
        <v>51</v>
      </c>
      <c r="U1094" t="s">
        <v>50</v>
      </c>
      <c r="V1094" t="s">
        <v>51</v>
      </c>
      <c r="W1094" t="s">
        <v>50</v>
      </c>
      <c r="X1094" t="s">
        <v>51</v>
      </c>
      <c r="Y1094" t="s">
        <v>51</v>
      </c>
      <c r="Z1094" t="s">
        <v>52</v>
      </c>
      <c r="AA1094" t="s">
        <v>50</v>
      </c>
      <c r="AB1094" t="s">
        <v>50</v>
      </c>
      <c r="AC1094">
        <v>115</v>
      </c>
      <c r="AD1094">
        <v>53</v>
      </c>
      <c r="AF1094">
        <v>4.4000000000000004</v>
      </c>
      <c r="AG1094">
        <v>2215</v>
      </c>
      <c r="AK1094" t="s">
        <v>50</v>
      </c>
      <c r="AL1094" t="s">
        <v>50</v>
      </c>
      <c r="AM1094" t="s">
        <v>50</v>
      </c>
      <c r="AN1094" t="s">
        <v>50</v>
      </c>
      <c r="AO1094" t="s">
        <v>51</v>
      </c>
      <c r="AP1094" t="s">
        <v>51</v>
      </c>
      <c r="AQ1094" t="s">
        <v>50</v>
      </c>
      <c r="AR1094" t="s">
        <v>50</v>
      </c>
      <c r="AS1094" t="s">
        <v>50</v>
      </c>
      <c r="AT1094" t="s">
        <v>50</v>
      </c>
      <c r="AU1094" t="s">
        <v>52</v>
      </c>
      <c r="AV1094" t="s">
        <v>52</v>
      </c>
      <c r="AW1094" t="s">
        <v>52</v>
      </c>
      <c r="AX1094" t="s">
        <v>52</v>
      </c>
      <c r="AY1094" t="s">
        <v>51</v>
      </c>
    </row>
    <row r="1095" spans="1:51" hidden="1" x14ac:dyDescent="0.25">
      <c r="A1095">
        <v>266588</v>
      </c>
      <c r="B1095">
        <v>72</v>
      </c>
      <c r="C1095">
        <v>72</v>
      </c>
      <c r="D1095">
        <v>55</v>
      </c>
      <c r="E1095">
        <v>12</v>
      </c>
      <c r="F1095" t="s">
        <v>1451</v>
      </c>
      <c r="G1095" s="22">
        <v>15726</v>
      </c>
      <c r="H1095">
        <v>75</v>
      </c>
      <c r="I1095" t="s">
        <v>56</v>
      </c>
      <c r="J1095" t="s">
        <v>47</v>
      </c>
      <c r="K1095" t="s">
        <v>58</v>
      </c>
      <c r="L1095">
        <v>29.9</v>
      </c>
      <c r="M1095">
        <v>140</v>
      </c>
      <c r="N1095">
        <v>85</v>
      </c>
      <c r="O1095">
        <v>55</v>
      </c>
      <c r="P1095">
        <v>112.5</v>
      </c>
      <c r="Q1095">
        <v>61</v>
      </c>
      <c r="R1095" t="s">
        <v>54</v>
      </c>
      <c r="S1095" t="s">
        <v>50</v>
      </c>
      <c r="T1095" t="s">
        <v>51</v>
      </c>
      <c r="U1095" t="s">
        <v>51</v>
      </c>
      <c r="V1095" t="s">
        <v>51</v>
      </c>
      <c r="W1095" t="s">
        <v>50</v>
      </c>
      <c r="X1095" t="s">
        <v>51</v>
      </c>
      <c r="Y1095" t="s">
        <v>51</v>
      </c>
      <c r="Z1095" t="s">
        <v>52</v>
      </c>
      <c r="AA1095" t="s">
        <v>50</v>
      </c>
      <c r="AB1095" t="s">
        <v>50</v>
      </c>
      <c r="AC1095">
        <v>110</v>
      </c>
      <c r="AD1095">
        <v>56</v>
      </c>
      <c r="AE1095">
        <v>120</v>
      </c>
      <c r="AF1095">
        <v>4.5999999999999996</v>
      </c>
      <c r="AG1095">
        <v>1611</v>
      </c>
      <c r="AK1095" t="s">
        <v>50</v>
      </c>
      <c r="AL1095" t="s">
        <v>50</v>
      </c>
      <c r="AM1095" t="s">
        <v>50</v>
      </c>
      <c r="AN1095" t="s">
        <v>50</v>
      </c>
      <c r="AO1095" t="s">
        <v>51</v>
      </c>
      <c r="AP1095" t="s">
        <v>51</v>
      </c>
      <c r="AQ1095" t="s">
        <v>50</v>
      </c>
      <c r="AR1095" t="s">
        <v>50</v>
      </c>
      <c r="AS1095" t="s">
        <v>50</v>
      </c>
      <c r="AT1095" t="s">
        <v>50</v>
      </c>
      <c r="AU1095" t="s">
        <v>52</v>
      </c>
      <c r="AV1095" t="s">
        <v>52</v>
      </c>
      <c r="AW1095" t="s">
        <v>52</v>
      </c>
      <c r="AX1095" t="s">
        <v>52</v>
      </c>
      <c r="AY1095" t="s">
        <v>51</v>
      </c>
    </row>
    <row r="1096" spans="1:51" x14ac:dyDescent="0.25">
      <c r="A1096">
        <v>267153</v>
      </c>
      <c r="B1096">
        <v>65</v>
      </c>
      <c r="C1096">
        <v>65</v>
      </c>
      <c r="D1096">
        <v>43</v>
      </c>
      <c r="E1096">
        <v>1</v>
      </c>
      <c r="F1096" t="s">
        <v>291</v>
      </c>
      <c r="G1096" s="22">
        <v>16739</v>
      </c>
      <c r="H1096">
        <v>73</v>
      </c>
      <c r="I1096" t="s">
        <v>46</v>
      </c>
      <c r="J1096" t="s">
        <v>47</v>
      </c>
      <c r="K1096" t="s">
        <v>58</v>
      </c>
      <c r="L1096">
        <v>34.5</v>
      </c>
      <c r="M1096">
        <v>190</v>
      </c>
      <c r="N1096">
        <v>100</v>
      </c>
      <c r="O1096">
        <v>90</v>
      </c>
      <c r="P1096">
        <v>145</v>
      </c>
      <c r="Q1096">
        <v>93</v>
      </c>
      <c r="R1096" t="s">
        <v>54</v>
      </c>
      <c r="S1096" t="s">
        <v>51</v>
      </c>
      <c r="T1096" t="s">
        <v>50</v>
      </c>
      <c r="U1096" t="s">
        <v>50</v>
      </c>
      <c r="V1096" t="s">
        <v>51</v>
      </c>
      <c r="W1096" t="s">
        <v>50</v>
      </c>
      <c r="X1096" t="s">
        <v>51</v>
      </c>
      <c r="Y1096" t="s">
        <v>50</v>
      </c>
      <c r="Z1096" t="s">
        <v>52</v>
      </c>
      <c r="AA1096" t="s">
        <v>50</v>
      </c>
      <c r="AB1096" t="s">
        <v>50</v>
      </c>
      <c r="AC1096">
        <v>66</v>
      </c>
      <c r="AD1096">
        <v>81</v>
      </c>
      <c r="AF1096">
        <v>4.0999999999999996</v>
      </c>
      <c r="AK1096" t="s">
        <v>50</v>
      </c>
      <c r="AL1096" t="s">
        <v>50</v>
      </c>
      <c r="AM1096" t="s">
        <v>50</v>
      </c>
      <c r="AN1096" t="s">
        <v>51</v>
      </c>
      <c r="AO1096" t="s">
        <v>50</v>
      </c>
      <c r="AP1096" t="s">
        <v>50</v>
      </c>
      <c r="AQ1096" t="s">
        <v>50</v>
      </c>
      <c r="AR1096" t="s">
        <v>50</v>
      </c>
      <c r="AS1096" t="s">
        <v>50</v>
      </c>
      <c r="AT1096" t="s">
        <v>50</v>
      </c>
      <c r="AU1096" t="s">
        <v>52</v>
      </c>
      <c r="AV1096" t="s">
        <v>52</v>
      </c>
      <c r="AW1096" t="s">
        <v>52</v>
      </c>
      <c r="AX1096" t="s">
        <v>52</v>
      </c>
      <c r="AY1096" t="s">
        <v>51</v>
      </c>
    </row>
    <row r="1097" spans="1:51" x14ac:dyDescent="0.25">
      <c r="A1097">
        <v>267474</v>
      </c>
      <c r="B1097">
        <v>60</v>
      </c>
      <c r="C1097">
        <v>60</v>
      </c>
      <c r="D1097">
        <v>50</v>
      </c>
      <c r="E1097">
        <v>1</v>
      </c>
      <c r="F1097" t="s">
        <v>292</v>
      </c>
      <c r="G1097" s="22">
        <v>33270</v>
      </c>
      <c r="H1097">
        <v>27</v>
      </c>
      <c r="I1097" t="s">
        <v>56</v>
      </c>
      <c r="J1097" t="s">
        <v>47</v>
      </c>
      <c r="K1097" t="s">
        <v>58</v>
      </c>
      <c r="L1097">
        <v>21.56</v>
      </c>
      <c r="M1097">
        <v>140</v>
      </c>
      <c r="N1097">
        <v>75</v>
      </c>
      <c r="O1097">
        <v>65</v>
      </c>
      <c r="P1097">
        <v>107.5</v>
      </c>
      <c r="Q1097">
        <v>64</v>
      </c>
      <c r="R1097" t="s">
        <v>49</v>
      </c>
      <c r="S1097" t="s">
        <v>50</v>
      </c>
      <c r="T1097" t="s">
        <v>50</v>
      </c>
      <c r="U1097" t="s">
        <v>50</v>
      </c>
      <c r="V1097" t="s">
        <v>50</v>
      </c>
      <c r="W1097" t="s">
        <v>50</v>
      </c>
      <c r="X1097" t="s">
        <v>50</v>
      </c>
      <c r="Y1097" t="s">
        <v>50</v>
      </c>
      <c r="Z1097" t="s">
        <v>52</v>
      </c>
      <c r="AA1097" t="s">
        <v>50</v>
      </c>
      <c r="AB1097" t="s">
        <v>50</v>
      </c>
      <c r="AI1097" t="s">
        <v>52</v>
      </c>
      <c r="AJ1097" t="s">
        <v>52</v>
      </c>
      <c r="AK1097" t="s">
        <v>52</v>
      </c>
      <c r="AL1097" t="s">
        <v>52</v>
      </c>
      <c r="AM1097" t="s">
        <v>52</v>
      </c>
      <c r="AN1097" t="s">
        <v>52</v>
      </c>
      <c r="AO1097" t="s">
        <v>52</v>
      </c>
      <c r="AP1097" t="s">
        <v>52</v>
      </c>
      <c r="AQ1097" t="s">
        <v>52</v>
      </c>
      <c r="AR1097" t="s">
        <v>50</v>
      </c>
      <c r="AS1097" t="s">
        <v>52</v>
      </c>
      <c r="AT1097" t="s">
        <v>52</v>
      </c>
      <c r="AU1097" t="s">
        <v>52</v>
      </c>
      <c r="AV1097" t="s">
        <v>52</v>
      </c>
      <c r="AW1097" t="s">
        <v>52</v>
      </c>
      <c r="AX1097" t="s">
        <v>52</v>
      </c>
      <c r="AY1097" t="s">
        <v>50</v>
      </c>
    </row>
    <row r="1098" spans="1:51" hidden="1" x14ac:dyDescent="0.25">
      <c r="A1098">
        <v>267474</v>
      </c>
      <c r="B1098">
        <v>60</v>
      </c>
      <c r="C1098">
        <v>60</v>
      </c>
      <c r="D1098">
        <v>50</v>
      </c>
      <c r="E1098">
        <v>2</v>
      </c>
      <c r="F1098" t="s">
        <v>1452</v>
      </c>
      <c r="G1098" s="22">
        <v>33270</v>
      </c>
      <c r="H1098">
        <v>27</v>
      </c>
      <c r="I1098" t="s">
        <v>56</v>
      </c>
      <c r="J1098" t="s">
        <v>47</v>
      </c>
      <c r="K1098" t="s">
        <v>58</v>
      </c>
      <c r="L1098">
        <v>21.7</v>
      </c>
      <c r="M1098">
        <v>120</v>
      </c>
      <c r="N1098">
        <v>70</v>
      </c>
      <c r="O1098">
        <v>50</v>
      </c>
      <c r="P1098">
        <v>95</v>
      </c>
      <c r="Q1098">
        <v>57</v>
      </c>
      <c r="R1098" t="s">
        <v>49</v>
      </c>
      <c r="S1098" t="s">
        <v>50</v>
      </c>
      <c r="T1098" t="s">
        <v>50</v>
      </c>
      <c r="U1098" t="s">
        <v>50</v>
      </c>
      <c r="V1098" t="s">
        <v>50</v>
      </c>
      <c r="W1098" t="s">
        <v>50</v>
      </c>
      <c r="X1098" t="s">
        <v>50</v>
      </c>
      <c r="Y1098" t="s">
        <v>50</v>
      </c>
      <c r="Z1098" t="s">
        <v>52</v>
      </c>
      <c r="AA1098" t="s">
        <v>50</v>
      </c>
      <c r="AB1098" t="s">
        <v>50</v>
      </c>
      <c r="AC1098">
        <v>88</v>
      </c>
      <c r="AD1098" t="s">
        <v>92</v>
      </c>
      <c r="AE1098">
        <v>151</v>
      </c>
      <c r="AF1098">
        <v>4.8</v>
      </c>
      <c r="AI1098">
        <v>3.5</v>
      </c>
      <c r="AJ1098">
        <v>2</v>
      </c>
      <c r="AK1098" t="s">
        <v>50</v>
      </c>
      <c r="AL1098" t="s">
        <v>50</v>
      </c>
      <c r="AM1098" t="s">
        <v>50</v>
      </c>
      <c r="AN1098" t="s">
        <v>50</v>
      </c>
      <c r="AO1098" t="s">
        <v>50</v>
      </c>
      <c r="AP1098" t="s">
        <v>50</v>
      </c>
      <c r="AQ1098" t="s">
        <v>50</v>
      </c>
      <c r="AR1098" t="s">
        <v>50</v>
      </c>
      <c r="AS1098" t="s">
        <v>50</v>
      </c>
      <c r="AT1098" t="s">
        <v>50</v>
      </c>
      <c r="AU1098" t="s">
        <v>52</v>
      </c>
      <c r="AV1098" t="s">
        <v>52</v>
      </c>
      <c r="AW1098" t="s">
        <v>52</v>
      </c>
      <c r="AX1098" t="s">
        <v>52</v>
      </c>
      <c r="AY1098" t="s">
        <v>50</v>
      </c>
    </row>
    <row r="1099" spans="1:51" x14ac:dyDescent="0.25">
      <c r="A1099">
        <v>267610</v>
      </c>
      <c r="B1099">
        <v>65</v>
      </c>
      <c r="D1099">
        <v>65</v>
      </c>
      <c r="E1099">
        <v>1</v>
      </c>
      <c r="F1099" t="s">
        <v>293</v>
      </c>
      <c r="G1099" s="22">
        <v>14985</v>
      </c>
      <c r="H1099">
        <v>77</v>
      </c>
      <c r="I1099" t="s">
        <v>46</v>
      </c>
      <c r="J1099" t="s">
        <v>47</v>
      </c>
      <c r="K1099" t="s">
        <v>58</v>
      </c>
      <c r="L1099">
        <v>46.62</v>
      </c>
      <c r="M1099">
        <v>115</v>
      </c>
      <c r="N1099">
        <v>70</v>
      </c>
      <c r="O1099">
        <v>45</v>
      </c>
      <c r="P1099">
        <v>92.5</v>
      </c>
      <c r="Q1099">
        <v>85</v>
      </c>
      <c r="R1099" t="s">
        <v>54</v>
      </c>
      <c r="S1099" t="s">
        <v>50</v>
      </c>
      <c r="T1099" t="s">
        <v>50</v>
      </c>
      <c r="U1099" t="s">
        <v>50</v>
      </c>
      <c r="V1099" t="s">
        <v>51</v>
      </c>
      <c r="W1099" t="s">
        <v>51</v>
      </c>
      <c r="X1099" t="s">
        <v>50</v>
      </c>
      <c r="Y1099" t="s">
        <v>50</v>
      </c>
      <c r="Z1099" t="s">
        <v>52</v>
      </c>
      <c r="AA1099" t="s">
        <v>50</v>
      </c>
      <c r="AB1099" t="s">
        <v>51</v>
      </c>
      <c r="AI1099" t="s">
        <v>52</v>
      </c>
      <c r="AJ1099" t="s">
        <v>52</v>
      </c>
      <c r="AK1099" t="s">
        <v>51</v>
      </c>
      <c r="AL1099" t="s">
        <v>50</v>
      </c>
      <c r="AM1099" t="s">
        <v>52</v>
      </c>
      <c r="AN1099" t="s">
        <v>50</v>
      </c>
      <c r="AO1099" t="s">
        <v>51</v>
      </c>
      <c r="AP1099" t="s">
        <v>50</v>
      </c>
      <c r="AQ1099" t="s">
        <v>50</v>
      </c>
      <c r="AR1099" t="s">
        <v>50</v>
      </c>
      <c r="AS1099" t="s">
        <v>50</v>
      </c>
      <c r="AT1099" t="s">
        <v>50</v>
      </c>
      <c r="AU1099" t="s">
        <v>52</v>
      </c>
      <c r="AV1099" t="s">
        <v>52</v>
      </c>
      <c r="AW1099" t="s">
        <v>52</v>
      </c>
      <c r="AX1099" t="s">
        <v>52</v>
      </c>
      <c r="AY1099" t="s">
        <v>51</v>
      </c>
    </row>
    <row r="1100" spans="1:51" hidden="1" x14ac:dyDescent="0.25">
      <c r="A1100">
        <v>267610</v>
      </c>
      <c r="B1100">
        <v>65</v>
      </c>
      <c r="D1100">
        <v>65</v>
      </c>
      <c r="E1100">
        <v>2</v>
      </c>
      <c r="F1100" t="s">
        <v>1453</v>
      </c>
      <c r="G1100" s="22">
        <v>14985</v>
      </c>
      <c r="H1100">
        <v>77</v>
      </c>
      <c r="I1100" t="s">
        <v>46</v>
      </c>
      <c r="J1100" t="s">
        <v>47</v>
      </c>
      <c r="K1100" t="s">
        <v>58</v>
      </c>
      <c r="L1100">
        <v>50.07</v>
      </c>
      <c r="M1100">
        <v>140</v>
      </c>
      <c r="N1100">
        <v>80</v>
      </c>
      <c r="O1100">
        <v>60</v>
      </c>
      <c r="P1100">
        <v>110</v>
      </c>
      <c r="Q1100">
        <v>61</v>
      </c>
      <c r="R1100" t="s">
        <v>59</v>
      </c>
      <c r="S1100" t="s">
        <v>50</v>
      </c>
      <c r="T1100" t="s">
        <v>50</v>
      </c>
      <c r="U1100" t="s">
        <v>51</v>
      </c>
      <c r="V1100" t="s">
        <v>51</v>
      </c>
      <c r="W1100" t="s">
        <v>51</v>
      </c>
      <c r="X1100" t="s">
        <v>50</v>
      </c>
      <c r="Y1100" t="s">
        <v>50</v>
      </c>
      <c r="Z1100" t="s">
        <v>52</v>
      </c>
      <c r="AA1100" t="s">
        <v>50</v>
      </c>
      <c r="AB1100" t="s">
        <v>51</v>
      </c>
      <c r="AC1100">
        <v>79</v>
      </c>
      <c r="AD1100">
        <v>64</v>
      </c>
      <c r="AE1100">
        <v>134</v>
      </c>
      <c r="AF1100">
        <v>4.8</v>
      </c>
      <c r="AI1100" t="s">
        <v>52</v>
      </c>
      <c r="AJ1100" t="s">
        <v>52</v>
      </c>
      <c r="AK1100" t="s">
        <v>51</v>
      </c>
      <c r="AL1100" t="s">
        <v>50</v>
      </c>
      <c r="AM1100" t="s">
        <v>52</v>
      </c>
      <c r="AN1100" t="s">
        <v>50</v>
      </c>
      <c r="AO1100" t="s">
        <v>51</v>
      </c>
      <c r="AP1100" t="s">
        <v>50</v>
      </c>
      <c r="AQ1100" t="s">
        <v>50</v>
      </c>
      <c r="AR1100" t="s">
        <v>50</v>
      </c>
      <c r="AS1100" t="s">
        <v>50</v>
      </c>
      <c r="AT1100" t="s">
        <v>50</v>
      </c>
      <c r="AU1100" t="s">
        <v>52</v>
      </c>
      <c r="AV1100" t="s">
        <v>52</v>
      </c>
      <c r="AW1100" t="s">
        <v>52</v>
      </c>
      <c r="AX1100" t="s">
        <v>52</v>
      </c>
      <c r="AY1100" t="s">
        <v>51</v>
      </c>
    </row>
    <row r="1101" spans="1:51" hidden="1" x14ac:dyDescent="0.25">
      <c r="A1101">
        <v>267610</v>
      </c>
      <c r="B1101">
        <v>65</v>
      </c>
      <c r="D1101">
        <v>65</v>
      </c>
      <c r="E1101">
        <v>3</v>
      </c>
      <c r="F1101" t="s">
        <v>1454</v>
      </c>
      <c r="G1101" s="22">
        <v>14985</v>
      </c>
      <c r="H1101">
        <v>77</v>
      </c>
      <c r="I1101" t="s">
        <v>46</v>
      </c>
      <c r="J1101" t="s">
        <v>47</v>
      </c>
      <c r="K1101" t="s">
        <v>58</v>
      </c>
      <c r="L1101">
        <v>49.53</v>
      </c>
      <c r="M1101">
        <v>140</v>
      </c>
      <c r="N1101">
        <v>85</v>
      </c>
      <c r="O1101">
        <v>55</v>
      </c>
      <c r="P1101">
        <v>112.5</v>
      </c>
      <c r="Q1101">
        <v>61</v>
      </c>
      <c r="R1101" t="s">
        <v>59</v>
      </c>
      <c r="S1101" t="s">
        <v>50</v>
      </c>
      <c r="T1101" t="s">
        <v>50</v>
      </c>
      <c r="U1101" t="s">
        <v>50</v>
      </c>
      <c r="V1101" t="s">
        <v>51</v>
      </c>
      <c r="W1101" t="s">
        <v>51</v>
      </c>
      <c r="X1101" t="s">
        <v>50</v>
      </c>
      <c r="Y1101" t="s">
        <v>50</v>
      </c>
      <c r="Z1101" t="s">
        <v>52</v>
      </c>
      <c r="AA1101" t="s">
        <v>50</v>
      </c>
      <c r="AB1101" t="s">
        <v>51</v>
      </c>
      <c r="AC1101">
        <v>120</v>
      </c>
      <c r="AD1101">
        <v>38</v>
      </c>
      <c r="AF1101">
        <v>5.2</v>
      </c>
      <c r="AI1101" t="s">
        <v>52</v>
      </c>
      <c r="AJ1101" t="s">
        <v>52</v>
      </c>
      <c r="AK1101" t="s">
        <v>51</v>
      </c>
      <c r="AL1101" t="s">
        <v>50</v>
      </c>
      <c r="AM1101" t="s">
        <v>52</v>
      </c>
      <c r="AN1101" t="s">
        <v>50</v>
      </c>
      <c r="AO1101" t="s">
        <v>51</v>
      </c>
      <c r="AP1101" t="s">
        <v>50</v>
      </c>
      <c r="AQ1101" t="s">
        <v>50</v>
      </c>
      <c r="AR1101" t="s">
        <v>50</v>
      </c>
      <c r="AS1101" t="s">
        <v>50</v>
      </c>
      <c r="AT1101" t="s">
        <v>50</v>
      </c>
      <c r="AU1101" t="s">
        <v>52</v>
      </c>
      <c r="AV1101" t="s">
        <v>52</v>
      </c>
      <c r="AW1101" t="s">
        <v>52</v>
      </c>
      <c r="AX1101" t="s">
        <v>52</v>
      </c>
      <c r="AY1101" t="s">
        <v>51</v>
      </c>
    </row>
    <row r="1102" spans="1:51" hidden="1" x14ac:dyDescent="0.25">
      <c r="A1102">
        <v>267610</v>
      </c>
      <c r="B1102">
        <v>65</v>
      </c>
      <c r="D1102">
        <v>65</v>
      </c>
      <c r="E1102">
        <v>4</v>
      </c>
      <c r="F1102" t="s">
        <v>1455</v>
      </c>
      <c r="G1102" s="22">
        <v>14985</v>
      </c>
      <c r="H1102">
        <v>77</v>
      </c>
      <c r="I1102" t="s">
        <v>46</v>
      </c>
      <c r="J1102" t="s">
        <v>47</v>
      </c>
      <c r="K1102" t="s">
        <v>58</v>
      </c>
      <c r="L1102">
        <v>50.2</v>
      </c>
      <c r="M1102">
        <v>122</v>
      </c>
      <c r="N1102">
        <v>70</v>
      </c>
      <c r="O1102">
        <v>52</v>
      </c>
      <c r="P1102">
        <v>96</v>
      </c>
      <c r="Q1102">
        <v>78</v>
      </c>
      <c r="R1102" t="s">
        <v>59</v>
      </c>
      <c r="S1102" t="s">
        <v>50</v>
      </c>
      <c r="T1102" t="s">
        <v>50</v>
      </c>
      <c r="U1102" t="s">
        <v>51</v>
      </c>
      <c r="V1102" t="s">
        <v>51</v>
      </c>
      <c r="W1102" t="s">
        <v>51</v>
      </c>
      <c r="X1102" t="s">
        <v>50</v>
      </c>
      <c r="Y1102" t="s">
        <v>50</v>
      </c>
      <c r="Z1102" t="s">
        <v>52</v>
      </c>
      <c r="AA1102" t="s">
        <v>50</v>
      </c>
      <c r="AB1102" t="s">
        <v>51</v>
      </c>
      <c r="AC1102">
        <v>97</v>
      </c>
      <c r="AD1102">
        <v>50</v>
      </c>
      <c r="AF1102">
        <v>4.8</v>
      </c>
      <c r="AI1102" t="s">
        <v>52</v>
      </c>
      <c r="AJ1102" t="s">
        <v>52</v>
      </c>
      <c r="AK1102" t="s">
        <v>51</v>
      </c>
      <c r="AL1102" t="s">
        <v>50</v>
      </c>
      <c r="AM1102" t="s">
        <v>52</v>
      </c>
      <c r="AN1102" t="s">
        <v>50</v>
      </c>
      <c r="AO1102" t="s">
        <v>51</v>
      </c>
      <c r="AP1102" t="s">
        <v>50</v>
      </c>
      <c r="AQ1102" t="s">
        <v>50</v>
      </c>
      <c r="AR1102" t="s">
        <v>50</v>
      </c>
      <c r="AS1102" t="s">
        <v>50</v>
      </c>
      <c r="AT1102" t="s">
        <v>50</v>
      </c>
      <c r="AU1102" t="s">
        <v>52</v>
      </c>
      <c r="AV1102" t="s">
        <v>52</v>
      </c>
      <c r="AW1102" t="s">
        <v>52</v>
      </c>
      <c r="AX1102" t="s">
        <v>52</v>
      </c>
      <c r="AY1102" t="s">
        <v>51</v>
      </c>
    </row>
    <row r="1103" spans="1:51" hidden="1" x14ac:dyDescent="0.25">
      <c r="A1103">
        <v>267610</v>
      </c>
      <c r="B1103">
        <v>65</v>
      </c>
      <c r="D1103">
        <v>65</v>
      </c>
      <c r="E1103">
        <v>5</v>
      </c>
      <c r="F1103" t="s">
        <v>1456</v>
      </c>
      <c r="G1103" s="22">
        <v>14985</v>
      </c>
      <c r="H1103">
        <v>77</v>
      </c>
      <c r="I1103" t="s">
        <v>46</v>
      </c>
      <c r="J1103" t="s">
        <v>47</v>
      </c>
      <c r="K1103" t="s">
        <v>58</v>
      </c>
      <c r="L1103">
        <v>52.07</v>
      </c>
      <c r="M1103">
        <v>145</v>
      </c>
      <c r="N1103">
        <v>70</v>
      </c>
      <c r="O1103">
        <v>75</v>
      </c>
      <c r="P1103">
        <v>107.5</v>
      </c>
      <c r="Q1103">
        <v>63</v>
      </c>
      <c r="R1103" t="s">
        <v>59</v>
      </c>
      <c r="S1103" t="s">
        <v>50</v>
      </c>
      <c r="T1103" t="s">
        <v>50</v>
      </c>
      <c r="U1103" t="s">
        <v>51</v>
      </c>
      <c r="V1103" t="s">
        <v>51</v>
      </c>
      <c r="W1103" t="s">
        <v>51</v>
      </c>
      <c r="X1103" t="s">
        <v>50</v>
      </c>
      <c r="Y1103" t="s">
        <v>50</v>
      </c>
      <c r="Z1103" t="s">
        <v>52</v>
      </c>
      <c r="AA1103" t="s">
        <v>50</v>
      </c>
      <c r="AB1103" t="s">
        <v>51</v>
      </c>
      <c r="AC1103">
        <v>130</v>
      </c>
      <c r="AD1103">
        <v>35</v>
      </c>
      <c r="AE1103">
        <v>124</v>
      </c>
      <c r="AF1103">
        <v>4.9000000000000004</v>
      </c>
      <c r="AI1103" t="s">
        <v>52</v>
      </c>
      <c r="AJ1103" t="s">
        <v>52</v>
      </c>
      <c r="AK1103" t="s">
        <v>51</v>
      </c>
      <c r="AL1103" t="s">
        <v>50</v>
      </c>
      <c r="AM1103" t="s">
        <v>52</v>
      </c>
      <c r="AN1103" t="s">
        <v>50</v>
      </c>
      <c r="AO1103" t="s">
        <v>51</v>
      </c>
      <c r="AP1103" t="s">
        <v>50</v>
      </c>
      <c r="AQ1103" t="s">
        <v>50</v>
      </c>
      <c r="AR1103" t="s">
        <v>50</v>
      </c>
      <c r="AS1103" t="s">
        <v>50</v>
      </c>
      <c r="AT1103" t="s">
        <v>50</v>
      </c>
      <c r="AU1103" t="s">
        <v>52</v>
      </c>
      <c r="AV1103" t="s">
        <v>52</v>
      </c>
      <c r="AW1103" t="s">
        <v>52</v>
      </c>
      <c r="AX1103" t="s">
        <v>52</v>
      </c>
      <c r="AY1103" t="s">
        <v>51</v>
      </c>
    </row>
    <row r="1104" spans="1:51" hidden="1" x14ac:dyDescent="0.25">
      <c r="A1104">
        <v>267610</v>
      </c>
      <c r="B1104">
        <v>65</v>
      </c>
      <c r="D1104">
        <v>65</v>
      </c>
      <c r="E1104">
        <v>6</v>
      </c>
      <c r="F1104" t="s">
        <v>1457</v>
      </c>
      <c r="G1104" s="22">
        <v>14985</v>
      </c>
      <c r="H1104">
        <v>77</v>
      </c>
      <c r="I1104" t="s">
        <v>46</v>
      </c>
      <c r="J1104" t="s">
        <v>47</v>
      </c>
      <c r="K1104" t="s">
        <v>58</v>
      </c>
      <c r="L1104">
        <v>50.16</v>
      </c>
      <c r="M1104">
        <v>140</v>
      </c>
      <c r="N1104">
        <v>85</v>
      </c>
      <c r="O1104">
        <v>55</v>
      </c>
      <c r="P1104">
        <v>112.5</v>
      </c>
      <c r="Q1104">
        <v>63</v>
      </c>
      <c r="R1104" t="s">
        <v>59</v>
      </c>
      <c r="S1104" t="s">
        <v>50</v>
      </c>
      <c r="T1104" t="s">
        <v>50</v>
      </c>
      <c r="U1104" t="s">
        <v>51</v>
      </c>
      <c r="V1104" t="s">
        <v>51</v>
      </c>
      <c r="W1104" t="s">
        <v>51</v>
      </c>
      <c r="X1104" t="s">
        <v>50</v>
      </c>
      <c r="Y1104" t="s">
        <v>50</v>
      </c>
      <c r="Z1104" t="s">
        <v>52</v>
      </c>
      <c r="AA1104" t="s">
        <v>50</v>
      </c>
      <c r="AB1104" t="s">
        <v>51</v>
      </c>
      <c r="AC1104">
        <v>120</v>
      </c>
      <c r="AD1104">
        <v>38</v>
      </c>
      <c r="AE1104">
        <v>127</v>
      </c>
      <c r="AF1104">
        <v>4.5999999999999996</v>
      </c>
      <c r="AI1104" t="s">
        <v>52</v>
      </c>
      <c r="AJ1104" t="s">
        <v>52</v>
      </c>
      <c r="AK1104" t="s">
        <v>51</v>
      </c>
      <c r="AL1104" t="s">
        <v>50</v>
      </c>
      <c r="AM1104" t="s">
        <v>52</v>
      </c>
      <c r="AN1104" t="s">
        <v>50</v>
      </c>
      <c r="AO1104" t="s">
        <v>51</v>
      </c>
      <c r="AP1104" t="s">
        <v>50</v>
      </c>
      <c r="AQ1104" t="s">
        <v>50</v>
      </c>
      <c r="AR1104" t="s">
        <v>50</v>
      </c>
      <c r="AS1104" t="s">
        <v>50</v>
      </c>
      <c r="AT1104" t="s">
        <v>50</v>
      </c>
      <c r="AU1104" t="s">
        <v>52</v>
      </c>
      <c r="AV1104" t="s">
        <v>52</v>
      </c>
      <c r="AW1104" t="s">
        <v>52</v>
      </c>
      <c r="AX1104" t="s">
        <v>52</v>
      </c>
      <c r="AY1104" t="s">
        <v>51</v>
      </c>
    </row>
    <row r="1105" spans="1:51" hidden="1" x14ac:dyDescent="0.25">
      <c r="A1105">
        <v>267610</v>
      </c>
      <c r="B1105">
        <v>65</v>
      </c>
      <c r="C1105">
        <v>65</v>
      </c>
      <c r="D1105">
        <v>65</v>
      </c>
      <c r="E1105">
        <v>7</v>
      </c>
      <c r="F1105" t="s">
        <v>1458</v>
      </c>
      <c r="G1105" s="22">
        <v>14985</v>
      </c>
      <c r="H1105">
        <v>77</v>
      </c>
      <c r="I1105" t="s">
        <v>46</v>
      </c>
      <c r="J1105" t="s">
        <v>47</v>
      </c>
      <c r="K1105" t="s">
        <v>58</v>
      </c>
      <c r="L1105">
        <v>53.8</v>
      </c>
      <c r="M1105">
        <v>140</v>
      </c>
      <c r="N1105">
        <v>70</v>
      </c>
      <c r="O1105">
        <v>70</v>
      </c>
      <c r="P1105">
        <v>105</v>
      </c>
      <c r="Q1105">
        <v>79</v>
      </c>
      <c r="R1105" t="s">
        <v>59</v>
      </c>
      <c r="S1105" t="s">
        <v>50</v>
      </c>
      <c r="T1105" t="s">
        <v>50</v>
      </c>
      <c r="U1105" t="s">
        <v>50</v>
      </c>
      <c r="V1105" t="s">
        <v>51</v>
      </c>
      <c r="W1105" t="s">
        <v>51</v>
      </c>
      <c r="X1105" t="s">
        <v>50</v>
      </c>
      <c r="Y1105" t="s">
        <v>50</v>
      </c>
      <c r="Z1105" t="s">
        <v>52</v>
      </c>
      <c r="AA1105" t="s">
        <v>50</v>
      </c>
      <c r="AB1105" t="s">
        <v>51</v>
      </c>
      <c r="AC1105">
        <v>108</v>
      </c>
      <c r="AD1105">
        <v>43</v>
      </c>
      <c r="AE1105">
        <v>119</v>
      </c>
      <c r="AF1105">
        <v>5</v>
      </c>
      <c r="AI1105">
        <v>3.1</v>
      </c>
      <c r="AJ1105">
        <v>0.9</v>
      </c>
      <c r="AK1105" t="s">
        <v>51</v>
      </c>
      <c r="AL1105" t="s">
        <v>50</v>
      </c>
      <c r="AM1105" t="s">
        <v>50</v>
      </c>
      <c r="AN1105" t="s">
        <v>50</v>
      </c>
      <c r="AO1105" t="s">
        <v>51</v>
      </c>
      <c r="AP1105" t="s">
        <v>50</v>
      </c>
      <c r="AQ1105" t="s">
        <v>50</v>
      </c>
      <c r="AR1105" t="s">
        <v>50</v>
      </c>
      <c r="AS1105" t="s">
        <v>50</v>
      </c>
      <c r="AT1105" t="s">
        <v>50</v>
      </c>
      <c r="AU1105" t="s">
        <v>52</v>
      </c>
      <c r="AV1105" t="s">
        <v>52</v>
      </c>
      <c r="AW1105" t="s">
        <v>52</v>
      </c>
      <c r="AX1105" t="s">
        <v>52</v>
      </c>
      <c r="AY1105" t="s">
        <v>51</v>
      </c>
    </row>
    <row r="1106" spans="1:51" hidden="1" x14ac:dyDescent="0.25">
      <c r="A1106">
        <v>267610</v>
      </c>
      <c r="B1106">
        <v>63</v>
      </c>
      <c r="C1106">
        <v>63</v>
      </c>
      <c r="D1106">
        <v>63</v>
      </c>
      <c r="E1106">
        <v>8</v>
      </c>
      <c r="F1106" t="s">
        <v>1459</v>
      </c>
      <c r="G1106" s="22">
        <v>14985</v>
      </c>
      <c r="H1106">
        <v>77</v>
      </c>
      <c r="I1106" t="s">
        <v>46</v>
      </c>
      <c r="J1106" t="s">
        <v>47</v>
      </c>
      <c r="K1106" t="s">
        <v>58</v>
      </c>
      <c r="L1106">
        <v>53.3</v>
      </c>
      <c r="M1106">
        <v>160</v>
      </c>
      <c r="N1106">
        <v>65</v>
      </c>
      <c r="O1106">
        <v>95</v>
      </c>
      <c r="P1106">
        <v>112.5</v>
      </c>
      <c r="Q1106">
        <v>71</v>
      </c>
      <c r="R1106" t="s">
        <v>59</v>
      </c>
      <c r="S1106" t="s">
        <v>50</v>
      </c>
      <c r="T1106" t="s">
        <v>50</v>
      </c>
      <c r="U1106" t="s">
        <v>51</v>
      </c>
      <c r="V1106" t="s">
        <v>51</v>
      </c>
      <c r="W1106" t="s">
        <v>51</v>
      </c>
      <c r="X1106" t="s">
        <v>50</v>
      </c>
      <c r="Y1106" t="s">
        <v>50</v>
      </c>
      <c r="Z1106" t="s">
        <v>52</v>
      </c>
      <c r="AA1106" t="s">
        <v>50</v>
      </c>
      <c r="AB1106" t="s">
        <v>51</v>
      </c>
      <c r="AC1106">
        <v>106</v>
      </c>
      <c r="AD1106">
        <v>44</v>
      </c>
      <c r="AE1106">
        <v>124</v>
      </c>
      <c r="AF1106">
        <v>5</v>
      </c>
      <c r="AI1106">
        <v>3.4</v>
      </c>
      <c r="AK1106" t="s">
        <v>51</v>
      </c>
      <c r="AL1106" t="s">
        <v>50</v>
      </c>
      <c r="AM1106" t="s">
        <v>50</v>
      </c>
      <c r="AN1106" t="s">
        <v>50</v>
      </c>
      <c r="AO1106" t="s">
        <v>51</v>
      </c>
      <c r="AP1106" t="s">
        <v>50</v>
      </c>
      <c r="AQ1106" t="s">
        <v>50</v>
      </c>
      <c r="AR1106" t="s">
        <v>50</v>
      </c>
      <c r="AS1106" t="s">
        <v>50</v>
      </c>
      <c r="AT1106" t="s">
        <v>50</v>
      </c>
      <c r="AU1106" t="s">
        <v>52</v>
      </c>
      <c r="AV1106" t="s">
        <v>52</v>
      </c>
      <c r="AW1106" t="s">
        <v>52</v>
      </c>
      <c r="AX1106" t="s">
        <v>52</v>
      </c>
      <c r="AY1106" t="s">
        <v>51</v>
      </c>
    </row>
    <row r="1107" spans="1:51" hidden="1" x14ac:dyDescent="0.25">
      <c r="A1107">
        <v>267610</v>
      </c>
      <c r="B1107">
        <v>63</v>
      </c>
      <c r="C1107">
        <v>63</v>
      </c>
      <c r="D1107">
        <v>63</v>
      </c>
      <c r="E1107">
        <v>9</v>
      </c>
      <c r="F1107" t="s">
        <v>1460</v>
      </c>
      <c r="G1107" s="22">
        <v>14985</v>
      </c>
      <c r="H1107">
        <v>77</v>
      </c>
      <c r="I1107" t="s">
        <v>46</v>
      </c>
      <c r="J1107" t="s">
        <v>47</v>
      </c>
      <c r="K1107" t="s">
        <v>58</v>
      </c>
      <c r="L1107">
        <v>49.7</v>
      </c>
      <c r="M1107">
        <v>150</v>
      </c>
      <c r="N1107">
        <v>70</v>
      </c>
      <c r="O1107">
        <v>80</v>
      </c>
      <c r="P1107">
        <v>110</v>
      </c>
      <c r="Q1107">
        <v>61</v>
      </c>
      <c r="R1107" t="s">
        <v>59</v>
      </c>
      <c r="S1107" t="s">
        <v>50</v>
      </c>
      <c r="T1107" t="s">
        <v>50</v>
      </c>
      <c r="U1107" t="s">
        <v>51</v>
      </c>
      <c r="V1107" t="s">
        <v>51</v>
      </c>
      <c r="W1107" t="s">
        <v>51</v>
      </c>
      <c r="X1107" t="s">
        <v>50</v>
      </c>
      <c r="Y1107" t="s">
        <v>50</v>
      </c>
      <c r="Z1107" t="s">
        <v>52</v>
      </c>
      <c r="AA1107" t="s">
        <v>50</v>
      </c>
      <c r="AB1107" t="s">
        <v>51</v>
      </c>
      <c r="AC1107">
        <v>133</v>
      </c>
      <c r="AD1107">
        <v>33</v>
      </c>
      <c r="AE1107">
        <v>132</v>
      </c>
      <c r="AF1107">
        <v>4.7</v>
      </c>
      <c r="AI1107">
        <v>3.6</v>
      </c>
      <c r="AJ1107">
        <v>1.3</v>
      </c>
      <c r="AK1107" t="s">
        <v>51</v>
      </c>
      <c r="AL1107" t="s">
        <v>50</v>
      </c>
      <c r="AM1107" t="s">
        <v>50</v>
      </c>
      <c r="AN1107" t="s">
        <v>50</v>
      </c>
      <c r="AO1107" t="s">
        <v>51</v>
      </c>
      <c r="AP1107" t="s">
        <v>50</v>
      </c>
      <c r="AQ1107" t="s">
        <v>50</v>
      </c>
      <c r="AR1107" t="s">
        <v>50</v>
      </c>
      <c r="AS1107" t="s">
        <v>51</v>
      </c>
      <c r="AT1107" t="s">
        <v>50</v>
      </c>
      <c r="AU1107" t="s">
        <v>52</v>
      </c>
      <c r="AV1107" t="s">
        <v>52</v>
      </c>
      <c r="AW1107" t="s">
        <v>52</v>
      </c>
      <c r="AX1107" t="s">
        <v>52</v>
      </c>
      <c r="AY1107" t="s">
        <v>51</v>
      </c>
    </row>
    <row r="1108" spans="1:51" x14ac:dyDescent="0.25">
      <c r="A1108">
        <v>268065</v>
      </c>
      <c r="B1108">
        <v>55</v>
      </c>
      <c r="C1108">
        <v>55</v>
      </c>
      <c r="D1108">
        <v>55</v>
      </c>
      <c r="E1108">
        <v>1</v>
      </c>
      <c r="F1108" t="s">
        <v>294</v>
      </c>
      <c r="G1108" s="22">
        <v>20650</v>
      </c>
      <c r="H1108">
        <v>62</v>
      </c>
      <c r="I1108" t="s">
        <v>56</v>
      </c>
      <c r="J1108" t="s">
        <v>57</v>
      </c>
      <c r="K1108" t="s">
        <v>58</v>
      </c>
      <c r="L1108">
        <v>38.4</v>
      </c>
      <c r="M1108">
        <v>110</v>
      </c>
      <c r="N1108">
        <v>65</v>
      </c>
      <c r="O1108">
        <v>45</v>
      </c>
      <c r="P1108">
        <v>87.5</v>
      </c>
      <c r="Q1108">
        <v>68</v>
      </c>
      <c r="R1108" t="s">
        <v>54</v>
      </c>
      <c r="S1108" t="s">
        <v>50</v>
      </c>
      <c r="T1108" t="s">
        <v>50</v>
      </c>
      <c r="U1108" t="s">
        <v>51</v>
      </c>
      <c r="V1108" t="s">
        <v>51</v>
      </c>
      <c r="W1108" t="s">
        <v>50</v>
      </c>
      <c r="X1108" t="s">
        <v>50</v>
      </c>
      <c r="Y1108" t="s">
        <v>50</v>
      </c>
      <c r="Z1108" t="s">
        <v>52</v>
      </c>
      <c r="AA1108" t="s">
        <v>50</v>
      </c>
      <c r="AB1108" t="s">
        <v>50</v>
      </c>
      <c r="AC1108">
        <v>76</v>
      </c>
      <c r="AD1108" t="s">
        <v>92</v>
      </c>
      <c r="AE1108">
        <v>154</v>
      </c>
      <c r="AF1108">
        <v>5</v>
      </c>
      <c r="AK1108" t="s">
        <v>51</v>
      </c>
      <c r="AL1108" t="s">
        <v>50</v>
      </c>
      <c r="AM1108" t="s">
        <v>50</v>
      </c>
      <c r="AN1108" t="s">
        <v>51</v>
      </c>
      <c r="AO1108" t="s">
        <v>51</v>
      </c>
      <c r="AP1108" t="s">
        <v>51</v>
      </c>
      <c r="AQ1108" t="s">
        <v>50</v>
      </c>
      <c r="AR1108" t="s">
        <v>50</v>
      </c>
      <c r="AS1108" t="s">
        <v>51</v>
      </c>
      <c r="AT1108" t="s">
        <v>50</v>
      </c>
      <c r="AU1108" t="s">
        <v>52</v>
      </c>
      <c r="AV1108" t="s">
        <v>52</v>
      </c>
      <c r="AW1108" t="s">
        <v>52</v>
      </c>
      <c r="AX1108" t="s">
        <v>52</v>
      </c>
      <c r="AY1108" t="s">
        <v>51</v>
      </c>
    </row>
    <row r="1109" spans="1:51" hidden="1" x14ac:dyDescent="0.25">
      <c r="A1109">
        <v>268065</v>
      </c>
      <c r="B1109">
        <v>55</v>
      </c>
      <c r="C1109">
        <v>55</v>
      </c>
      <c r="D1109">
        <v>55</v>
      </c>
      <c r="E1109">
        <v>2</v>
      </c>
      <c r="F1109" t="s">
        <v>1461</v>
      </c>
      <c r="G1109" s="22">
        <v>20650</v>
      </c>
      <c r="H1109">
        <v>62</v>
      </c>
      <c r="I1109" t="s">
        <v>56</v>
      </c>
      <c r="J1109" t="s">
        <v>57</v>
      </c>
      <c r="K1109" t="s">
        <v>58</v>
      </c>
      <c r="L1109">
        <v>37.799999999999997</v>
      </c>
      <c r="M1109">
        <v>135</v>
      </c>
      <c r="N1109">
        <v>60</v>
      </c>
      <c r="O1109">
        <v>75</v>
      </c>
      <c r="P1109">
        <v>97.5</v>
      </c>
      <c r="Q1109">
        <v>72</v>
      </c>
      <c r="R1109" t="s">
        <v>54</v>
      </c>
      <c r="S1109" t="s">
        <v>50</v>
      </c>
      <c r="T1109" t="s">
        <v>50</v>
      </c>
      <c r="U1109" t="s">
        <v>50</v>
      </c>
      <c r="V1109" t="s">
        <v>51</v>
      </c>
      <c r="W1109" t="s">
        <v>50</v>
      </c>
      <c r="X1109" t="s">
        <v>50</v>
      </c>
      <c r="Y1109" t="s">
        <v>50</v>
      </c>
      <c r="Z1109" t="s">
        <v>52</v>
      </c>
      <c r="AA1109" t="s">
        <v>50</v>
      </c>
      <c r="AB1109" t="s">
        <v>50</v>
      </c>
      <c r="AK1109" t="s">
        <v>51</v>
      </c>
      <c r="AL1109" t="s">
        <v>50</v>
      </c>
      <c r="AM1109" t="s">
        <v>50</v>
      </c>
      <c r="AN1109" t="s">
        <v>51</v>
      </c>
      <c r="AO1109" t="s">
        <v>51</v>
      </c>
      <c r="AP1109" t="s">
        <v>51</v>
      </c>
      <c r="AQ1109" t="s">
        <v>50</v>
      </c>
      <c r="AR1109" t="s">
        <v>50</v>
      </c>
      <c r="AS1109" t="s">
        <v>51</v>
      </c>
      <c r="AT1109" t="s">
        <v>50</v>
      </c>
      <c r="AU1109" t="s">
        <v>52</v>
      </c>
      <c r="AV1109" t="s">
        <v>52</v>
      </c>
      <c r="AW1109" t="s">
        <v>52</v>
      </c>
      <c r="AX1109" t="s">
        <v>52</v>
      </c>
      <c r="AY1109" t="s">
        <v>51</v>
      </c>
    </row>
    <row r="1110" spans="1:51" hidden="1" x14ac:dyDescent="0.25">
      <c r="A1110">
        <v>268065</v>
      </c>
      <c r="B1110">
        <v>55</v>
      </c>
      <c r="C1110">
        <v>55</v>
      </c>
      <c r="D1110">
        <v>55</v>
      </c>
      <c r="E1110">
        <v>3</v>
      </c>
      <c r="F1110" t="s">
        <v>1462</v>
      </c>
      <c r="G1110" s="22">
        <v>20650</v>
      </c>
      <c r="H1110">
        <v>62</v>
      </c>
      <c r="I1110" t="s">
        <v>56</v>
      </c>
      <c r="J1110" t="s">
        <v>57</v>
      </c>
      <c r="K1110" t="s">
        <v>58</v>
      </c>
      <c r="L1110">
        <v>38</v>
      </c>
      <c r="M1110">
        <v>125</v>
      </c>
      <c r="N1110">
        <v>70</v>
      </c>
      <c r="O1110">
        <v>55</v>
      </c>
      <c r="P1110">
        <v>97.5</v>
      </c>
      <c r="Q1110">
        <v>66</v>
      </c>
      <c r="R1110" t="s">
        <v>49</v>
      </c>
      <c r="S1110" t="s">
        <v>50</v>
      </c>
      <c r="T1110" t="s">
        <v>50</v>
      </c>
      <c r="U1110" t="s">
        <v>50</v>
      </c>
      <c r="V1110" t="s">
        <v>51</v>
      </c>
      <c r="W1110" t="s">
        <v>50</v>
      </c>
      <c r="X1110" t="s">
        <v>50</v>
      </c>
      <c r="Y1110" t="s">
        <v>50</v>
      </c>
      <c r="Z1110" t="s">
        <v>52</v>
      </c>
      <c r="AA1110" t="s">
        <v>50</v>
      </c>
      <c r="AB1110" t="s">
        <v>50</v>
      </c>
      <c r="AK1110" t="s">
        <v>51</v>
      </c>
      <c r="AL1110" t="s">
        <v>50</v>
      </c>
      <c r="AM1110" t="s">
        <v>50</v>
      </c>
      <c r="AN1110" t="s">
        <v>51</v>
      </c>
      <c r="AO1110" t="s">
        <v>51</v>
      </c>
      <c r="AP1110" t="s">
        <v>51</v>
      </c>
      <c r="AQ1110" t="s">
        <v>50</v>
      </c>
      <c r="AR1110" t="s">
        <v>50</v>
      </c>
      <c r="AS1110" t="s">
        <v>51</v>
      </c>
      <c r="AT1110" t="s">
        <v>50</v>
      </c>
      <c r="AU1110" t="s">
        <v>52</v>
      </c>
      <c r="AV1110" t="s">
        <v>52</v>
      </c>
      <c r="AW1110" t="s">
        <v>52</v>
      </c>
      <c r="AX1110" t="s">
        <v>52</v>
      </c>
      <c r="AY1110" t="s">
        <v>51</v>
      </c>
    </row>
    <row r="1111" spans="1:51" x14ac:dyDescent="0.25">
      <c r="A1111">
        <v>268220</v>
      </c>
      <c r="B1111">
        <v>60</v>
      </c>
      <c r="D1111">
        <v>60</v>
      </c>
      <c r="E1111">
        <v>1</v>
      </c>
      <c r="F1111" t="s">
        <v>295</v>
      </c>
      <c r="G1111" s="22">
        <v>14957</v>
      </c>
      <c r="H1111">
        <v>78</v>
      </c>
      <c r="I1111" t="s">
        <v>56</v>
      </c>
      <c r="J1111" t="s">
        <v>57</v>
      </c>
      <c r="K1111" t="s">
        <v>48</v>
      </c>
      <c r="L1111">
        <v>27.24</v>
      </c>
      <c r="M1111">
        <v>120</v>
      </c>
      <c r="N1111">
        <v>60</v>
      </c>
      <c r="O1111">
        <v>60</v>
      </c>
      <c r="P1111">
        <v>90</v>
      </c>
      <c r="Q1111">
        <v>63</v>
      </c>
      <c r="R1111" t="s">
        <v>49</v>
      </c>
      <c r="S1111" t="s">
        <v>50</v>
      </c>
      <c r="T1111" t="s">
        <v>50</v>
      </c>
      <c r="U1111" t="s">
        <v>50</v>
      </c>
      <c r="V1111" t="s">
        <v>51</v>
      </c>
      <c r="W1111" t="s">
        <v>51</v>
      </c>
      <c r="X1111" t="s">
        <v>51</v>
      </c>
      <c r="Y1111" t="s">
        <v>51</v>
      </c>
      <c r="Z1111" t="s">
        <v>52</v>
      </c>
      <c r="AA1111" t="s">
        <v>50</v>
      </c>
      <c r="AB1111" t="s">
        <v>50</v>
      </c>
      <c r="AI1111" t="s">
        <v>52</v>
      </c>
      <c r="AJ1111" t="s">
        <v>52</v>
      </c>
      <c r="AK1111" t="s">
        <v>50</v>
      </c>
      <c r="AL1111" t="s">
        <v>51</v>
      </c>
      <c r="AM1111" t="s">
        <v>52</v>
      </c>
      <c r="AN1111" t="s">
        <v>50</v>
      </c>
      <c r="AO1111" t="s">
        <v>51</v>
      </c>
      <c r="AP1111" t="s">
        <v>50</v>
      </c>
      <c r="AQ1111" t="s">
        <v>50</v>
      </c>
      <c r="AR1111" t="s">
        <v>50</v>
      </c>
      <c r="AS1111" t="s">
        <v>51</v>
      </c>
      <c r="AT1111" t="s">
        <v>50</v>
      </c>
      <c r="AU1111" t="s">
        <v>52</v>
      </c>
      <c r="AV1111" t="s">
        <v>52</v>
      </c>
      <c r="AW1111" t="s">
        <v>52</v>
      </c>
      <c r="AX1111" t="s">
        <v>52</v>
      </c>
      <c r="AY1111" t="s">
        <v>51</v>
      </c>
    </row>
    <row r="1112" spans="1:51" hidden="1" x14ac:dyDescent="0.25">
      <c r="A1112">
        <v>268220</v>
      </c>
      <c r="B1112">
        <v>60</v>
      </c>
      <c r="D1112">
        <v>60</v>
      </c>
      <c r="E1112">
        <v>2</v>
      </c>
      <c r="F1112" t="s">
        <v>1463</v>
      </c>
      <c r="G1112" s="22">
        <v>14957</v>
      </c>
      <c r="H1112">
        <v>78</v>
      </c>
      <c r="I1112" t="s">
        <v>56</v>
      </c>
      <c r="J1112" t="s">
        <v>57</v>
      </c>
      <c r="K1112" t="s">
        <v>48</v>
      </c>
      <c r="L1112">
        <v>27.05</v>
      </c>
      <c r="M1112">
        <v>135</v>
      </c>
      <c r="N1112">
        <v>60</v>
      </c>
      <c r="O1112">
        <v>75</v>
      </c>
      <c r="P1112">
        <v>97.5</v>
      </c>
      <c r="Q1112">
        <v>87</v>
      </c>
      <c r="R1112" t="s">
        <v>49</v>
      </c>
      <c r="S1112" t="s">
        <v>50</v>
      </c>
      <c r="T1112" t="s">
        <v>50</v>
      </c>
      <c r="U1112" t="s">
        <v>50</v>
      </c>
      <c r="V1112" t="s">
        <v>51</v>
      </c>
      <c r="W1112" t="s">
        <v>51</v>
      </c>
      <c r="X1112" t="s">
        <v>51</v>
      </c>
      <c r="Y1112" t="s">
        <v>51</v>
      </c>
      <c r="Z1112" t="s">
        <v>52</v>
      </c>
      <c r="AA1112" t="s">
        <v>50</v>
      </c>
      <c r="AB1112" t="s">
        <v>50</v>
      </c>
      <c r="AC1112">
        <v>134</v>
      </c>
      <c r="AD1112">
        <v>44</v>
      </c>
      <c r="AE1112">
        <v>134</v>
      </c>
      <c r="AF1112">
        <v>5</v>
      </c>
      <c r="AI1112" t="s">
        <v>52</v>
      </c>
      <c r="AJ1112" t="s">
        <v>52</v>
      </c>
      <c r="AK1112" t="s">
        <v>50</v>
      </c>
      <c r="AL1112" t="s">
        <v>51</v>
      </c>
      <c r="AM1112" t="s">
        <v>52</v>
      </c>
      <c r="AN1112" t="s">
        <v>50</v>
      </c>
      <c r="AO1112" t="s">
        <v>51</v>
      </c>
      <c r="AP1112" t="s">
        <v>50</v>
      </c>
      <c r="AQ1112" t="s">
        <v>50</v>
      </c>
      <c r="AR1112" t="s">
        <v>50</v>
      </c>
      <c r="AS1112" t="s">
        <v>51</v>
      </c>
      <c r="AT1112" t="s">
        <v>50</v>
      </c>
      <c r="AU1112" t="s">
        <v>52</v>
      </c>
      <c r="AV1112" t="s">
        <v>52</v>
      </c>
      <c r="AW1112" t="s">
        <v>52</v>
      </c>
      <c r="AX1112" t="s">
        <v>52</v>
      </c>
      <c r="AY1112" t="s">
        <v>51</v>
      </c>
    </row>
    <row r="1113" spans="1:51" hidden="1" x14ac:dyDescent="0.25">
      <c r="A1113">
        <v>268220</v>
      </c>
      <c r="B1113">
        <v>65</v>
      </c>
      <c r="C1113">
        <v>65</v>
      </c>
      <c r="D1113">
        <v>60</v>
      </c>
      <c r="E1113">
        <v>3</v>
      </c>
      <c r="F1113" t="s">
        <v>1464</v>
      </c>
      <c r="G1113" s="22">
        <v>14957</v>
      </c>
      <c r="H1113">
        <v>78</v>
      </c>
      <c r="I1113" t="s">
        <v>56</v>
      </c>
      <c r="J1113" t="s">
        <v>57</v>
      </c>
      <c r="K1113" t="s">
        <v>48</v>
      </c>
      <c r="L1113">
        <v>27.1</v>
      </c>
      <c r="M1113">
        <v>135</v>
      </c>
      <c r="N1113">
        <v>70</v>
      </c>
      <c r="O1113">
        <v>65</v>
      </c>
      <c r="P1113">
        <v>102.5</v>
      </c>
      <c r="Q1113">
        <v>70</v>
      </c>
      <c r="R1113" t="s">
        <v>49</v>
      </c>
      <c r="S1113" t="s">
        <v>50</v>
      </c>
      <c r="T1113" t="s">
        <v>50</v>
      </c>
      <c r="U1113" t="s">
        <v>50</v>
      </c>
      <c r="V1113" t="s">
        <v>51</v>
      </c>
      <c r="W1113" t="s">
        <v>51</v>
      </c>
      <c r="X1113" t="s">
        <v>51</v>
      </c>
      <c r="Y1113" t="s">
        <v>51</v>
      </c>
      <c r="Z1113" t="s">
        <v>52</v>
      </c>
      <c r="AA1113" t="s">
        <v>50</v>
      </c>
      <c r="AB1113" t="s">
        <v>50</v>
      </c>
      <c r="AK1113" t="s">
        <v>50</v>
      </c>
      <c r="AL1113" t="s">
        <v>51</v>
      </c>
      <c r="AM1113" t="s">
        <v>50</v>
      </c>
      <c r="AN1113" t="s">
        <v>50</v>
      </c>
      <c r="AO1113" t="s">
        <v>50</v>
      </c>
      <c r="AP1113" t="s">
        <v>50</v>
      </c>
      <c r="AQ1113" t="s">
        <v>50</v>
      </c>
      <c r="AR1113" t="s">
        <v>50</v>
      </c>
      <c r="AS1113" t="s">
        <v>51</v>
      </c>
      <c r="AT1113" t="s">
        <v>50</v>
      </c>
      <c r="AU1113" t="s">
        <v>52</v>
      </c>
      <c r="AV1113" t="s">
        <v>52</v>
      </c>
      <c r="AW1113" t="s">
        <v>52</v>
      </c>
      <c r="AX1113" t="s">
        <v>52</v>
      </c>
      <c r="AY1113" t="s">
        <v>50</v>
      </c>
    </row>
    <row r="1114" spans="1:51" hidden="1" x14ac:dyDescent="0.25">
      <c r="A1114">
        <v>268220</v>
      </c>
      <c r="B1114">
        <v>77</v>
      </c>
      <c r="C1114">
        <v>77</v>
      </c>
      <c r="D1114">
        <v>60</v>
      </c>
      <c r="E1114">
        <v>4</v>
      </c>
      <c r="F1114" t="s">
        <v>1465</v>
      </c>
      <c r="G1114" s="22">
        <v>14957</v>
      </c>
      <c r="H1114">
        <v>78</v>
      </c>
      <c r="I1114" t="s">
        <v>56</v>
      </c>
      <c r="J1114" t="s">
        <v>57</v>
      </c>
      <c r="K1114" t="s">
        <v>48</v>
      </c>
      <c r="L1114">
        <v>27.4</v>
      </c>
      <c r="M1114">
        <v>130</v>
      </c>
      <c r="N1114">
        <v>80</v>
      </c>
      <c r="O1114">
        <v>50</v>
      </c>
      <c r="P1114">
        <v>105</v>
      </c>
      <c r="Q1114">
        <v>70</v>
      </c>
      <c r="R1114" t="s">
        <v>49</v>
      </c>
      <c r="S1114" t="s">
        <v>50</v>
      </c>
      <c r="T1114" t="s">
        <v>50</v>
      </c>
      <c r="U1114" t="s">
        <v>50</v>
      </c>
      <c r="V1114" t="s">
        <v>51</v>
      </c>
      <c r="W1114" t="s">
        <v>51</v>
      </c>
      <c r="X1114" t="s">
        <v>51</v>
      </c>
      <c r="Y1114" t="s">
        <v>51</v>
      </c>
      <c r="Z1114" t="s">
        <v>52</v>
      </c>
      <c r="AA1114" t="s">
        <v>50</v>
      </c>
      <c r="AB1114" t="s">
        <v>50</v>
      </c>
      <c r="AC1114">
        <v>105</v>
      </c>
      <c r="AD1114">
        <v>59</v>
      </c>
      <c r="AE1114">
        <v>146</v>
      </c>
      <c r="AF1114">
        <v>4.4000000000000004</v>
      </c>
      <c r="AI1114">
        <v>3.6</v>
      </c>
      <c r="AJ1114">
        <v>1.7</v>
      </c>
      <c r="AK1114" t="s">
        <v>50</v>
      </c>
      <c r="AL1114" t="s">
        <v>51</v>
      </c>
      <c r="AM1114" t="s">
        <v>50</v>
      </c>
      <c r="AN1114" t="s">
        <v>50</v>
      </c>
      <c r="AO1114" t="s">
        <v>50</v>
      </c>
      <c r="AP1114" t="s">
        <v>50</v>
      </c>
      <c r="AQ1114" t="s">
        <v>50</v>
      </c>
      <c r="AR1114" t="s">
        <v>50</v>
      </c>
      <c r="AS1114" t="s">
        <v>51</v>
      </c>
      <c r="AT1114" t="s">
        <v>50</v>
      </c>
      <c r="AU1114" t="s">
        <v>52</v>
      </c>
      <c r="AV1114" t="s">
        <v>52</v>
      </c>
      <c r="AW1114" t="s">
        <v>52</v>
      </c>
      <c r="AX1114" t="s">
        <v>52</v>
      </c>
      <c r="AY1114" t="s">
        <v>50</v>
      </c>
    </row>
    <row r="1115" spans="1:51" hidden="1" x14ac:dyDescent="0.25">
      <c r="A1115">
        <v>268220</v>
      </c>
      <c r="B1115">
        <v>77</v>
      </c>
      <c r="C1115">
        <v>77</v>
      </c>
      <c r="D1115">
        <v>60</v>
      </c>
      <c r="E1115">
        <v>5</v>
      </c>
      <c r="F1115" t="s">
        <v>1466</v>
      </c>
      <c r="G1115" s="22">
        <v>14957</v>
      </c>
      <c r="H1115">
        <v>78</v>
      </c>
      <c r="I1115" t="s">
        <v>56</v>
      </c>
      <c r="J1115" t="s">
        <v>57</v>
      </c>
      <c r="K1115" t="s">
        <v>48</v>
      </c>
      <c r="L1115">
        <v>27.2</v>
      </c>
      <c r="M1115">
        <v>145</v>
      </c>
      <c r="N1115">
        <v>80</v>
      </c>
      <c r="O1115">
        <v>65</v>
      </c>
      <c r="P1115">
        <v>112.5</v>
      </c>
      <c r="Q1115">
        <v>57</v>
      </c>
      <c r="R1115" t="s">
        <v>49</v>
      </c>
      <c r="S1115" t="s">
        <v>50</v>
      </c>
      <c r="T1115" t="s">
        <v>50</v>
      </c>
      <c r="U1115" t="s">
        <v>50</v>
      </c>
      <c r="V1115" t="s">
        <v>51</v>
      </c>
      <c r="W1115" t="s">
        <v>51</v>
      </c>
      <c r="X1115" t="s">
        <v>51</v>
      </c>
      <c r="Y1115" t="s">
        <v>51</v>
      </c>
      <c r="Z1115" t="s">
        <v>52</v>
      </c>
      <c r="AA1115" t="s">
        <v>50</v>
      </c>
      <c r="AB1115" t="s">
        <v>50</v>
      </c>
      <c r="AK1115" t="s">
        <v>50</v>
      </c>
      <c r="AL1115" t="s">
        <v>51</v>
      </c>
      <c r="AM1115" t="s">
        <v>50</v>
      </c>
      <c r="AN1115" t="s">
        <v>50</v>
      </c>
      <c r="AO1115" t="s">
        <v>50</v>
      </c>
      <c r="AP1115" t="s">
        <v>50</v>
      </c>
      <c r="AQ1115" t="s">
        <v>50</v>
      </c>
      <c r="AR1115" t="s">
        <v>50</v>
      </c>
      <c r="AS1115" t="s">
        <v>51</v>
      </c>
      <c r="AT1115" t="s">
        <v>50</v>
      </c>
      <c r="AU1115" t="s">
        <v>52</v>
      </c>
      <c r="AV1115" t="s">
        <v>52</v>
      </c>
      <c r="AW1115" t="s">
        <v>52</v>
      </c>
      <c r="AX1115" t="s">
        <v>52</v>
      </c>
      <c r="AY1115" t="s">
        <v>50</v>
      </c>
    </row>
    <row r="1116" spans="1:51" x14ac:dyDescent="0.25">
      <c r="A1116">
        <v>268499</v>
      </c>
      <c r="B1116">
        <v>58</v>
      </c>
      <c r="D1116">
        <v>58</v>
      </c>
      <c r="E1116">
        <v>1</v>
      </c>
      <c r="F1116" t="s">
        <v>296</v>
      </c>
      <c r="G1116" s="22">
        <v>10085</v>
      </c>
      <c r="H1116">
        <v>91</v>
      </c>
      <c r="I1116" t="s">
        <v>56</v>
      </c>
      <c r="J1116" t="s">
        <v>47</v>
      </c>
      <c r="K1116" t="s">
        <v>58</v>
      </c>
      <c r="L1116">
        <v>21.22</v>
      </c>
      <c r="M1116">
        <v>110</v>
      </c>
      <c r="N1116">
        <v>70</v>
      </c>
      <c r="O1116">
        <v>40</v>
      </c>
      <c r="P1116">
        <v>90</v>
      </c>
      <c r="Q1116">
        <v>68</v>
      </c>
      <c r="R1116" t="s">
        <v>54</v>
      </c>
      <c r="S1116" t="s">
        <v>51</v>
      </c>
      <c r="T1116" t="s">
        <v>50</v>
      </c>
      <c r="U1116" t="s">
        <v>50</v>
      </c>
      <c r="V1116" t="s">
        <v>50</v>
      </c>
      <c r="W1116" t="s">
        <v>50</v>
      </c>
      <c r="X1116" t="s">
        <v>51</v>
      </c>
      <c r="Y1116" t="s">
        <v>50</v>
      </c>
      <c r="Z1116" t="b">
        <v>1</v>
      </c>
      <c r="AA1116" t="s">
        <v>50</v>
      </c>
      <c r="AB1116" t="s">
        <v>51</v>
      </c>
      <c r="AC1116">
        <v>68</v>
      </c>
      <c r="AD1116">
        <v>82</v>
      </c>
      <c r="AE1116">
        <v>103</v>
      </c>
      <c r="AF1116">
        <v>4</v>
      </c>
      <c r="AI1116" t="s">
        <v>52</v>
      </c>
      <c r="AJ1116" t="s">
        <v>52</v>
      </c>
      <c r="AK1116" t="s">
        <v>50</v>
      </c>
      <c r="AL1116" t="s">
        <v>51</v>
      </c>
      <c r="AM1116" t="s">
        <v>52</v>
      </c>
      <c r="AN1116" t="s">
        <v>50</v>
      </c>
      <c r="AO1116" t="s">
        <v>51</v>
      </c>
      <c r="AP1116" t="s">
        <v>50</v>
      </c>
      <c r="AQ1116" t="s">
        <v>51</v>
      </c>
      <c r="AR1116" t="s">
        <v>51</v>
      </c>
      <c r="AS1116" t="s">
        <v>50</v>
      </c>
      <c r="AT1116" t="s">
        <v>50</v>
      </c>
      <c r="AU1116" t="s">
        <v>52</v>
      </c>
      <c r="AV1116" t="s">
        <v>52</v>
      </c>
      <c r="AW1116" t="s">
        <v>52</v>
      </c>
      <c r="AX1116" t="s">
        <v>52</v>
      </c>
      <c r="AY1116" t="s">
        <v>51</v>
      </c>
    </row>
    <row r="1117" spans="1:51" hidden="1" x14ac:dyDescent="0.25">
      <c r="A1117">
        <v>268499</v>
      </c>
      <c r="B1117">
        <v>58</v>
      </c>
      <c r="D1117">
        <v>58</v>
      </c>
      <c r="E1117">
        <v>2</v>
      </c>
      <c r="F1117" t="s">
        <v>1467</v>
      </c>
      <c r="G1117" s="22">
        <v>10085</v>
      </c>
      <c r="H1117">
        <v>91</v>
      </c>
      <c r="I1117" t="s">
        <v>56</v>
      </c>
      <c r="J1117" t="s">
        <v>47</v>
      </c>
      <c r="K1117" t="s">
        <v>58</v>
      </c>
      <c r="L1117">
        <v>20.7</v>
      </c>
      <c r="M1117">
        <v>140</v>
      </c>
      <c r="N1117">
        <v>70</v>
      </c>
      <c r="O1117">
        <v>70</v>
      </c>
      <c r="P1117">
        <v>105</v>
      </c>
      <c r="Q1117">
        <v>76</v>
      </c>
      <c r="R1117" t="s">
        <v>49</v>
      </c>
      <c r="S1117" t="s">
        <v>51</v>
      </c>
      <c r="T1117" t="s">
        <v>50</v>
      </c>
      <c r="U1117" t="s">
        <v>50</v>
      </c>
      <c r="V1117" t="s">
        <v>50</v>
      </c>
      <c r="W1117" t="s">
        <v>50</v>
      </c>
      <c r="X1117" t="s">
        <v>51</v>
      </c>
      <c r="Y1117" t="s">
        <v>50</v>
      </c>
      <c r="Z1117" t="b">
        <v>1</v>
      </c>
      <c r="AA1117" t="s">
        <v>50</v>
      </c>
      <c r="AB1117" t="s">
        <v>51</v>
      </c>
      <c r="AC1117">
        <v>77</v>
      </c>
      <c r="AD1117">
        <v>78</v>
      </c>
      <c r="AE1117">
        <v>9.6999999999999993</v>
      </c>
      <c r="AF1117">
        <v>4.5</v>
      </c>
      <c r="AI1117" t="s">
        <v>52</v>
      </c>
      <c r="AJ1117" t="s">
        <v>52</v>
      </c>
      <c r="AK1117" t="s">
        <v>50</v>
      </c>
      <c r="AL1117" t="s">
        <v>51</v>
      </c>
      <c r="AM1117" t="s">
        <v>52</v>
      </c>
      <c r="AN1117" t="s">
        <v>50</v>
      </c>
      <c r="AO1117" t="s">
        <v>51</v>
      </c>
      <c r="AP1117" t="s">
        <v>50</v>
      </c>
      <c r="AQ1117" t="s">
        <v>51</v>
      </c>
      <c r="AR1117" t="s">
        <v>51</v>
      </c>
      <c r="AS1117" t="s">
        <v>50</v>
      </c>
      <c r="AT1117" t="s">
        <v>50</v>
      </c>
      <c r="AU1117" t="s">
        <v>52</v>
      </c>
      <c r="AV1117" t="s">
        <v>52</v>
      </c>
      <c r="AW1117" t="s">
        <v>52</v>
      </c>
      <c r="AX1117" t="s">
        <v>52</v>
      </c>
      <c r="AY1117" t="s">
        <v>51</v>
      </c>
    </row>
    <row r="1118" spans="1:51" hidden="1" x14ac:dyDescent="0.25">
      <c r="A1118">
        <v>268499</v>
      </c>
      <c r="B1118">
        <v>58</v>
      </c>
      <c r="D1118">
        <v>58</v>
      </c>
      <c r="E1118">
        <v>3</v>
      </c>
      <c r="F1118" t="s">
        <v>1468</v>
      </c>
      <c r="G1118" s="22">
        <v>10085</v>
      </c>
      <c r="H1118">
        <v>91</v>
      </c>
      <c r="I1118" t="s">
        <v>56</v>
      </c>
      <c r="J1118" t="s">
        <v>47</v>
      </c>
      <c r="K1118" t="s">
        <v>58</v>
      </c>
      <c r="L1118">
        <v>21.06</v>
      </c>
      <c r="M1118">
        <v>120</v>
      </c>
      <c r="N1118">
        <v>75</v>
      </c>
      <c r="O1118">
        <v>45</v>
      </c>
      <c r="P1118">
        <v>97.5</v>
      </c>
      <c r="Q1118">
        <v>67</v>
      </c>
      <c r="R1118" t="s">
        <v>54</v>
      </c>
      <c r="S1118" t="s">
        <v>51</v>
      </c>
      <c r="T1118" t="s">
        <v>50</v>
      </c>
      <c r="U1118" t="s">
        <v>50</v>
      </c>
      <c r="V1118" t="s">
        <v>50</v>
      </c>
      <c r="W1118" t="s">
        <v>50</v>
      </c>
      <c r="X1118" t="s">
        <v>51</v>
      </c>
      <c r="Y1118" t="s">
        <v>50</v>
      </c>
      <c r="Z1118" t="b">
        <v>1</v>
      </c>
      <c r="AA1118" t="s">
        <v>50</v>
      </c>
      <c r="AB1118" t="s">
        <v>51</v>
      </c>
      <c r="AC1118">
        <v>74</v>
      </c>
      <c r="AD1118">
        <v>78</v>
      </c>
      <c r="AF1118">
        <v>4.3</v>
      </c>
      <c r="AI1118" t="s">
        <v>52</v>
      </c>
      <c r="AJ1118" t="s">
        <v>52</v>
      </c>
      <c r="AK1118" t="s">
        <v>50</v>
      </c>
      <c r="AL1118" t="s">
        <v>51</v>
      </c>
      <c r="AM1118" t="s">
        <v>52</v>
      </c>
      <c r="AN1118" t="s">
        <v>50</v>
      </c>
      <c r="AO1118" t="s">
        <v>51</v>
      </c>
      <c r="AP1118" t="s">
        <v>50</v>
      </c>
      <c r="AQ1118" t="s">
        <v>51</v>
      </c>
      <c r="AR1118" t="s">
        <v>51</v>
      </c>
      <c r="AS1118" t="s">
        <v>50</v>
      </c>
      <c r="AT1118" t="s">
        <v>50</v>
      </c>
      <c r="AU1118" t="s">
        <v>52</v>
      </c>
      <c r="AV1118" t="s">
        <v>52</v>
      </c>
      <c r="AW1118" t="s">
        <v>52</v>
      </c>
      <c r="AX1118" t="s">
        <v>52</v>
      </c>
      <c r="AY1118" t="s">
        <v>51</v>
      </c>
    </row>
    <row r="1119" spans="1:51" hidden="1" x14ac:dyDescent="0.25">
      <c r="A1119">
        <v>268499</v>
      </c>
      <c r="B1119">
        <v>58</v>
      </c>
      <c r="D1119">
        <v>58</v>
      </c>
      <c r="E1119">
        <v>4</v>
      </c>
      <c r="F1119" t="s">
        <v>1469</v>
      </c>
      <c r="G1119" s="22">
        <v>10085</v>
      </c>
      <c r="H1119">
        <v>91</v>
      </c>
      <c r="I1119" t="s">
        <v>56</v>
      </c>
      <c r="J1119" t="s">
        <v>47</v>
      </c>
      <c r="K1119" t="s">
        <v>58</v>
      </c>
      <c r="L1119">
        <v>19.920000000000002</v>
      </c>
      <c r="M1119">
        <v>110</v>
      </c>
      <c r="N1119">
        <v>60</v>
      </c>
      <c r="O1119">
        <v>50</v>
      </c>
      <c r="P1119">
        <v>85</v>
      </c>
      <c r="Q1119">
        <v>51</v>
      </c>
      <c r="R1119" t="s">
        <v>54</v>
      </c>
      <c r="S1119" t="s">
        <v>51</v>
      </c>
      <c r="T1119" t="s">
        <v>50</v>
      </c>
      <c r="U1119" t="s">
        <v>50</v>
      </c>
      <c r="V1119" t="s">
        <v>50</v>
      </c>
      <c r="W1119" t="s">
        <v>50</v>
      </c>
      <c r="X1119" t="s">
        <v>51</v>
      </c>
      <c r="Y1119" t="s">
        <v>50</v>
      </c>
      <c r="Z1119" t="b">
        <v>1</v>
      </c>
      <c r="AA1119" t="s">
        <v>50</v>
      </c>
      <c r="AB1119" t="s">
        <v>51</v>
      </c>
      <c r="AI1119" t="s">
        <v>52</v>
      </c>
      <c r="AJ1119" t="s">
        <v>52</v>
      </c>
      <c r="AK1119" t="s">
        <v>50</v>
      </c>
      <c r="AL1119" t="s">
        <v>51</v>
      </c>
      <c r="AM1119" t="s">
        <v>52</v>
      </c>
      <c r="AN1119" t="s">
        <v>50</v>
      </c>
      <c r="AO1119" t="s">
        <v>51</v>
      </c>
      <c r="AP1119" t="s">
        <v>50</v>
      </c>
      <c r="AQ1119" t="s">
        <v>51</v>
      </c>
      <c r="AR1119" t="s">
        <v>51</v>
      </c>
      <c r="AS1119" t="s">
        <v>50</v>
      </c>
      <c r="AT1119" t="s">
        <v>50</v>
      </c>
      <c r="AU1119" t="s">
        <v>52</v>
      </c>
      <c r="AV1119" t="s">
        <v>52</v>
      </c>
      <c r="AW1119" t="s">
        <v>52</v>
      </c>
      <c r="AX1119" t="s">
        <v>52</v>
      </c>
      <c r="AY1119" t="s">
        <v>51</v>
      </c>
    </row>
    <row r="1120" spans="1:51" hidden="1" x14ac:dyDescent="0.25">
      <c r="A1120">
        <v>268499</v>
      </c>
      <c r="B1120">
        <v>58</v>
      </c>
      <c r="D1120">
        <v>58</v>
      </c>
      <c r="E1120">
        <v>5</v>
      </c>
      <c r="F1120" t="s">
        <v>1470</v>
      </c>
      <c r="G1120" s="22">
        <v>10085</v>
      </c>
      <c r="H1120">
        <v>91</v>
      </c>
      <c r="I1120" t="s">
        <v>56</v>
      </c>
      <c r="J1120" t="s">
        <v>47</v>
      </c>
      <c r="K1120" t="s">
        <v>58</v>
      </c>
      <c r="L1120">
        <v>19.920000000000002</v>
      </c>
      <c r="M1120">
        <v>129</v>
      </c>
      <c r="N1120">
        <v>60</v>
      </c>
      <c r="O1120">
        <v>69</v>
      </c>
      <c r="P1120">
        <v>94.5</v>
      </c>
      <c r="Q1120">
        <v>61</v>
      </c>
      <c r="R1120" t="s">
        <v>54</v>
      </c>
      <c r="S1120" t="s">
        <v>50</v>
      </c>
      <c r="T1120" t="s">
        <v>50</v>
      </c>
      <c r="U1120" t="s">
        <v>50</v>
      </c>
      <c r="V1120" t="s">
        <v>50</v>
      </c>
      <c r="W1120" t="s">
        <v>50</v>
      </c>
      <c r="X1120" t="s">
        <v>51</v>
      </c>
      <c r="Y1120" t="s">
        <v>50</v>
      </c>
      <c r="Z1120" t="b">
        <v>1</v>
      </c>
      <c r="AA1120" t="s">
        <v>50</v>
      </c>
      <c r="AB1120" t="s">
        <v>51</v>
      </c>
      <c r="AC1120">
        <v>78</v>
      </c>
      <c r="AD1120">
        <v>77</v>
      </c>
      <c r="AE1120">
        <v>10.6</v>
      </c>
      <c r="AF1120">
        <v>4.0999999999999996</v>
      </c>
      <c r="AI1120" t="s">
        <v>52</v>
      </c>
      <c r="AJ1120" t="s">
        <v>52</v>
      </c>
      <c r="AK1120" t="s">
        <v>50</v>
      </c>
      <c r="AL1120" t="s">
        <v>51</v>
      </c>
      <c r="AM1120" t="s">
        <v>52</v>
      </c>
      <c r="AN1120" t="s">
        <v>50</v>
      </c>
      <c r="AO1120" t="s">
        <v>51</v>
      </c>
      <c r="AP1120" t="s">
        <v>50</v>
      </c>
      <c r="AQ1120" t="s">
        <v>51</v>
      </c>
      <c r="AR1120" t="s">
        <v>51</v>
      </c>
      <c r="AS1120" t="s">
        <v>50</v>
      </c>
      <c r="AT1120" t="s">
        <v>50</v>
      </c>
      <c r="AU1120" t="s">
        <v>52</v>
      </c>
      <c r="AV1120" t="s">
        <v>52</v>
      </c>
      <c r="AW1120" t="s">
        <v>52</v>
      </c>
      <c r="AX1120" t="s">
        <v>52</v>
      </c>
      <c r="AY1120" t="s">
        <v>51</v>
      </c>
    </row>
    <row r="1121" spans="1:51" hidden="1" x14ac:dyDescent="0.25">
      <c r="A1121">
        <v>268499</v>
      </c>
      <c r="B1121">
        <v>58</v>
      </c>
      <c r="D1121">
        <v>58</v>
      </c>
      <c r="E1121">
        <v>6</v>
      </c>
      <c r="F1121" t="s">
        <v>1471</v>
      </c>
      <c r="G1121" s="22">
        <v>10085</v>
      </c>
      <c r="H1121">
        <v>91</v>
      </c>
      <c r="I1121" t="s">
        <v>56</v>
      </c>
      <c r="J1121" t="s">
        <v>47</v>
      </c>
      <c r="K1121" t="s">
        <v>58</v>
      </c>
      <c r="L1121">
        <v>21.03</v>
      </c>
      <c r="M1121">
        <v>120</v>
      </c>
      <c r="N1121">
        <v>70</v>
      </c>
      <c r="O1121">
        <v>50</v>
      </c>
      <c r="P1121">
        <v>95</v>
      </c>
      <c r="Q1121">
        <v>76</v>
      </c>
      <c r="R1121" t="s">
        <v>54</v>
      </c>
      <c r="S1121" t="s">
        <v>50</v>
      </c>
      <c r="T1121" t="s">
        <v>50</v>
      </c>
      <c r="U1121" t="s">
        <v>50</v>
      </c>
      <c r="V1121" t="s">
        <v>50</v>
      </c>
      <c r="W1121" t="s">
        <v>50</v>
      </c>
      <c r="X1121" t="s">
        <v>51</v>
      </c>
      <c r="Y1121" t="s">
        <v>50</v>
      </c>
      <c r="Z1121" t="b">
        <v>1</v>
      </c>
      <c r="AA1121" t="s">
        <v>50</v>
      </c>
      <c r="AB1121" t="s">
        <v>51</v>
      </c>
      <c r="AC1121">
        <v>102</v>
      </c>
      <c r="AD1121">
        <v>56</v>
      </c>
      <c r="AE1121">
        <v>10</v>
      </c>
      <c r="AF1121">
        <v>4.9000000000000004</v>
      </c>
      <c r="AI1121" t="s">
        <v>52</v>
      </c>
      <c r="AJ1121" t="s">
        <v>52</v>
      </c>
      <c r="AK1121" t="s">
        <v>50</v>
      </c>
      <c r="AL1121" t="s">
        <v>51</v>
      </c>
      <c r="AM1121" t="s">
        <v>52</v>
      </c>
      <c r="AN1121" t="s">
        <v>50</v>
      </c>
      <c r="AO1121" t="s">
        <v>51</v>
      </c>
      <c r="AP1121" t="s">
        <v>51</v>
      </c>
      <c r="AQ1121" t="s">
        <v>51</v>
      </c>
      <c r="AR1121" t="s">
        <v>51</v>
      </c>
      <c r="AS1121" t="s">
        <v>50</v>
      </c>
      <c r="AT1121" t="s">
        <v>50</v>
      </c>
      <c r="AU1121" t="s">
        <v>52</v>
      </c>
      <c r="AV1121" t="s">
        <v>52</v>
      </c>
      <c r="AW1121" t="s">
        <v>52</v>
      </c>
      <c r="AX1121" t="s">
        <v>52</v>
      </c>
      <c r="AY1121" t="s">
        <v>51</v>
      </c>
    </row>
    <row r="1122" spans="1:51" hidden="1" x14ac:dyDescent="0.25">
      <c r="A1122">
        <v>268499</v>
      </c>
      <c r="B1122">
        <v>60</v>
      </c>
      <c r="C1122">
        <v>60</v>
      </c>
      <c r="D1122">
        <v>58</v>
      </c>
      <c r="E1122">
        <v>7</v>
      </c>
      <c r="F1122" t="s">
        <v>1472</v>
      </c>
      <c r="G1122" s="22">
        <v>10085</v>
      </c>
      <c r="H1122">
        <v>91</v>
      </c>
      <c r="I1122" t="s">
        <v>56</v>
      </c>
      <c r="J1122" t="s">
        <v>47</v>
      </c>
      <c r="K1122" t="s">
        <v>58</v>
      </c>
      <c r="L1122">
        <v>20.399999999999999</v>
      </c>
      <c r="M1122">
        <v>105</v>
      </c>
      <c r="N1122">
        <v>70</v>
      </c>
      <c r="O1122">
        <v>35</v>
      </c>
      <c r="P1122">
        <v>87.5</v>
      </c>
      <c r="Q1122">
        <v>92</v>
      </c>
      <c r="R1122" t="s">
        <v>59</v>
      </c>
      <c r="S1122" t="s">
        <v>51</v>
      </c>
      <c r="T1122" t="s">
        <v>50</v>
      </c>
      <c r="U1122" t="s">
        <v>50</v>
      </c>
      <c r="V1122" t="s">
        <v>50</v>
      </c>
      <c r="W1122" t="s">
        <v>50</v>
      </c>
      <c r="X1122" t="s">
        <v>51</v>
      </c>
      <c r="Y1122" t="s">
        <v>50</v>
      </c>
      <c r="Z1122" t="b">
        <v>1</v>
      </c>
      <c r="AA1122" t="s">
        <v>50</v>
      </c>
      <c r="AB1122" t="s">
        <v>51</v>
      </c>
      <c r="AC1122">
        <v>110</v>
      </c>
      <c r="AD1122">
        <v>51</v>
      </c>
      <c r="AE1122">
        <v>98</v>
      </c>
      <c r="AF1122">
        <v>4.3</v>
      </c>
      <c r="AK1122" t="s">
        <v>50</v>
      </c>
      <c r="AL1122" t="s">
        <v>50</v>
      </c>
      <c r="AN1122" t="s">
        <v>50</v>
      </c>
      <c r="AO1122" t="s">
        <v>51</v>
      </c>
      <c r="AP1122" t="s">
        <v>51</v>
      </c>
      <c r="AQ1122" t="s">
        <v>51</v>
      </c>
      <c r="AR1122" t="s">
        <v>50</v>
      </c>
      <c r="AS1122" t="s">
        <v>51</v>
      </c>
      <c r="AT1122" t="s">
        <v>50</v>
      </c>
      <c r="AU1122" s="23">
        <v>42556</v>
      </c>
      <c r="AV1122">
        <v>0</v>
      </c>
      <c r="AW1122" t="s">
        <v>52</v>
      </c>
      <c r="AX1122">
        <v>767</v>
      </c>
      <c r="AY1122" t="s">
        <v>51</v>
      </c>
    </row>
    <row r="1123" spans="1:51" hidden="1" x14ac:dyDescent="0.25">
      <c r="A1123">
        <v>268499</v>
      </c>
      <c r="B1123">
        <v>60</v>
      </c>
      <c r="C1123">
        <v>60</v>
      </c>
      <c r="D1123">
        <v>58</v>
      </c>
      <c r="E1123">
        <v>8</v>
      </c>
      <c r="F1123" t="s">
        <v>1473</v>
      </c>
      <c r="G1123" s="22">
        <v>10085</v>
      </c>
      <c r="H1123">
        <v>91</v>
      </c>
      <c r="I1123" t="s">
        <v>56</v>
      </c>
      <c r="J1123" t="s">
        <v>47</v>
      </c>
      <c r="K1123" t="s">
        <v>58</v>
      </c>
      <c r="L1123">
        <v>20.6</v>
      </c>
      <c r="M1123">
        <v>115</v>
      </c>
      <c r="N1123">
        <v>70</v>
      </c>
      <c r="O1123">
        <v>45</v>
      </c>
      <c r="P1123">
        <v>92.5</v>
      </c>
      <c r="Q1123">
        <v>85</v>
      </c>
      <c r="R1123" t="s">
        <v>59</v>
      </c>
      <c r="S1123" t="s">
        <v>51</v>
      </c>
      <c r="T1123" t="s">
        <v>50</v>
      </c>
      <c r="U1123" t="s">
        <v>50</v>
      </c>
      <c r="V1123" t="s">
        <v>50</v>
      </c>
      <c r="W1123" t="s">
        <v>50</v>
      </c>
      <c r="X1123" t="s">
        <v>51</v>
      </c>
      <c r="Y1123" t="s">
        <v>50</v>
      </c>
      <c r="Z1123" t="b">
        <v>1</v>
      </c>
      <c r="AA1123" t="s">
        <v>50</v>
      </c>
      <c r="AB1123" t="s">
        <v>51</v>
      </c>
      <c r="AC1123">
        <v>101</v>
      </c>
      <c r="AD1123">
        <v>57</v>
      </c>
      <c r="AE1123">
        <v>106</v>
      </c>
      <c r="AF1123">
        <v>4.4000000000000004</v>
      </c>
      <c r="AK1123" t="s">
        <v>50</v>
      </c>
      <c r="AL1123" t="s">
        <v>50</v>
      </c>
      <c r="AN1123" t="s">
        <v>50</v>
      </c>
      <c r="AO1123" t="s">
        <v>51</v>
      </c>
      <c r="AP1123" t="s">
        <v>51</v>
      </c>
      <c r="AQ1123" t="s">
        <v>51</v>
      </c>
      <c r="AR1123" t="s">
        <v>50</v>
      </c>
      <c r="AS1123" t="s">
        <v>51</v>
      </c>
      <c r="AT1123" t="s">
        <v>50</v>
      </c>
      <c r="AU1123" t="s">
        <v>52</v>
      </c>
      <c r="AV1123" t="s">
        <v>52</v>
      </c>
      <c r="AW1123" t="s">
        <v>52</v>
      </c>
      <c r="AX1123" t="s">
        <v>52</v>
      </c>
      <c r="AY1123" t="s">
        <v>51</v>
      </c>
    </row>
    <row r="1124" spans="1:51" hidden="1" x14ac:dyDescent="0.25">
      <c r="A1124">
        <v>268499</v>
      </c>
      <c r="B1124">
        <v>60</v>
      </c>
      <c r="C1124">
        <v>60</v>
      </c>
      <c r="D1124">
        <v>58</v>
      </c>
      <c r="E1124">
        <v>9</v>
      </c>
      <c r="F1124" t="s">
        <v>1474</v>
      </c>
      <c r="G1124" s="22">
        <v>10085</v>
      </c>
      <c r="H1124">
        <v>91</v>
      </c>
      <c r="I1124" t="s">
        <v>56</v>
      </c>
      <c r="J1124" t="s">
        <v>47</v>
      </c>
      <c r="K1124" t="s">
        <v>58</v>
      </c>
      <c r="L1124">
        <v>19.899999999999999</v>
      </c>
      <c r="M1124">
        <v>100</v>
      </c>
      <c r="N1124">
        <v>60</v>
      </c>
      <c r="O1124">
        <v>40</v>
      </c>
      <c r="P1124">
        <v>80</v>
      </c>
      <c r="Q1124">
        <v>95</v>
      </c>
      <c r="R1124" t="s">
        <v>59</v>
      </c>
      <c r="S1124" t="s">
        <v>50</v>
      </c>
      <c r="T1124" t="s">
        <v>50</v>
      </c>
      <c r="U1124" t="s">
        <v>51</v>
      </c>
      <c r="V1124" t="s">
        <v>50</v>
      </c>
      <c r="W1124" t="s">
        <v>50</v>
      </c>
      <c r="X1124" t="s">
        <v>51</v>
      </c>
      <c r="Y1124" t="s">
        <v>50</v>
      </c>
      <c r="Z1124" t="b">
        <v>1</v>
      </c>
      <c r="AA1124" t="s">
        <v>50</v>
      </c>
      <c r="AB1124" t="s">
        <v>51</v>
      </c>
      <c r="AC1124">
        <v>102</v>
      </c>
      <c r="AD1124">
        <v>56</v>
      </c>
      <c r="AF1124">
        <v>4.5999999999999996</v>
      </c>
      <c r="AK1124" t="s">
        <v>50</v>
      </c>
      <c r="AL1124" t="s">
        <v>50</v>
      </c>
      <c r="AN1124" t="s">
        <v>50</v>
      </c>
      <c r="AO1124" t="s">
        <v>51</v>
      </c>
      <c r="AP1124" t="s">
        <v>51</v>
      </c>
      <c r="AQ1124" t="s">
        <v>51</v>
      </c>
      <c r="AR1124" t="s">
        <v>50</v>
      </c>
      <c r="AS1124" t="s">
        <v>51</v>
      </c>
      <c r="AT1124" t="s">
        <v>50</v>
      </c>
      <c r="AU1124" t="s">
        <v>52</v>
      </c>
      <c r="AV1124" t="s">
        <v>52</v>
      </c>
      <c r="AW1124" t="s">
        <v>52</v>
      </c>
      <c r="AX1124" t="s">
        <v>52</v>
      </c>
      <c r="AY1124" t="s">
        <v>51</v>
      </c>
    </row>
    <row r="1125" spans="1:51" hidden="1" x14ac:dyDescent="0.25">
      <c r="A1125">
        <v>268499</v>
      </c>
      <c r="B1125">
        <v>60</v>
      </c>
      <c r="C1125">
        <v>60</v>
      </c>
      <c r="D1125">
        <v>58</v>
      </c>
      <c r="E1125">
        <v>10</v>
      </c>
      <c r="F1125" t="s">
        <v>1475</v>
      </c>
      <c r="G1125" s="22">
        <v>10085</v>
      </c>
      <c r="H1125">
        <v>91</v>
      </c>
      <c r="I1125" t="s">
        <v>56</v>
      </c>
      <c r="J1125" t="s">
        <v>47</v>
      </c>
      <c r="K1125" t="s">
        <v>58</v>
      </c>
      <c r="L1125">
        <v>19.899999999999999</v>
      </c>
      <c r="O1125">
        <v>0</v>
      </c>
      <c r="P1125">
        <v>0</v>
      </c>
      <c r="S1125" t="s">
        <v>50</v>
      </c>
      <c r="T1125" t="s">
        <v>50</v>
      </c>
      <c r="V1125" t="s">
        <v>50</v>
      </c>
      <c r="W1125" t="s">
        <v>50</v>
      </c>
      <c r="X1125" t="s">
        <v>51</v>
      </c>
      <c r="Y1125" t="s">
        <v>50</v>
      </c>
      <c r="Z1125" t="b">
        <v>1</v>
      </c>
      <c r="AA1125" t="s">
        <v>50</v>
      </c>
      <c r="AB1125" t="s">
        <v>51</v>
      </c>
      <c r="AK1125" t="s">
        <v>50</v>
      </c>
      <c r="AL1125" t="s">
        <v>50</v>
      </c>
      <c r="AN1125" t="s">
        <v>50</v>
      </c>
      <c r="AO1125" t="s">
        <v>51</v>
      </c>
      <c r="AP1125" t="s">
        <v>51</v>
      </c>
      <c r="AQ1125" t="s">
        <v>51</v>
      </c>
      <c r="AR1125" t="s">
        <v>50</v>
      </c>
      <c r="AS1125" t="s">
        <v>51</v>
      </c>
      <c r="AT1125" t="s">
        <v>50</v>
      </c>
      <c r="AU1125" t="s">
        <v>52</v>
      </c>
      <c r="AV1125" t="s">
        <v>52</v>
      </c>
      <c r="AW1125" t="s">
        <v>52</v>
      </c>
      <c r="AX1125" t="s">
        <v>52</v>
      </c>
      <c r="AY1125" t="s">
        <v>51</v>
      </c>
    </row>
    <row r="1126" spans="1:51" x14ac:dyDescent="0.25">
      <c r="A1126">
        <v>268874</v>
      </c>
      <c r="B1126">
        <v>55</v>
      </c>
      <c r="C1126">
        <v>55</v>
      </c>
      <c r="D1126">
        <v>40</v>
      </c>
      <c r="E1126">
        <v>1</v>
      </c>
      <c r="F1126" t="s">
        <v>297</v>
      </c>
      <c r="G1126" s="22">
        <v>15881</v>
      </c>
      <c r="H1126">
        <v>75</v>
      </c>
      <c r="I1126" t="s">
        <v>56</v>
      </c>
      <c r="J1126" t="s">
        <v>47</v>
      </c>
      <c r="K1126" t="s">
        <v>48</v>
      </c>
      <c r="L1126">
        <v>38.4</v>
      </c>
      <c r="M1126">
        <v>106</v>
      </c>
      <c r="N1126">
        <v>60</v>
      </c>
      <c r="O1126">
        <v>46</v>
      </c>
      <c r="P1126">
        <v>83</v>
      </c>
      <c r="Q1126">
        <v>113</v>
      </c>
      <c r="R1126" t="s">
        <v>54</v>
      </c>
      <c r="S1126" t="s">
        <v>50</v>
      </c>
      <c r="T1126" t="s">
        <v>50</v>
      </c>
      <c r="U1126" t="s">
        <v>50</v>
      </c>
      <c r="V1126" t="s">
        <v>51</v>
      </c>
      <c r="W1126" t="s">
        <v>51</v>
      </c>
      <c r="X1126" t="s">
        <v>51</v>
      </c>
      <c r="Y1126" t="s">
        <v>50</v>
      </c>
      <c r="Z1126" t="s">
        <v>52</v>
      </c>
      <c r="AA1126" t="s">
        <v>50</v>
      </c>
      <c r="AB1126" t="s">
        <v>50</v>
      </c>
      <c r="AC1126">
        <v>81</v>
      </c>
      <c r="AD1126">
        <v>83</v>
      </c>
      <c r="AE1126">
        <v>129</v>
      </c>
      <c r="AF1126">
        <v>4.7</v>
      </c>
      <c r="AI1126">
        <v>4.5</v>
      </c>
      <c r="AJ1126">
        <v>2.4</v>
      </c>
      <c r="AK1126" t="s">
        <v>51</v>
      </c>
      <c r="AL1126" t="s">
        <v>50</v>
      </c>
      <c r="AM1126" t="s">
        <v>50</v>
      </c>
      <c r="AN1126" t="s">
        <v>51</v>
      </c>
      <c r="AO1126" t="s">
        <v>51</v>
      </c>
      <c r="AP1126" t="s">
        <v>50</v>
      </c>
      <c r="AQ1126" t="s">
        <v>51</v>
      </c>
      <c r="AR1126" t="s">
        <v>51</v>
      </c>
      <c r="AS1126" t="s">
        <v>51</v>
      </c>
      <c r="AT1126" t="s">
        <v>50</v>
      </c>
      <c r="AU1126" t="s">
        <v>52</v>
      </c>
      <c r="AV1126" t="s">
        <v>52</v>
      </c>
      <c r="AW1126" t="s">
        <v>52</v>
      </c>
      <c r="AX1126" t="s">
        <v>52</v>
      </c>
      <c r="AY1126" t="s">
        <v>51</v>
      </c>
    </row>
    <row r="1127" spans="1:51" hidden="1" x14ac:dyDescent="0.25">
      <c r="A1127">
        <v>268874</v>
      </c>
      <c r="B1127">
        <v>55</v>
      </c>
      <c r="C1127">
        <v>55</v>
      </c>
      <c r="D1127">
        <v>40</v>
      </c>
      <c r="E1127">
        <v>2</v>
      </c>
      <c r="F1127" t="s">
        <v>1476</v>
      </c>
      <c r="G1127" s="22">
        <v>15881</v>
      </c>
      <c r="H1127">
        <v>75</v>
      </c>
      <c r="I1127" t="s">
        <v>56</v>
      </c>
      <c r="J1127" t="s">
        <v>47</v>
      </c>
      <c r="K1127" t="s">
        <v>48</v>
      </c>
      <c r="L1127">
        <v>38.700000000000003</v>
      </c>
      <c r="M1127">
        <v>125</v>
      </c>
      <c r="N1127">
        <v>70</v>
      </c>
      <c r="O1127">
        <v>55</v>
      </c>
      <c r="P1127">
        <v>97.5</v>
      </c>
      <c r="Q1127">
        <v>90</v>
      </c>
      <c r="R1127" t="s">
        <v>54</v>
      </c>
      <c r="S1127" t="s">
        <v>50</v>
      </c>
      <c r="T1127" t="s">
        <v>50</v>
      </c>
      <c r="U1127" t="s">
        <v>50</v>
      </c>
      <c r="V1127" t="s">
        <v>51</v>
      </c>
      <c r="W1127" t="s">
        <v>51</v>
      </c>
      <c r="X1127" t="s">
        <v>51</v>
      </c>
      <c r="Y1127" t="s">
        <v>50</v>
      </c>
      <c r="Z1127" t="s">
        <v>52</v>
      </c>
      <c r="AA1127" t="s">
        <v>50</v>
      </c>
      <c r="AB1127" t="s">
        <v>50</v>
      </c>
      <c r="AC1127">
        <v>82</v>
      </c>
      <c r="AD1127">
        <v>81</v>
      </c>
      <c r="AE1127">
        <v>134</v>
      </c>
      <c r="AF1127">
        <v>4.8</v>
      </c>
      <c r="AI1127">
        <v>4.3</v>
      </c>
      <c r="AJ1127">
        <v>2.5</v>
      </c>
      <c r="AK1127" t="s">
        <v>51</v>
      </c>
      <c r="AL1127" t="s">
        <v>50</v>
      </c>
      <c r="AM1127" t="s">
        <v>50</v>
      </c>
      <c r="AN1127" t="s">
        <v>51</v>
      </c>
      <c r="AO1127" t="s">
        <v>51</v>
      </c>
      <c r="AP1127" t="s">
        <v>50</v>
      </c>
      <c r="AQ1127" t="s">
        <v>51</v>
      </c>
      <c r="AR1127" t="s">
        <v>51</v>
      </c>
      <c r="AS1127" t="s">
        <v>51</v>
      </c>
      <c r="AT1127" t="s">
        <v>50</v>
      </c>
      <c r="AU1127" t="s">
        <v>52</v>
      </c>
      <c r="AV1127" t="s">
        <v>52</v>
      </c>
      <c r="AW1127" t="s">
        <v>52</v>
      </c>
      <c r="AX1127" t="s">
        <v>52</v>
      </c>
      <c r="AY1127" t="s">
        <v>51</v>
      </c>
    </row>
    <row r="1128" spans="1:51" x14ac:dyDescent="0.25">
      <c r="A1128">
        <v>269029</v>
      </c>
      <c r="B1128">
        <v>55</v>
      </c>
      <c r="C1128">
        <v>55</v>
      </c>
      <c r="D1128">
        <v>45</v>
      </c>
      <c r="E1128">
        <v>1</v>
      </c>
      <c r="F1128" t="s">
        <v>298</v>
      </c>
      <c r="G1128" s="22">
        <v>26199</v>
      </c>
      <c r="H1128">
        <v>47</v>
      </c>
      <c r="I1128" t="s">
        <v>46</v>
      </c>
      <c r="J1128" t="s">
        <v>47</v>
      </c>
      <c r="K1128" t="s">
        <v>58</v>
      </c>
      <c r="L1128">
        <v>29.8</v>
      </c>
      <c r="M1128">
        <v>115</v>
      </c>
      <c r="N1128">
        <v>70</v>
      </c>
      <c r="O1128">
        <v>45</v>
      </c>
      <c r="P1128">
        <v>92.5</v>
      </c>
      <c r="Q1128">
        <v>65</v>
      </c>
      <c r="R1128" t="s">
        <v>49</v>
      </c>
      <c r="S1128" t="s">
        <v>50</v>
      </c>
      <c r="T1128" t="s">
        <v>50</v>
      </c>
      <c r="U1128" t="s">
        <v>50</v>
      </c>
      <c r="V1128" t="s">
        <v>51</v>
      </c>
      <c r="W1128" t="s">
        <v>50</v>
      </c>
      <c r="X1128" t="s">
        <v>50</v>
      </c>
      <c r="Y1128" t="s">
        <v>50</v>
      </c>
      <c r="Z1128" t="s">
        <v>52</v>
      </c>
      <c r="AA1128" t="s">
        <v>50</v>
      </c>
      <c r="AB1128" t="s">
        <v>50</v>
      </c>
      <c r="AK1128" t="s">
        <v>51</v>
      </c>
      <c r="AL1128" t="s">
        <v>50</v>
      </c>
      <c r="AM1128" t="s">
        <v>50</v>
      </c>
      <c r="AN1128" t="s">
        <v>51</v>
      </c>
      <c r="AO1128" t="s">
        <v>50</v>
      </c>
      <c r="AP1128" t="s">
        <v>50</v>
      </c>
      <c r="AQ1128" t="s">
        <v>50</v>
      </c>
      <c r="AR1128" t="s">
        <v>50</v>
      </c>
      <c r="AS1128" t="s">
        <v>50</v>
      </c>
      <c r="AT1128" t="s">
        <v>50</v>
      </c>
      <c r="AU1128" t="s">
        <v>52</v>
      </c>
      <c r="AV1128" t="s">
        <v>52</v>
      </c>
      <c r="AW1128" t="s">
        <v>52</v>
      </c>
      <c r="AX1128" t="s">
        <v>52</v>
      </c>
      <c r="AY1128" t="s">
        <v>50</v>
      </c>
    </row>
    <row r="1129" spans="1:51" x14ac:dyDescent="0.25">
      <c r="A1129">
        <v>269482</v>
      </c>
      <c r="B1129">
        <v>52</v>
      </c>
      <c r="C1129">
        <v>52</v>
      </c>
      <c r="D1129">
        <v>52</v>
      </c>
      <c r="E1129">
        <v>1</v>
      </c>
      <c r="F1129" t="s">
        <v>299</v>
      </c>
      <c r="G1129" s="22">
        <v>26456</v>
      </c>
      <c r="H1129">
        <v>46</v>
      </c>
      <c r="I1129" t="s">
        <v>46</v>
      </c>
      <c r="J1129" t="s">
        <v>47</v>
      </c>
      <c r="K1129" t="s">
        <v>58</v>
      </c>
      <c r="L1129">
        <v>32.799999999999997</v>
      </c>
      <c r="M1129">
        <v>120</v>
      </c>
      <c r="N1129">
        <v>70</v>
      </c>
      <c r="O1129">
        <v>50</v>
      </c>
      <c r="P1129">
        <v>95</v>
      </c>
      <c r="Q1129">
        <v>83</v>
      </c>
      <c r="R1129" t="s">
        <v>54</v>
      </c>
      <c r="S1129" t="s">
        <v>50</v>
      </c>
      <c r="T1129" t="s">
        <v>50</v>
      </c>
      <c r="U1129" t="s">
        <v>50</v>
      </c>
      <c r="V1129" t="s">
        <v>50</v>
      </c>
      <c r="W1129" t="s">
        <v>50</v>
      </c>
      <c r="X1129" t="s">
        <v>50</v>
      </c>
      <c r="Y1129" t="s">
        <v>51</v>
      </c>
      <c r="Z1129" t="s">
        <v>52</v>
      </c>
      <c r="AA1129" t="s">
        <v>50</v>
      </c>
      <c r="AB1129" t="s">
        <v>50</v>
      </c>
      <c r="AC1129">
        <v>100</v>
      </c>
      <c r="AD1129">
        <v>90</v>
      </c>
      <c r="AE1129">
        <v>142</v>
      </c>
      <c r="AF1129">
        <v>4.0999999999999996</v>
      </c>
      <c r="AK1129" t="s">
        <v>51</v>
      </c>
      <c r="AL1129" t="s">
        <v>50</v>
      </c>
      <c r="AN1129" t="s">
        <v>50</v>
      </c>
      <c r="AO1129" t="s">
        <v>51</v>
      </c>
      <c r="AP1129" t="s">
        <v>51</v>
      </c>
      <c r="AQ1129" t="s">
        <v>51</v>
      </c>
      <c r="AR1129" t="s">
        <v>51</v>
      </c>
      <c r="AS1129" t="s">
        <v>50</v>
      </c>
      <c r="AT1129" t="s">
        <v>50</v>
      </c>
      <c r="AU1129" t="s">
        <v>52</v>
      </c>
      <c r="AV1129" t="s">
        <v>52</v>
      </c>
      <c r="AW1129" t="s">
        <v>52</v>
      </c>
      <c r="AX1129" t="s">
        <v>52</v>
      </c>
      <c r="AY1129" t="s">
        <v>51</v>
      </c>
    </row>
    <row r="1130" spans="1:51" hidden="1" x14ac:dyDescent="0.25">
      <c r="A1130">
        <v>269482</v>
      </c>
      <c r="B1130">
        <v>52</v>
      </c>
      <c r="C1130">
        <v>52</v>
      </c>
      <c r="D1130">
        <v>52</v>
      </c>
      <c r="E1130">
        <v>2</v>
      </c>
      <c r="F1130" t="s">
        <v>1477</v>
      </c>
      <c r="G1130" s="22">
        <v>26456</v>
      </c>
      <c r="H1130">
        <v>46</v>
      </c>
      <c r="I1130" t="s">
        <v>46</v>
      </c>
      <c r="J1130" t="s">
        <v>47</v>
      </c>
      <c r="K1130" t="s">
        <v>58</v>
      </c>
      <c r="L1130">
        <v>32.799999999999997</v>
      </c>
      <c r="O1130">
        <v>0</v>
      </c>
      <c r="P1130">
        <v>0</v>
      </c>
      <c r="S1130" t="s">
        <v>50</v>
      </c>
      <c r="T1130" t="s">
        <v>50</v>
      </c>
      <c r="V1130" t="s">
        <v>50</v>
      </c>
      <c r="W1130" t="s">
        <v>50</v>
      </c>
      <c r="X1130" t="s">
        <v>50</v>
      </c>
      <c r="Y1130" t="s">
        <v>51</v>
      </c>
      <c r="Z1130" t="s">
        <v>52</v>
      </c>
      <c r="AA1130" t="s">
        <v>50</v>
      </c>
      <c r="AB1130" t="s">
        <v>50</v>
      </c>
      <c r="AK1130" t="s">
        <v>51</v>
      </c>
      <c r="AL1130" t="s">
        <v>50</v>
      </c>
      <c r="AN1130" t="s">
        <v>50</v>
      </c>
      <c r="AO1130" t="s">
        <v>51</v>
      </c>
      <c r="AP1130" t="s">
        <v>51</v>
      </c>
      <c r="AQ1130" t="s">
        <v>51</v>
      </c>
      <c r="AR1130" t="s">
        <v>51</v>
      </c>
      <c r="AS1130" t="s">
        <v>50</v>
      </c>
      <c r="AT1130" t="s">
        <v>50</v>
      </c>
      <c r="AU1130" t="s">
        <v>52</v>
      </c>
      <c r="AV1130" t="s">
        <v>52</v>
      </c>
      <c r="AW1130" t="s">
        <v>52</v>
      </c>
      <c r="AX1130" t="s">
        <v>52</v>
      </c>
      <c r="AY1130" t="s">
        <v>51</v>
      </c>
    </row>
    <row r="1131" spans="1:51" x14ac:dyDescent="0.25">
      <c r="A1131">
        <v>269525</v>
      </c>
      <c r="B1131">
        <v>55</v>
      </c>
      <c r="C1131">
        <v>55</v>
      </c>
      <c r="D1131">
        <v>50</v>
      </c>
      <c r="E1131">
        <v>1</v>
      </c>
      <c r="F1131" t="s">
        <v>300</v>
      </c>
      <c r="G1131" s="22">
        <v>18088</v>
      </c>
      <c r="H1131">
        <v>69</v>
      </c>
      <c r="I1131" t="s">
        <v>46</v>
      </c>
      <c r="J1131" t="s">
        <v>47</v>
      </c>
      <c r="K1131" t="s">
        <v>58</v>
      </c>
      <c r="L1131">
        <v>33.4</v>
      </c>
      <c r="M1131">
        <v>125</v>
      </c>
      <c r="N1131">
        <v>80</v>
      </c>
      <c r="O1131">
        <v>45</v>
      </c>
      <c r="P1131">
        <v>102.5</v>
      </c>
      <c r="Q1131">
        <v>95</v>
      </c>
      <c r="R1131" t="s">
        <v>54</v>
      </c>
      <c r="S1131" t="s">
        <v>50</v>
      </c>
      <c r="T1131" t="s">
        <v>50</v>
      </c>
      <c r="U1131" t="s">
        <v>50</v>
      </c>
      <c r="V1131" t="s">
        <v>51</v>
      </c>
      <c r="W1131" t="s">
        <v>51</v>
      </c>
      <c r="X1131" t="s">
        <v>51</v>
      </c>
      <c r="Y1131" t="s">
        <v>50</v>
      </c>
      <c r="Z1131" t="s">
        <v>52</v>
      </c>
      <c r="AA1131" t="s">
        <v>50</v>
      </c>
      <c r="AB1131" t="s">
        <v>50</v>
      </c>
      <c r="AC1131">
        <v>85</v>
      </c>
      <c r="AD1131">
        <v>61</v>
      </c>
      <c r="AE1131">
        <v>130</v>
      </c>
      <c r="AF1131">
        <v>4.3</v>
      </c>
      <c r="AK1131" t="s">
        <v>50</v>
      </c>
      <c r="AL1131" t="s">
        <v>50</v>
      </c>
      <c r="AN1131" t="s">
        <v>51</v>
      </c>
      <c r="AO1131" t="s">
        <v>51</v>
      </c>
      <c r="AP1131" t="s">
        <v>51</v>
      </c>
      <c r="AQ1131" t="s">
        <v>51</v>
      </c>
      <c r="AR1131" t="s">
        <v>51</v>
      </c>
      <c r="AS1131" t="s">
        <v>51</v>
      </c>
      <c r="AT1131" t="s">
        <v>50</v>
      </c>
      <c r="AU1131" t="s">
        <v>52</v>
      </c>
      <c r="AV1131" t="s">
        <v>52</v>
      </c>
      <c r="AW1131" t="s">
        <v>52</v>
      </c>
      <c r="AX1131" t="s">
        <v>52</v>
      </c>
      <c r="AY1131" t="s">
        <v>51</v>
      </c>
    </row>
    <row r="1132" spans="1:51" hidden="1" x14ac:dyDescent="0.25">
      <c r="A1132">
        <v>269525</v>
      </c>
      <c r="B1132">
        <v>55</v>
      </c>
      <c r="C1132">
        <v>55</v>
      </c>
      <c r="D1132">
        <v>50</v>
      </c>
      <c r="E1132">
        <v>2</v>
      </c>
      <c r="F1132" t="s">
        <v>1478</v>
      </c>
      <c r="G1132" s="22">
        <v>18088</v>
      </c>
      <c r="H1132">
        <v>69</v>
      </c>
      <c r="I1132" t="s">
        <v>46</v>
      </c>
      <c r="J1132" t="s">
        <v>47</v>
      </c>
      <c r="K1132" t="s">
        <v>58</v>
      </c>
      <c r="L1132">
        <v>32.799999999999997</v>
      </c>
      <c r="M1132">
        <v>140</v>
      </c>
      <c r="N1132">
        <v>75</v>
      </c>
      <c r="O1132">
        <v>65</v>
      </c>
      <c r="P1132">
        <v>107.5</v>
      </c>
      <c r="Q1132">
        <v>77</v>
      </c>
      <c r="R1132" t="s">
        <v>54</v>
      </c>
      <c r="S1132" t="s">
        <v>51</v>
      </c>
      <c r="T1132" t="s">
        <v>50</v>
      </c>
      <c r="U1132" t="s">
        <v>50</v>
      </c>
      <c r="V1132" t="s">
        <v>51</v>
      </c>
      <c r="W1132" t="s">
        <v>51</v>
      </c>
      <c r="X1132" t="s">
        <v>51</v>
      </c>
      <c r="Y1132" t="s">
        <v>50</v>
      </c>
      <c r="Z1132" t="s">
        <v>52</v>
      </c>
      <c r="AA1132" t="s">
        <v>50</v>
      </c>
      <c r="AB1132" t="s">
        <v>50</v>
      </c>
      <c r="AC1132">
        <v>92</v>
      </c>
      <c r="AD1132">
        <v>55</v>
      </c>
      <c r="AF1132">
        <v>4.4000000000000004</v>
      </c>
      <c r="AK1132" t="s">
        <v>50</v>
      </c>
      <c r="AL1132" t="s">
        <v>50</v>
      </c>
      <c r="AN1132" t="s">
        <v>51</v>
      </c>
      <c r="AO1132" t="s">
        <v>51</v>
      </c>
      <c r="AP1132" t="s">
        <v>51</v>
      </c>
      <c r="AQ1132" t="s">
        <v>51</v>
      </c>
      <c r="AR1132" t="s">
        <v>51</v>
      </c>
      <c r="AS1132" t="s">
        <v>51</v>
      </c>
      <c r="AT1132" t="s">
        <v>50</v>
      </c>
      <c r="AU1132" t="s">
        <v>52</v>
      </c>
      <c r="AV1132" t="s">
        <v>52</v>
      </c>
      <c r="AW1132" t="s">
        <v>52</v>
      </c>
      <c r="AX1132" t="s">
        <v>52</v>
      </c>
      <c r="AY1132" t="s">
        <v>51</v>
      </c>
    </row>
    <row r="1133" spans="1:51" hidden="1" x14ac:dyDescent="0.25">
      <c r="A1133">
        <v>269525</v>
      </c>
      <c r="B1133">
        <v>55</v>
      </c>
      <c r="C1133">
        <v>55</v>
      </c>
      <c r="D1133">
        <v>50</v>
      </c>
      <c r="E1133">
        <v>3</v>
      </c>
      <c r="F1133" t="s">
        <v>1479</v>
      </c>
      <c r="G1133" s="22">
        <v>18088</v>
      </c>
      <c r="H1133">
        <v>69</v>
      </c>
      <c r="I1133" t="s">
        <v>46</v>
      </c>
      <c r="J1133" t="s">
        <v>47</v>
      </c>
      <c r="K1133" t="s">
        <v>58</v>
      </c>
      <c r="L1133">
        <v>32.200000000000003</v>
      </c>
      <c r="M1133">
        <v>120</v>
      </c>
      <c r="N1133">
        <v>50</v>
      </c>
      <c r="O1133">
        <v>70</v>
      </c>
      <c r="P1133">
        <v>85</v>
      </c>
      <c r="Q1133">
        <v>80</v>
      </c>
      <c r="R1133" t="s">
        <v>54</v>
      </c>
      <c r="S1133" t="s">
        <v>50</v>
      </c>
      <c r="T1133" t="s">
        <v>50</v>
      </c>
      <c r="U1133" t="s">
        <v>50</v>
      </c>
      <c r="V1133" t="s">
        <v>51</v>
      </c>
      <c r="W1133" t="s">
        <v>51</v>
      </c>
      <c r="X1133" t="s">
        <v>51</v>
      </c>
      <c r="Y1133" t="s">
        <v>50</v>
      </c>
      <c r="Z1133" t="s">
        <v>52</v>
      </c>
      <c r="AA1133" t="s">
        <v>50</v>
      </c>
      <c r="AB1133" t="s">
        <v>50</v>
      </c>
      <c r="AC1133">
        <v>103</v>
      </c>
      <c r="AD1133">
        <v>48</v>
      </c>
      <c r="AF1133">
        <v>4.7</v>
      </c>
      <c r="AI1133">
        <v>3.5</v>
      </c>
      <c r="AJ1133">
        <v>1.8</v>
      </c>
      <c r="AK1133" t="s">
        <v>50</v>
      </c>
      <c r="AL1133" t="s">
        <v>51</v>
      </c>
      <c r="AM1133" t="s">
        <v>50</v>
      </c>
      <c r="AN1133" t="s">
        <v>51</v>
      </c>
      <c r="AO1133" t="s">
        <v>51</v>
      </c>
      <c r="AP1133" t="s">
        <v>51</v>
      </c>
      <c r="AQ1133" t="s">
        <v>51</v>
      </c>
      <c r="AR1133" t="s">
        <v>51</v>
      </c>
      <c r="AS1133" t="s">
        <v>51</v>
      </c>
      <c r="AT1133" t="s">
        <v>50</v>
      </c>
      <c r="AU1133" t="s">
        <v>52</v>
      </c>
      <c r="AV1133" t="s">
        <v>52</v>
      </c>
      <c r="AW1133" t="s">
        <v>52</v>
      </c>
      <c r="AX1133" t="s">
        <v>52</v>
      </c>
      <c r="AY1133" t="s">
        <v>51</v>
      </c>
    </row>
    <row r="1134" spans="1:51" hidden="1" x14ac:dyDescent="0.25">
      <c r="A1134">
        <v>269525</v>
      </c>
      <c r="B1134">
        <v>55</v>
      </c>
      <c r="C1134">
        <v>55</v>
      </c>
      <c r="D1134">
        <v>50</v>
      </c>
      <c r="E1134">
        <v>4</v>
      </c>
      <c r="F1134" t="s">
        <v>1480</v>
      </c>
      <c r="G1134" s="22">
        <v>18088</v>
      </c>
      <c r="H1134">
        <v>69</v>
      </c>
      <c r="I1134" t="s">
        <v>46</v>
      </c>
      <c r="J1134" t="s">
        <v>47</v>
      </c>
      <c r="K1134" t="s">
        <v>58</v>
      </c>
      <c r="L1134">
        <v>32.299999999999997</v>
      </c>
      <c r="M1134">
        <v>125</v>
      </c>
      <c r="N1134">
        <v>60</v>
      </c>
      <c r="O1134">
        <v>65</v>
      </c>
      <c r="P1134">
        <v>92.5</v>
      </c>
      <c r="Q1134">
        <v>90</v>
      </c>
      <c r="R1134" t="s">
        <v>49</v>
      </c>
      <c r="S1134" t="s">
        <v>50</v>
      </c>
      <c r="T1134" t="s">
        <v>50</v>
      </c>
      <c r="U1134" t="s">
        <v>50</v>
      </c>
      <c r="V1134" t="s">
        <v>51</v>
      </c>
      <c r="W1134" t="s">
        <v>51</v>
      </c>
      <c r="X1134" t="s">
        <v>51</v>
      </c>
      <c r="Y1134" t="s">
        <v>50</v>
      </c>
      <c r="Z1134" t="s">
        <v>52</v>
      </c>
      <c r="AA1134" t="s">
        <v>50</v>
      </c>
      <c r="AB1134" t="s">
        <v>50</v>
      </c>
      <c r="AC1134">
        <v>91</v>
      </c>
      <c r="AD1134">
        <v>56</v>
      </c>
      <c r="AF1134">
        <v>4.5999999999999996</v>
      </c>
      <c r="AK1134" t="s">
        <v>50</v>
      </c>
      <c r="AL1134" t="s">
        <v>51</v>
      </c>
      <c r="AM1134" t="s">
        <v>50</v>
      </c>
      <c r="AN1134" t="s">
        <v>51</v>
      </c>
      <c r="AO1134" t="s">
        <v>51</v>
      </c>
      <c r="AP1134" t="s">
        <v>51</v>
      </c>
      <c r="AQ1134" t="s">
        <v>51</v>
      </c>
      <c r="AR1134" t="s">
        <v>51</v>
      </c>
      <c r="AS1134" t="s">
        <v>51</v>
      </c>
      <c r="AT1134" t="s">
        <v>50</v>
      </c>
      <c r="AU1134" t="s">
        <v>52</v>
      </c>
      <c r="AV1134" t="s">
        <v>52</v>
      </c>
      <c r="AW1134" t="s">
        <v>52</v>
      </c>
      <c r="AX1134" t="s">
        <v>52</v>
      </c>
      <c r="AY1134" t="s">
        <v>51</v>
      </c>
    </row>
    <row r="1135" spans="1:51" hidden="1" x14ac:dyDescent="0.25">
      <c r="A1135">
        <v>269525</v>
      </c>
      <c r="B1135">
        <v>55</v>
      </c>
      <c r="C1135">
        <v>55</v>
      </c>
      <c r="D1135">
        <v>50</v>
      </c>
      <c r="E1135">
        <v>5</v>
      </c>
      <c r="F1135" t="s">
        <v>1481</v>
      </c>
      <c r="G1135" s="22">
        <v>18088</v>
      </c>
      <c r="H1135">
        <v>69</v>
      </c>
      <c r="I1135" t="s">
        <v>46</v>
      </c>
      <c r="J1135" t="s">
        <v>47</v>
      </c>
      <c r="K1135" t="s">
        <v>58</v>
      </c>
      <c r="L1135">
        <v>32.799999999999997</v>
      </c>
      <c r="M1135">
        <v>115</v>
      </c>
      <c r="N1135">
        <v>60</v>
      </c>
      <c r="O1135">
        <v>55</v>
      </c>
      <c r="P1135">
        <v>87.5</v>
      </c>
      <c r="Q1135">
        <v>72</v>
      </c>
      <c r="R1135" t="s">
        <v>54</v>
      </c>
      <c r="S1135" t="s">
        <v>50</v>
      </c>
      <c r="T1135" t="s">
        <v>50</v>
      </c>
      <c r="U1135" t="s">
        <v>51</v>
      </c>
      <c r="V1135" t="s">
        <v>51</v>
      </c>
      <c r="W1135" t="s">
        <v>51</v>
      </c>
      <c r="X1135" t="s">
        <v>51</v>
      </c>
      <c r="Y1135" t="s">
        <v>50</v>
      </c>
      <c r="Z1135" t="s">
        <v>52</v>
      </c>
      <c r="AA1135" t="s">
        <v>50</v>
      </c>
      <c r="AB1135" t="s">
        <v>50</v>
      </c>
      <c r="AC1135">
        <v>95</v>
      </c>
      <c r="AD1135">
        <v>53</v>
      </c>
      <c r="AE1135">
        <v>140</v>
      </c>
      <c r="AF1135">
        <v>4.8</v>
      </c>
      <c r="AI1135">
        <v>3.8</v>
      </c>
      <c r="AJ1135">
        <v>1.8</v>
      </c>
      <c r="AK1135" t="s">
        <v>50</v>
      </c>
      <c r="AL1135" t="s">
        <v>51</v>
      </c>
      <c r="AM1135" t="s">
        <v>50</v>
      </c>
      <c r="AN1135" t="s">
        <v>51</v>
      </c>
      <c r="AO1135" t="s">
        <v>51</v>
      </c>
      <c r="AP1135" t="s">
        <v>51</v>
      </c>
      <c r="AQ1135" t="s">
        <v>51</v>
      </c>
      <c r="AR1135" t="s">
        <v>51</v>
      </c>
      <c r="AS1135" t="s">
        <v>51</v>
      </c>
      <c r="AT1135" t="s">
        <v>51</v>
      </c>
      <c r="AU1135" t="s">
        <v>52</v>
      </c>
      <c r="AV1135" t="s">
        <v>52</v>
      </c>
      <c r="AW1135" t="s">
        <v>52</v>
      </c>
      <c r="AX1135" t="s">
        <v>52</v>
      </c>
      <c r="AY1135" t="s">
        <v>51</v>
      </c>
    </row>
    <row r="1136" spans="1:51" hidden="1" x14ac:dyDescent="0.25">
      <c r="A1136">
        <v>269525</v>
      </c>
      <c r="B1136">
        <v>55</v>
      </c>
      <c r="C1136">
        <v>55</v>
      </c>
      <c r="D1136">
        <v>50</v>
      </c>
      <c r="E1136">
        <v>6</v>
      </c>
      <c r="F1136" t="s">
        <v>1482</v>
      </c>
      <c r="G1136" s="22">
        <v>18088</v>
      </c>
      <c r="H1136">
        <v>69</v>
      </c>
      <c r="I1136" t="s">
        <v>46</v>
      </c>
      <c r="J1136" t="s">
        <v>47</v>
      </c>
      <c r="K1136" t="s">
        <v>58</v>
      </c>
      <c r="L1136">
        <v>32.799999999999997</v>
      </c>
      <c r="M1136">
        <v>110</v>
      </c>
      <c r="N1136">
        <v>60</v>
      </c>
      <c r="O1136">
        <v>50</v>
      </c>
      <c r="P1136">
        <v>85</v>
      </c>
      <c r="Q1136">
        <v>86</v>
      </c>
      <c r="R1136" t="s">
        <v>54</v>
      </c>
      <c r="S1136" t="s">
        <v>50</v>
      </c>
      <c r="T1136" t="s">
        <v>50</v>
      </c>
      <c r="U1136" t="s">
        <v>50</v>
      </c>
      <c r="V1136" t="s">
        <v>51</v>
      </c>
      <c r="W1136" t="s">
        <v>51</v>
      </c>
      <c r="X1136" t="s">
        <v>51</v>
      </c>
      <c r="Y1136" t="s">
        <v>50</v>
      </c>
      <c r="Z1136" t="s">
        <v>52</v>
      </c>
      <c r="AA1136" t="s">
        <v>50</v>
      </c>
      <c r="AB1136" t="s">
        <v>50</v>
      </c>
      <c r="AK1136" t="s">
        <v>50</v>
      </c>
      <c r="AL1136" t="s">
        <v>51</v>
      </c>
      <c r="AM1136" t="s">
        <v>50</v>
      </c>
      <c r="AN1136" t="s">
        <v>51</v>
      </c>
      <c r="AO1136" t="s">
        <v>51</v>
      </c>
      <c r="AP1136" t="s">
        <v>51</v>
      </c>
      <c r="AQ1136" t="s">
        <v>50</v>
      </c>
      <c r="AR1136" t="s">
        <v>50</v>
      </c>
      <c r="AS1136" t="s">
        <v>51</v>
      </c>
      <c r="AT1136" t="s">
        <v>51</v>
      </c>
      <c r="AU1136" t="s">
        <v>52</v>
      </c>
      <c r="AV1136" t="s">
        <v>52</v>
      </c>
      <c r="AW1136" t="s">
        <v>52</v>
      </c>
      <c r="AX1136" t="s">
        <v>52</v>
      </c>
      <c r="AY1136" t="s">
        <v>51</v>
      </c>
    </row>
    <row r="1137" spans="1:51" hidden="1" x14ac:dyDescent="0.25">
      <c r="A1137">
        <v>269525</v>
      </c>
      <c r="B1137">
        <v>55</v>
      </c>
      <c r="C1137">
        <v>55</v>
      </c>
      <c r="D1137">
        <v>50</v>
      </c>
      <c r="E1137">
        <v>7</v>
      </c>
      <c r="F1137" t="s">
        <v>1483</v>
      </c>
      <c r="G1137" s="22">
        <v>18088</v>
      </c>
      <c r="H1137">
        <v>69</v>
      </c>
      <c r="I1137" t="s">
        <v>46</v>
      </c>
      <c r="J1137" t="s">
        <v>47</v>
      </c>
      <c r="K1137" t="s">
        <v>58</v>
      </c>
      <c r="L1137">
        <v>32.200000000000003</v>
      </c>
      <c r="M1137">
        <v>110</v>
      </c>
      <c r="N1137">
        <v>60</v>
      </c>
      <c r="O1137">
        <v>50</v>
      </c>
      <c r="P1137">
        <v>85</v>
      </c>
      <c r="Q1137">
        <v>86</v>
      </c>
      <c r="R1137" t="s">
        <v>54</v>
      </c>
      <c r="S1137" t="s">
        <v>50</v>
      </c>
      <c r="T1137" t="s">
        <v>50</v>
      </c>
      <c r="U1137" t="s">
        <v>50</v>
      </c>
      <c r="V1137" t="s">
        <v>51</v>
      </c>
      <c r="W1137" t="s">
        <v>51</v>
      </c>
      <c r="X1137" t="s">
        <v>51</v>
      </c>
      <c r="Y1137" t="s">
        <v>50</v>
      </c>
      <c r="Z1137" t="s">
        <v>52</v>
      </c>
      <c r="AA1137" t="s">
        <v>50</v>
      </c>
      <c r="AB1137" t="s">
        <v>50</v>
      </c>
      <c r="AC1137">
        <v>95</v>
      </c>
      <c r="AD1137">
        <v>53</v>
      </c>
      <c r="AE1137">
        <v>162</v>
      </c>
      <c r="AF1137">
        <v>5</v>
      </c>
      <c r="AI1137">
        <v>4.2</v>
      </c>
      <c r="AJ1137">
        <v>2.1</v>
      </c>
      <c r="AK1137" t="s">
        <v>50</v>
      </c>
      <c r="AL1137" t="s">
        <v>50</v>
      </c>
      <c r="AM1137" t="s">
        <v>50</v>
      </c>
      <c r="AN1137" t="s">
        <v>51</v>
      </c>
      <c r="AO1137" t="s">
        <v>51</v>
      </c>
      <c r="AP1137" t="s">
        <v>51</v>
      </c>
      <c r="AQ1137" t="s">
        <v>50</v>
      </c>
      <c r="AR1137" t="s">
        <v>50</v>
      </c>
      <c r="AS1137" t="s">
        <v>51</v>
      </c>
      <c r="AT1137" t="s">
        <v>51</v>
      </c>
      <c r="AU1137" t="s">
        <v>52</v>
      </c>
      <c r="AV1137" t="s">
        <v>52</v>
      </c>
      <c r="AW1137" t="s">
        <v>52</v>
      </c>
      <c r="AX1137" t="s">
        <v>52</v>
      </c>
      <c r="AY1137" t="s">
        <v>51</v>
      </c>
    </row>
    <row r="1138" spans="1:51" hidden="1" x14ac:dyDescent="0.25">
      <c r="A1138">
        <v>269525</v>
      </c>
      <c r="B1138">
        <v>55</v>
      </c>
      <c r="C1138">
        <v>55</v>
      </c>
      <c r="D1138">
        <v>50</v>
      </c>
      <c r="E1138">
        <v>8</v>
      </c>
      <c r="F1138" t="s">
        <v>1484</v>
      </c>
      <c r="G1138" s="22">
        <v>18088</v>
      </c>
      <c r="H1138">
        <v>69</v>
      </c>
      <c r="I1138" t="s">
        <v>46</v>
      </c>
      <c r="J1138" t="s">
        <v>47</v>
      </c>
      <c r="K1138" t="s">
        <v>58</v>
      </c>
      <c r="L1138">
        <v>30.5</v>
      </c>
      <c r="M1138">
        <v>130</v>
      </c>
      <c r="N1138">
        <v>70</v>
      </c>
      <c r="O1138">
        <v>60</v>
      </c>
      <c r="P1138">
        <v>100</v>
      </c>
      <c r="Q1138">
        <v>81</v>
      </c>
      <c r="R1138" t="s">
        <v>54</v>
      </c>
      <c r="S1138" t="s">
        <v>50</v>
      </c>
      <c r="T1138" t="s">
        <v>50</v>
      </c>
      <c r="U1138" t="s">
        <v>50</v>
      </c>
      <c r="V1138" t="s">
        <v>51</v>
      </c>
      <c r="W1138" t="s">
        <v>51</v>
      </c>
      <c r="X1138" t="s">
        <v>51</v>
      </c>
      <c r="Y1138" t="s">
        <v>50</v>
      </c>
      <c r="Z1138" t="s">
        <v>52</v>
      </c>
      <c r="AA1138" t="s">
        <v>50</v>
      </c>
      <c r="AB1138" t="s">
        <v>50</v>
      </c>
      <c r="AK1138" t="s">
        <v>50</v>
      </c>
      <c r="AL1138" t="s">
        <v>50</v>
      </c>
      <c r="AM1138" t="s">
        <v>50</v>
      </c>
      <c r="AN1138" t="s">
        <v>51</v>
      </c>
      <c r="AO1138" t="s">
        <v>51</v>
      </c>
      <c r="AP1138" t="s">
        <v>51</v>
      </c>
      <c r="AQ1138" t="s">
        <v>50</v>
      </c>
      <c r="AR1138" t="s">
        <v>50</v>
      </c>
      <c r="AS1138" t="s">
        <v>51</v>
      </c>
      <c r="AT1138" t="s">
        <v>50</v>
      </c>
      <c r="AU1138" t="s">
        <v>52</v>
      </c>
      <c r="AV1138" t="s">
        <v>52</v>
      </c>
      <c r="AW1138" t="s">
        <v>52</v>
      </c>
      <c r="AX1138" t="s">
        <v>52</v>
      </c>
      <c r="AY1138" t="s">
        <v>51</v>
      </c>
    </row>
    <row r="1139" spans="1:51" x14ac:dyDescent="0.25">
      <c r="A1139">
        <v>269868</v>
      </c>
      <c r="B1139">
        <v>57</v>
      </c>
      <c r="C1139">
        <v>57</v>
      </c>
      <c r="D1139">
        <v>20</v>
      </c>
      <c r="E1139">
        <v>1</v>
      </c>
      <c r="F1139" t="s">
        <v>301</v>
      </c>
      <c r="G1139" s="22">
        <v>20076</v>
      </c>
      <c r="H1139">
        <v>64</v>
      </c>
      <c r="I1139" t="s">
        <v>46</v>
      </c>
      <c r="J1139" t="s">
        <v>47</v>
      </c>
      <c r="K1139" t="s">
        <v>58</v>
      </c>
      <c r="L1139">
        <v>18.899999999999999</v>
      </c>
      <c r="M1139">
        <v>115</v>
      </c>
      <c r="N1139">
        <v>75</v>
      </c>
      <c r="O1139">
        <v>40</v>
      </c>
      <c r="P1139">
        <v>95</v>
      </c>
      <c r="Q1139">
        <v>57</v>
      </c>
      <c r="R1139" t="s">
        <v>54</v>
      </c>
      <c r="S1139" t="s">
        <v>50</v>
      </c>
      <c r="T1139" t="s">
        <v>50</v>
      </c>
      <c r="U1139" t="s">
        <v>50</v>
      </c>
      <c r="V1139" t="s">
        <v>50</v>
      </c>
      <c r="W1139" t="s">
        <v>50</v>
      </c>
      <c r="X1139" t="s">
        <v>50</v>
      </c>
      <c r="Y1139" t="s">
        <v>50</v>
      </c>
      <c r="Z1139" t="s">
        <v>52</v>
      </c>
      <c r="AA1139" t="s">
        <v>50</v>
      </c>
      <c r="AB1139" t="s">
        <v>50</v>
      </c>
      <c r="AC1139">
        <v>64</v>
      </c>
      <c r="AD1139">
        <v>90</v>
      </c>
      <c r="AE1139">
        <v>131</v>
      </c>
      <c r="AF1139">
        <v>5</v>
      </c>
      <c r="AI1139">
        <v>4.5999999999999996</v>
      </c>
      <c r="AJ1139">
        <v>2.4</v>
      </c>
      <c r="AK1139" t="s">
        <v>51</v>
      </c>
      <c r="AL1139" t="s">
        <v>50</v>
      </c>
      <c r="AN1139" t="s">
        <v>51</v>
      </c>
      <c r="AO1139" t="s">
        <v>50</v>
      </c>
      <c r="AP1139" t="s">
        <v>50</v>
      </c>
      <c r="AQ1139" t="s">
        <v>50</v>
      </c>
      <c r="AR1139" t="s">
        <v>50</v>
      </c>
      <c r="AS1139" t="s">
        <v>51</v>
      </c>
      <c r="AT1139" t="s">
        <v>50</v>
      </c>
      <c r="AU1139" t="s">
        <v>52</v>
      </c>
      <c r="AV1139" t="s">
        <v>52</v>
      </c>
      <c r="AW1139" t="s">
        <v>52</v>
      </c>
      <c r="AX1139" t="s">
        <v>52</v>
      </c>
      <c r="AY1139" t="s">
        <v>50</v>
      </c>
    </row>
    <row r="1140" spans="1:51" hidden="1" x14ac:dyDescent="0.25">
      <c r="A1140">
        <v>269868</v>
      </c>
      <c r="B1140">
        <v>57</v>
      </c>
      <c r="C1140">
        <v>57</v>
      </c>
      <c r="D1140">
        <v>20</v>
      </c>
      <c r="E1140">
        <v>2</v>
      </c>
      <c r="F1140" t="s">
        <v>1485</v>
      </c>
      <c r="G1140" s="22">
        <v>20076</v>
      </c>
      <c r="H1140">
        <v>64</v>
      </c>
      <c r="I1140" t="s">
        <v>46</v>
      </c>
      <c r="J1140" t="s">
        <v>47</v>
      </c>
      <c r="K1140" t="s">
        <v>58</v>
      </c>
      <c r="L1140">
        <v>19.100000000000001</v>
      </c>
      <c r="M1140">
        <v>109</v>
      </c>
      <c r="N1140">
        <v>60</v>
      </c>
      <c r="O1140">
        <v>49</v>
      </c>
      <c r="P1140">
        <v>84.5</v>
      </c>
      <c r="Q1140">
        <v>63</v>
      </c>
      <c r="R1140" t="s">
        <v>49</v>
      </c>
      <c r="S1140" t="s">
        <v>50</v>
      </c>
      <c r="T1140" t="s">
        <v>50</v>
      </c>
      <c r="U1140" t="s">
        <v>50</v>
      </c>
      <c r="V1140" t="s">
        <v>50</v>
      </c>
      <c r="W1140" t="s">
        <v>50</v>
      </c>
      <c r="X1140" t="s">
        <v>50</v>
      </c>
      <c r="Y1140" t="s">
        <v>50</v>
      </c>
      <c r="Z1140" t="s">
        <v>52</v>
      </c>
      <c r="AA1140" t="s">
        <v>50</v>
      </c>
      <c r="AB1140" t="s">
        <v>50</v>
      </c>
      <c r="AK1140" t="s">
        <v>51</v>
      </c>
      <c r="AL1140" t="s">
        <v>50</v>
      </c>
      <c r="AM1140" t="s">
        <v>50</v>
      </c>
      <c r="AN1140" t="s">
        <v>51</v>
      </c>
      <c r="AO1140" t="s">
        <v>50</v>
      </c>
      <c r="AP1140" t="s">
        <v>50</v>
      </c>
      <c r="AQ1140" t="s">
        <v>50</v>
      </c>
      <c r="AR1140" t="s">
        <v>50</v>
      </c>
      <c r="AS1140" t="s">
        <v>51</v>
      </c>
      <c r="AT1140" t="s">
        <v>50</v>
      </c>
      <c r="AU1140" t="s">
        <v>52</v>
      </c>
      <c r="AV1140" t="s">
        <v>52</v>
      </c>
      <c r="AW1140" t="s">
        <v>52</v>
      </c>
      <c r="AX1140" t="s">
        <v>52</v>
      </c>
      <c r="AY1140" t="s">
        <v>50</v>
      </c>
    </row>
    <row r="1141" spans="1:51" hidden="1" x14ac:dyDescent="0.25">
      <c r="A1141">
        <v>269868</v>
      </c>
      <c r="B1141">
        <v>55</v>
      </c>
      <c r="C1141">
        <v>55</v>
      </c>
      <c r="D1141">
        <v>20</v>
      </c>
      <c r="E1141">
        <v>3</v>
      </c>
      <c r="F1141" t="s">
        <v>1486</v>
      </c>
      <c r="G1141" s="22">
        <v>20076</v>
      </c>
      <c r="H1141">
        <v>64</v>
      </c>
      <c r="I1141" t="s">
        <v>46</v>
      </c>
      <c r="J1141" t="s">
        <v>47</v>
      </c>
      <c r="K1141" t="s">
        <v>58</v>
      </c>
      <c r="L1141">
        <v>18.899999999999999</v>
      </c>
      <c r="M1141">
        <v>118</v>
      </c>
      <c r="N1141">
        <v>75</v>
      </c>
      <c r="O1141">
        <v>43</v>
      </c>
      <c r="P1141">
        <v>96.5</v>
      </c>
      <c r="Q1141">
        <v>61</v>
      </c>
      <c r="R1141" t="s">
        <v>54</v>
      </c>
      <c r="S1141" t="s">
        <v>50</v>
      </c>
      <c r="T1141" t="s">
        <v>50</v>
      </c>
      <c r="U1141" t="s">
        <v>50</v>
      </c>
      <c r="V1141" t="s">
        <v>50</v>
      </c>
      <c r="W1141" t="s">
        <v>50</v>
      </c>
      <c r="X1141" t="s">
        <v>50</v>
      </c>
      <c r="Y1141" t="s">
        <v>50</v>
      </c>
      <c r="Z1141" t="s">
        <v>52</v>
      </c>
      <c r="AA1141" t="s">
        <v>50</v>
      </c>
      <c r="AB1141" t="s">
        <v>50</v>
      </c>
      <c r="AC1141">
        <v>76</v>
      </c>
      <c r="AD1141">
        <v>73</v>
      </c>
      <c r="AE1141">
        <v>126</v>
      </c>
      <c r="AF1141">
        <v>4.4000000000000004</v>
      </c>
      <c r="AI1141">
        <v>4.5999999999999996</v>
      </c>
      <c r="AJ1141">
        <v>2.4</v>
      </c>
      <c r="AK1141" t="s">
        <v>51</v>
      </c>
      <c r="AL1141" t="s">
        <v>50</v>
      </c>
      <c r="AM1141" t="s">
        <v>50</v>
      </c>
      <c r="AN1141" t="s">
        <v>51</v>
      </c>
      <c r="AO1141" t="s">
        <v>50</v>
      </c>
      <c r="AP1141" t="s">
        <v>50</v>
      </c>
      <c r="AQ1141" t="s">
        <v>50</v>
      </c>
      <c r="AR1141" t="s">
        <v>50</v>
      </c>
      <c r="AS1141" t="s">
        <v>51</v>
      </c>
      <c r="AT1141" t="s">
        <v>50</v>
      </c>
      <c r="AU1141" t="s">
        <v>52</v>
      </c>
      <c r="AV1141" t="s">
        <v>52</v>
      </c>
      <c r="AW1141" t="s">
        <v>52</v>
      </c>
      <c r="AX1141" t="s">
        <v>52</v>
      </c>
      <c r="AY1141" t="s">
        <v>50</v>
      </c>
    </row>
    <row r="1142" spans="1:51" x14ac:dyDescent="0.25">
      <c r="A1142">
        <v>270555</v>
      </c>
      <c r="B1142">
        <v>60</v>
      </c>
      <c r="D1142">
        <v>60</v>
      </c>
      <c r="E1142">
        <v>1</v>
      </c>
      <c r="F1142" t="s">
        <v>302</v>
      </c>
      <c r="G1142" s="22">
        <v>19470</v>
      </c>
      <c r="H1142">
        <v>65</v>
      </c>
      <c r="I1142" t="s">
        <v>56</v>
      </c>
      <c r="J1142" t="s">
        <v>57</v>
      </c>
      <c r="K1142" t="s">
        <v>58</v>
      </c>
      <c r="L1142">
        <v>37.020000000000003</v>
      </c>
      <c r="M1142">
        <v>130</v>
      </c>
      <c r="N1142">
        <v>70</v>
      </c>
      <c r="O1142">
        <v>60</v>
      </c>
      <c r="P1142">
        <v>100</v>
      </c>
      <c r="Q1142">
        <v>67</v>
      </c>
      <c r="R1142" t="s">
        <v>54</v>
      </c>
      <c r="S1142" t="s">
        <v>50</v>
      </c>
      <c r="T1142" t="s">
        <v>51</v>
      </c>
      <c r="U1142" t="s">
        <v>50</v>
      </c>
      <c r="V1142" t="s">
        <v>50</v>
      </c>
      <c r="W1142" t="s">
        <v>50</v>
      </c>
      <c r="X1142" t="s">
        <v>50</v>
      </c>
      <c r="Y1142" t="s">
        <v>50</v>
      </c>
      <c r="Z1142" t="b">
        <v>1</v>
      </c>
      <c r="AA1142" t="s">
        <v>51</v>
      </c>
      <c r="AB1142" t="s">
        <v>50</v>
      </c>
      <c r="AC1142">
        <v>72</v>
      </c>
      <c r="AE1142">
        <v>135</v>
      </c>
      <c r="AF1142">
        <v>4</v>
      </c>
      <c r="AI1142" t="s">
        <v>52</v>
      </c>
      <c r="AJ1142" t="s">
        <v>52</v>
      </c>
      <c r="AK1142" t="s">
        <v>50</v>
      </c>
      <c r="AL1142" t="s">
        <v>50</v>
      </c>
      <c r="AM1142" t="s">
        <v>52</v>
      </c>
      <c r="AN1142" t="s">
        <v>51</v>
      </c>
      <c r="AO1142" t="s">
        <v>51</v>
      </c>
      <c r="AQ1142" t="s">
        <v>50</v>
      </c>
      <c r="AR1142" t="s">
        <v>50</v>
      </c>
      <c r="AS1142" t="s">
        <v>50</v>
      </c>
      <c r="AT1142" t="s">
        <v>50</v>
      </c>
      <c r="AU1142" t="s">
        <v>52</v>
      </c>
      <c r="AV1142" t="s">
        <v>52</v>
      </c>
      <c r="AW1142" t="s">
        <v>52</v>
      </c>
      <c r="AX1142" t="s">
        <v>52</v>
      </c>
      <c r="AY1142" t="s">
        <v>51</v>
      </c>
    </row>
    <row r="1143" spans="1:51" hidden="1" x14ac:dyDescent="0.25">
      <c r="A1143">
        <v>270555</v>
      </c>
      <c r="B1143">
        <v>60</v>
      </c>
      <c r="D1143">
        <v>60</v>
      </c>
      <c r="E1143">
        <v>2</v>
      </c>
      <c r="F1143" t="s">
        <v>1487</v>
      </c>
      <c r="G1143" s="22">
        <v>19470</v>
      </c>
      <c r="H1143">
        <v>65</v>
      </c>
      <c r="I1143" t="s">
        <v>56</v>
      </c>
      <c r="J1143" t="s">
        <v>57</v>
      </c>
      <c r="K1143" t="s">
        <v>58</v>
      </c>
      <c r="L1143">
        <v>36.33</v>
      </c>
      <c r="M1143">
        <v>120</v>
      </c>
      <c r="N1143">
        <v>80</v>
      </c>
      <c r="O1143">
        <v>40</v>
      </c>
      <c r="P1143">
        <v>100</v>
      </c>
      <c r="Q1143">
        <v>75</v>
      </c>
      <c r="R1143" t="s">
        <v>54</v>
      </c>
      <c r="S1143" t="s">
        <v>50</v>
      </c>
      <c r="T1143" t="s">
        <v>51</v>
      </c>
      <c r="U1143" t="s">
        <v>50</v>
      </c>
      <c r="V1143" t="s">
        <v>50</v>
      </c>
      <c r="W1143" t="s">
        <v>50</v>
      </c>
      <c r="X1143" t="s">
        <v>50</v>
      </c>
      <c r="Y1143" t="s">
        <v>50</v>
      </c>
      <c r="Z1143" t="b">
        <v>1</v>
      </c>
      <c r="AA1143" t="s">
        <v>51</v>
      </c>
      <c r="AB1143" t="s">
        <v>50</v>
      </c>
      <c r="AC1143">
        <v>90</v>
      </c>
      <c r="AD1143">
        <v>78</v>
      </c>
      <c r="AF1143">
        <v>5.2</v>
      </c>
      <c r="AI1143" t="s">
        <v>52</v>
      </c>
      <c r="AJ1143" t="s">
        <v>52</v>
      </c>
      <c r="AK1143" t="s">
        <v>50</v>
      </c>
      <c r="AL1143" t="s">
        <v>50</v>
      </c>
      <c r="AM1143" t="s">
        <v>52</v>
      </c>
      <c r="AN1143" t="s">
        <v>51</v>
      </c>
      <c r="AO1143" t="s">
        <v>51</v>
      </c>
      <c r="AP1143" t="s">
        <v>51</v>
      </c>
      <c r="AQ1143" t="s">
        <v>50</v>
      </c>
      <c r="AR1143" t="s">
        <v>50</v>
      </c>
      <c r="AS1143" t="s">
        <v>50</v>
      </c>
      <c r="AT1143" t="s">
        <v>50</v>
      </c>
      <c r="AU1143" t="s">
        <v>52</v>
      </c>
      <c r="AV1143" t="s">
        <v>52</v>
      </c>
      <c r="AW1143" t="s">
        <v>52</v>
      </c>
      <c r="AX1143" t="s">
        <v>52</v>
      </c>
      <c r="AY1143" t="s">
        <v>51</v>
      </c>
    </row>
    <row r="1144" spans="1:51" hidden="1" x14ac:dyDescent="0.25">
      <c r="A1144">
        <v>270555</v>
      </c>
      <c r="B1144">
        <v>60</v>
      </c>
      <c r="D1144">
        <v>60</v>
      </c>
      <c r="E1144">
        <v>3</v>
      </c>
      <c r="F1144" t="s">
        <v>1488</v>
      </c>
      <c r="G1144" s="22">
        <v>19470</v>
      </c>
      <c r="H1144">
        <v>65</v>
      </c>
      <c r="I1144" t="s">
        <v>56</v>
      </c>
      <c r="J1144" t="s">
        <v>57</v>
      </c>
      <c r="K1144" t="s">
        <v>58</v>
      </c>
      <c r="L1144">
        <v>35.29</v>
      </c>
      <c r="M1144">
        <v>90</v>
      </c>
      <c r="N1144">
        <v>60</v>
      </c>
      <c r="O1144">
        <v>30</v>
      </c>
      <c r="P1144">
        <v>75</v>
      </c>
      <c r="Q1144">
        <v>66</v>
      </c>
      <c r="R1144" t="s">
        <v>54</v>
      </c>
      <c r="S1144" t="s">
        <v>50</v>
      </c>
      <c r="T1144" t="s">
        <v>51</v>
      </c>
      <c r="U1144" t="s">
        <v>50</v>
      </c>
      <c r="V1144" t="s">
        <v>50</v>
      </c>
      <c r="W1144" t="s">
        <v>50</v>
      </c>
      <c r="X1144" t="s">
        <v>50</v>
      </c>
      <c r="Y1144" t="s">
        <v>50</v>
      </c>
      <c r="Z1144" t="b">
        <v>1</v>
      </c>
      <c r="AA1144" t="s">
        <v>51</v>
      </c>
      <c r="AB1144" t="s">
        <v>50</v>
      </c>
      <c r="AC1144">
        <v>79</v>
      </c>
      <c r="AD1144">
        <v>90</v>
      </c>
      <c r="AF1144">
        <v>4.3</v>
      </c>
      <c r="AI1144" t="s">
        <v>52</v>
      </c>
      <c r="AJ1144" t="s">
        <v>52</v>
      </c>
      <c r="AK1144" t="s">
        <v>50</v>
      </c>
      <c r="AL1144" t="s">
        <v>51</v>
      </c>
      <c r="AM1144" t="s">
        <v>52</v>
      </c>
      <c r="AN1144" t="s">
        <v>51</v>
      </c>
      <c r="AO1144" t="s">
        <v>51</v>
      </c>
      <c r="AP1144" t="s">
        <v>51</v>
      </c>
      <c r="AQ1144" t="s">
        <v>50</v>
      </c>
      <c r="AR1144" t="s">
        <v>50</v>
      </c>
      <c r="AS1144" t="s">
        <v>50</v>
      </c>
      <c r="AT1144" t="s">
        <v>50</v>
      </c>
      <c r="AU1144" t="s">
        <v>52</v>
      </c>
      <c r="AV1144" t="s">
        <v>52</v>
      </c>
      <c r="AW1144" t="s">
        <v>52</v>
      </c>
      <c r="AX1144" t="s">
        <v>52</v>
      </c>
      <c r="AY1144" t="s">
        <v>51</v>
      </c>
    </row>
    <row r="1145" spans="1:51" hidden="1" x14ac:dyDescent="0.25">
      <c r="A1145">
        <v>270555</v>
      </c>
      <c r="B1145">
        <v>60</v>
      </c>
      <c r="C1145">
        <v>60</v>
      </c>
      <c r="D1145">
        <v>60</v>
      </c>
      <c r="E1145">
        <v>4</v>
      </c>
      <c r="F1145" t="s">
        <v>1489</v>
      </c>
      <c r="G1145" s="22">
        <v>19470</v>
      </c>
      <c r="H1145">
        <v>65</v>
      </c>
      <c r="I1145" t="s">
        <v>56</v>
      </c>
      <c r="J1145" t="s">
        <v>57</v>
      </c>
      <c r="K1145" t="s">
        <v>58</v>
      </c>
      <c r="L1145">
        <v>35.6</v>
      </c>
      <c r="M1145">
        <v>150</v>
      </c>
      <c r="N1145">
        <v>80</v>
      </c>
      <c r="O1145">
        <v>70</v>
      </c>
      <c r="P1145">
        <v>115</v>
      </c>
      <c r="Q1145">
        <v>69</v>
      </c>
      <c r="R1145" t="s">
        <v>54</v>
      </c>
      <c r="S1145" t="s">
        <v>50</v>
      </c>
      <c r="T1145" t="s">
        <v>51</v>
      </c>
      <c r="U1145" t="s">
        <v>50</v>
      </c>
      <c r="V1145" t="s">
        <v>50</v>
      </c>
      <c r="W1145" t="s">
        <v>50</v>
      </c>
      <c r="X1145" t="s">
        <v>50</v>
      </c>
      <c r="Y1145" t="s">
        <v>50</v>
      </c>
      <c r="Z1145" t="b">
        <v>1</v>
      </c>
      <c r="AA1145" t="s">
        <v>51</v>
      </c>
      <c r="AB1145" t="s">
        <v>50</v>
      </c>
      <c r="AC1145">
        <v>79</v>
      </c>
      <c r="AF1145">
        <v>4.3</v>
      </c>
      <c r="AK1145" t="s">
        <v>50</v>
      </c>
      <c r="AL1145" t="s">
        <v>51</v>
      </c>
      <c r="AN1145" t="s">
        <v>51</v>
      </c>
      <c r="AO1145" t="s">
        <v>51</v>
      </c>
      <c r="AP1145" t="s">
        <v>51</v>
      </c>
      <c r="AQ1145" t="s">
        <v>50</v>
      </c>
      <c r="AR1145" t="s">
        <v>50</v>
      </c>
      <c r="AS1145" t="s">
        <v>50</v>
      </c>
      <c r="AT1145" t="s">
        <v>50</v>
      </c>
      <c r="AU1145" t="s">
        <v>52</v>
      </c>
      <c r="AV1145" t="s">
        <v>52</v>
      </c>
      <c r="AW1145" t="s">
        <v>52</v>
      </c>
      <c r="AX1145" t="s">
        <v>52</v>
      </c>
      <c r="AY1145" t="s">
        <v>51</v>
      </c>
    </row>
    <row r="1146" spans="1:51" hidden="1" x14ac:dyDescent="0.25">
      <c r="A1146">
        <v>270555</v>
      </c>
      <c r="B1146">
        <v>60</v>
      </c>
      <c r="C1146">
        <v>60</v>
      </c>
      <c r="D1146">
        <v>60</v>
      </c>
      <c r="E1146">
        <v>5</v>
      </c>
      <c r="F1146" t="s">
        <v>1490</v>
      </c>
      <c r="G1146" s="22">
        <v>19470</v>
      </c>
      <c r="H1146">
        <v>65</v>
      </c>
      <c r="I1146" t="s">
        <v>56</v>
      </c>
      <c r="J1146" t="s">
        <v>57</v>
      </c>
      <c r="K1146" t="s">
        <v>58</v>
      </c>
      <c r="L1146">
        <v>35.6</v>
      </c>
      <c r="M1146">
        <v>120</v>
      </c>
      <c r="N1146">
        <v>80</v>
      </c>
      <c r="O1146">
        <v>40</v>
      </c>
      <c r="P1146">
        <v>100</v>
      </c>
      <c r="Q1146">
        <v>64</v>
      </c>
      <c r="R1146" t="s">
        <v>54</v>
      </c>
      <c r="S1146" t="s">
        <v>50</v>
      </c>
      <c r="T1146" t="s">
        <v>51</v>
      </c>
      <c r="U1146" t="s">
        <v>50</v>
      </c>
      <c r="V1146" t="s">
        <v>50</v>
      </c>
      <c r="W1146" t="s">
        <v>50</v>
      </c>
      <c r="X1146" t="s">
        <v>50</v>
      </c>
      <c r="Y1146" t="s">
        <v>50</v>
      </c>
      <c r="Z1146" t="b">
        <v>1</v>
      </c>
      <c r="AA1146" t="s">
        <v>51</v>
      </c>
      <c r="AB1146" t="s">
        <v>50</v>
      </c>
      <c r="AK1146" t="s">
        <v>50</v>
      </c>
      <c r="AL1146" t="s">
        <v>51</v>
      </c>
      <c r="AN1146" t="s">
        <v>51</v>
      </c>
      <c r="AO1146" t="s">
        <v>51</v>
      </c>
      <c r="AP1146" t="s">
        <v>51</v>
      </c>
      <c r="AQ1146" t="s">
        <v>50</v>
      </c>
      <c r="AR1146" t="s">
        <v>50</v>
      </c>
      <c r="AS1146" t="s">
        <v>51</v>
      </c>
      <c r="AT1146" t="s">
        <v>50</v>
      </c>
      <c r="AU1146" t="s">
        <v>52</v>
      </c>
      <c r="AV1146" t="s">
        <v>52</v>
      </c>
      <c r="AW1146" t="s">
        <v>52</v>
      </c>
      <c r="AX1146" t="s">
        <v>52</v>
      </c>
      <c r="AY1146" t="s">
        <v>51</v>
      </c>
    </row>
    <row r="1147" spans="1:51" hidden="1" x14ac:dyDescent="0.25">
      <c r="A1147">
        <v>270555</v>
      </c>
      <c r="B1147">
        <v>65</v>
      </c>
      <c r="C1147">
        <v>65</v>
      </c>
      <c r="D1147">
        <v>60</v>
      </c>
      <c r="E1147">
        <v>6</v>
      </c>
      <c r="F1147" t="s">
        <v>1491</v>
      </c>
      <c r="G1147" s="22">
        <v>19470</v>
      </c>
      <c r="H1147">
        <v>65</v>
      </c>
      <c r="I1147" t="s">
        <v>56</v>
      </c>
      <c r="J1147" t="s">
        <v>57</v>
      </c>
      <c r="K1147" t="s">
        <v>58</v>
      </c>
      <c r="L1147">
        <v>35.299999999999997</v>
      </c>
      <c r="M1147">
        <v>120</v>
      </c>
      <c r="N1147">
        <v>70</v>
      </c>
      <c r="O1147">
        <v>50</v>
      </c>
      <c r="P1147">
        <v>95</v>
      </c>
      <c r="Q1147">
        <v>64</v>
      </c>
      <c r="R1147" t="s">
        <v>54</v>
      </c>
      <c r="S1147" t="s">
        <v>50</v>
      </c>
      <c r="T1147" t="s">
        <v>51</v>
      </c>
      <c r="U1147" t="s">
        <v>50</v>
      </c>
      <c r="V1147" t="s">
        <v>50</v>
      </c>
      <c r="W1147" t="s">
        <v>50</v>
      </c>
      <c r="X1147" t="s">
        <v>50</v>
      </c>
      <c r="Y1147" t="s">
        <v>50</v>
      </c>
      <c r="Z1147" t="b">
        <v>1</v>
      </c>
      <c r="AA1147" t="s">
        <v>51</v>
      </c>
      <c r="AB1147" t="s">
        <v>50</v>
      </c>
      <c r="AC1147">
        <v>79</v>
      </c>
      <c r="AD1147">
        <v>90</v>
      </c>
      <c r="AF1147">
        <v>4.5</v>
      </c>
      <c r="AK1147" t="s">
        <v>50</v>
      </c>
      <c r="AL1147" t="s">
        <v>51</v>
      </c>
      <c r="AM1147" t="s">
        <v>50</v>
      </c>
      <c r="AN1147" t="s">
        <v>51</v>
      </c>
      <c r="AO1147" t="s">
        <v>51</v>
      </c>
      <c r="AP1147" t="s">
        <v>51</v>
      </c>
      <c r="AQ1147" t="s">
        <v>50</v>
      </c>
      <c r="AR1147" t="s">
        <v>50</v>
      </c>
      <c r="AS1147" t="s">
        <v>51</v>
      </c>
      <c r="AT1147" t="s">
        <v>50</v>
      </c>
      <c r="AU1147" t="s">
        <v>52</v>
      </c>
      <c r="AV1147" t="s">
        <v>52</v>
      </c>
      <c r="AW1147" t="s">
        <v>52</v>
      </c>
      <c r="AX1147" t="s">
        <v>52</v>
      </c>
      <c r="AY1147" t="s">
        <v>51</v>
      </c>
    </row>
    <row r="1148" spans="1:51" hidden="1" x14ac:dyDescent="0.25">
      <c r="A1148">
        <v>270555</v>
      </c>
      <c r="B1148">
        <v>65</v>
      </c>
      <c r="C1148">
        <v>65</v>
      </c>
      <c r="D1148">
        <v>60</v>
      </c>
      <c r="E1148">
        <v>7</v>
      </c>
      <c r="F1148" t="s">
        <v>1492</v>
      </c>
      <c r="G1148" s="22">
        <v>19470</v>
      </c>
      <c r="H1148">
        <v>65</v>
      </c>
      <c r="I1148" t="s">
        <v>56</v>
      </c>
      <c r="J1148" t="s">
        <v>57</v>
      </c>
      <c r="K1148" t="s">
        <v>58</v>
      </c>
      <c r="L1148">
        <v>32.9</v>
      </c>
      <c r="M1148">
        <v>120</v>
      </c>
      <c r="N1148">
        <v>80</v>
      </c>
      <c r="O1148">
        <v>40</v>
      </c>
      <c r="P1148">
        <v>100</v>
      </c>
      <c r="Q1148">
        <v>68</v>
      </c>
      <c r="R1148" t="s">
        <v>54</v>
      </c>
      <c r="S1148" t="s">
        <v>50</v>
      </c>
      <c r="T1148" t="s">
        <v>51</v>
      </c>
      <c r="U1148" t="s">
        <v>50</v>
      </c>
      <c r="V1148" t="s">
        <v>50</v>
      </c>
      <c r="W1148" t="s">
        <v>50</v>
      </c>
      <c r="X1148" t="s">
        <v>50</v>
      </c>
      <c r="Y1148" t="s">
        <v>50</v>
      </c>
      <c r="Z1148" t="b">
        <v>1</v>
      </c>
      <c r="AA1148" t="s">
        <v>51</v>
      </c>
      <c r="AB1148" t="s">
        <v>50</v>
      </c>
      <c r="AK1148" t="s">
        <v>50</v>
      </c>
      <c r="AL1148" t="s">
        <v>51</v>
      </c>
      <c r="AM1148" t="s">
        <v>50</v>
      </c>
      <c r="AN1148" t="s">
        <v>51</v>
      </c>
      <c r="AO1148" t="s">
        <v>51</v>
      </c>
      <c r="AP1148" t="s">
        <v>51</v>
      </c>
      <c r="AQ1148" t="s">
        <v>50</v>
      </c>
      <c r="AR1148" t="s">
        <v>50</v>
      </c>
      <c r="AS1148" t="s">
        <v>50</v>
      </c>
      <c r="AT1148" t="s">
        <v>50</v>
      </c>
      <c r="AU1148" t="s">
        <v>52</v>
      </c>
      <c r="AV1148" t="s">
        <v>52</v>
      </c>
      <c r="AW1148" t="s">
        <v>52</v>
      </c>
      <c r="AX1148" t="s">
        <v>52</v>
      </c>
      <c r="AY1148" t="s">
        <v>51</v>
      </c>
    </row>
    <row r="1149" spans="1:51" hidden="1" x14ac:dyDescent="0.25">
      <c r="A1149">
        <v>270555</v>
      </c>
      <c r="B1149">
        <v>65</v>
      </c>
      <c r="C1149">
        <v>65</v>
      </c>
      <c r="D1149">
        <v>60</v>
      </c>
      <c r="E1149">
        <v>8</v>
      </c>
      <c r="F1149" t="s">
        <v>1493</v>
      </c>
      <c r="G1149" s="22">
        <v>19470</v>
      </c>
      <c r="H1149">
        <v>65</v>
      </c>
      <c r="I1149" t="s">
        <v>56</v>
      </c>
      <c r="J1149" t="s">
        <v>57</v>
      </c>
      <c r="K1149" t="s">
        <v>58</v>
      </c>
      <c r="L1149">
        <v>30.4</v>
      </c>
      <c r="M1149">
        <v>100</v>
      </c>
      <c r="N1149">
        <v>60</v>
      </c>
      <c r="O1149">
        <v>40</v>
      </c>
      <c r="P1149">
        <v>80</v>
      </c>
      <c r="Q1149">
        <v>54</v>
      </c>
      <c r="R1149" t="s">
        <v>54</v>
      </c>
      <c r="S1149" t="s">
        <v>50</v>
      </c>
      <c r="T1149" t="s">
        <v>51</v>
      </c>
      <c r="U1149" t="s">
        <v>50</v>
      </c>
      <c r="V1149" t="s">
        <v>50</v>
      </c>
      <c r="W1149" t="s">
        <v>50</v>
      </c>
      <c r="X1149" t="s">
        <v>50</v>
      </c>
      <c r="Y1149" t="s">
        <v>50</v>
      </c>
      <c r="Z1149" t="b">
        <v>1</v>
      </c>
      <c r="AA1149" t="s">
        <v>51</v>
      </c>
      <c r="AB1149" t="s">
        <v>50</v>
      </c>
      <c r="AC1149">
        <v>112</v>
      </c>
      <c r="AE1149">
        <v>126</v>
      </c>
      <c r="AF1149">
        <v>5.7</v>
      </c>
      <c r="AK1149" t="s">
        <v>50</v>
      </c>
      <c r="AL1149" t="s">
        <v>51</v>
      </c>
      <c r="AM1149" t="s">
        <v>50</v>
      </c>
      <c r="AN1149" t="s">
        <v>51</v>
      </c>
      <c r="AO1149" t="s">
        <v>51</v>
      </c>
      <c r="AP1149" t="s">
        <v>51</v>
      </c>
      <c r="AQ1149" t="s">
        <v>50</v>
      </c>
      <c r="AR1149" t="s">
        <v>50</v>
      </c>
      <c r="AS1149" t="s">
        <v>50</v>
      </c>
      <c r="AT1149" t="s">
        <v>50</v>
      </c>
      <c r="AU1149" t="s">
        <v>52</v>
      </c>
      <c r="AV1149" t="s">
        <v>52</v>
      </c>
      <c r="AW1149" t="s">
        <v>52</v>
      </c>
      <c r="AX1149" t="s">
        <v>52</v>
      </c>
      <c r="AY1149" t="s">
        <v>51</v>
      </c>
    </row>
    <row r="1150" spans="1:51" hidden="1" x14ac:dyDescent="0.25">
      <c r="A1150">
        <v>270555</v>
      </c>
      <c r="B1150">
        <v>65</v>
      </c>
      <c r="C1150">
        <v>65</v>
      </c>
      <c r="D1150">
        <v>60</v>
      </c>
      <c r="E1150">
        <v>9</v>
      </c>
      <c r="F1150" t="s">
        <v>1494</v>
      </c>
      <c r="G1150" s="22">
        <v>19470</v>
      </c>
      <c r="H1150">
        <v>65</v>
      </c>
      <c r="I1150" t="s">
        <v>56</v>
      </c>
      <c r="J1150" t="s">
        <v>57</v>
      </c>
      <c r="K1150" t="s">
        <v>58</v>
      </c>
      <c r="L1150">
        <v>31.1</v>
      </c>
      <c r="M1150">
        <v>130</v>
      </c>
      <c r="N1150">
        <v>70</v>
      </c>
      <c r="O1150">
        <v>60</v>
      </c>
      <c r="P1150">
        <v>100</v>
      </c>
      <c r="Q1150">
        <v>63</v>
      </c>
      <c r="R1150" t="s">
        <v>54</v>
      </c>
      <c r="S1150" t="s">
        <v>50</v>
      </c>
      <c r="T1150" t="s">
        <v>51</v>
      </c>
      <c r="U1150" t="s">
        <v>50</v>
      </c>
      <c r="V1150" t="s">
        <v>50</v>
      </c>
      <c r="W1150" t="s">
        <v>50</v>
      </c>
      <c r="X1150" t="s">
        <v>50</v>
      </c>
      <c r="Y1150" t="s">
        <v>50</v>
      </c>
      <c r="Z1150" t="b">
        <v>1</v>
      </c>
      <c r="AA1150" t="s">
        <v>51</v>
      </c>
      <c r="AB1150" t="s">
        <v>50</v>
      </c>
      <c r="AC1150">
        <v>86</v>
      </c>
      <c r="AD1150">
        <v>82</v>
      </c>
      <c r="AE1150">
        <v>135</v>
      </c>
      <c r="AF1150">
        <v>4.7</v>
      </c>
      <c r="AI1150">
        <v>5.7</v>
      </c>
      <c r="AJ1150">
        <v>3</v>
      </c>
      <c r="AK1150" t="s">
        <v>50</v>
      </c>
      <c r="AL1150" t="s">
        <v>51</v>
      </c>
      <c r="AM1150" t="s">
        <v>50</v>
      </c>
      <c r="AN1150" t="s">
        <v>51</v>
      </c>
      <c r="AO1150" t="s">
        <v>51</v>
      </c>
      <c r="AP1150" t="s">
        <v>50</v>
      </c>
      <c r="AQ1150" t="s">
        <v>50</v>
      </c>
      <c r="AR1150" t="s">
        <v>50</v>
      </c>
      <c r="AS1150" t="s">
        <v>50</v>
      </c>
      <c r="AT1150" t="s">
        <v>50</v>
      </c>
      <c r="AU1150" t="s">
        <v>52</v>
      </c>
      <c r="AV1150" t="s">
        <v>52</v>
      </c>
      <c r="AW1150" t="s">
        <v>52</v>
      </c>
      <c r="AX1150" t="s">
        <v>52</v>
      </c>
      <c r="AY1150" t="s">
        <v>51</v>
      </c>
    </row>
    <row r="1151" spans="1:51" x14ac:dyDescent="0.25">
      <c r="A1151">
        <v>270693</v>
      </c>
      <c r="B1151">
        <v>68</v>
      </c>
      <c r="D1151">
        <v>68</v>
      </c>
      <c r="E1151">
        <v>1</v>
      </c>
      <c r="F1151" t="s">
        <v>303</v>
      </c>
      <c r="G1151" s="22">
        <v>14048</v>
      </c>
      <c r="H1151">
        <v>80</v>
      </c>
      <c r="I1151" t="s">
        <v>56</v>
      </c>
      <c r="J1151" t="s">
        <v>47</v>
      </c>
      <c r="K1151" t="s">
        <v>48</v>
      </c>
      <c r="L1151">
        <v>27.43</v>
      </c>
      <c r="M1151">
        <v>130</v>
      </c>
      <c r="N1151">
        <v>70</v>
      </c>
      <c r="O1151">
        <v>60</v>
      </c>
      <c r="P1151">
        <v>100</v>
      </c>
      <c r="Q1151">
        <v>69</v>
      </c>
      <c r="R1151" t="s">
        <v>54</v>
      </c>
      <c r="S1151" t="s">
        <v>51</v>
      </c>
      <c r="T1151" t="s">
        <v>50</v>
      </c>
      <c r="U1151" t="s">
        <v>50</v>
      </c>
      <c r="V1151" t="s">
        <v>51</v>
      </c>
      <c r="W1151" t="s">
        <v>50</v>
      </c>
      <c r="X1151" t="s">
        <v>51</v>
      </c>
      <c r="Y1151" t="s">
        <v>50</v>
      </c>
      <c r="Z1151" t="s">
        <v>52</v>
      </c>
      <c r="AA1151" t="s">
        <v>50</v>
      </c>
      <c r="AB1151" t="s">
        <v>50</v>
      </c>
      <c r="AC1151">
        <v>91</v>
      </c>
      <c r="AD1151">
        <v>70</v>
      </c>
      <c r="AE1151">
        <v>163</v>
      </c>
      <c r="AF1151">
        <v>4.5</v>
      </c>
      <c r="AI1151" t="s">
        <v>52</v>
      </c>
      <c r="AJ1151" t="s">
        <v>52</v>
      </c>
      <c r="AK1151" t="s">
        <v>50</v>
      </c>
      <c r="AL1151" t="s">
        <v>51</v>
      </c>
      <c r="AM1151" t="s">
        <v>52</v>
      </c>
      <c r="AN1151" t="s">
        <v>51</v>
      </c>
      <c r="AO1151" t="s">
        <v>50</v>
      </c>
      <c r="AQ1151" t="s">
        <v>50</v>
      </c>
      <c r="AR1151" t="s">
        <v>50</v>
      </c>
      <c r="AS1151" t="s">
        <v>50</v>
      </c>
      <c r="AT1151" t="s">
        <v>50</v>
      </c>
      <c r="AU1151" t="s">
        <v>52</v>
      </c>
      <c r="AV1151" t="s">
        <v>52</v>
      </c>
      <c r="AW1151" t="s">
        <v>52</v>
      </c>
      <c r="AX1151" t="s">
        <v>52</v>
      </c>
      <c r="AY1151" t="s">
        <v>50</v>
      </c>
    </row>
    <row r="1152" spans="1:51" hidden="1" x14ac:dyDescent="0.25">
      <c r="A1152">
        <v>270693</v>
      </c>
      <c r="B1152">
        <v>68</v>
      </c>
      <c r="D1152">
        <v>68</v>
      </c>
      <c r="E1152">
        <v>2</v>
      </c>
      <c r="F1152" t="s">
        <v>1495</v>
      </c>
      <c r="G1152" s="22">
        <v>14048</v>
      </c>
      <c r="H1152">
        <v>80</v>
      </c>
      <c r="I1152" t="s">
        <v>56</v>
      </c>
      <c r="J1152" t="s">
        <v>47</v>
      </c>
      <c r="K1152" t="s">
        <v>48</v>
      </c>
      <c r="L1152">
        <v>27.1</v>
      </c>
      <c r="M1152">
        <v>120</v>
      </c>
      <c r="N1152">
        <v>70</v>
      </c>
      <c r="O1152">
        <v>50</v>
      </c>
      <c r="P1152">
        <v>95</v>
      </c>
      <c r="Q1152">
        <v>53</v>
      </c>
      <c r="R1152" t="s">
        <v>54</v>
      </c>
      <c r="S1152" t="s">
        <v>50</v>
      </c>
      <c r="T1152" t="s">
        <v>50</v>
      </c>
      <c r="U1152" t="s">
        <v>50</v>
      </c>
      <c r="V1152" t="s">
        <v>51</v>
      </c>
      <c r="W1152" t="s">
        <v>50</v>
      </c>
      <c r="X1152" t="s">
        <v>51</v>
      </c>
      <c r="Y1152" t="s">
        <v>50</v>
      </c>
      <c r="Z1152" t="s">
        <v>52</v>
      </c>
      <c r="AA1152" t="s">
        <v>50</v>
      </c>
      <c r="AB1152" t="s">
        <v>50</v>
      </c>
      <c r="AC1152">
        <v>78</v>
      </c>
      <c r="AD1152">
        <v>83</v>
      </c>
      <c r="AF1152">
        <v>4.9000000000000004</v>
      </c>
      <c r="AI1152" t="s">
        <v>52</v>
      </c>
      <c r="AJ1152" t="s">
        <v>52</v>
      </c>
      <c r="AK1152" t="s">
        <v>50</v>
      </c>
      <c r="AL1152" t="s">
        <v>51</v>
      </c>
      <c r="AM1152" t="s">
        <v>52</v>
      </c>
      <c r="AN1152" t="s">
        <v>51</v>
      </c>
      <c r="AO1152" t="s">
        <v>50</v>
      </c>
      <c r="AQ1152" t="s">
        <v>50</v>
      </c>
      <c r="AR1152" t="s">
        <v>50</v>
      </c>
      <c r="AS1152" t="s">
        <v>50</v>
      </c>
      <c r="AT1152" t="s">
        <v>50</v>
      </c>
      <c r="AU1152" t="s">
        <v>52</v>
      </c>
      <c r="AV1152" t="s">
        <v>52</v>
      </c>
      <c r="AW1152" t="s">
        <v>52</v>
      </c>
      <c r="AX1152" t="s">
        <v>52</v>
      </c>
      <c r="AY1152" t="s">
        <v>50</v>
      </c>
    </row>
    <row r="1153" spans="1:51" hidden="1" x14ac:dyDescent="0.25">
      <c r="A1153">
        <v>270693</v>
      </c>
      <c r="B1153">
        <v>68</v>
      </c>
      <c r="C1153">
        <v>68</v>
      </c>
      <c r="D1153">
        <v>68</v>
      </c>
      <c r="E1153">
        <v>3</v>
      </c>
      <c r="F1153" t="s">
        <v>1496</v>
      </c>
      <c r="G1153" s="22">
        <v>14048</v>
      </c>
      <c r="H1153">
        <v>80</v>
      </c>
      <c r="I1153" t="s">
        <v>56</v>
      </c>
      <c r="J1153" t="s">
        <v>47</v>
      </c>
      <c r="K1153" t="s">
        <v>48</v>
      </c>
      <c r="L1153">
        <v>27.1</v>
      </c>
      <c r="M1153">
        <v>140</v>
      </c>
      <c r="N1153">
        <v>70</v>
      </c>
      <c r="O1153">
        <v>70</v>
      </c>
      <c r="P1153">
        <v>105</v>
      </c>
      <c r="Q1153">
        <v>57</v>
      </c>
      <c r="R1153" t="s">
        <v>54</v>
      </c>
      <c r="S1153" t="s">
        <v>50</v>
      </c>
      <c r="T1153" t="s">
        <v>50</v>
      </c>
      <c r="U1153" t="s">
        <v>50</v>
      </c>
      <c r="V1153" t="s">
        <v>51</v>
      </c>
      <c r="W1153" t="s">
        <v>50</v>
      </c>
      <c r="X1153" t="s">
        <v>51</v>
      </c>
      <c r="Y1153" t="s">
        <v>50</v>
      </c>
      <c r="Z1153" t="s">
        <v>52</v>
      </c>
      <c r="AA1153" t="s">
        <v>50</v>
      </c>
      <c r="AB1153" t="s">
        <v>50</v>
      </c>
      <c r="AK1153" t="s">
        <v>50</v>
      </c>
      <c r="AL1153" t="s">
        <v>51</v>
      </c>
      <c r="AN1153" t="s">
        <v>51</v>
      </c>
      <c r="AO1153" t="s">
        <v>50</v>
      </c>
      <c r="AP1153" t="s">
        <v>50</v>
      </c>
      <c r="AQ1153" t="s">
        <v>50</v>
      </c>
      <c r="AR1153" t="s">
        <v>50</v>
      </c>
      <c r="AS1153" t="s">
        <v>50</v>
      </c>
      <c r="AT1153" t="s">
        <v>50</v>
      </c>
      <c r="AU1153" t="s">
        <v>52</v>
      </c>
      <c r="AV1153" t="s">
        <v>52</v>
      </c>
      <c r="AW1153" t="s">
        <v>52</v>
      </c>
      <c r="AX1153" t="s">
        <v>52</v>
      </c>
      <c r="AY1153" t="s">
        <v>51</v>
      </c>
    </row>
    <row r="1154" spans="1:51" hidden="1" x14ac:dyDescent="0.25">
      <c r="A1154">
        <v>270693</v>
      </c>
      <c r="B1154">
        <v>55</v>
      </c>
      <c r="C1154">
        <v>55</v>
      </c>
      <c r="D1154">
        <v>55</v>
      </c>
      <c r="E1154">
        <v>4</v>
      </c>
      <c r="F1154" t="s">
        <v>1497</v>
      </c>
      <c r="G1154" s="22">
        <v>14048</v>
      </c>
      <c r="H1154">
        <v>80</v>
      </c>
      <c r="I1154" t="s">
        <v>56</v>
      </c>
      <c r="J1154" t="s">
        <v>47</v>
      </c>
      <c r="K1154" t="s">
        <v>48</v>
      </c>
      <c r="L1154">
        <v>26.5</v>
      </c>
      <c r="M1154">
        <v>135</v>
      </c>
      <c r="N1154">
        <v>70</v>
      </c>
      <c r="O1154">
        <v>65</v>
      </c>
      <c r="P1154">
        <v>102.5</v>
      </c>
      <c r="Q1154">
        <v>58</v>
      </c>
      <c r="R1154" t="s">
        <v>54</v>
      </c>
      <c r="S1154" t="s">
        <v>50</v>
      </c>
      <c r="T1154" t="s">
        <v>50</v>
      </c>
      <c r="U1154" t="s">
        <v>50</v>
      </c>
      <c r="V1154" t="s">
        <v>51</v>
      </c>
      <c r="W1154" t="s">
        <v>50</v>
      </c>
      <c r="X1154" t="s">
        <v>51</v>
      </c>
      <c r="Y1154" t="s">
        <v>50</v>
      </c>
      <c r="Z1154" t="s">
        <v>52</v>
      </c>
      <c r="AA1154" t="s">
        <v>50</v>
      </c>
      <c r="AB1154" t="s">
        <v>50</v>
      </c>
      <c r="AC1154">
        <v>72</v>
      </c>
      <c r="AD1154">
        <v>85</v>
      </c>
      <c r="AE1154">
        <v>151</v>
      </c>
      <c r="AF1154">
        <v>4.5</v>
      </c>
      <c r="AI1154">
        <v>4.8</v>
      </c>
      <c r="AJ1154">
        <v>1.7</v>
      </c>
      <c r="AK1154" t="s">
        <v>50</v>
      </c>
      <c r="AL1154" t="s">
        <v>51</v>
      </c>
      <c r="AM1154" t="s">
        <v>50</v>
      </c>
      <c r="AN1154" t="s">
        <v>51</v>
      </c>
      <c r="AO1154" t="s">
        <v>50</v>
      </c>
      <c r="AP1154" t="s">
        <v>50</v>
      </c>
      <c r="AQ1154" t="s">
        <v>50</v>
      </c>
      <c r="AR1154" t="s">
        <v>50</v>
      </c>
      <c r="AS1154" t="s">
        <v>50</v>
      </c>
      <c r="AT1154" t="s">
        <v>50</v>
      </c>
      <c r="AU1154" t="s">
        <v>52</v>
      </c>
      <c r="AV1154" t="s">
        <v>52</v>
      </c>
      <c r="AW1154" t="s">
        <v>52</v>
      </c>
      <c r="AX1154" t="s">
        <v>52</v>
      </c>
      <c r="AY1154" t="s">
        <v>51</v>
      </c>
    </row>
    <row r="1155" spans="1:51" hidden="1" x14ac:dyDescent="0.25">
      <c r="A1155">
        <v>270693</v>
      </c>
      <c r="B1155">
        <v>55</v>
      </c>
      <c r="C1155">
        <v>55</v>
      </c>
      <c r="D1155">
        <v>55</v>
      </c>
      <c r="E1155">
        <v>5</v>
      </c>
      <c r="F1155" t="s">
        <v>1498</v>
      </c>
      <c r="G1155" s="22">
        <v>14048</v>
      </c>
      <c r="H1155">
        <v>80</v>
      </c>
      <c r="I1155" t="s">
        <v>56</v>
      </c>
      <c r="J1155" t="s">
        <v>47</v>
      </c>
      <c r="K1155" t="s">
        <v>48</v>
      </c>
      <c r="L1155">
        <v>26.2</v>
      </c>
      <c r="M1155">
        <v>130</v>
      </c>
      <c r="N1155">
        <v>80</v>
      </c>
      <c r="O1155">
        <v>50</v>
      </c>
      <c r="P1155">
        <v>105</v>
      </c>
      <c r="Q1155">
        <v>55</v>
      </c>
      <c r="R1155" t="s">
        <v>49</v>
      </c>
      <c r="S1155" t="s">
        <v>50</v>
      </c>
      <c r="T1155" t="s">
        <v>50</v>
      </c>
      <c r="U1155" t="s">
        <v>50</v>
      </c>
      <c r="V1155" t="s">
        <v>51</v>
      </c>
      <c r="W1155" t="s">
        <v>50</v>
      </c>
      <c r="X1155" t="s">
        <v>51</v>
      </c>
      <c r="Y1155" t="s">
        <v>50</v>
      </c>
      <c r="Z1155" t="s">
        <v>52</v>
      </c>
      <c r="AA1155" t="s">
        <v>50</v>
      </c>
      <c r="AB1155" t="s">
        <v>50</v>
      </c>
      <c r="AC1155">
        <v>81</v>
      </c>
      <c r="AD1155">
        <v>80</v>
      </c>
      <c r="AF1155">
        <v>6.1</v>
      </c>
      <c r="AK1155" t="s">
        <v>50</v>
      </c>
      <c r="AL1155" t="s">
        <v>51</v>
      </c>
      <c r="AM1155" t="s">
        <v>50</v>
      </c>
      <c r="AN1155" t="s">
        <v>51</v>
      </c>
      <c r="AO1155" t="s">
        <v>51</v>
      </c>
      <c r="AP1155" t="s">
        <v>50</v>
      </c>
      <c r="AQ1155" t="s">
        <v>50</v>
      </c>
      <c r="AR1155" t="s">
        <v>50</v>
      </c>
      <c r="AS1155" t="s">
        <v>50</v>
      </c>
      <c r="AT1155" t="s">
        <v>50</v>
      </c>
      <c r="AU1155" t="s">
        <v>52</v>
      </c>
      <c r="AV1155" t="s">
        <v>52</v>
      </c>
      <c r="AW1155" t="s">
        <v>52</v>
      </c>
      <c r="AX1155" t="s">
        <v>52</v>
      </c>
      <c r="AY1155" t="s">
        <v>51</v>
      </c>
    </row>
    <row r="1156" spans="1:51" hidden="1" x14ac:dyDescent="0.25">
      <c r="A1156">
        <v>270693</v>
      </c>
      <c r="B1156">
        <v>60</v>
      </c>
      <c r="C1156">
        <v>60</v>
      </c>
      <c r="D1156">
        <v>55</v>
      </c>
      <c r="E1156">
        <v>6</v>
      </c>
      <c r="F1156" t="s">
        <v>1499</v>
      </c>
      <c r="G1156" s="22">
        <v>14048</v>
      </c>
      <c r="H1156">
        <v>80</v>
      </c>
      <c r="I1156" t="s">
        <v>56</v>
      </c>
      <c r="J1156" t="s">
        <v>47</v>
      </c>
      <c r="K1156" t="s">
        <v>48</v>
      </c>
      <c r="L1156">
        <v>27.1</v>
      </c>
      <c r="M1156">
        <v>120</v>
      </c>
      <c r="N1156">
        <v>70</v>
      </c>
      <c r="O1156">
        <v>50</v>
      </c>
      <c r="P1156">
        <v>95</v>
      </c>
      <c r="Q1156">
        <v>51</v>
      </c>
      <c r="R1156" t="s">
        <v>49</v>
      </c>
      <c r="S1156" t="s">
        <v>50</v>
      </c>
      <c r="T1156" t="s">
        <v>50</v>
      </c>
      <c r="U1156" t="s">
        <v>50</v>
      </c>
      <c r="V1156" t="s">
        <v>51</v>
      </c>
      <c r="W1156" t="s">
        <v>50</v>
      </c>
      <c r="X1156" t="s">
        <v>51</v>
      </c>
      <c r="Y1156" t="s">
        <v>50</v>
      </c>
      <c r="Z1156" t="s">
        <v>52</v>
      </c>
      <c r="AA1156" t="s">
        <v>50</v>
      </c>
      <c r="AB1156" t="s">
        <v>50</v>
      </c>
      <c r="AE1156">
        <v>181</v>
      </c>
      <c r="AK1156" t="s">
        <v>50</v>
      </c>
      <c r="AL1156" t="s">
        <v>51</v>
      </c>
      <c r="AM1156" t="s">
        <v>50</v>
      </c>
      <c r="AN1156" t="s">
        <v>51</v>
      </c>
      <c r="AO1156" t="s">
        <v>51</v>
      </c>
      <c r="AP1156" t="s">
        <v>50</v>
      </c>
      <c r="AQ1156" t="s">
        <v>50</v>
      </c>
      <c r="AR1156" t="s">
        <v>50</v>
      </c>
      <c r="AS1156" t="s">
        <v>50</v>
      </c>
      <c r="AT1156" t="s">
        <v>50</v>
      </c>
      <c r="AU1156" t="s">
        <v>52</v>
      </c>
      <c r="AV1156" t="s">
        <v>52</v>
      </c>
      <c r="AW1156" t="s">
        <v>52</v>
      </c>
      <c r="AX1156" t="s">
        <v>52</v>
      </c>
      <c r="AY1156" t="s">
        <v>51</v>
      </c>
    </row>
    <row r="1157" spans="1:51" x14ac:dyDescent="0.25">
      <c r="A1157">
        <v>271143</v>
      </c>
      <c r="B1157">
        <v>55</v>
      </c>
      <c r="D1157">
        <v>55</v>
      </c>
      <c r="E1157">
        <v>1</v>
      </c>
      <c r="F1157" t="s">
        <v>304</v>
      </c>
      <c r="G1157" s="22">
        <v>11564</v>
      </c>
      <c r="H1157">
        <v>87</v>
      </c>
      <c r="I1157" t="s">
        <v>56</v>
      </c>
      <c r="J1157" t="s">
        <v>57</v>
      </c>
      <c r="K1157" t="s">
        <v>58</v>
      </c>
      <c r="L1157">
        <v>24.98</v>
      </c>
      <c r="M1157">
        <v>120</v>
      </c>
      <c r="N1157">
        <v>75</v>
      </c>
      <c r="O1157">
        <v>45</v>
      </c>
      <c r="P1157">
        <v>97.5</v>
      </c>
      <c r="Q1157">
        <v>67</v>
      </c>
      <c r="R1157" t="s">
        <v>54</v>
      </c>
      <c r="S1157" t="s">
        <v>50</v>
      </c>
      <c r="T1157" t="s">
        <v>50</v>
      </c>
      <c r="U1157" t="s">
        <v>51</v>
      </c>
      <c r="V1157" t="s">
        <v>51</v>
      </c>
      <c r="W1157" t="s">
        <v>50</v>
      </c>
      <c r="X1157" t="s">
        <v>51</v>
      </c>
      <c r="Y1157" t="s">
        <v>51</v>
      </c>
      <c r="Z1157" t="b">
        <v>1</v>
      </c>
      <c r="AA1157" t="s">
        <v>51</v>
      </c>
      <c r="AB1157" t="s">
        <v>51</v>
      </c>
      <c r="AC1157">
        <v>99</v>
      </c>
      <c r="AD1157">
        <v>60</v>
      </c>
      <c r="AE1157">
        <v>158</v>
      </c>
      <c r="AF1157">
        <v>4.3</v>
      </c>
      <c r="AI1157" t="s">
        <v>52</v>
      </c>
      <c r="AJ1157" t="s">
        <v>52</v>
      </c>
      <c r="AK1157" t="s">
        <v>50</v>
      </c>
      <c r="AL1157" t="s">
        <v>50</v>
      </c>
      <c r="AM1157" t="s">
        <v>52</v>
      </c>
      <c r="AN1157" t="s">
        <v>50</v>
      </c>
      <c r="AO1157" t="s">
        <v>51</v>
      </c>
      <c r="AP1157" t="s">
        <v>51</v>
      </c>
      <c r="AQ1157" t="s">
        <v>50</v>
      </c>
      <c r="AR1157" t="s">
        <v>50</v>
      </c>
      <c r="AS1157" t="s">
        <v>50</v>
      </c>
      <c r="AT1157" t="s">
        <v>50</v>
      </c>
      <c r="AU1157" t="s">
        <v>52</v>
      </c>
      <c r="AV1157" t="s">
        <v>52</v>
      </c>
      <c r="AW1157" t="s">
        <v>52</v>
      </c>
      <c r="AX1157" t="s">
        <v>52</v>
      </c>
      <c r="AY1157" t="s">
        <v>51</v>
      </c>
    </row>
    <row r="1158" spans="1:51" hidden="1" x14ac:dyDescent="0.25">
      <c r="A1158">
        <v>271143</v>
      </c>
      <c r="B1158">
        <v>55</v>
      </c>
      <c r="D1158">
        <v>55</v>
      </c>
      <c r="E1158">
        <v>2</v>
      </c>
      <c r="F1158" t="s">
        <v>1500</v>
      </c>
      <c r="G1158" s="22">
        <v>11564</v>
      </c>
      <c r="H1158">
        <v>87</v>
      </c>
      <c r="I1158" t="s">
        <v>56</v>
      </c>
      <c r="J1158" t="s">
        <v>57</v>
      </c>
      <c r="K1158" t="s">
        <v>58</v>
      </c>
      <c r="L1158">
        <v>24.98</v>
      </c>
      <c r="M1158">
        <v>115</v>
      </c>
      <c r="N1158">
        <v>65</v>
      </c>
      <c r="O1158">
        <v>50</v>
      </c>
      <c r="P1158">
        <v>90</v>
      </c>
      <c r="Q1158">
        <v>67</v>
      </c>
      <c r="R1158" t="s">
        <v>59</v>
      </c>
      <c r="S1158" t="s">
        <v>50</v>
      </c>
      <c r="T1158" t="s">
        <v>50</v>
      </c>
      <c r="U1158" t="s">
        <v>50</v>
      </c>
      <c r="V1158" t="s">
        <v>51</v>
      </c>
      <c r="W1158" t="s">
        <v>50</v>
      </c>
      <c r="X1158" t="s">
        <v>51</v>
      </c>
      <c r="Y1158" t="s">
        <v>51</v>
      </c>
      <c r="Z1158" t="b">
        <v>1</v>
      </c>
      <c r="AA1158" t="s">
        <v>51</v>
      </c>
      <c r="AB1158" t="s">
        <v>51</v>
      </c>
      <c r="AC1158">
        <v>99</v>
      </c>
      <c r="AD1158">
        <v>60</v>
      </c>
      <c r="AE1158">
        <v>15.8</v>
      </c>
      <c r="AF1158">
        <v>4.3</v>
      </c>
      <c r="AI1158" t="s">
        <v>52</v>
      </c>
      <c r="AJ1158" t="s">
        <v>52</v>
      </c>
      <c r="AK1158" t="s">
        <v>50</v>
      </c>
      <c r="AL1158" t="s">
        <v>50</v>
      </c>
      <c r="AM1158" t="s">
        <v>52</v>
      </c>
      <c r="AN1158" t="s">
        <v>50</v>
      </c>
      <c r="AO1158" t="s">
        <v>51</v>
      </c>
      <c r="AP1158" t="s">
        <v>51</v>
      </c>
      <c r="AQ1158" t="s">
        <v>50</v>
      </c>
      <c r="AR1158" t="s">
        <v>50</v>
      </c>
      <c r="AS1158" t="s">
        <v>50</v>
      </c>
      <c r="AT1158" t="s">
        <v>50</v>
      </c>
      <c r="AU1158" t="s">
        <v>52</v>
      </c>
      <c r="AV1158" t="s">
        <v>52</v>
      </c>
      <c r="AW1158" t="s">
        <v>52</v>
      </c>
      <c r="AX1158" t="s">
        <v>52</v>
      </c>
      <c r="AY1158" t="s">
        <v>51</v>
      </c>
    </row>
    <row r="1159" spans="1:51" hidden="1" x14ac:dyDescent="0.25">
      <c r="A1159">
        <v>271143</v>
      </c>
      <c r="B1159">
        <v>55</v>
      </c>
      <c r="D1159">
        <v>55</v>
      </c>
      <c r="E1159">
        <v>3</v>
      </c>
      <c r="F1159" t="s">
        <v>1501</v>
      </c>
      <c r="G1159" s="22">
        <v>11564</v>
      </c>
      <c r="H1159">
        <v>87</v>
      </c>
      <c r="I1159" t="s">
        <v>56</v>
      </c>
      <c r="J1159" t="s">
        <v>57</v>
      </c>
      <c r="K1159" t="s">
        <v>58</v>
      </c>
      <c r="L1159">
        <v>25.71</v>
      </c>
      <c r="M1159">
        <v>130</v>
      </c>
      <c r="N1159">
        <v>60</v>
      </c>
      <c r="O1159">
        <v>70</v>
      </c>
      <c r="P1159">
        <v>95</v>
      </c>
      <c r="Q1159">
        <v>72</v>
      </c>
      <c r="R1159" t="s">
        <v>59</v>
      </c>
      <c r="S1159" t="s">
        <v>50</v>
      </c>
      <c r="T1159" t="s">
        <v>50</v>
      </c>
      <c r="U1159" t="s">
        <v>50</v>
      </c>
      <c r="V1159" t="s">
        <v>51</v>
      </c>
      <c r="W1159" t="s">
        <v>50</v>
      </c>
      <c r="X1159" t="s">
        <v>51</v>
      </c>
      <c r="Y1159" t="s">
        <v>51</v>
      </c>
      <c r="Z1159" t="b">
        <v>1</v>
      </c>
      <c r="AA1159" t="s">
        <v>51</v>
      </c>
      <c r="AB1159" t="s">
        <v>51</v>
      </c>
      <c r="AC1159">
        <v>105</v>
      </c>
      <c r="AI1159" t="s">
        <v>52</v>
      </c>
      <c r="AJ1159" t="s">
        <v>52</v>
      </c>
      <c r="AK1159" t="s">
        <v>50</v>
      </c>
      <c r="AL1159" t="s">
        <v>50</v>
      </c>
      <c r="AM1159" t="s">
        <v>52</v>
      </c>
      <c r="AN1159" t="s">
        <v>50</v>
      </c>
      <c r="AO1159" t="s">
        <v>51</v>
      </c>
      <c r="AP1159" t="s">
        <v>51</v>
      </c>
      <c r="AQ1159" t="s">
        <v>50</v>
      </c>
      <c r="AR1159" t="s">
        <v>50</v>
      </c>
      <c r="AS1159" t="s">
        <v>50</v>
      </c>
      <c r="AT1159" t="s">
        <v>50</v>
      </c>
      <c r="AU1159" t="s">
        <v>52</v>
      </c>
      <c r="AV1159" t="s">
        <v>52</v>
      </c>
      <c r="AW1159" t="s">
        <v>52</v>
      </c>
      <c r="AX1159" t="s">
        <v>52</v>
      </c>
      <c r="AY1159" t="s">
        <v>51</v>
      </c>
    </row>
    <row r="1160" spans="1:51" hidden="1" x14ac:dyDescent="0.25">
      <c r="A1160">
        <v>271143</v>
      </c>
      <c r="B1160">
        <v>55</v>
      </c>
      <c r="D1160">
        <v>55</v>
      </c>
      <c r="E1160">
        <v>4</v>
      </c>
      <c r="F1160" t="s">
        <v>1502</v>
      </c>
      <c r="G1160" s="22">
        <v>11564</v>
      </c>
      <c r="H1160">
        <v>87</v>
      </c>
      <c r="I1160" t="s">
        <v>56</v>
      </c>
      <c r="J1160" t="s">
        <v>57</v>
      </c>
      <c r="K1160" t="s">
        <v>58</v>
      </c>
      <c r="L1160">
        <v>24.61</v>
      </c>
      <c r="M1160">
        <v>100</v>
      </c>
      <c r="N1160">
        <v>60</v>
      </c>
      <c r="O1160">
        <v>40</v>
      </c>
      <c r="P1160">
        <v>80</v>
      </c>
      <c r="Q1160">
        <v>61</v>
      </c>
      <c r="R1160" t="s">
        <v>59</v>
      </c>
      <c r="S1160" t="s">
        <v>50</v>
      </c>
      <c r="T1160" t="s">
        <v>50</v>
      </c>
      <c r="U1160" t="s">
        <v>51</v>
      </c>
      <c r="V1160" t="s">
        <v>51</v>
      </c>
      <c r="W1160" t="s">
        <v>50</v>
      </c>
      <c r="X1160" t="s">
        <v>51</v>
      </c>
      <c r="Y1160" t="s">
        <v>51</v>
      </c>
      <c r="Z1160" t="b">
        <v>1</v>
      </c>
      <c r="AA1160" t="s">
        <v>51</v>
      </c>
      <c r="AB1160" t="s">
        <v>51</v>
      </c>
      <c r="AC1160">
        <v>100</v>
      </c>
      <c r="AD1160">
        <v>59</v>
      </c>
      <c r="AF1160">
        <v>4.2</v>
      </c>
      <c r="AI1160" t="s">
        <v>52</v>
      </c>
      <c r="AJ1160" t="s">
        <v>52</v>
      </c>
      <c r="AK1160" t="s">
        <v>50</v>
      </c>
      <c r="AL1160" t="s">
        <v>50</v>
      </c>
      <c r="AM1160" t="s">
        <v>52</v>
      </c>
      <c r="AN1160" t="s">
        <v>50</v>
      </c>
      <c r="AO1160" t="s">
        <v>51</v>
      </c>
      <c r="AP1160" t="s">
        <v>51</v>
      </c>
      <c r="AQ1160" t="s">
        <v>50</v>
      </c>
      <c r="AR1160" t="s">
        <v>50</v>
      </c>
      <c r="AS1160" t="s">
        <v>50</v>
      </c>
      <c r="AT1160" t="s">
        <v>50</v>
      </c>
      <c r="AU1160" t="s">
        <v>52</v>
      </c>
      <c r="AV1160" t="s">
        <v>52</v>
      </c>
      <c r="AW1160" t="s">
        <v>52</v>
      </c>
      <c r="AX1160" t="s">
        <v>52</v>
      </c>
      <c r="AY1160" t="s">
        <v>51</v>
      </c>
    </row>
    <row r="1161" spans="1:51" hidden="1" x14ac:dyDescent="0.25">
      <c r="A1161">
        <v>271143</v>
      </c>
      <c r="B1161">
        <v>55</v>
      </c>
      <c r="D1161">
        <v>55</v>
      </c>
      <c r="E1161">
        <v>5</v>
      </c>
      <c r="F1161" t="s">
        <v>1503</v>
      </c>
      <c r="G1161" s="22">
        <v>11564</v>
      </c>
      <c r="H1161">
        <v>87</v>
      </c>
      <c r="I1161" t="s">
        <v>56</v>
      </c>
      <c r="J1161" t="s">
        <v>57</v>
      </c>
      <c r="K1161" t="s">
        <v>58</v>
      </c>
      <c r="L1161">
        <v>24.61</v>
      </c>
      <c r="M1161">
        <v>120</v>
      </c>
      <c r="N1161">
        <v>75</v>
      </c>
      <c r="O1161">
        <v>45</v>
      </c>
      <c r="P1161">
        <v>97.5</v>
      </c>
      <c r="Q1161">
        <v>69</v>
      </c>
      <c r="R1161" t="s">
        <v>59</v>
      </c>
      <c r="S1161" t="s">
        <v>50</v>
      </c>
      <c r="T1161" t="s">
        <v>50</v>
      </c>
      <c r="U1161" t="s">
        <v>50</v>
      </c>
      <c r="V1161" t="s">
        <v>51</v>
      </c>
      <c r="W1161" t="s">
        <v>50</v>
      </c>
      <c r="X1161" t="s">
        <v>51</v>
      </c>
      <c r="Y1161" t="s">
        <v>51</v>
      </c>
      <c r="Z1161" t="b">
        <v>1</v>
      </c>
      <c r="AA1161" t="s">
        <v>51</v>
      </c>
      <c r="AB1161" t="s">
        <v>51</v>
      </c>
      <c r="AC1161">
        <v>112</v>
      </c>
      <c r="AD1161">
        <v>51</v>
      </c>
      <c r="AF1161">
        <v>4.3</v>
      </c>
      <c r="AI1161" t="s">
        <v>52</v>
      </c>
      <c r="AJ1161" t="s">
        <v>52</v>
      </c>
      <c r="AK1161" t="s">
        <v>50</v>
      </c>
      <c r="AL1161" t="s">
        <v>50</v>
      </c>
      <c r="AM1161" t="s">
        <v>52</v>
      </c>
      <c r="AN1161" t="s">
        <v>50</v>
      </c>
      <c r="AO1161" t="s">
        <v>51</v>
      </c>
      <c r="AP1161" t="s">
        <v>51</v>
      </c>
      <c r="AQ1161" t="s">
        <v>50</v>
      </c>
      <c r="AR1161" t="s">
        <v>50</v>
      </c>
      <c r="AS1161" t="s">
        <v>50</v>
      </c>
      <c r="AT1161" t="s">
        <v>50</v>
      </c>
      <c r="AU1161" t="s">
        <v>52</v>
      </c>
      <c r="AV1161" t="s">
        <v>52</v>
      </c>
      <c r="AW1161" t="s">
        <v>52</v>
      </c>
      <c r="AX1161" t="s">
        <v>52</v>
      </c>
      <c r="AY1161" t="s">
        <v>51</v>
      </c>
    </row>
    <row r="1162" spans="1:51" hidden="1" x14ac:dyDescent="0.25">
      <c r="A1162">
        <v>271143</v>
      </c>
      <c r="B1162">
        <v>55</v>
      </c>
      <c r="D1162">
        <v>55</v>
      </c>
      <c r="E1162">
        <v>6</v>
      </c>
      <c r="F1162" t="s">
        <v>1504</v>
      </c>
      <c r="G1162" s="22">
        <v>11564</v>
      </c>
      <c r="H1162">
        <v>87</v>
      </c>
      <c r="I1162" t="s">
        <v>56</v>
      </c>
      <c r="J1162" t="s">
        <v>57</v>
      </c>
      <c r="K1162" t="s">
        <v>58</v>
      </c>
      <c r="L1162">
        <v>24.61</v>
      </c>
      <c r="M1162">
        <v>90</v>
      </c>
      <c r="N1162">
        <v>60</v>
      </c>
      <c r="O1162">
        <v>30</v>
      </c>
      <c r="P1162">
        <v>75</v>
      </c>
      <c r="Q1162">
        <v>59</v>
      </c>
      <c r="R1162" t="s">
        <v>59</v>
      </c>
      <c r="S1162" t="s">
        <v>50</v>
      </c>
      <c r="T1162" t="s">
        <v>50</v>
      </c>
      <c r="U1162" t="s">
        <v>50</v>
      </c>
      <c r="V1162" t="s">
        <v>51</v>
      </c>
      <c r="W1162" t="s">
        <v>50</v>
      </c>
      <c r="X1162" t="s">
        <v>51</v>
      </c>
      <c r="Y1162" t="s">
        <v>51</v>
      </c>
      <c r="Z1162" t="b">
        <v>1</v>
      </c>
      <c r="AA1162" t="s">
        <v>51</v>
      </c>
      <c r="AB1162" t="s">
        <v>51</v>
      </c>
      <c r="AC1162">
        <v>97</v>
      </c>
      <c r="AD1162">
        <v>61</v>
      </c>
      <c r="AE1162">
        <v>170</v>
      </c>
      <c r="AF1162">
        <v>5.5</v>
      </c>
      <c r="AI1162" t="s">
        <v>52</v>
      </c>
      <c r="AJ1162" t="s">
        <v>52</v>
      </c>
      <c r="AK1162" t="s">
        <v>50</v>
      </c>
      <c r="AL1162" t="s">
        <v>50</v>
      </c>
      <c r="AM1162" t="s">
        <v>52</v>
      </c>
      <c r="AN1162" t="s">
        <v>50</v>
      </c>
      <c r="AO1162" t="s">
        <v>51</v>
      </c>
      <c r="AP1162" t="s">
        <v>51</v>
      </c>
      <c r="AQ1162" t="s">
        <v>50</v>
      </c>
      <c r="AR1162" t="s">
        <v>50</v>
      </c>
      <c r="AS1162" t="s">
        <v>50</v>
      </c>
      <c r="AT1162" t="s">
        <v>50</v>
      </c>
      <c r="AU1162" t="s">
        <v>52</v>
      </c>
      <c r="AV1162" t="s">
        <v>52</v>
      </c>
      <c r="AW1162" t="s">
        <v>52</v>
      </c>
      <c r="AX1162" t="s">
        <v>52</v>
      </c>
      <c r="AY1162" t="s">
        <v>51</v>
      </c>
    </row>
    <row r="1163" spans="1:51" hidden="1" x14ac:dyDescent="0.25">
      <c r="A1163">
        <v>271143</v>
      </c>
      <c r="B1163">
        <v>55</v>
      </c>
      <c r="D1163">
        <v>55</v>
      </c>
      <c r="E1163">
        <v>7</v>
      </c>
      <c r="F1163" t="s">
        <v>1505</v>
      </c>
      <c r="G1163" s="22">
        <v>11564</v>
      </c>
      <c r="H1163">
        <v>87</v>
      </c>
      <c r="I1163" t="s">
        <v>56</v>
      </c>
      <c r="J1163" t="s">
        <v>57</v>
      </c>
      <c r="K1163" t="s">
        <v>58</v>
      </c>
      <c r="L1163">
        <v>25.34</v>
      </c>
      <c r="M1163">
        <v>110</v>
      </c>
      <c r="N1163">
        <v>60</v>
      </c>
      <c r="O1163">
        <v>50</v>
      </c>
      <c r="P1163">
        <v>85</v>
      </c>
      <c r="Q1163">
        <v>69</v>
      </c>
      <c r="R1163" t="s">
        <v>59</v>
      </c>
      <c r="S1163" t="s">
        <v>50</v>
      </c>
      <c r="T1163" t="s">
        <v>50</v>
      </c>
      <c r="U1163" t="s">
        <v>50</v>
      </c>
      <c r="V1163" t="s">
        <v>51</v>
      </c>
      <c r="W1163" t="s">
        <v>50</v>
      </c>
      <c r="X1163" t="s">
        <v>51</v>
      </c>
      <c r="Y1163" t="s">
        <v>51</v>
      </c>
      <c r="Z1163" t="b">
        <v>1</v>
      </c>
      <c r="AA1163" t="s">
        <v>51</v>
      </c>
      <c r="AB1163" t="s">
        <v>51</v>
      </c>
      <c r="AI1163" t="s">
        <v>52</v>
      </c>
      <c r="AJ1163" t="s">
        <v>52</v>
      </c>
      <c r="AK1163" t="s">
        <v>50</v>
      </c>
      <c r="AL1163" t="s">
        <v>50</v>
      </c>
      <c r="AM1163" t="s">
        <v>52</v>
      </c>
      <c r="AN1163" t="s">
        <v>50</v>
      </c>
      <c r="AO1163" t="s">
        <v>51</v>
      </c>
      <c r="AP1163" t="s">
        <v>51</v>
      </c>
      <c r="AQ1163" t="s">
        <v>50</v>
      </c>
      <c r="AR1163" t="s">
        <v>50</v>
      </c>
      <c r="AS1163" t="s">
        <v>50</v>
      </c>
      <c r="AT1163" t="s">
        <v>50</v>
      </c>
      <c r="AU1163" t="s">
        <v>52</v>
      </c>
      <c r="AV1163" t="s">
        <v>52</v>
      </c>
      <c r="AW1163" t="s">
        <v>52</v>
      </c>
      <c r="AX1163" t="s">
        <v>52</v>
      </c>
      <c r="AY1163" t="s">
        <v>51</v>
      </c>
    </row>
    <row r="1164" spans="1:51" hidden="1" x14ac:dyDescent="0.25">
      <c r="A1164">
        <v>271143</v>
      </c>
      <c r="B1164">
        <v>55</v>
      </c>
      <c r="D1164">
        <v>55</v>
      </c>
      <c r="E1164">
        <v>8</v>
      </c>
      <c r="F1164" t="s">
        <v>1506</v>
      </c>
      <c r="G1164" s="22">
        <v>11564</v>
      </c>
      <c r="H1164">
        <v>87</v>
      </c>
      <c r="I1164" t="s">
        <v>56</v>
      </c>
      <c r="J1164" t="s">
        <v>57</v>
      </c>
      <c r="K1164" t="s">
        <v>58</v>
      </c>
      <c r="L1164">
        <v>25.79</v>
      </c>
      <c r="M1164">
        <v>120</v>
      </c>
      <c r="N1164">
        <v>70</v>
      </c>
      <c r="O1164">
        <v>50</v>
      </c>
      <c r="P1164">
        <v>95</v>
      </c>
      <c r="Q1164">
        <v>60</v>
      </c>
      <c r="R1164" t="s">
        <v>59</v>
      </c>
      <c r="S1164" t="s">
        <v>50</v>
      </c>
      <c r="T1164" t="s">
        <v>50</v>
      </c>
      <c r="U1164" t="s">
        <v>51</v>
      </c>
      <c r="V1164" t="s">
        <v>51</v>
      </c>
      <c r="W1164" t="s">
        <v>50</v>
      </c>
      <c r="X1164" t="s">
        <v>51</v>
      </c>
      <c r="Y1164" t="s">
        <v>51</v>
      </c>
      <c r="Z1164" t="b">
        <v>1</v>
      </c>
      <c r="AA1164" t="s">
        <v>51</v>
      </c>
      <c r="AB1164" t="s">
        <v>51</v>
      </c>
      <c r="AC1164">
        <v>99</v>
      </c>
      <c r="AD1164">
        <v>60</v>
      </c>
      <c r="AE1164">
        <v>17.899999999999999</v>
      </c>
      <c r="AF1164">
        <v>4.5999999999999996</v>
      </c>
      <c r="AI1164" t="s">
        <v>52</v>
      </c>
      <c r="AJ1164" t="s">
        <v>52</v>
      </c>
      <c r="AK1164" t="s">
        <v>50</v>
      </c>
      <c r="AL1164" t="s">
        <v>50</v>
      </c>
      <c r="AM1164" t="s">
        <v>52</v>
      </c>
      <c r="AN1164" t="s">
        <v>50</v>
      </c>
      <c r="AO1164" t="s">
        <v>51</v>
      </c>
      <c r="AP1164" t="s">
        <v>51</v>
      </c>
      <c r="AQ1164" t="s">
        <v>50</v>
      </c>
      <c r="AR1164" t="s">
        <v>50</v>
      </c>
      <c r="AS1164" t="s">
        <v>50</v>
      </c>
      <c r="AT1164" t="s">
        <v>50</v>
      </c>
      <c r="AU1164" t="s">
        <v>52</v>
      </c>
      <c r="AV1164" t="s">
        <v>52</v>
      </c>
      <c r="AW1164" t="s">
        <v>52</v>
      </c>
      <c r="AX1164" t="s">
        <v>52</v>
      </c>
      <c r="AY1164" t="s">
        <v>51</v>
      </c>
    </row>
    <row r="1165" spans="1:51" hidden="1" x14ac:dyDescent="0.25">
      <c r="A1165">
        <v>271143</v>
      </c>
      <c r="B1165">
        <v>65</v>
      </c>
      <c r="C1165">
        <v>65</v>
      </c>
      <c r="D1165">
        <v>55</v>
      </c>
      <c r="E1165">
        <v>9</v>
      </c>
      <c r="F1165" t="s">
        <v>1507</v>
      </c>
      <c r="G1165" s="22">
        <v>11564</v>
      </c>
      <c r="H1165">
        <v>87</v>
      </c>
      <c r="I1165" t="s">
        <v>56</v>
      </c>
      <c r="J1165" t="s">
        <v>57</v>
      </c>
      <c r="K1165" t="s">
        <v>58</v>
      </c>
      <c r="L1165">
        <v>25.9</v>
      </c>
      <c r="M1165">
        <v>105</v>
      </c>
      <c r="N1165">
        <v>65</v>
      </c>
      <c r="O1165">
        <v>40</v>
      </c>
      <c r="P1165">
        <v>85</v>
      </c>
      <c r="Q1165">
        <v>74</v>
      </c>
      <c r="R1165" t="s">
        <v>59</v>
      </c>
      <c r="S1165" t="s">
        <v>50</v>
      </c>
      <c r="T1165" t="s">
        <v>50</v>
      </c>
      <c r="U1165" t="s">
        <v>50</v>
      </c>
      <c r="V1165" t="s">
        <v>51</v>
      </c>
      <c r="W1165" t="s">
        <v>50</v>
      </c>
      <c r="X1165" t="s">
        <v>51</v>
      </c>
      <c r="Y1165" t="s">
        <v>51</v>
      </c>
      <c r="Z1165" t="b">
        <v>1</v>
      </c>
      <c r="AA1165" t="s">
        <v>51</v>
      </c>
      <c r="AB1165" t="s">
        <v>51</v>
      </c>
      <c r="AC1165">
        <v>96</v>
      </c>
      <c r="AD1165">
        <v>62</v>
      </c>
      <c r="AE1165">
        <v>164</v>
      </c>
      <c r="AF1165">
        <v>4.9000000000000004</v>
      </c>
      <c r="AI1165">
        <v>5.4</v>
      </c>
      <c r="AJ1165">
        <v>3.4</v>
      </c>
      <c r="AK1165" t="s">
        <v>50</v>
      </c>
      <c r="AL1165" t="s">
        <v>50</v>
      </c>
      <c r="AN1165" t="s">
        <v>50</v>
      </c>
      <c r="AO1165" t="s">
        <v>51</v>
      </c>
      <c r="AP1165" t="s">
        <v>51</v>
      </c>
      <c r="AQ1165" t="s">
        <v>50</v>
      </c>
      <c r="AR1165" t="s">
        <v>50</v>
      </c>
      <c r="AS1165" t="s">
        <v>50</v>
      </c>
      <c r="AT1165" t="s">
        <v>50</v>
      </c>
      <c r="AU1165" t="s">
        <v>52</v>
      </c>
      <c r="AV1165" t="s">
        <v>52</v>
      </c>
      <c r="AW1165" t="s">
        <v>52</v>
      </c>
      <c r="AX1165" t="s">
        <v>52</v>
      </c>
      <c r="AY1165" t="s">
        <v>51</v>
      </c>
    </row>
    <row r="1166" spans="1:51" hidden="1" x14ac:dyDescent="0.25">
      <c r="A1166">
        <v>271143</v>
      </c>
      <c r="B1166">
        <v>65</v>
      </c>
      <c r="C1166">
        <v>65</v>
      </c>
      <c r="D1166">
        <v>55</v>
      </c>
      <c r="E1166">
        <v>10</v>
      </c>
      <c r="F1166" t="s">
        <v>1508</v>
      </c>
      <c r="G1166" s="22">
        <v>11564</v>
      </c>
      <c r="H1166">
        <v>87</v>
      </c>
      <c r="I1166" t="s">
        <v>56</v>
      </c>
      <c r="J1166" t="s">
        <v>57</v>
      </c>
      <c r="K1166" t="s">
        <v>58</v>
      </c>
      <c r="L1166">
        <v>25.2</v>
      </c>
      <c r="M1166">
        <v>110</v>
      </c>
      <c r="N1166">
        <v>70</v>
      </c>
      <c r="O1166">
        <v>40</v>
      </c>
      <c r="P1166">
        <v>90</v>
      </c>
      <c r="Q1166">
        <v>66</v>
      </c>
      <c r="R1166" t="s">
        <v>59</v>
      </c>
      <c r="S1166" t="s">
        <v>50</v>
      </c>
      <c r="T1166" t="s">
        <v>50</v>
      </c>
      <c r="U1166" t="s">
        <v>50</v>
      </c>
      <c r="V1166" t="s">
        <v>51</v>
      </c>
      <c r="W1166" t="s">
        <v>50</v>
      </c>
      <c r="X1166" t="s">
        <v>51</v>
      </c>
      <c r="Y1166" t="s">
        <v>51</v>
      </c>
      <c r="Z1166" t="b">
        <v>1</v>
      </c>
      <c r="AA1166" t="s">
        <v>51</v>
      </c>
      <c r="AB1166" t="s">
        <v>51</v>
      </c>
      <c r="AC1166">
        <v>135</v>
      </c>
      <c r="AD1166">
        <v>41</v>
      </c>
      <c r="AE1166">
        <v>171</v>
      </c>
      <c r="AF1166">
        <v>5</v>
      </c>
      <c r="AK1166" t="s">
        <v>50</v>
      </c>
      <c r="AL1166" t="s">
        <v>50</v>
      </c>
      <c r="AN1166" t="s">
        <v>50</v>
      </c>
      <c r="AO1166" t="s">
        <v>51</v>
      </c>
      <c r="AP1166" t="s">
        <v>51</v>
      </c>
      <c r="AQ1166" t="s">
        <v>50</v>
      </c>
      <c r="AR1166" t="s">
        <v>50</v>
      </c>
      <c r="AS1166" t="s">
        <v>50</v>
      </c>
      <c r="AT1166" t="s">
        <v>50</v>
      </c>
      <c r="AU1166" t="s">
        <v>52</v>
      </c>
      <c r="AV1166" t="s">
        <v>52</v>
      </c>
      <c r="AW1166" t="s">
        <v>52</v>
      </c>
      <c r="AX1166" t="s">
        <v>52</v>
      </c>
      <c r="AY1166" t="s">
        <v>51</v>
      </c>
    </row>
    <row r="1167" spans="1:51" hidden="1" x14ac:dyDescent="0.25">
      <c r="A1167">
        <v>271143</v>
      </c>
      <c r="B1167">
        <v>65</v>
      </c>
      <c r="C1167">
        <v>65</v>
      </c>
      <c r="D1167">
        <v>55</v>
      </c>
      <c r="E1167">
        <v>11</v>
      </c>
      <c r="F1167" t="s">
        <v>1509</v>
      </c>
      <c r="G1167" s="22">
        <v>11564</v>
      </c>
      <c r="H1167">
        <v>87</v>
      </c>
      <c r="I1167" t="s">
        <v>56</v>
      </c>
      <c r="J1167" t="s">
        <v>57</v>
      </c>
      <c r="K1167" t="s">
        <v>58</v>
      </c>
      <c r="L1167">
        <v>24.7</v>
      </c>
      <c r="M1167">
        <v>120</v>
      </c>
      <c r="N1167">
        <v>70</v>
      </c>
      <c r="O1167">
        <v>50</v>
      </c>
      <c r="P1167">
        <v>95</v>
      </c>
      <c r="Q1167">
        <v>55</v>
      </c>
      <c r="R1167" t="s">
        <v>59</v>
      </c>
      <c r="S1167" t="s">
        <v>50</v>
      </c>
      <c r="T1167" t="s">
        <v>50</v>
      </c>
      <c r="U1167" t="s">
        <v>50</v>
      </c>
      <c r="V1167" t="s">
        <v>51</v>
      </c>
      <c r="W1167" t="s">
        <v>50</v>
      </c>
      <c r="X1167" t="s">
        <v>51</v>
      </c>
      <c r="Y1167" t="s">
        <v>51</v>
      </c>
      <c r="Z1167" t="b">
        <v>1</v>
      </c>
      <c r="AA1167" t="s">
        <v>51</v>
      </c>
      <c r="AB1167" t="s">
        <v>51</v>
      </c>
      <c r="AC1167">
        <v>108</v>
      </c>
      <c r="AD1167">
        <v>54</v>
      </c>
      <c r="AE1167">
        <v>158</v>
      </c>
      <c r="AF1167">
        <v>5.0999999999999996</v>
      </c>
      <c r="AK1167" t="s">
        <v>50</v>
      </c>
      <c r="AL1167" t="s">
        <v>50</v>
      </c>
      <c r="AM1167" t="s">
        <v>50</v>
      </c>
      <c r="AN1167" t="s">
        <v>50</v>
      </c>
      <c r="AO1167" t="s">
        <v>51</v>
      </c>
      <c r="AP1167" t="s">
        <v>51</v>
      </c>
      <c r="AQ1167" t="s">
        <v>50</v>
      </c>
      <c r="AR1167" t="s">
        <v>50</v>
      </c>
      <c r="AS1167" t="s">
        <v>50</v>
      </c>
      <c r="AT1167" t="s">
        <v>50</v>
      </c>
      <c r="AU1167" t="s">
        <v>52</v>
      </c>
      <c r="AV1167" t="s">
        <v>52</v>
      </c>
      <c r="AW1167" t="s">
        <v>52</v>
      </c>
      <c r="AX1167" t="s">
        <v>52</v>
      </c>
      <c r="AY1167" t="s">
        <v>51</v>
      </c>
    </row>
    <row r="1168" spans="1:51" hidden="1" x14ac:dyDescent="0.25">
      <c r="A1168">
        <v>271143</v>
      </c>
      <c r="B1168">
        <v>65</v>
      </c>
      <c r="C1168">
        <v>65</v>
      </c>
      <c r="D1168">
        <v>55</v>
      </c>
      <c r="E1168">
        <v>12</v>
      </c>
      <c r="F1168" t="s">
        <v>1510</v>
      </c>
      <c r="G1168" s="22">
        <v>11564</v>
      </c>
      <c r="H1168">
        <v>87</v>
      </c>
      <c r="I1168" t="s">
        <v>56</v>
      </c>
      <c r="J1168" t="s">
        <v>57</v>
      </c>
      <c r="K1168" t="s">
        <v>58</v>
      </c>
      <c r="L1168">
        <v>25.6</v>
      </c>
      <c r="M1168">
        <v>110</v>
      </c>
      <c r="N1168">
        <v>50</v>
      </c>
      <c r="O1168">
        <v>60</v>
      </c>
      <c r="P1168">
        <v>80</v>
      </c>
      <c r="Q1168">
        <v>68</v>
      </c>
      <c r="R1168" t="s">
        <v>59</v>
      </c>
      <c r="S1168" t="s">
        <v>50</v>
      </c>
      <c r="T1168" t="s">
        <v>50</v>
      </c>
      <c r="U1168" t="s">
        <v>50</v>
      </c>
      <c r="V1168" t="s">
        <v>51</v>
      </c>
      <c r="W1168" t="s">
        <v>50</v>
      </c>
      <c r="X1168" t="s">
        <v>51</v>
      </c>
      <c r="Y1168" t="s">
        <v>51</v>
      </c>
      <c r="Z1168" t="b">
        <v>1</v>
      </c>
      <c r="AA1168" t="s">
        <v>51</v>
      </c>
      <c r="AB1168" t="s">
        <v>51</v>
      </c>
      <c r="AC1168">
        <v>119</v>
      </c>
      <c r="AD1168">
        <v>47</v>
      </c>
      <c r="AE1168">
        <v>159</v>
      </c>
      <c r="AF1168">
        <v>4.5999999999999996</v>
      </c>
      <c r="AK1168" t="s">
        <v>50</v>
      </c>
      <c r="AL1168" t="s">
        <v>50</v>
      </c>
      <c r="AM1168" t="s">
        <v>50</v>
      </c>
      <c r="AN1168" t="s">
        <v>50</v>
      </c>
      <c r="AO1168" t="s">
        <v>51</v>
      </c>
      <c r="AP1168" t="s">
        <v>51</v>
      </c>
      <c r="AQ1168" t="s">
        <v>50</v>
      </c>
      <c r="AR1168" t="s">
        <v>50</v>
      </c>
      <c r="AS1168" t="s">
        <v>50</v>
      </c>
      <c r="AT1168" t="s">
        <v>50</v>
      </c>
      <c r="AU1168" t="s">
        <v>52</v>
      </c>
      <c r="AV1168" t="s">
        <v>52</v>
      </c>
      <c r="AW1168" t="s">
        <v>52</v>
      </c>
      <c r="AX1168" t="s">
        <v>52</v>
      </c>
      <c r="AY1168" t="s">
        <v>51</v>
      </c>
    </row>
    <row r="1169" spans="1:51" hidden="1" x14ac:dyDescent="0.25">
      <c r="A1169">
        <v>271143</v>
      </c>
      <c r="B1169">
        <v>65</v>
      </c>
      <c r="C1169">
        <v>65</v>
      </c>
      <c r="D1169">
        <v>55</v>
      </c>
      <c r="E1169">
        <v>13</v>
      </c>
      <c r="F1169" t="s">
        <v>1511</v>
      </c>
      <c r="G1169" s="22">
        <v>11564</v>
      </c>
      <c r="H1169">
        <v>87</v>
      </c>
      <c r="I1169" t="s">
        <v>56</v>
      </c>
      <c r="J1169" t="s">
        <v>57</v>
      </c>
      <c r="K1169" t="s">
        <v>58</v>
      </c>
      <c r="L1169">
        <v>25.2</v>
      </c>
      <c r="M1169">
        <v>100</v>
      </c>
      <c r="N1169">
        <v>60</v>
      </c>
      <c r="O1169">
        <v>40</v>
      </c>
      <c r="P1169">
        <v>80</v>
      </c>
      <c r="Q1169">
        <v>79</v>
      </c>
      <c r="R1169" t="s">
        <v>59</v>
      </c>
      <c r="S1169" t="s">
        <v>51</v>
      </c>
      <c r="T1169" t="s">
        <v>50</v>
      </c>
      <c r="U1169" t="s">
        <v>50</v>
      </c>
      <c r="V1169" t="s">
        <v>51</v>
      </c>
      <c r="W1169" t="s">
        <v>50</v>
      </c>
      <c r="X1169" t="s">
        <v>51</v>
      </c>
      <c r="Y1169" t="s">
        <v>51</v>
      </c>
      <c r="Z1169" t="b">
        <v>1</v>
      </c>
      <c r="AA1169" t="s">
        <v>51</v>
      </c>
      <c r="AB1169" t="s">
        <v>51</v>
      </c>
      <c r="AC1169">
        <v>109</v>
      </c>
      <c r="AD1169">
        <v>53</v>
      </c>
      <c r="AE1169">
        <v>148</v>
      </c>
      <c r="AF1169">
        <v>4.4000000000000004</v>
      </c>
      <c r="AK1169" t="s">
        <v>50</v>
      </c>
      <c r="AL1169" t="s">
        <v>50</v>
      </c>
      <c r="AM1169" t="s">
        <v>50</v>
      </c>
      <c r="AN1169" t="s">
        <v>50</v>
      </c>
      <c r="AO1169" t="s">
        <v>51</v>
      </c>
      <c r="AP1169" t="s">
        <v>51</v>
      </c>
      <c r="AQ1169" t="s">
        <v>50</v>
      </c>
      <c r="AR1169" t="s">
        <v>50</v>
      </c>
      <c r="AS1169" t="s">
        <v>50</v>
      </c>
      <c r="AT1169" t="s">
        <v>50</v>
      </c>
      <c r="AU1169" t="s">
        <v>52</v>
      </c>
      <c r="AV1169" t="s">
        <v>52</v>
      </c>
      <c r="AW1169" t="s">
        <v>52</v>
      </c>
      <c r="AX1169" t="s">
        <v>52</v>
      </c>
      <c r="AY1169" t="s">
        <v>51</v>
      </c>
    </row>
    <row r="1170" spans="1:51" x14ac:dyDescent="0.25">
      <c r="A1170">
        <v>271379</v>
      </c>
      <c r="B1170">
        <v>50</v>
      </c>
      <c r="D1170">
        <v>50</v>
      </c>
      <c r="E1170">
        <v>1</v>
      </c>
      <c r="F1170" t="s">
        <v>305</v>
      </c>
      <c r="G1170" s="22">
        <v>16778</v>
      </c>
      <c r="H1170">
        <v>73</v>
      </c>
      <c r="I1170" t="s">
        <v>56</v>
      </c>
      <c r="J1170" t="s">
        <v>47</v>
      </c>
      <c r="K1170" t="s">
        <v>58</v>
      </c>
      <c r="L1170">
        <v>28.68</v>
      </c>
      <c r="M1170">
        <v>110</v>
      </c>
      <c r="N1170">
        <v>70</v>
      </c>
      <c r="O1170">
        <v>40</v>
      </c>
      <c r="P1170">
        <v>90</v>
      </c>
      <c r="Q1170">
        <v>61</v>
      </c>
      <c r="R1170" t="s">
        <v>49</v>
      </c>
      <c r="S1170" t="s">
        <v>50</v>
      </c>
      <c r="T1170" t="s">
        <v>50</v>
      </c>
      <c r="U1170" t="s">
        <v>50</v>
      </c>
      <c r="V1170" t="s">
        <v>50</v>
      </c>
      <c r="W1170" t="s">
        <v>50</v>
      </c>
      <c r="X1170" t="s">
        <v>50</v>
      </c>
      <c r="Y1170" t="s">
        <v>50</v>
      </c>
      <c r="Z1170" t="s">
        <v>52</v>
      </c>
      <c r="AA1170" t="s">
        <v>50</v>
      </c>
      <c r="AB1170" t="s">
        <v>50</v>
      </c>
      <c r="AI1170" t="s">
        <v>52</v>
      </c>
      <c r="AJ1170" t="s">
        <v>52</v>
      </c>
      <c r="AK1170" t="s">
        <v>51</v>
      </c>
      <c r="AL1170" t="s">
        <v>50</v>
      </c>
      <c r="AM1170" t="s">
        <v>52</v>
      </c>
      <c r="AN1170" t="s">
        <v>51</v>
      </c>
      <c r="AO1170" t="s">
        <v>50</v>
      </c>
      <c r="AQ1170" t="s">
        <v>50</v>
      </c>
      <c r="AR1170" t="s">
        <v>50</v>
      </c>
      <c r="AS1170" t="s">
        <v>51</v>
      </c>
      <c r="AT1170" t="s">
        <v>50</v>
      </c>
      <c r="AU1170" t="s">
        <v>52</v>
      </c>
      <c r="AV1170" t="s">
        <v>52</v>
      </c>
      <c r="AW1170" t="s">
        <v>52</v>
      </c>
      <c r="AX1170" t="s">
        <v>52</v>
      </c>
      <c r="AY1170" t="s">
        <v>50</v>
      </c>
    </row>
    <row r="1171" spans="1:51" hidden="1" x14ac:dyDescent="0.25">
      <c r="A1171">
        <v>271379</v>
      </c>
      <c r="B1171">
        <v>50</v>
      </c>
      <c r="D1171">
        <v>50</v>
      </c>
      <c r="E1171">
        <v>2</v>
      </c>
      <c r="F1171" t="s">
        <v>1512</v>
      </c>
      <c r="G1171" s="22">
        <v>16778</v>
      </c>
      <c r="H1171">
        <v>73</v>
      </c>
      <c r="I1171" t="s">
        <v>56</v>
      </c>
      <c r="J1171" t="s">
        <v>47</v>
      </c>
      <c r="K1171" t="s">
        <v>58</v>
      </c>
      <c r="L1171">
        <v>28.38</v>
      </c>
      <c r="M1171">
        <v>125</v>
      </c>
      <c r="N1171">
        <v>70</v>
      </c>
      <c r="O1171">
        <v>55</v>
      </c>
      <c r="P1171">
        <v>97.5</v>
      </c>
      <c r="Q1171">
        <v>64</v>
      </c>
      <c r="R1171" t="s">
        <v>49</v>
      </c>
      <c r="S1171" t="s">
        <v>50</v>
      </c>
      <c r="T1171" t="s">
        <v>50</v>
      </c>
      <c r="U1171" t="s">
        <v>50</v>
      </c>
      <c r="V1171" t="s">
        <v>50</v>
      </c>
      <c r="W1171" t="s">
        <v>50</v>
      </c>
      <c r="X1171" t="s">
        <v>50</v>
      </c>
      <c r="Y1171" t="s">
        <v>50</v>
      </c>
      <c r="Z1171" t="s">
        <v>52</v>
      </c>
      <c r="AA1171" t="s">
        <v>50</v>
      </c>
      <c r="AB1171" t="s">
        <v>50</v>
      </c>
      <c r="AC1171">
        <v>88</v>
      </c>
      <c r="AD1171">
        <v>76</v>
      </c>
      <c r="AE1171">
        <v>15</v>
      </c>
      <c r="AF1171">
        <v>4</v>
      </c>
      <c r="AI1171" t="s">
        <v>52</v>
      </c>
      <c r="AJ1171" t="s">
        <v>52</v>
      </c>
      <c r="AK1171" t="s">
        <v>51</v>
      </c>
      <c r="AL1171" t="s">
        <v>50</v>
      </c>
      <c r="AM1171" t="s">
        <v>52</v>
      </c>
      <c r="AN1171" t="s">
        <v>51</v>
      </c>
      <c r="AO1171" t="s">
        <v>50</v>
      </c>
      <c r="AQ1171" t="s">
        <v>50</v>
      </c>
      <c r="AR1171" t="s">
        <v>50</v>
      </c>
      <c r="AS1171" t="s">
        <v>51</v>
      </c>
      <c r="AT1171" t="s">
        <v>50</v>
      </c>
      <c r="AU1171" t="s">
        <v>52</v>
      </c>
      <c r="AV1171" t="s">
        <v>52</v>
      </c>
      <c r="AW1171" t="s">
        <v>52</v>
      </c>
      <c r="AX1171" t="s">
        <v>52</v>
      </c>
      <c r="AY1171" t="s">
        <v>50</v>
      </c>
    </row>
    <row r="1172" spans="1:51" hidden="1" x14ac:dyDescent="0.25">
      <c r="A1172">
        <v>271379</v>
      </c>
      <c r="B1172">
        <v>60</v>
      </c>
      <c r="C1172">
        <v>60</v>
      </c>
      <c r="D1172">
        <v>50</v>
      </c>
      <c r="E1172">
        <v>3</v>
      </c>
      <c r="F1172" t="s">
        <v>1513</v>
      </c>
      <c r="G1172" s="22">
        <v>16778</v>
      </c>
      <c r="H1172">
        <v>73</v>
      </c>
      <c r="I1172" t="s">
        <v>56</v>
      </c>
      <c r="J1172" t="s">
        <v>47</v>
      </c>
      <c r="K1172" t="s">
        <v>58</v>
      </c>
      <c r="L1172">
        <v>29</v>
      </c>
      <c r="M1172">
        <v>120</v>
      </c>
      <c r="N1172">
        <v>80</v>
      </c>
      <c r="O1172">
        <v>40</v>
      </c>
      <c r="P1172">
        <v>100</v>
      </c>
      <c r="Q1172">
        <v>68</v>
      </c>
      <c r="R1172" t="s">
        <v>49</v>
      </c>
      <c r="S1172" t="s">
        <v>50</v>
      </c>
      <c r="T1172" t="s">
        <v>50</v>
      </c>
      <c r="U1172" t="s">
        <v>50</v>
      </c>
      <c r="V1172" t="s">
        <v>50</v>
      </c>
      <c r="W1172" t="s">
        <v>50</v>
      </c>
      <c r="X1172" t="s">
        <v>50</v>
      </c>
      <c r="Y1172" t="s">
        <v>50</v>
      </c>
      <c r="Z1172" t="s">
        <v>52</v>
      </c>
      <c r="AA1172" t="s">
        <v>50</v>
      </c>
      <c r="AB1172" t="s">
        <v>50</v>
      </c>
      <c r="AC1172">
        <v>92</v>
      </c>
      <c r="AD1172">
        <v>72</v>
      </c>
      <c r="AE1172">
        <v>155</v>
      </c>
      <c r="AF1172">
        <v>4.2</v>
      </c>
      <c r="AI1172">
        <v>4</v>
      </c>
      <c r="AJ1172">
        <v>2</v>
      </c>
      <c r="AK1172" t="s">
        <v>51</v>
      </c>
      <c r="AL1172" t="s">
        <v>50</v>
      </c>
      <c r="AM1172" t="s">
        <v>50</v>
      </c>
      <c r="AN1172" t="s">
        <v>51</v>
      </c>
      <c r="AO1172" t="s">
        <v>50</v>
      </c>
      <c r="AP1172" t="s">
        <v>50</v>
      </c>
      <c r="AQ1172" t="s">
        <v>50</v>
      </c>
      <c r="AR1172" t="s">
        <v>50</v>
      </c>
      <c r="AS1172" t="s">
        <v>51</v>
      </c>
      <c r="AT1172" t="s">
        <v>50</v>
      </c>
      <c r="AU1172" t="s">
        <v>52</v>
      </c>
      <c r="AV1172" t="s">
        <v>52</v>
      </c>
      <c r="AW1172" t="s">
        <v>52</v>
      </c>
      <c r="AX1172" t="s">
        <v>52</v>
      </c>
      <c r="AY1172" t="s">
        <v>50</v>
      </c>
    </row>
    <row r="1173" spans="1:51" hidden="1" x14ac:dyDescent="0.25">
      <c r="A1173">
        <v>271379</v>
      </c>
      <c r="B1173">
        <v>57</v>
      </c>
      <c r="C1173">
        <v>57</v>
      </c>
      <c r="D1173">
        <v>50</v>
      </c>
      <c r="E1173">
        <v>4</v>
      </c>
      <c r="F1173" t="s">
        <v>1514</v>
      </c>
      <c r="G1173" s="22">
        <v>16778</v>
      </c>
      <c r="H1173">
        <v>73</v>
      </c>
      <c r="I1173" t="s">
        <v>56</v>
      </c>
      <c r="J1173" t="s">
        <v>47</v>
      </c>
      <c r="K1173" t="s">
        <v>58</v>
      </c>
      <c r="L1173">
        <v>28.4</v>
      </c>
      <c r="M1173">
        <v>87</v>
      </c>
      <c r="N1173">
        <v>50</v>
      </c>
      <c r="O1173">
        <v>37</v>
      </c>
      <c r="P1173">
        <v>68.5</v>
      </c>
      <c r="Q1173">
        <v>64</v>
      </c>
      <c r="R1173" t="s">
        <v>49</v>
      </c>
      <c r="S1173" t="s">
        <v>50</v>
      </c>
      <c r="T1173" t="s">
        <v>50</v>
      </c>
      <c r="U1173" t="s">
        <v>50</v>
      </c>
      <c r="V1173" t="s">
        <v>50</v>
      </c>
      <c r="W1173" t="s">
        <v>50</v>
      </c>
      <c r="X1173" t="s">
        <v>50</v>
      </c>
      <c r="Y1173" t="s">
        <v>50</v>
      </c>
      <c r="Z1173" t="s">
        <v>52</v>
      </c>
      <c r="AA1173" t="s">
        <v>50</v>
      </c>
      <c r="AB1173" t="s">
        <v>50</v>
      </c>
      <c r="AC1173">
        <v>95</v>
      </c>
      <c r="AD1173">
        <v>69</v>
      </c>
      <c r="AE1173">
        <v>154</v>
      </c>
      <c r="AF1173">
        <v>4.3</v>
      </c>
      <c r="AI1173">
        <v>3.8</v>
      </c>
      <c r="AJ1173">
        <v>1.9</v>
      </c>
      <c r="AK1173" t="s">
        <v>51</v>
      </c>
      <c r="AL1173" t="s">
        <v>50</v>
      </c>
      <c r="AM1173" t="s">
        <v>50</v>
      </c>
      <c r="AN1173" t="s">
        <v>51</v>
      </c>
      <c r="AO1173" t="s">
        <v>50</v>
      </c>
      <c r="AP1173" t="s">
        <v>50</v>
      </c>
      <c r="AQ1173" t="s">
        <v>50</v>
      </c>
      <c r="AR1173" t="s">
        <v>50</v>
      </c>
      <c r="AS1173" t="s">
        <v>51</v>
      </c>
      <c r="AT1173" t="s">
        <v>50</v>
      </c>
      <c r="AU1173" t="s">
        <v>52</v>
      </c>
      <c r="AV1173" t="s">
        <v>52</v>
      </c>
      <c r="AW1173" t="s">
        <v>52</v>
      </c>
      <c r="AX1173" t="s">
        <v>52</v>
      </c>
      <c r="AY1173" t="s">
        <v>50</v>
      </c>
    </row>
    <row r="1174" spans="1:51" x14ac:dyDescent="0.25">
      <c r="A1174">
        <v>271533</v>
      </c>
      <c r="B1174">
        <v>60</v>
      </c>
      <c r="D1174">
        <v>60</v>
      </c>
      <c r="E1174">
        <v>1</v>
      </c>
      <c r="F1174" t="s">
        <v>306</v>
      </c>
      <c r="G1174" s="22">
        <v>17729</v>
      </c>
      <c r="H1174">
        <v>70</v>
      </c>
      <c r="I1174" t="s">
        <v>56</v>
      </c>
      <c r="J1174" t="s">
        <v>57</v>
      </c>
      <c r="K1174" t="s">
        <v>58</v>
      </c>
      <c r="L1174">
        <v>32.24</v>
      </c>
      <c r="M1174">
        <v>135</v>
      </c>
      <c r="N1174">
        <v>60</v>
      </c>
      <c r="O1174">
        <v>75</v>
      </c>
      <c r="P1174">
        <v>97.5</v>
      </c>
      <c r="Q1174">
        <v>65</v>
      </c>
      <c r="R1174" t="s">
        <v>54</v>
      </c>
      <c r="S1174" t="s">
        <v>50</v>
      </c>
      <c r="T1174" t="s">
        <v>51</v>
      </c>
      <c r="U1174" t="s">
        <v>50</v>
      </c>
      <c r="V1174" t="s">
        <v>51</v>
      </c>
      <c r="W1174" t="s">
        <v>51</v>
      </c>
      <c r="X1174" t="s">
        <v>50</v>
      </c>
      <c r="Y1174" t="s">
        <v>51</v>
      </c>
      <c r="Z1174" t="b">
        <v>1</v>
      </c>
      <c r="AA1174" t="s">
        <v>50</v>
      </c>
      <c r="AB1174" t="s">
        <v>51</v>
      </c>
      <c r="AC1174">
        <v>318</v>
      </c>
      <c r="AD1174">
        <v>16</v>
      </c>
      <c r="AE1174">
        <v>11.2</v>
      </c>
      <c r="AF1174">
        <v>4.5</v>
      </c>
      <c r="AI1174" t="s">
        <v>52</v>
      </c>
      <c r="AJ1174" t="s">
        <v>52</v>
      </c>
      <c r="AK1174" t="s">
        <v>50</v>
      </c>
      <c r="AL1174" t="s">
        <v>50</v>
      </c>
      <c r="AM1174" t="s">
        <v>52</v>
      </c>
      <c r="AN1174" t="s">
        <v>50</v>
      </c>
      <c r="AO1174" t="s">
        <v>51</v>
      </c>
      <c r="AP1174" t="s">
        <v>50</v>
      </c>
      <c r="AQ1174" t="s">
        <v>50</v>
      </c>
      <c r="AR1174" t="s">
        <v>50</v>
      </c>
      <c r="AS1174" t="s">
        <v>50</v>
      </c>
      <c r="AT1174" t="s">
        <v>50</v>
      </c>
      <c r="AU1174" t="s">
        <v>52</v>
      </c>
      <c r="AV1174" t="s">
        <v>52</v>
      </c>
      <c r="AW1174" t="s">
        <v>52</v>
      </c>
      <c r="AX1174" t="s">
        <v>52</v>
      </c>
      <c r="AY1174" t="s">
        <v>51</v>
      </c>
    </row>
    <row r="1175" spans="1:51" hidden="1" x14ac:dyDescent="0.25">
      <c r="A1175">
        <v>271533</v>
      </c>
      <c r="B1175">
        <v>60</v>
      </c>
      <c r="D1175">
        <v>60</v>
      </c>
      <c r="E1175">
        <v>2</v>
      </c>
      <c r="F1175" t="s">
        <v>1515</v>
      </c>
      <c r="G1175" s="22">
        <v>17729</v>
      </c>
      <c r="H1175">
        <v>70</v>
      </c>
      <c r="I1175" t="s">
        <v>56</v>
      </c>
      <c r="J1175" t="s">
        <v>57</v>
      </c>
      <c r="K1175" t="s">
        <v>58</v>
      </c>
      <c r="L1175">
        <v>32.950000000000003</v>
      </c>
      <c r="M1175">
        <v>130</v>
      </c>
      <c r="N1175">
        <v>60</v>
      </c>
      <c r="O1175">
        <v>70</v>
      </c>
      <c r="P1175">
        <v>95</v>
      </c>
      <c r="Q1175">
        <v>76</v>
      </c>
      <c r="R1175" t="s">
        <v>54</v>
      </c>
      <c r="S1175" t="s">
        <v>50</v>
      </c>
      <c r="T1175" t="s">
        <v>51</v>
      </c>
      <c r="U1175" t="s">
        <v>50</v>
      </c>
      <c r="V1175" t="s">
        <v>51</v>
      </c>
      <c r="W1175" t="s">
        <v>51</v>
      </c>
      <c r="X1175" t="s">
        <v>50</v>
      </c>
      <c r="Y1175" t="s">
        <v>51</v>
      </c>
      <c r="Z1175" t="b">
        <v>1</v>
      </c>
      <c r="AA1175" t="s">
        <v>50</v>
      </c>
      <c r="AB1175" t="s">
        <v>51</v>
      </c>
      <c r="AC1175">
        <v>202</v>
      </c>
      <c r="AD1175">
        <v>29</v>
      </c>
      <c r="AE1175">
        <v>12.2</v>
      </c>
      <c r="AF1175">
        <v>4.4000000000000004</v>
      </c>
      <c r="AI1175" t="s">
        <v>52</v>
      </c>
      <c r="AJ1175" t="s">
        <v>52</v>
      </c>
      <c r="AK1175" t="s">
        <v>50</v>
      </c>
      <c r="AL1175" t="s">
        <v>50</v>
      </c>
      <c r="AM1175" t="s">
        <v>52</v>
      </c>
      <c r="AN1175" t="s">
        <v>50</v>
      </c>
      <c r="AO1175" t="s">
        <v>51</v>
      </c>
      <c r="AP1175" t="s">
        <v>50</v>
      </c>
      <c r="AQ1175" t="s">
        <v>50</v>
      </c>
      <c r="AR1175" t="s">
        <v>50</v>
      </c>
      <c r="AS1175" t="s">
        <v>50</v>
      </c>
      <c r="AT1175" t="s">
        <v>50</v>
      </c>
      <c r="AU1175" t="s">
        <v>52</v>
      </c>
      <c r="AV1175" t="s">
        <v>52</v>
      </c>
      <c r="AW1175" t="s">
        <v>52</v>
      </c>
      <c r="AX1175" t="s">
        <v>52</v>
      </c>
      <c r="AY1175" t="s">
        <v>51</v>
      </c>
    </row>
    <row r="1176" spans="1:51" hidden="1" x14ac:dyDescent="0.25">
      <c r="A1176">
        <v>271533</v>
      </c>
      <c r="B1176">
        <v>65</v>
      </c>
      <c r="C1176">
        <v>65</v>
      </c>
      <c r="D1176">
        <v>60</v>
      </c>
      <c r="E1176">
        <v>3</v>
      </c>
      <c r="F1176" t="s">
        <v>1516</v>
      </c>
      <c r="G1176" s="22">
        <v>17729</v>
      </c>
      <c r="H1176">
        <v>70</v>
      </c>
      <c r="I1176" t="s">
        <v>56</v>
      </c>
      <c r="J1176" t="s">
        <v>57</v>
      </c>
      <c r="K1176" t="s">
        <v>58</v>
      </c>
      <c r="L1176">
        <v>35.1</v>
      </c>
      <c r="M1176">
        <v>125</v>
      </c>
      <c r="N1176">
        <v>75</v>
      </c>
      <c r="O1176">
        <v>50</v>
      </c>
      <c r="P1176">
        <v>100</v>
      </c>
      <c r="Q1176">
        <v>72</v>
      </c>
      <c r="R1176" t="s">
        <v>59</v>
      </c>
      <c r="S1176" t="s">
        <v>50</v>
      </c>
      <c r="T1176" t="s">
        <v>51</v>
      </c>
      <c r="U1176" t="s">
        <v>50</v>
      </c>
      <c r="V1176" t="s">
        <v>51</v>
      </c>
      <c r="W1176" t="s">
        <v>51</v>
      </c>
      <c r="X1176" t="s">
        <v>50</v>
      </c>
      <c r="Z1176" t="b">
        <v>1</v>
      </c>
      <c r="AA1176" t="s">
        <v>50</v>
      </c>
      <c r="AB1176" t="s">
        <v>51</v>
      </c>
      <c r="AC1176">
        <v>276</v>
      </c>
      <c r="AD1176">
        <v>20</v>
      </c>
      <c r="AE1176">
        <v>120</v>
      </c>
      <c r="AK1176" t="s">
        <v>50</v>
      </c>
      <c r="AL1176" t="s">
        <v>50</v>
      </c>
      <c r="AN1176" t="s">
        <v>50</v>
      </c>
      <c r="AO1176" t="s">
        <v>51</v>
      </c>
      <c r="AP1176" t="s">
        <v>51</v>
      </c>
      <c r="AQ1176" t="s">
        <v>50</v>
      </c>
      <c r="AR1176" t="s">
        <v>50</v>
      </c>
      <c r="AS1176" t="s">
        <v>50</v>
      </c>
      <c r="AT1176" t="s">
        <v>50</v>
      </c>
      <c r="AU1176" t="s">
        <v>52</v>
      </c>
      <c r="AV1176" t="s">
        <v>52</v>
      </c>
      <c r="AW1176" t="s">
        <v>52</v>
      </c>
      <c r="AX1176" t="s">
        <v>52</v>
      </c>
      <c r="AY1176" t="s">
        <v>51</v>
      </c>
    </row>
    <row r="1177" spans="1:51" hidden="1" x14ac:dyDescent="0.25">
      <c r="A1177">
        <v>271533</v>
      </c>
      <c r="B1177">
        <v>65</v>
      </c>
      <c r="C1177">
        <v>65</v>
      </c>
      <c r="D1177">
        <v>60</v>
      </c>
      <c r="E1177">
        <v>4</v>
      </c>
      <c r="F1177" t="s">
        <v>1517</v>
      </c>
      <c r="G1177" s="22">
        <v>17729</v>
      </c>
      <c r="H1177">
        <v>70</v>
      </c>
      <c r="I1177" t="s">
        <v>56</v>
      </c>
      <c r="J1177" t="s">
        <v>57</v>
      </c>
      <c r="K1177" t="s">
        <v>58</v>
      </c>
      <c r="L1177">
        <v>34.700000000000003</v>
      </c>
      <c r="M1177">
        <v>145</v>
      </c>
      <c r="N1177">
        <v>80</v>
      </c>
      <c r="O1177">
        <v>65</v>
      </c>
      <c r="P1177">
        <v>112.5</v>
      </c>
      <c r="Q1177">
        <v>69</v>
      </c>
      <c r="R1177" t="s">
        <v>59</v>
      </c>
      <c r="S1177" t="s">
        <v>50</v>
      </c>
      <c r="T1177" t="s">
        <v>51</v>
      </c>
      <c r="U1177" t="s">
        <v>51</v>
      </c>
      <c r="V1177" t="s">
        <v>51</v>
      </c>
      <c r="W1177" t="s">
        <v>51</v>
      </c>
      <c r="X1177" t="s">
        <v>50</v>
      </c>
      <c r="Y1177" t="s">
        <v>51</v>
      </c>
      <c r="Z1177" t="b">
        <v>1</v>
      </c>
      <c r="AA1177" t="s">
        <v>50</v>
      </c>
      <c r="AB1177" t="s">
        <v>51</v>
      </c>
      <c r="AC1177">
        <v>224</v>
      </c>
      <c r="AD1177">
        <v>25</v>
      </c>
      <c r="AE1177">
        <v>116</v>
      </c>
      <c r="AF1177">
        <v>4.7</v>
      </c>
      <c r="AI1177">
        <v>5.7</v>
      </c>
      <c r="AJ1177">
        <v>3.4</v>
      </c>
      <c r="AK1177" t="s">
        <v>50</v>
      </c>
      <c r="AL1177" t="s">
        <v>50</v>
      </c>
      <c r="AN1177" t="s">
        <v>50</v>
      </c>
      <c r="AO1177" t="s">
        <v>51</v>
      </c>
      <c r="AP1177" t="s">
        <v>51</v>
      </c>
      <c r="AQ1177" t="s">
        <v>50</v>
      </c>
      <c r="AR1177" t="s">
        <v>50</v>
      </c>
      <c r="AS1177" t="s">
        <v>50</v>
      </c>
      <c r="AT1177" t="s">
        <v>50</v>
      </c>
      <c r="AU1177" t="s">
        <v>52</v>
      </c>
      <c r="AV1177" t="s">
        <v>52</v>
      </c>
      <c r="AW1177" t="s">
        <v>52</v>
      </c>
      <c r="AX1177" t="s">
        <v>52</v>
      </c>
      <c r="AY1177" t="s">
        <v>51</v>
      </c>
    </row>
    <row r="1178" spans="1:51" hidden="1" x14ac:dyDescent="0.25">
      <c r="A1178">
        <v>271533</v>
      </c>
      <c r="B1178">
        <v>65</v>
      </c>
      <c r="C1178">
        <v>65</v>
      </c>
      <c r="D1178">
        <v>60</v>
      </c>
      <c r="E1178">
        <v>5</v>
      </c>
      <c r="F1178" t="s">
        <v>1518</v>
      </c>
      <c r="G1178" s="22">
        <v>17729</v>
      </c>
      <c r="H1178">
        <v>70</v>
      </c>
      <c r="I1178" t="s">
        <v>56</v>
      </c>
      <c r="J1178" t="s">
        <v>57</v>
      </c>
      <c r="K1178" t="s">
        <v>58</v>
      </c>
      <c r="L1178">
        <v>34.5</v>
      </c>
      <c r="M1178">
        <v>155</v>
      </c>
      <c r="N1178">
        <v>60</v>
      </c>
      <c r="O1178">
        <v>95</v>
      </c>
      <c r="P1178">
        <v>107.5</v>
      </c>
      <c r="Q1178">
        <v>89</v>
      </c>
      <c r="R1178" t="s">
        <v>59</v>
      </c>
      <c r="S1178" t="s">
        <v>51</v>
      </c>
      <c r="T1178" t="s">
        <v>51</v>
      </c>
      <c r="U1178" t="s">
        <v>50</v>
      </c>
      <c r="V1178" t="s">
        <v>51</v>
      </c>
      <c r="W1178" t="s">
        <v>51</v>
      </c>
      <c r="X1178" t="s">
        <v>50</v>
      </c>
      <c r="Y1178" t="s">
        <v>51</v>
      </c>
      <c r="Z1178" t="b">
        <v>1</v>
      </c>
      <c r="AA1178" t="s">
        <v>50</v>
      </c>
      <c r="AB1178" t="s">
        <v>51</v>
      </c>
      <c r="AC1178">
        <v>237</v>
      </c>
      <c r="AD1178">
        <v>23</v>
      </c>
      <c r="AE1178">
        <v>106</v>
      </c>
      <c r="AF1178">
        <v>4.5999999999999996</v>
      </c>
      <c r="AK1178" t="s">
        <v>50</v>
      </c>
      <c r="AL1178" t="s">
        <v>50</v>
      </c>
      <c r="AM1178" t="s">
        <v>50</v>
      </c>
      <c r="AN1178" t="s">
        <v>50</v>
      </c>
      <c r="AO1178" t="s">
        <v>51</v>
      </c>
      <c r="AP1178" t="s">
        <v>51</v>
      </c>
      <c r="AQ1178" t="s">
        <v>51</v>
      </c>
      <c r="AR1178" t="s">
        <v>50</v>
      </c>
      <c r="AS1178" t="s">
        <v>50</v>
      </c>
      <c r="AT1178" t="s">
        <v>51</v>
      </c>
      <c r="AU1178" s="23">
        <v>42789</v>
      </c>
      <c r="AV1178">
        <v>0</v>
      </c>
      <c r="AW1178" t="s">
        <v>52</v>
      </c>
      <c r="AX1178" t="s">
        <v>52</v>
      </c>
      <c r="AY1178" t="s">
        <v>51</v>
      </c>
    </row>
    <row r="1179" spans="1:51" hidden="1" x14ac:dyDescent="0.25">
      <c r="A1179">
        <v>271533</v>
      </c>
      <c r="B1179">
        <v>56</v>
      </c>
      <c r="C1179">
        <v>56</v>
      </c>
      <c r="D1179">
        <v>56</v>
      </c>
      <c r="E1179">
        <v>6</v>
      </c>
      <c r="F1179" t="s">
        <v>1519</v>
      </c>
      <c r="G1179" s="22">
        <v>17729</v>
      </c>
      <c r="H1179">
        <v>70</v>
      </c>
      <c r="I1179" t="s">
        <v>56</v>
      </c>
      <c r="J1179" t="s">
        <v>57</v>
      </c>
      <c r="K1179" t="s">
        <v>58</v>
      </c>
      <c r="L1179">
        <v>35.1</v>
      </c>
      <c r="M1179">
        <v>165</v>
      </c>
      <c r="N1179">
        <v>85</v>
      </c>
      <c r="O1179">
        <v>80</v>
      </c>
      <c r="P1179">
        <v>125</v>
      </c>
      <c r="Q1179">
        <v>79</v>
      </c>
      <c r="R1179" t="s">
        <v>59</v>
      </c>
      <c r="S1179" t="s">
        <v>51</v>
      </c>
      <c r="T1179" t="s">
        <v>51</v>
      </c>
      <c r="U1179" t="s">
        <v>50</v>
      </c>
      <c r="V1179" t="s">
        <v>51</v>
      </c>
      <c r="W1179" t="s">
        <v>51</v>
      </c>
      <c r="X1179" t="s">
        <v>50</v>
      </c>
      <c r="Y1179" t="s">
        <v>51</v>
      </c>
      <c r="Z1179" t="b">
        <v>1</v>
      </c>
      <c r="AA1179" t="s">
        <v>50</v>
      </c>
      <c r="AB1179" t="s">
        <v>51</v>
      </c>
      <c r="AC1179">
        <v>252</v>
      </c>
      <c r="AD1179">
        <v>22</v>
      </c>
      <c r="AE1179">
        <v>124</v>
      </c>
      <c r="AF1179">
        <v>5.0999999999999996</v>
      </c>
      <c r="AK1179" t="s">
        <v>50</v>
      </c>
      <c r="AL1179" t="s">
        <v>50</v>
      </c>
      <c r="AM1179" t="s">
        <v>50</v>
      </c>
      <c r="AN1179" t="s">
        <v>50</v>
      </c>
      <c r="AO1179" t="s">
        <v>51</v>
      </c>
      <c r="AP1179" t="s">
        <v>51</v>
      </c>
      <c r="AQ1179" t="s">
        <v>51</v>
      </c>
      <c r="AR1179" t="s">
        <v>50</v>
      </c>
      <c r="AS1179" t="s">
        <v>50</v>
      </c>
      <c r="AT1179" t="s">
        <v>51</v>
      </c>
      <c r="AU1179" t="s">
        <v>52</v>
      </c>
      <c r="AV1179" t="s">
        <v>52</v>
      </c>
      <c r="AW1179" t="s">
        <v>52</v>
      </c>
      <c r="AX1179" t="s">
        <v>52</v>
      </c>
      <c r="AY1179" t="s">
        <v>51</v>
      </c>
    </row>
    <row r="1180" spans="1:51" x14ac:dyDescent="0.25">
      <c r="A1180">
        <v>271848</v>
      </c>
      <c r="B1180">
        <v>57</v>
      </c>
      <c r="C1180">
        <v>57</v>
      </c>
      <c r="D1180">
        <v>48</v>
      </c>
      <c r="E1180">
        <v>1</v>
      </c>
      <c r="F1180" t="s">
        <v>307</v>
      </c>
      <c r="G1180" s="22">
        <v>10819</v>
      </c>
      <c r="H1180">
        <v>89</v>
      </c>
      <c r="I1180" t="s">
        <v>56</v>
      </c>
      <c r="J1180" t="s">
        <v>57</v>
      </c>
      <c r="K1180" t="s">
        <v>58</v>
      </c>
      <c r="L1180">
        <v>18.7</v>
      </c>
      <c r="M1180">
        <v>105</v>
      </c>
      <c r="N1180">
        <v>50</v>
      </c>
      <c r="O1180">
        <v>55</v>
      </c>
      <c r="P1180">
        <v>77.5</v>
      </c>
      <c r="Q1180">
        <v>63</v>
      </c>
      <c r="R1180" t="s">
        <v>59</v>
      </c>
      <c r="S1180" t="s">
        <v>50</v>
      </c>
      <c r="T1180" t="s">
        <v>50</v>
      </c>
      <c r="U1180" t="s">
        <v>50</v>
      </c>
      <c r="V1180" t="s">
        <v>51</v>
      </c>
      <c r="W1180" t="s">
        <v>50</v>
      </c>
      <c r="X1180" t="s">
        <v>51</v>
      </c>
      <c r="Y1180" t="s">
        <v>51</v>
      </c>
      <c r="Z1180" t="s">
        <v>52</v>
      </c>
      <c r="AA1180" t="s">
        <v>51</v>
      </c>
      <c r="AB1180" t="s">
        <v>51</v>
      </c>
      <c r="AC1180">
        <v>103</v>
      </c>
      <c r="AD1180">
        <v>56</v>
      </c>
      <c r="AE1180">
        <v>120</v>
      </c>
      <c r="AF1180">
        <v>4.5</v>
      </c>
      <c r="AK1180" t="s">
        <v>51</v>
      </c>
      <c r="AL1180" t="s">
        <v>50</v>
      </c>
      <c r="AM1180" t="s">
        <v>50</v>
      </c>
      <c r="AN1180" t="s">
        <v>50</v>
      </c>
      <c r="AO1180" t="s">
        <v>51</v>
      </c>
      <c r="AP1180" t="s">
        <v>51</v>
      </c>
      <c r="AQ1180" t="s">
        <v>50</v>
      </c>
      <c r="AR1180" t="s">
        <v>50</v>
      </c>
      <c r="AS1180" t="s">
        <v>51</v>
      </c>
      <c r="AT1180" t="s">
        <v>50</v>
      </c>
      <c r="AU1180" t="s">
        <v>52</v>
      </c>
      <c r="AV1180" t="s">
        <v>52</v>
      </c>
      <c r="AW1180" t="s">
        <v>52</v>
      </c>
      <c r="AX1180" t="s">
        <v>52</v>
      </c>
      <c r="AY1180" t="s">
        <v>51</v>
      </c>
    </row>
    <row r="1181" spans="1:51" hidden="1" x14ac:dyDescent="0.25">
      <c r="A1181">
        <v>271848</v>
      </c>
      <c r="B1181">
        <v>57</v>
      </c>
      <c r="C1181">
        <v>57</v>
      </c>
      <c r="D1181">
        <v>48</v>
      </c>
      <c r="E1181">
        <v>2</v>
      </c>
      <c r="F1181" t="s">
        <v>1520</v>
      </c>
      <c r="G1181" s="22">
        <v>10819</v>
      </c>
      <c r="H1181">
        <v>89</v>
      </c>
      <c r="I1181" t="s">
        <v>56</v>
      </c>
      <c r="J1181" t="s">
        <v>57</v>
      </c>
      <c r="K1181" t="s">
        <v>58</v>
      </c>
      <c r="L1181">
        <v>18.399999999999999</v>
      </c>
      <c r="M1181">
        <v>135</v>
      </c>
      <c r="N1181">
        <v>65</v>
      </c>
      <c r="O1181">
        <v>70</v>
      </c>
      <c r="P1181">
        <v>100</v>
      </c>
      <c r="Q1181">
        <v>79</v>
      </c>
      <c r="R1181" t="s">
        <v>59</v>
      </c>
      <c r="S1181" t="s">
        <v>50</v>
      </c>
      <c r="T1181" t="s">
        <v>50</v>
      </c>
      <c r="U1181" t="s">
        <v>50</v>
      </c>
      <c r="V1181" t="s">
        <v>51</v>
      </c>
      <c r="W1181" t="s">
        <v>50</v>
      </c>
      <c r="X1181" t="s">
        <v>51</v>
      </c>
      <c r="Y1181" t="s">
        <v>51</v>
      </c>
      <c r="Z1181" t="s">
        <v>52</v>
      </c>
      <c r="AA1181" t="s">
        <v>51</v>
      </c>
      <c r="AB1181" t="s">
        <v>51</v>
      </c>
      <c r="AC1181">
        <v>101</v>
      </c>
      <c r="AD1181">
        <v>57</v>
      </c>
      <c r="AF1181">
        <v>4.7</v>
      </c>
      <c r="AK1181" t="s">
        <v>51</v>
      </c>
      <c r="AL1181" t="s">
        <v>50</v>
      </c>
      <c r="AM1181" t="s">
        <v>50</v>
      </c>
      <c r="AN1181" t="s">
        <v>50</v>
      </c>
      <c r="AO1181" t="s">
        <v>51</v>
      </c>
      <c r="AP1181" t="s">
        <v>51</v>
      </c>
      <c r="AQ1181" t="s">
        <v>50</v>
      </c>
      <c r="AR1181" t="s">
        <v>50</v>
      </c>
      <c r="AS1181" t="s">
        <v>51</v>
      </c>
      <c r="AT1181" t="s">
        <v>50</v>
      </c>
      <c r="AU1181" t="s">
        <v>52</v>
      </c>
      <c r="AV1181" t="s">
        <v>52</v>
      </c>
      <c r="AW1181" t="s">
        <v>52</v>
      </c>
      <c r="AX1181" t="s">
        <v>52</v>
      </c>
      <c r="AY1181" t="s">
        <v>51</v>
      </c>
    </row>
    <row r="1182" spans="1:51" x14ac:dyDescent="0.25">
      <c r="A1182">
        <v>271858</v>
      </c>
      <c r="B1182">
        <v>65</v>
      </c>
      <c r="D1182">
        <v>65</v>
      </c>
      <c r="E1182">
        <v>1</v>
      </c>
      <c r="F1182" t="s">
        <v>308</v>
      </c>
      <c r="G1182" s="22">
        <v>10299</v>
      </c>
      <c r="H1182">
        <v>90</v>
      </c>
      <c r="I1182" t="s">
        <v>46</v>
      </c>
      <c r="J1182" t="s">
        <v>47</v>
      </c>
      <c r="K1182" t="s">
        <v>58</v>
      </c>
      <c r="L1182">
        <v>35.93</v>
      </c>
      <c r="M1182">
        <v>145</v>
      </c>
      <c r="N1182">
        <v>75</v>
      </c>
      <c r="O1182">
        <v>70</v>
      </c>
      <c r="P1182">
        <v>110</v>
      </c>
      <c r="Q1182">
        <v>73</v>
      </c>
      <c r="R1182" t="s">
        <v>54</v>
      </c>
      <c r="S1182" t="s">
        <v>50</v>
      </c>
      <c r="T1182" t="s">
        <v>50</v>
      </c>
      <c r="U1182" t="s">
        <v>50</v>
      </c>
      <c r="V1182" t="s">
        <v>51</v>
      </c>
      <c r="W1182" t="s">
        <v>51</v>
      </c>
      <c r="X1182" t="s">
        <v>51</v>
      </c>
      <c r="Y1182" t="s">
        <v>50</v>
      </c>
      <c r="Z1182" t="s">
        <v>52</v>
      </c>
      <c r="AA1182" t="s">
        <v>50</v>
      </c>
      <c r="AB1182" t="s">
        <v>50</v>
      </c>
      <c r="AC1182">
        <v>80</v>
      </c>
      <c r="AD1182">
        <v>57</v>
      </c>
      <c r="AE1182">
        <v>146</v>
      </c>
      <c r="AF1182">
        <v>4.2</v>
      </c>
      <c r="AI1182" t="s">
        <v>52</v>
      </c>
      <c r="AJ1182" t="s">
        <v>52</v>
      </c>
      <c r="AK1182" t="s">
        <v>51</v>
      </c>
      <c r="AL1182" t="s">
        <v>50</v>
      </c>
      <c r="AM1182" t="s">
        <v>52</v>
      </c>
      <c r="AN1182" t="s">
        <v>51</v>
      </c>
      <c r="AO1182" t="s">
        <v>51</v>
      </c>
      <c r="AP1182" t="s">
        <v>51</v>
      </c>
      <c r="AQ1182" t="s">
        <v>50</v>
      </c>
      <c r="AR1182" t="s">
        <v>50</v>
      </c>
      <c r="AS1182" t="s">
        <v>51</v>
      </c>
      <c r="AT1182" t="s">
        <v>50</v>
      </c>
      <c r="AU1182" t="s">
        <v>52</v>
      </c>
      <c r="AV1182" t="s">
        <v>52</v>
      </c>
      <c r="AW1182" t="s">
        <v>52</v>
      </c>
      <c r="AX1182" t="s">
        <v>52</v>
      </c>
      <c r="AY1182" t="s">
        <v>51</v>
      </c>
    </row>
    <row r="1183" spans="1:51" hidden="1" x14ac:dyDescent="0.25">
      <c r="A1183">
        <v>271858</v>
      </c>
      <c r="B1183">
        <v>65</v>
      </c>
      <c r="D1183">
        <v>65</v>
      </c>
      <c r="E1183">
        <v>2</v>
      </c>
      <c r="F1183" t="s">
        <v>1521</v>
      </c>
      <c r="G1183" s="22">
        <v>10299</v>
      </c>
      <c r="H1183">
        <v>90</v>
      </c>
      <c r="I1183" t="s">
        <v>46</v>
      </c>
      <c r="J1183" t="s">
        <v>47</v>
      </c>
      <c r="K1183" t="s">
        <v>58</v>
      </c>
      <c r="L1183">
        <v>34.93</v>
      </c>
      <c r="M1183">
        <v>135</v>
      </c>
      <c r="N1183">
        <v>75</v>
      </c>
      <c r="O1183">
        <v>60</v>
      </c>
      <c r="P1183">
        <v>105</v>
      </c>
      <c r="Q1183">
        <v>62</v>
      </c>
      <c r="R1183" t="s">
        <v>54</v>
      </c>
      <c r="S1183" t="s">
        <v>50</v>
      </c>
      <c r="T1183" t="s">
        <v>50</v>
      </c>
      <c r="U1183" t="s">
        <v>50</v>
      </c>
      <c r="V1183" t="s">
        <v>51</v>
      </c>
      <c r="W1183" t="s">
        <v>51</v>
      </c>
      <c r="X1183" t="s">
        <v>51</v>
      </c>
      <c r="Y1183" t="s">
        <v>50</v>
      </c>
      <c r="Z1183" t="s">
        <v>52</v>
      </c>
      <c r="AA1183" t="s">
        <v>50</v>
      </c>
      <c r="AB1183" t="s">
        <v>50</v>
      </c>
      <c r="AC1183">
        <v>80</v>
      </c>
      <c r="AD1183">
        <v>57</v>
      </c>
      <c r="AE1183">
        <v>14.3</v>
      </c>
      <c r="AF1183">
        <v>4.7</v>
      </c>
      <c r="AI1183" t="s">
        <v>52</v>
      </c>
      <c r="AJ1183" t="s">
        <v>52</v>
      </c>
      <c r="AK1183" t="s">
        <v>51</v>
      </c>
      <c r="AL1183" t="s">
        <v>50</v>
      </c>
      <c r="AM1183" t="s">
        <v>52</v>
      </c>
      <c r="AN1183" t="s">
        <v>51</v>
      </c>
      <c r="AO1183" t="s">
        <v>51</v>
      </c>
      <c r="AP1183" t="s">
        <v>51</v>
      </c>
      <c r="AQ1183" t="s">
        <v>50</v>
      </c>
      <c r="AR1183" t="s">
        <v>50</v>
      </c>
      <c r="AS1183" t="s">
        <v>51</v>
      </c>
      <c r="AT1183" t="s">
        <v>50</v>
      </c>
      <c r="AU1183" t="s">
        <v>52</v>
      </c>
      <c r="AV1183" t="s">
        <v>52</v>
      </c>
      <c r="AW1183" t="s">
        <v>52</v>
      </c>
      <c r="AX1183" t="s">
        <v>52</v>
      </c>
      <c r="AY1183" t="s">
        <v>51</v>
      </c>
    </row>
    <row r="1184" spans="1:51" hidden="1" x14ac:dyDescent="0.25">
      <c r="A1184">
        <v>271858</v>
      </c>
      <c r="B1184">
        <v>65</v>
      </c>
      <c r="D1184">
        <v>65</v>
      </c>
      <c r="E1184">
        <v>3</v>
      </c>
      <c r="F1184" t="s">
        <v>1522</v>
      </c>
      <c r="G1184" s="22">
        <v>10299</v>
      </c>
      <c r="H1184">
        <v>90</v>
      </c>
      <c r="I1184" t="s">
        <v>46</v>
      </c>
      <c r="J1184" t="s">
        <v>47</v>
      </c>
      <c r="K1184" t="s">
        <v>58</v>
      </c>
      <c r="L1184">
        <v>34.93</v>
      </c>
      <c r="O1184">
        <v>0</v>
      </c>
      <c r="P1184">
        <v>0</v>
      </c>
      <c r="S1184" t="s">
        <v>50</v>
      </c>
      <c r="T1184" t="s">
        <v>50</v>
      </c>
      <c r="V1184" t="s">
        <v>51</v>
      </c>
      <c r="W1184" t="s">
        <v>51</v>
      </c>
      <c r="X1184" t="s">
        <v>51</v>
      </c>
      <c r="Y1184" t="s">
        <v>50</v>
      </c>
      <c r="Z1184" t="s">
        <v>52</v>
      </c>
      <c r="AA1184" t="s">
        <v>50</v>
      </c>
      <c r="AB1184" t="s">
        <v>50</v>
      </c>
      <c r="AK1184" t="s">
        <v>51</v>
      </c>
      <c r="AL1184" t="s">
        <v>50</v>
      </c>
      <c r="AN1184" t="s">
        <v>51</v>
      </c>
      <c r="AO1184" t="s">
        <v>51</v>
      </c>
      <c r="AP1184" t="s">
        <v>51</v>
      </c>
      <c r="AQ1184" t="s">
        <v>50</v>
      </c>
      <c r="AR1184" t="s">
        <v>50</v>
      </c>
      <c r="AS1184" t="s">
        <v>51</v>
      </c>
      <c r="AT1184" t="s">
        <v>50</v>
      </c>
      <c r="AU1184" t="s">
        <v>52</v>
      </c>
      <c r="AV1184" t="s">
        <v>52</v>
      </c>
      <c r="AW1184" t="s">
        <v>52</v>
      </c>
      <c r="AX1184" t="s">
        <v>52</v>
      </c>
      <c r="AY1184" t="s">
        <v>51</v>
      </c>
    </row>
    <row r="1185" spans="1:51" x14ac:dyDescent="0.25">
      <c r="A1185">
        <v>272410</v>
      </c>
      <c r="B1185">
        <v>67</v>
      </c>
      <c r="D1185">
        <v>67</v>
      </c>
      <c r="E1185">
        <v>1</v>
      </c>
      <c r="F1185" t="s">
        <v>309</v>
      </c>
      <c r="G1185" s="22">
        <v>10936</v>
      </c>
      <c r="H1185">
        <v>89</v>
      </c>
      <c r="I1185" t="s">
        <v>46</v>
      </c>
      <c r="J1185" t="s">
        <v>57</v>
      </c>
      <c r="K1185" t="s">
        <v>58</v>
      </c>
      <c r="L1185">
        <v>30.63</v>
      </c>
      <c r="M1185">
        <v>130</v>
      </c>
      <c r="N1185">
        <v>80</v>
      </c>
      <c r="O1185">
        <v>50</v>
      </c>
      <c r="P1185">
        <v>105</v>
      </c>
      <c r="Q1185">
        <v>74</v>
      </c>
      <c r="R1185" t="s">
        <v>54</v>
      </c>
      <c r="S1185" t="s">
        <v>50</v>
      </c>
      <c r="T1185" t="s">
        <v>50</v>
      </c>
      <c r="U1185" t="s">
        <v>50</v>
      </c>
      <c r="V1185" t="s">
        <v>51</v>
      </c>
      <c r="W1185" t="s">
        <v>50</v>
      </c>
      <c r="X1185" t="s">
        <v>51</v>
      </c>
      <c r="Y1185" t="s">
        <v>50</v>
      </c>
      <c r="Z1185" t="s">
        <v>52</v>
      </c>
      <c r="AA1185" t="s">
        <v>50</v>
      </c>
      <c r="AB1185" t="s">
        <v>50</v>
      </c>
      <c r="AC1185">
        <v>98</v>
      </c>
      <c r="AD1185">
        <v>46</v>
      </c>
      <c r="AE1185">
        <v>137</v>
      </c>
      <c r="AF1185">
        <v>5.0999999999999996</v>
      </c>
      <c r="AI1185" t="s">
        <v>52</v>
      </c>
      <c r="AJ1185" t="s">
        <v>52</v>
      </c>
      <c r="AK1185" t="s">
        <v>51</v>
      </c>
      <c r="AL1185" t="s">
        <v>50</v>
      </c>
      <c r="AM1185" t="s">
        <v>52</v>
      </c>
      <c r="AN1185" t="s">
        <v>51</v>
      </c>
      <c r="AO1185" t="s">
        <v>51</v>
      </c>
      <c r="AP1185" t="s">
        <v>51</v>
      </c>
      <c r="AQ1185" t="s">
        <v>50</v>
      </c>
      <c r="AR1185" t="s">
        <v>50</v>
      </c>
      <c r="AS1185" t="s">
        <v>51</v>
      </c>
      <c r="AT1185" t="s">
        <v>50</v>
      </c>
      <c r="AU1185" t="s">
        <v>52</v>
      </c>
      <c r="AV1185" t="s">
        <v>52</v>
      </c>
      <c r="AW1185" t="s">
        <v>52</v>
      </c>
      <c r="AX1185" t="s">
        <v>52</v>
      </c>
      <c r="AY1185" t="s">
        <v>51</v>
      </c>
    </row>
    <row r="1186" spans="1:51" hidden="1" x14ac:dyDescent="0.25">
      <c r="A1186">
        <v>272410</v>
      </c>
      <c r="B1186">
        <v>67</v>
      </c>
      <c r="D1186">
        <v>67</v>
      </c>
      <c r="E1186">
        <v>2</v>
      </c>
      <c r="F1186" t="s">
        <v>1523</v>
      </c>
      <c r="G1186" s="22">
        <v>10936</v>
      </c>
      <c r="H1186">
        <v>89</v>
      </c>
      <c r="I1186" t="s">
        <v>46</v>
      </c>
      <c r="J1186" t="s">
        <v>57</v>
      </c>
      <c r="K1186" t="s">
        <v>58</v>
      </c>
      <c r="L1186">
        <v>31.53</v>
      </c>
      <c r="M1186">
        <v>140</v>
      </c>
      <c r="N1186">
        <v>75</v>
      </c>
      <c r="O1186">
        <v>65</v>
      </c>
      <c r="P1186">
        <v>107.5</v>
      </c>
      <c r="Q1186">
        <v>73</v>
      </c>
      <c r="R1186" t="s">
        <v>54</v>
      </c>
      <c r="S1186" t="s">
        <v>50</v>
      </c>
      <c r="T1186" t="s">
        <v>50</v>
      </c>
      <c r="U1186" t="s">
        <v>50</v>
      </c>
      <c r="V1186" t="s">
        <v>51</v>
      </c>
      <c r="W1186" t="s">
        <v>50</v>
      </c>
      <c r="X1186" t="s">
        <v>51</v>
      </c>
      <c r="Y1186" t="s">
        <v>50</v>
      </c>
      <c r="Z1186" t="s">
        <v>52</v>
      </c>
      <c r="AA1186" t="s">
        <v>50</v>
      </c>
      <c r="AB1186" t="s">
        <v>50</v>
      </c>
      <c r="AC1186">
        <v>94</v>
      </c>
      <c r="AD1186">
        <v>48</v>
      </c>
      <c r="AF1186">
        <v>4.8</v>
      </c>
      <c r="AI1186" t="s">
        <v>52</v>
      </c>
      <c r="AJ1186" t="s">
        <v>52</v>
      </c>
      <c r="AK1186" t="s">
        <v>51</v>
      </c>
      <c r="AL1186" t="s">
        <v>50</v>
      </c>
      <c r="AM1186" t="s">
        <v>52</v>
      </c>
      <c r="AN1186" t="s">
        <v>51</v>
      </c>
      <c r="AO1186" t="s">
        <v>51</v>
      </c>
      <c r="AP1186" t="s">
        <v>51</v>
      </c>
      <c r="AQ1186" t="s">
        <v>50</v>
      </c>
      <c r="AR1186" t="s">
        <v>50</v>
      </c>
      <c r="AS1186" t="s">
        <v>51</v>
      </c>
      <c r="AT1186" t="s">
        <v>50</v>
      </c>
      <c r="AU1186" t="s">
        <v>52</v>
      </c>
      <c r="AV1186" t="s">
        <v>52</v>
      </c>
      <c r="AW1186" t="s">
        <v>52</v>
      </c>
      <c r="AX1186" t="s">
        <v>52</v>
      </c>
      <c r="AY1186" t="s">
        <v>51</v>
      </c>
    </row>
    <row r="1187" spans="1:51" hidden="1" x14ac:dyDescent="0.25">
      <c r="A1187">
        <v>272410</v>
      </c>
      <c r="B1187">
        <v>67</v>
      </c>
      <c r="D1187">
        <v>67</v>
      </c>
      <c r="E1187">
        <v>3</v>
      </c>
      <c r="F1187" t="s">
        <v>1524</v>
      </c>
      <c r="G1187" s="22">
        <v>10936</v>
      </c>
      <c r="H1187">
        <v>89</v>
      </c>
      <c r="I1187" t="s">
        <v>46</v>
      </c>
      <c r="J1187" t="s">
        <v>57</v>
      </c>
      <c r="K1187" t="s">
        <v>58</v>
      </c>
      <c r="L1187">
        <v>31.53</v>
      </c>
      <c r="M1187">
        <v>148</v>
      </c>
      <c r="N1187">
        <v>70</v>
      </c>
      <c r="O1187">
        <v>78</v>
      </c>
      <c r="P1187">
        <v>109</v>
      </c>
      <c r="Q1187">
        <v>63</v>
      </c>
      <c r="R1187" t="s">
        <v>54</v>
      </c>
      <c r="S1187" t="s">
        <v>50</v>
      </c>
      <c r="T1187" t="s">
        <v>50</v>
      </c>
      <c r="U1187" t="s">
        <v>50</v>
      </c>
      <c r="V1187" t="s">
        <v>51</v>
      </c>
      <c r="W1187" t="s">
        <v>50</v>
      </c>
      <c r="X1187" t="s">
        <v>51</v>
      </c>
      <c r="Y1187" t="s">
        <v>50</v>
      </c>
      <c r="Z1187" t="s">
        <v>52</v>
      </c>
      <c r="AA1187" t="s">
        <v>50</v>
      </c>
      <c r="AB1187" t="s">
        <v>50</v>
      </c>
      <c r="AC1187">
        <v>89</v>
      </c>
      <c r="AD1187">
        <v>51</v>
      </c>
      <c r="AF1187">
        <v>5</v>
      </c>
      <c r="AI1187" t="s">
        <v>52</v>
      </c>
      <c r="AJ1187" t="s">
        <v>52</v>
      </c>
      <c r="AK1187" t="s">
        <v>51</v>
      </c>
      <c r="AL1187" t="s">
        <v>50</v>
      </c>
      <c r="AM1187" t="s">
        <v>52</v>
      </c>
      <c r="AN1187" t="s">
        <v>51</v>
      </c>
      <c r="AO1187" t="s">
        <v>51</v>
      </c>
      <c r="AP1187" t="s">
        <v>51</v>
      </c>
      <c r="AQ1187" t="s">
        <v>50</v>
      </c>
      <c r="AR1187" t="s">
        <v>50</v>
      </c>
      <c r="AS1187" t="s">
        <v>51</v>
      </c>
      <c r="AT1187" t="s">
        <v>50</v>
      </c>
      <c r="AU1187" t="s">
        <v>52</v>
      </c>
      <c r="AV1187" t="s">
        <v>52</v>
      </c>
      <c r="AW1187" t="s">
        <v>52</v>
      </c>
      <c r="AX1187" t="s">
        <v>52</v>
      </c>
      <c r="AY1187" t="s">
        <v>51</v>
      </c>
    </row>
    <row r="1188" spans="1:51" hidden="1" x14ac:dyDescent="0.25">
      <c r="A1188">
        <v>272410</v>
      </c>
      <c r="B1188">
        <v>65</v>
      </c>
      <c r="C1188">
        <v>65</v>
      </c>
      <c r="D1188">
        <v>67</v>
      </c>
      <c r="E1188">
        <v>4</v>
      </c>
      <c r="F1188" t="s">
        <v>1525</v>
      </c>
      <c r="G1188" s="22">
        <v>10936</v>
      </c>
      <c r="H1188">
        <v>89</v>
      </c>
      <c r="I1188" t="s">
        <v>46</v>
      </c>
      <c r="J1188" t="s">
        <v>57</v>
      </c>
      <c r="K1188" t="s">
        <v>58</v>
      </c>
      <c r="L1188">
        <v>29.2</v>
      </c>
      <c r="M1188">
        <v>135</v>
      </c>
      <c r="N1188">
        <v>85</v>
      </c>
      <c r="O1188">
        <v>50</v>
      </c>
      <c r="P1188">
        <v>110</v>
      </c>
      <c r="Q1188">
        <v>72</v>
      </c>
      <c r="R1188" t="s">
        <v>54</v>
      </c>
      <c r="S1188" t="s">
        <v>50</v>
      </c>
      <c r="T1188" t="s">
        <v>50</v>
      </c>
      <c r="U1188" t="s">
        <v>50</v>
      </c>
      <c r="V1188" t="s">
        <v>51</v>
      </c>
      <c r="W1188" t="s">
        <v>50</v>
      </c>
      <c r="X1188" t="s">
        <v>51</v>
      </c>
      <c r="Y1188" t="s">
        <v>50</v>
      </c>
      <c r="Z1188" t="s">
        <v>52</v>
      </c>
      <c r="AA1188" t="s">
        <v>50</v>
      </c>
      <c r="AB1188" t="s">
        <v>50</v>
      </c>
      <c r="AC1188">
        <v>112</v>
      </c>
      <c r="AD1188">
        <v>38</v>
      </c>
      <c r="AE1188">
        <v>131</v>
      </c>
      <c r="AF1188">
        <v>5.5</v>
      </c>
      <c r="AK1188" t="s">
        <v>51</v>
      </c>
      <c r="AL1188" t="s">
        <v>50</v>
      </c>
      <c r="AN1188" t="s">
        <v>51</v>
      </c>
      <c r="AO1188" t="s">
        <v>51</v>
      </c>
      <c r="AP1188" t="s">
        <v>51</v>
      </c>
      <c r="AQ1188" t="s">
        <v>50</v>
      </c>
      <c r="AR1188" t="s">
        <v>50</v>
      </c>
      <c r="AS1188" t="s">
        <v>51</v>
      </c>
      <c r="AT1188" t="s">
        <v>50</v>
      </c>
      <c r="AU1188" t="s">
        <v>52</v>
      </c>
      <c r="AV1188" t="s">
        <v>52</v>
      </c>
      <c r="AW1188" t="s">
        <v>52</v>
      </c>
      <c r="AX1188" t="s">
        <v>52</v>
      </c>
      <c r="AY1188" t="s">
        <v>51</v>
      </c>
    </row>
    <row r="1189" spans="1:51" hidden="1" x14ac:dyDescent="0.25">
      <c r="A1189">
        <v>272410</v>
      </c>
      <c r="B1189">
        <v>65</v>
      </c>
      <c r="C1189">
        <v>65</v>
      </c>
      <c r="D1189">
        <v>65</v>
      </c>
      <c r="E1189">
        <v>5</v>
      </c>
      <c r="F1189" t="s">
        <v>1526</v>
      </c>
      <c r="G1189" s="22">
        <v>10936</v>
      </c>
      <c r="H1189">
        <v>89</v>
      </c>
      <c r="I1189" t="s">
        <v>46</v>
      </c>
      <c r="J1189" t="s">
        <v>57</v>
      </c>
      <c r="K1189" t="s">
        <v>58</v>
      </c>
      <c r="L1189">
        <v>31.3</v>
      </c>
      <c r="M1189">
        <v>110</v>
      </c>
      <c r="N1189">
        <v>70</v>
      </c>
      <c r="O1189">
        <v>40</v>
      </c>
      <c r="P1189">
        <v>90</v>
      </c>
      <c r="Q1189">
        <v>71</v>
      </c>
      <c r="R1189" t="s">
        <v>54</v>
      </c>
      <c r="S1189" t="s">
        <v>50</v>
      </c>
      <c r="T1189" t="s">
        <v>50</v>
      </c>
      <c r="U1189" t="s">
        <v>50</v>
      </c>
      <c r="V1189" t="s">
        <v>51</v>
      </c>
      <c r="W1189" t="s">
        <v>50</v>
      </c>
      <c r="X1189" t="s">
        <v>51</v>
      </c>
      <c r="Y1189" t="s">
        <v>50</v>
      </c>
      <c r="Z1189" t="s">
        <v>52</v>
      </c>
      <c r="AA1189" t="s">
        <v>50</v>
      </c>
      <c r="AB1189" t="s">
        <v>50</v>
      </c>
      <c r="AC1189">
        <v>97</v>
      </c>
      <c r="AD1189">
        <v>45</v>
      </c>
      <c r="AE1189">
        <v>118</v>
      </c>
      <c r="AF1189">
        <v>4.9000000000000004</v>
      </c>
      <c r="AI1189">
        <v>3.3</v>
      </c>
      <c r="AJ1189">
        <v>1.4</v>
      </c>
      <c r="AK1189" t="s">
        <v>51</v>
      </c>
      <c r="AL1189" t="s">
        <v>50</v>
      </c>
      <c r="AM1189" t="s">
        <v>50</v>
      </c>
      <c r="AN1189" t="s">
        <v>51</v>
      </c>
      <c r="AO1189" t="s">
        <v>51</v>
      </c>
      <c r="AP1189" t="s">
        <v>51</v>
      </c>
      <c r="AQ1189" t="s">
        <v>50</v>
      </c>
      <c r="AR1189" t="s">
        <v>50</v>
      </c>
      <c r="AS1189" t="s">
        <v>51</v>
      </c>
      <c r="AT1189" t="s">
        <v>50</v>
      </c>
      <c r="AU1189" t="s">
        <v>52</v>
      </c>
      <c r="AV1189" t="s">
        <v>52</v>
      </c>
      <c r="AW1189" t="s">
        <v>52</v>
      </c>
      <c r="AX1189" t="s">
        <v>52</v>
      </c>
      <c r="AY1189" t="s">
        <v>51</v>
      </c>
    </row>
    <row r="1190" spans="1:51" hidden="1" x14ac:dyDescent="0.25">
      <c r="A1190">
        <v>272410</v>
      </c>
      <c r="B1190">
        <v>65</v>
      </c>
      <c r="C1190">
        <v>65</v>
      </c>
      <c r="D1190">
        <v>65</v>
      </c>
      <c r="E1190">
        <v>6</v>
      </c>
      <c r="F1190" t="s">
        <v>1527</v>
      </c>
      <c r="G1190" s="22">
        <v>10936</v>
      </c>
      <c r="H1190">
        <v>89</v>
      </c>
      <c r="I1190" t="s">
        <v>46</v>
      </c>
      <c r="J1190" t="s">
        <v>57</v>
      </c>
      <c r="K1190" t="s">
        <v>58</v>
      </c>
      <c r="L1190">
        <v>32.9</v>
      </c>
      <c r="M1190">
        <v>145</v>
      </c>
      <c r="N1190">
        <v>60</v>
      </c>
      <c r="O1190">
        <v>85</v>
      </c>
      <c r="P1190">
        <v>102.5</v>
      </c>
      <c r="Q1190">
        <v>61</v>
      </c>
      <c r="R1190" t="s">
        <v>54</v>
      </c>
      <c r="S1190" t="s">
        <v>50</v>
      </c>
      <c r="T1190" t="s">
        <v>50</v>
      </c>
      <c r="U1190" t="s">
        <v>50</v>
      </c>
      <c r="V1190" t="s">
        <v>51</v>
      </c>
      <c r="W1190" t="s">
        <v>50</v>
      </c>
      <c r="X1190" t="s">
        <v>51</v>
      </c>
      <c r="Y1190" t="s">
        <v>50</v>
      </c>
      <c r="Z1190" t="s">
        <v>52</v>
      </c>
      <c r="AA1190" t="s">
        <v>50</v>
      </c>
      <c r="AB1190" t="s">
        <v>50</v>
      </c>
      <c r="AK1190" t="s">
        <v>51</v>
      </c>
      <c r="AL1190" t="s">
        <v>50</v>
      </c>
      <c r="AM1190" t="s">
        <v>50</v>
      </c>
      <c r="AN1190" t="s">
        <v>51</v>
      </c>
      <c r="AO1190" t="s">
        <v>51</v>
      </c>
      <c r="AP1190" t="s">
        <v>51</v>
      </c>
      <c r="AQ1190" t="s">
        <v>50</v>
      </c>
      <c r="AR1190" t="s">
        <v>50</v>
      </c>
      <c r="AS1190" t="s">
        <v>51</v>
      </c>
      <c r="AT1190" t="s">
        <v>51</v>
      </c>
      <c r="AU1190" t="s">
        <v>52</v>
      </c>
      <c r="AV1190" t="s">
        <v>52</v>
      </c>
      <c r="AW1190" t="s">
        <v>52</v>
      </c>
      <c r="AX1190" t="s">
        <v>52</v>
      </c>
      <c r="AY1190" t="s">
        <v>51</v>
      </c>
    </row>
    <row r="1191" spans="1:51" hidden="1" x14ac:dyDescent="0.25">
      <c r="A1191">
        <v>272410</v>
      </c>
      <c r="B1191">
        <v>65</v>
      </c>
      <c r="C1191">
        <v>65</v>
      </c>
      <c r="D1191">
        <v>65</v>
      </c>
      <c r="E1191">
        <v>7</v>
      </c>
      <c r="F1191" t="s">
        <v>1528</v>
      </c>
      <c r="G1191" s="22">
        <v>10936</v>
      </c>
      <c r="H1191">
        <v>89</v>
      </c>
      <c r="I1191" t="s">
        <v>46</v>
      </c>
      <c r="J1191" t="s">
        <v>57</v>
      </c>
      <c r="K1191" t="s">
        <v>58</v>
      </c>
      <c r="L1191">
        <v>32.9</v>
      </c>
      <c r="M1191">
        <v>145</v>
      </c>
      <c r="N1191">
        <v>70</v>
      </c>
      <c r="O1191">
        <v>75</v>
      </c>
      <c r="P1191">
        <v>107.5</v>
      </c>
      <c r="Q1191">
        <v>67</v>
      </c>
      <c r="R1191" t="s">
        <v>54</v>
      </c>
      <c r="S1191" t="s">
        <v>50</v>
      </c>
      <c r="T1191" t="s">
        <v>50</v>
      </c>
      <c r="U1191" t="s">
        <v>50</v>
      </c>
      <c r="V1191" t="s">
        <v>51</v>
      </c>
      <c r="W1191" t="s">
        <v>50</v>
      </c>
      <c r="X1191" t="s">
        <v>51</v>
      </c>
      <c r="Y1191" t="s">
        <v>50</v>
      </c>
      <c r="Z1191" t="s">
        <v>52</v>
      </c>
      <c r="AA1191" t="s">
        <v>50</v>
      </c>
      <c r="AB1191" t="s">
        <v>50</v>
      </c>
      <c r="AC1191">
        <v>88</v>
      </c>
      <c r="AD1191">
        <v>51</v>
      </c>
      <c r="AE1191">
        <v>148</v>
      </c>
      <c r="AF1191">
        <v>4.9000000000000004</v>
      </c>
      <c r="AK1191" t="s">
        <v>51</v>
      </c>
      <c r="AL1191" t="s">
        <v>50</v>
      </c>
      <c r="AM1191" t="s">
        <v>50</v>
      </c>
      <c r="AN1191" t="s">
        <v>51</v>
      </c>
      <c r="AO1191" t="s">
        <v>51</v>
      </c>
      <c r="AP1191" t="s">
        <v>51</v>
      </c>
      <c r="AQ1191" t="s">
        <v>50</v>
      </c>
      <c r="AR1191" t="s">
        <v>50</v>
      </c>
      <c r="AS1191" t="s">
        <v>51</v>
      </c>
      <c r="AT1191" t="s">
        <v>51</v>
      </c>
      <c r="AU1191" t="s">
        <v>52</v>
      </c>
      <c r="AV1191" t="s">
        <v>52</v>
      </c>
      <c r="AW1191" t="s">
        <v>52</v>
      </c>
      <c r="AX1191" t="s">
        <v>52</v>
      </c>
      <c r="AY1191" t="s">
        <v>51</v>
      </c>
    </row>
    <row r="1192" spans="1:51" hidden="1" x14ac:dyDescent="0.25">
      <c r="A1192">
        <v>272410</v>
      </c>
      <c r="B1192">
        <v>70</v>
      </c>
      <c r="C1192">
        <v>70</v>
      </c>
      <c r="D1192">
        <v>65</v>
      </c>
      <c r="E1192">
        <v>8</v>
      </c>
      <c r="F1192" t="s">
        <v>1529</v>
      </c>
      <c r="G1192" s="22">
        <v>10936</v>
      </c>
      <c r="H1192">
        <v>89</v>
      </c>
      <c r="I1192" t="s">
        <v>46</v>
      </c>
      <c r="J1192" t="s">
        <v>57</v>
      </c>
      <c r="K1192" t="s">
        <v>58</v>
      </c>
      <c r="L1192">
        <v>31.8</v>
      </c>
      <c r="M1192">
        <v>125</v>
      </c>
      <c r="N1192">
        <v>60</v>
      </c>
      <c r="O1192">
        <v>65</v>
      </c>
      <c r="P1192">
        <v>92.5</v>
      </c>
      <c r="Q1192">
        <v>68</v>
      </c>
      <c r="R1192" t="s">
        <v>59</v>
      </c>
      <c r="S1192" t="s">
        <v>50</v>
      </c>
      <c r="T1192" t="s">
        <v>50</v>
      </c>
      <c r="U1192" t="s">
        <v>51</v>
      </c>
      <c r="V1192" t="s">
        <v>51</v>
      </c>
      <c r="W1192" t="s">
        <v>50</v>
      </c>
      <c r="X1192" t="s">
        <v>51</v>
      </c>
      <c r="Y1192" t="s">
        <v>50</v>
      </c>
      <c r="Z1192" t="s">
        <v>52</v>
      </c>
      <c r="AA1192" t="s">
        <v>50</v>
      </c>
      <c r="AB1192" t="s">
        <v>50</v>
      </c>
      <c r="AC1192">
        <v>94</v>
      </c>
      <c r="AD1192">
        <v>47</v>
      </c>
      <c r="AE1192">
        <v>147</v>
      </c>
      <c r="AF1192">
        <v>4.3</v>
      </c>
      <c r="AI1192">
        <v>3.3</v>
      </c>
      <c r="AJ1192">
        <v>1.4</v>
      </c>
      <c r="AK1192" t="s">
        <v>51</v>
      </c>
      <c r="AL1192" t="s">
        <v>50</v>
      </c>
      <c r="AM1192" t="s">
        <v>50</v>
      </c>
      <c r="AN1192" t="s">
        <v>51</v>
      </c>
      <c r="AO1192" t="s">
        <v>51</v>
      </c>
      <c r="AP1192" t="s">
        <v>51</v>
      </c>
      <c r="AQ1192" t="s">
        <v>50</v>
      </c>
      <c r="AR1192" t="s">
        <v>50</v>
      </c>
      <c r="AS1192" t="s">
        <v>51</v>
      </c>
      <c r="AT1192" t="s">
        <v>51</v>
      </c>
      <c r="AU1192" t="s">
        <v>52</v>
      </c>
      <c r="AV1192" t="s">
        <v>52</v>
      </c>
      <c r="AW1192" t="s">
        <v>52</v>
      </c>
      <c r="AX1192" t="s">
        <v>52</v>
      </c>
      <c r="AY1192" t="s">
        <v>51</v>
      </c>
    </row>
    <row r="1193" spans="1:51" x14ac:dyDescent="0.25">
      <c r="A1193">
        <v>272531</v>
      </c>
      <c r="B1193">
        <v>50</v>
      </c>
      <c r="D1193">
        <v>50</v>
      </c>
      <c r="E1193">
        <v>1</v>
      </c>
      <c r="F1193" t="s">
        <v>310</v>
      </c>
      <c r="G1193" s="22">
        <v>15707</v>
      </c>
      <c r="H1193">
        <v>75</v>
      </c>
      <c r="I1193" t="s">
        <v>56</v>
      </c>
      <c r="J1193" t="s">
        <v>57</v>
      </c>
      <c r="K1193" t="s">
        <v>58</v>
      </c>
      <c r="L1193">
        <v>28.07</v>
      </c>
      <c r="M1193">
        <v>150</v>
      </c>
      <c r="N1193">
        <v>70</v>
      </c>
      <c r="O1193">
        <v>80</v>
      </c>
      <c r="P1193">
        <v>110</v>
      </c>
      <c r="Q1193">
        <v>57</v>
      </c>
      <c r="R1193" t="s">
        <v>49</v>
      </c>
      <c r="S1193" t="s">
        <v>50</v>
      </c>
      <c r="T1193" t="s">
        <v>50</v>
      </c>
      <c r="U1193" t="s">
        <v>50</v>
      </c>
      <c r="V1193" t="s">
        <v>51</v>
      </c>
      <c r="W1193" t="s">
        <v>51</v>
      </c>
      <c r="X1193" t="s">
        <v>50</v>
      </c>
      <c r="Y1193" t="s">
        <v>51</v>
      </c>
      <c r="Z1193" t="s">
        <v>52</v>
      </c>
      <c r="AA1193" t="s">
        <v>50</v>
      </c>
      <c r="AB1193" t="s">
        <v>50</v>
      </c>
      <c r="AC1193">
        <v>112</v>
      </c>
      <c r="AD1193">
        <v>56</v>
      </c>
      <c r="AE1193">
        <v>135</v>
      </c>
      <c r="AF1193">
        <v>4.3</v>
      </c>
      <c r="AI1193" t="s">
        <v>52</v>
      </c>
      <c r="AJ1193" t="s">
        <v>52</v>
      </c>
      <c r="AK1193" t="s">
        <v>50</v>
      </c>
      <c r="AL1193" t="s">
        <v>51</v>
      </c>
      <c r="AM1193" t="s">
        <v>52</v>
      </c>
      <c r="AN1193" t="s">
        <v>51</v>
      </c>
      <c r="AO1193" t="s">
        <v>50</v>
      </c>
      <c r="AQ1193" t="s">
        <v>50</v>
      </c>
      <c r="AR1193" t="s">
        <v>50</v>
      </c>
      <c r="AS1193" t="s">
        <v>51</v>
      </c>
      <c r="AT1193" t="s">
        <v>50</v>
      </c>
      <c r="AU1193" t="s">
        <v>52</v>
      </c>
      <c r="AV1193" t="s">
        <v>52</v>
      </c>
      <c r="AW1193" t="s">
        <v>52</v>
      </c>
      <c r="AX1193" t="s">
        <v>52</v>
      </c>
      <c r="AY1193" t="s">
        <v>50</v>
      </c>
    </row>
    <row r="1194" spans="1:51" hidden="1" x14ac:dyDescent="0.25">
      <c r="A1194">
        <v>272531</v>
      </c>
      <c r="B1194">
        <v>50</v>
      </c>
      <c r="D1194">
        <v>50</v>
      </c>
      <c r="E1194">
        <v>2</v>
      </c>
      <c r="F1194" t="s">
        <v>1530</v>
      </c>
      <c r="G1194" s="22">
        <v>15707</v>
      </c>
      <c r="H1194">
        <v>75</v>
      </c>
      <c r="I1194" t="s">
        <v>56</v>
      </c>
      <c r="J1194" t="s">
        <v>57</v>
      </c>
      <c r="K1194" t="s">
        <v>58</v>
      </c>
      <c r="L1194">
        <v>27.4</v>
      </c>
      <c r="M1194">
        <v>165</v>
      </c>
      <c r="N1194">
        <v>80</v>
      </c>
      <c r="O1194">
        <v>85</v>
      </c>
      <c r="P1194">
        <v>122.5</v>
      </c>
      <c r="Q1194">
        <v>59</v>
      </c>
      <c r="R1194" t="s">
        <v>49</v>
      </c>
      <c r="S1194" t="s">
        <v>50</v>
      </c>
      <c r="T1194" t="s">
        <v>50</v>
      </c>
      <c r="U1194" t="s">
        <v>50</v>
      </c>
      <c r="V1194" t="s">
        <v>51</v>
      </c>
      <c r="W1194" t="s">
        <v>51</v>
      </c>
      <c r="X1194" t="s">
        <v>50</v>
      </c>
      <c r="Y1194" t="s">
        <v>51</v>
      </c>
      <c r="Z1194" t="s">
        <v>52</v>
      </c>
      <c r="AA1194" t="s">
        <v>50</v>
      </c>
      <c r="AB1194" t="s">
        <v>50</v>
      </c>
      <c r="AI1194" t="s">
        <v>52</v>
      </c>
      <c r="AJ1194" t="s">
        <v>52</v>
      </c>
      <c r="AK1194" t="s">
        <v>50</v>
      </c>
      <c r="AL1194" t="s">
        <v>51</v>
      </c>
      <c r="AM1194" t="s">
        <v>52</v>
      </c>
      <c r="AN1194" t="s">
        <v>51</v>
      </c>
      <c r="AO1194" t="s">
        <v>50</v>
      </c>
      <c r="AQ1194" t="s">
        <v>50</v>
      </c>
      <c r="AR1194" t="s">
        <v>50</v>
      </c>
      <c r="AS1194" t="s">
        <v>51</v>
      </c>
      <c r="AT1194" t="s">
        <v>50</v>
      </c>
      <c r="AU1194" t="s">
        <v>52</v>
      </c>
      <c r="AV1194" t="s">
        <v>52</v>
      </c>
      <c r="AW1194" t="s">
        <v>52</v>
      </c>
      <c r="AX1194" t="s">
        <v>52</v>
      </c>
      <c r="AY1194" t="s">
        <v>50</v>
      </c>
    </row>
    <row r="1195" spans="1:51" x14ac:dyDescent="0.25">
      <c r="A1195">
        <v>272768</v>
      </c>
      <c r="B1195">
        <v>55</v>
      </c>
      <c r="D1195">
        <v>55</v>
      </c>
      <c r="E1195">
        <v>1</v>
      </c>
      <c r="F1195" t="s">
        <v>311</v>
      </c>
      <c r="G1195" s="22">
        <v>19912</v>
      </c>
      <c r="H1195">
        <v>64</v>
      </c>
      <c r="I1195" t="s">
        <v>56</v>
      </c>
      <c r="J1195" t="s">
        <v>47</v>
      </c>
      <c r="K1195" t="s">
        <v>58</v>
      </c>
      <c r="L1195">
        <v>32.72</v>
      </c>
      <c r="M1195">
        <v>120</v>
      </c>
      <c r="N1195">
        <v>60</v>
      </c>
      <c r="O1195">
        <v>60</v>
      </c>
      <c r="P1195">
        <v>90</v>
      </c>
      <c r="Q1195">
        <v>77</v>
      </c>
      <c r="R1195" t="s">
        <v>49</v>
      </c>
      <c r="S1195" t="s">
        <v>50</v>
      </c>
      <c r="T1195" t="s">
        <v>50</v>
      </c>
      <c r="U1195" t="s">
        <v>50</v>
      </c>
      <c r="V1195" t="s">
        <v>51</v>
      </c>
      <c r="W1195" t="s">
        <v>51</v>
      </c>
      <c r="X1195" t="s">
        <v>51</v>
      </c>
      <c r="Y1195" t="s">
        <v>50</v>
      </c>
      <c r="Z1195" t="s">
        <v>52</v>
      </c>
      <c r="AA1195" t="s">
        <v>51</v>
      </c>
      <c r="AB1195" t="s">
        <v>50</v>
      </c>
      <c r="AC1195">
        <v>107</v>
      </c>
      <c r="AD1195">
        <v>64</v>
      </c>
      <c r="AF1195">
        <v>5.2</v>
      </c>
      <c r="AI1195" t="s">
        <v>52</v>
      </c>
      <c r="AJ1195" t="s">
        <v>52</v>
      </c>
      <c r="AK1195" t="s">
        <v>50</v>
      </c>
      <c r="AL1195" t="s">
        <v>51</v>
      </c>
      <c r="AM1195" t="s">
        <v>52</v>
      </c>
      <c r="AN1195" t="s">
        <v>51</v>
      </c>
      <c r="AO1195" t="s">
        <v>51</v>
      </c>
      <c r="AP1195" t="s">
        <v>50</v>
      </c>
      <c r="AQ1195" t="s">
        <v>50</v>
      </c>
      <c r="AR1195" t="s">
        <v>50</v>
      </c>
      <c r="AS1195" t="s">
        <v>51</v>
      </c>
      <c r="AT1195" t="s">
        <v>50</v>
      </c>
      <c r="AU1195" t="s">
        <v>52</v>
      </c>
      <c r="AV1195" t="s">
        <v>52</v>
      </c>
      <c r="AW1195" t="s">
        <v>52</v>
      </c>
      <c r="AX1195" t="s">
        <v>52</v>
      </c>
      <c r="AY1195" t="s">
        <v>51</v>
      </c>
    </row>
    <row r="1196" spans="1:51" hidden="1" x14ac:dyDescent="0.25">
      <c r="A1196">
        <v>272768</v>
      </c>
      <c r="B1196">
        <v>55</v>
      </c>
      <c r="D1196">
        <v>55</v>
      </c>
      <c r="E1196">
        <v>2</v>
      </c>
      <c r="F1196" t="s">
        <v>1531</v>
      </c>
      <c r="G1196" s="22">
        <v>19912</v>
      </c>
      <c r="H1196">
        <v>64</v>
      </c>
      <c r="I1196" t="s">
        <v>56</v>
      </c>
      <c r="J1196" t="s">
        <v>47</v>
      </c>
      <c r="K1196" t="s">
        <v>58</v>
      </c>
      <c r="L1196">
        <v>33.520000000000003</v>
      </c>
      <c r="M1196">
        <v>160</v>
      </c>
      <c r="N1196">
        <v>75</v>
      </c>
      <c r="O1196">
        <v>85</v>
      </c>
      <c r="P1196">
        <v>117.5</v>
      </c>
      <c r="Q1196">
        <v>68</v>
      </c>
      <c r="R1196" t="s">
        <v>54</v>
      </c>
      <c r="S1196" t="s">
        <v>50</v>
      </c>
      <c r="T1196" t="s">
        <v>50</v>
      </c>
      <c r="U1196" t="s">
        <v>51</v>
      </c>
      <c r="V1196" t="s">
        <v>51</v>
      </c>
      <c r="W1196" t="s">
        <v>51</v>
      </c>
      <c r="X1196" t="s">
        <v>51</v>
      </c>
      <c r="Y1196" t="s">
        <v>50</v>
      </c>
      <c r="Z1196" t="s">
        <v>52</v>
      </c>
      <c r="AA1196" t="s">
        <v>51</v>
      </c>
      <c r="AB1196" t="s">
        <v>50</v>
      </c>
      <c r="AC1196">
        <v>105</v>
      </c>
      <c r="AD1196">
        <v>66</v>
      </c>
      <c r="AE1196">
        <v>94</v>
      </c>
      <c r="AF1196">
        <v>5.0999999999999996</v>
      </c>
      <c r="AI1196" t="s">
        <v>52</v>
      </c>
      <c r="AJ1196" t="s">
        <v>52</v>
      </c>
      <c r="AK1196" t="s">
        <v>50</v>
      </c>
      <c r="AL1196" t="s">
        <v>51</v>
      </c>
      <c r="AM1196" t="s">
        <v>52</v>
      </c>
      <c r="AN1196" t="s">
        <v>51</v>
      </c>
      <c r="AO1196" t="s">
        <v>51</v>
      </c>
      <c r="AP1196" t="s">
        <v>50</v>
      </c>
      <c r="AQ1196" t="s">
        <v>50</v>
      </c>
      <c r="AR1196" t="s">
        <v>50</v>
      </c>
      <c r="AS1196" t="s">
        <v>51</v>
      </c>
      <c r="AT1196" t="s">
        <v>50</v>
      </c>
      <c r="AU1196" t="s">
        <v>52</v>
      </c>
      <c r="AV1196" t="s">
        <v>52</v>
      </c>
      <c r="AW1196" t="s">
        <v>52</v>
      </c>
      <c r="AX1196" t="s">
        <v>52</v>
      </c>
      <c r="AY1196" t="s">
        <v>51</v>
      </c>
    </row>
    <row r="1197" spans="1:51" hidden="1" x14ac:dyDescent="0.25">
      <c r="A1197">
        <v>272768</v>
      </c>
      <c r="B1197">
        <v>55</v>
      </c>
      <c r="D1197">
        <v>55</v>
      </c>
      <c r="E1197">
        <v>3</v>
      </c>
      <c r="F1197" t="s">
        <v>1532</v>
      </c>
      <c r="G1197" s="22">
        <v>19912</v>
      </c>
      <c r="H1197">
        <v>64</v>
      </c>
      <c r="I1197" t="s">
        <v>56</v>
      </c>
      <c r="J1197" t="s">
        <v>47</v>
      </c>
      <c r="K1197" t="s">
        <v>58</v>
      </c>
      <c r="L1197">
        <v>32.72</v>
      </c>
      <c r="M1197">
        <v>170</v>
      </c>
      <c r="N1197">
        <v>80</v>
      </c>
      <c r="O1197">
        <v>90</v>
      </c>
      <c r="P1197">
        <v>125</v>
      </c>
      <c r="Q1197">
        <v>70</v>
      </c>
      <c r="R1197" t="s">
        <v>54</v>
      </c>
      <c r="S1197" t="s">
        <v>50</v>
      </c>
      <c r="T1197" t="s">
        <v>50</v>
      </c>
      <c r="U1197" t="s">
        <v>50</v>
      </c>
      <c r="V1197" t="s">
        <v>51</v>
      </c>
      <c r="W1197" t="s">
        <v>51</v>
      </c>
      <c r="X1197" t="s">
        <v>51</v>
      </c>
      <c r="Y1197" t="s">
        <v>50</v>
      </c>
      <c r="Z1197" t="s">
        <v>52</v>
      </c>
      <c r="AA1197" t="s">
        <v>51</v>
      </c>
      <c r="AB1197" t="s">
        <v>50</v>
      </c>
      <c r="AC1197">
        <v>130</v>
      </c>
      <c r="AD1197">
        <v>51</v>
      </c>
      <c r="AE1197">
        <v>96</v>
      </c>
      <c r="AF1197">
        <v>4.3</v>
      </c>
      <c r="AI1197" t="s">
        <v>52</v>
      </c>
      <c r="AJ1197" t="s">
        <v>52</v>
      </c>
      <c r="AK1197" t="s">
        <v>50</v>
      </c>
      <c r="AL1197" t="s">
        <v>51</v>
      </c>
      <c r="AM1197" t="s">
        <v>52</v>
      </c>
      <c r="AN1197" t="s">
        <v>51</v>
      </c>
      <c r="AO1197" t="s">
        <v>51</v>
      </c>
      <c r="AP1197" t="s">
        <v>51</v>
      </c>
      <c r="AQ1197" t="s">
        <v>50</v>
      </c>
      <c r="AR1197" t="s">
        <v>50</v>
      </c>
      <c r="AS1197" t="s">
        <v>51</v>
      </c>
      <c r="AT1197" t="s">
        <v>50</v>
      </c>
      <c r="AU1197" t="s">
        <v>52</v>
      </c>
      <c r="AV1197" t="s">
        <v>52</v>
      </c>
      <c r="AW1197" t="s">
        <v>52</v>
      </c>
      <c r="AX1197" t="s">
        <v>52</v>
      </c>
      <c r="AY1197" t="s">
        <v>51</v>
      </c>
    </row>
    <row r="1198" spans="1:51" hidden="1" x14ac:dyDescent="0.25">
      <c r="A1198">
        <v>272768</v>
      </c>
      <c r="B1198">
        <v>55</v>
      </c>
      <c r="D1198">
        <v>55</v>
      </c>
      <c r="E1198">
        <v>4</v>
      </c>
      <c r="F1198" t="s">
        <v>1533</v>
      </c>
      <c r="G1198" s="22">
        <v>19912</v>
      </c>
      <c r="H1198">
        <v>64</v>
      </c>
      <c r="I1198" t="s">
        <v>56</v>
      </c>
      <c r="J1198" t="s">
        <v>47</v>
      </c>
      <c r="K1198" t="s">
        <v>58</v>
      </c>
      <c r="L1198">
        <v>32.72</v>
      </c>
      <c r="M1198">
        <v>150</v>
      </c>
      <c r="N1198">
        <v>90</v>
      </c>
      <c r="O1198">
        <v>60</v>
      </c>
      <c r="P1198">
        <v>120</v>
      </c>
      <c r="Q1198">
        <v>71</v>
      </c>
      <c r="R1198" t="s">
        <v>54</v>
      </c>
      <c r="S1198" t="s">
        <v>50</v>
      </c>
      <c r="T1198" t="s">
        <v>50</v>
      </c>
      <c r="U1198" t="s">
        <v>50</v>
      </c>
      <c r="V1198" t="s">
        <v>51</v>
      </c>
      <c r="W1198" t="s">
        <v>51</v>
      </c>
      <c r="X1198" t="s">
        <v>51</v>
      </c>
      <c r="Y1198" t="s">
        <v>50</v>
      </c>
      <c r="Z1198" t="s">
        <v>52</v>
      </c>
      <c r="AA1198" t="s">
        <v>51</v>
      </c>
      <c r="AB1198" t="s">
        <v>50</v>
      </c>
      <c r="AI1198" t="s">
        <v>52</v>
      </c>
      <c r="AJ1198" t="s">
        <v>52</v>
      </c>
      <c r="AK1198" t="s">
        <v>50</v>
      </c>
      <c r="AL1198" t="s">
        <v>51</v>
      </c>
      <c r="AM1198" t="s">
        <v>52</v>
      </c>
      <c r="AN1198" t="s">
        <v>51</v>
      </c>
      <c r="AO1198" t="s">
        <v>51</v>
      </c>
      <c r="AP1198" t="s">
        <v>51</v>
      </c>
      <c r="AQ1198" t="s">
        <v>50</v>
      </c>
      <c r="AR1198" t="s">
        <v>50</v>
      </c>
      <c r="AS1198" t="s">
        <v>51</v>
      </c>
      <c r="AT1198" t="s">
        <v>50</v>
      </c>
      <c r="AU1198" t="s">
        <v>52</v>
      </c>
      <c r="AV1198" t="s">
        <v>52</v>
      </c>
      <c r="AW1198" t="s">
        <v>52</v>
      </c>
      <c r="AX1198" t="s">
        <v>52</v>
      </c>
      <c r="AY1198" t="s">
        <v>51</v>
      </c>
    </row>
    <row r="1199" spans="1:51" hidden="1" x14ac:dyDescent="0.25">
      <c r="A1199">
        <v>272768</v>
      </c>
      <c r="B1199">
        <v>65</v>
      </c>
      <c r="C1199">
        <v>65</v>
      </c>
      <c r="D1199">
        <v>55</v>
      </c>
      <c r="E1199">
        <v>5</v>
      </c>
      <c r="F1199" t="s">
        <v>1534</v>
      </c>
      <c r="G1199" s="22">
        <v>19912</v>
      </c>
      <c r="H1199">
        <v>64</v>
      </c>
      <c r="I1199" t="s">
        <v>56</v>
      </c>
      <c r="J1199" t="s">
        <v>47</v>
      </c>
      <c r="K1199" t="s">
        <v>58</v>
      </c>
      <c r="L1199">
        <v>32.1</v>
      </c>
      <c r="M1199">
        <v>160</v>
      </c>
      <c r="N1199">
        <v>80</v>
      </c>
      <c r="O1199">
        <v>80</v>
      </c>
      <c r="P1199">
        <v>120</v>
      </c>
      <c r="Q1199">
        <v>78</v>
      </c>
      <c r="R1199" t="s">
        <v>54</v>
      </c>
      <c r="S1199" t="s">
        <v>50</v>
      </c>
      <c r="T1199" t="s">
        <v>50</v>
      </c>
      <c r="U1199" t="s">
        <v>50</v>
      </c>
      <c r="V1199" t="s">
        <v>51</v>
      </c>
      <c r="W1199" t="s">
        <v>51</v>
      </c>
      <c r="X1199" t="s">
        <v>51</v>
      </c>
      <c r="Y1199" t="s">
        <v>50</v>
      </c>
      <c r="Z1199" t="s">
        <v>52</v>
      </c>
      <c r="AA1199" t="s">
        <v>51</v>
      </c>
      <c r="AB1199" t="s">
        <v>50</v>
      </c>
      <c r="AK1199" t="s">
        <v>50</v>
      </c>
      <c r="AL1199" t="s">
        <v>51</v>
      </c>
      <c r="AN1199" t="s">
        <v>51</v>
      </c>
      <c r="AO1199" t="s">
        <v>51</v>
      </c>
      <c r="AP1199" t="s">
        <v>51</v>
      </c>
      <c r="AQ1199" t="s">
        <v>50</v>
      </c>
      <c r="AR1199" t="s">
        <v>50</v>
      </c>
      <c r="AS1199" t="s">
        <v>51</v>
      </c>
      <c r="AT1199" t="s">
        <v>50</v>
      </c>
      <c r="AU1199" t="s">
        <v>52</v>
      </c>
      <c r="AV1199" t="s">
        <v>52</v>
      </c>
      <c r="AW1199" t="s">
        <v>52</v>
      </c>
      <c r="AX1199" t="s">
        <v>52</v>
      </c>
      <c r="AY1199" t="s">
        <v>51</v>
      </c>
    </row>
    <row r="1200" spans="1:51" hidden="1" x14ac:dyDescent="0.25">
      <c r="A1200">
        <v>272768</v>
      </c>
      <c r="B1200">
        <v>65</v>
      </c>
      <c r="C1200">
        <v>65</v>
      </c>
      <c r="D1200">
        <v>55</v>
      </c>
      <c r="E1200">
        <v>6</v>
      </c>
      <c r="F1200" t="s">
        <v>1535</v>
      </c>
      <c r="G1200" s="22">
        <v>19912</v>
      </c>
      <c r="H1200">
        <v>64</v>
      </c>
      <c r="I1200" t="s">
        <v>56</v>
      </c>
      <c r="J1200" t="s">
        <v>47</v>
      </c>
      <c r="K1200" t="s">
        <v>58</v>
      </c>
      <c r="L1200">
        <v>32.4</v>
      </c>
      <c r="M1200">
        <v>160</v>
      </c>
      <c r="N1200">
        <v>70</v>
      </c>
      <c r="O1200">
        <v>90</v>
      </c>
      <c r="P1200">
        <v>115</v>
      </c>
      <c r="Q1200">
        <v>67</v>
      </c>
      <c r="R1200" t="s">
        <v>54</v>
      </c>
      <c r="S1200" t="s">
        <v>50</v>
      </c>
      <c r="T1200" t="s">
        <v>50</v>
      </c>
      <c r="U1200" t="s">
        <v>50</v>
      </c>
      <c r="V1200" t="s">
        <v>51</v>
      </c>
      <c r="W1200" t="s">
        <v>51</v>
      </c>
      <c r="X1200" t="s">
        <v>51</v>
      </c>
      <c r="Y1200" t="s">
        <v>50</v>
      </c>
      <c r="Z1200" t="s">
        <v>52</v>
      </c>
      <c r="AA1200" t="s">
        <v>51</v>
      </c>
      <c r="AB1200" t="s">
        <v>50</v>
      </c>
      <c r="AC1200">
        <v>111</v>
      </c>
      <c r="AD1200">
        <v>61</v>
      </c>
      <c r="AF1200">
        <v>5.6</v>
      </c>
      <c r="AK1200" t="s">
        <v>50</v>
      </c>
      <c r="AL1200" t="s">
        <v>51</v>
      </c>
      <c r="AN1200" t="s">
        <v>51</v>
      </c>
      <c r="AO1200" t="s">
        <v>51</v>
      </c>
      <c r="AP1200" t="s">
        <v>50</v>
      </c>
      <c r="AQ1200" t="s">
        <v>50</v>
      </c>
      <c r="AR1200" t="s">
        <v>50</v>
      </c>
      <c r="AS1200" t="s">
        <v>51</v>
      </c>
      <c r="AT1200" t="s">
        <v>50</v>
      </c>
      <c r="AU1200" t="s">
        <v>52</v>
      </c>
      <c r="AV1200" t="s">
        <v>52</v>
      </c>
      <c r="AW1200" t="s">
        <v>52</v>
      </c>
      <c r="AX1200" t="s">
        <v>52</v>
      </c>
      <c r="AY1200" t="s">
        <v>51</v>
      </c>
    </row>
    <row r="1201" spans="1:51" hidden="1" x14ac:dyDescent="0.25">
      <c r="A1201">
        <v>272768</v>
      </c>
      <c r="B1201">
        <v>65</v>
      </c>
      <c r="C1201">
        <v>65</v>
      </c>
      <c r="D1201">
        <v>55</v>
      </c>
      <c r="E1201">
        <v>7</v>
      </c>
      <c r="F1201" t="s">
        <v>1536</v>
      </c>
      <c r="G1201" s="22">
        <v>19912</v>
      </c>
      <c r="H1201">
        <v>64</v>
      </c>
      <c r="I1201" t="s">
        <v>56</v>
      </c>
      <c r="J1201" t="s">
        <v>47</v>
      </c>
      <c r="K1201" t="s">
        <v>58</v>
      </c>
      <c r="L1201">
        <v>30.9</v>
      </c>
      <c r="M1201">
        <v>140</v>
      </c>
      <c r="N1201">
        <v>70</v>
      </c>
      <c r="O1201">
        <v>70</v>
      </c>
      <c r="P1201">
        <v>105</v>
      </c>
      <c r="Q1201">
        <v>81</v>
      </c>
      <c r="R1201" t="s">
        <v>54</v>
      </c>
      <c r="S1201" t="s">
        <v>50</v>
      </c>
      <c r="T1201" t="s">
        <v>50</v>
      </c>
      <c r="U1201" t="s">
        <v>50</v>
      </c>
      <c r="V1201" t="s">
        <v>51</v>
      </c>
      <c r="W1201" t="s">
        <v>51</v>
      </c>
      <c r="X1201" t="s">
        <v>51</v>
      </c>
      <c r="Y1201" t="s">
        <v>50</v>
      </c>
      <c r="Z1201" t="s">
        <v>52</v>
      </c>
      <c r="AA1201" t="s">
        <v>51</v>
      </c>
      <c r="AB1201" t="s">
        <v>50</v>
      </c>
      <c r="AC1201">
        <v>112</v>
      </c>
      <c r="AD1201">
        <v>60</v>
      </c>
      <c r="AE1201">
        <v>103</v>
      </c>
      <c r="AF1201">
        <v>5</v>
      </c>
      <c r="AK1201" t="s">
        <v>50</v>
      </c>
      <c r="AL1201" t="s">
        <v>51</v>
      </c>
      <c r="AM1201" t="s">
        <v>50</v>
      </c>
      <c r="AN1201" t="s">
        <v>51</v>
      </c>
      <c r="AO1201" t="s">
        <v>51</v>
      </c>
      <c r="AP1201" t="s">
        <v>50</v>
      </c>
      <c r="AQ1201" t="s">
        <v>50</v>
      </c>
      <c r="AR1201" t="s">
        <v>50</v>
      </c>
      <c r="AS1201" t="s">
        <v>51</v>
      </c>
      <c r="AT1201" t="s">
        <v>50</v>
      </c>
      <c r="AU1201" t="s">
        <v>52</v>
      </c>
      <c r="AV1201" t="s">
        <v>52</v>
      </c>
      <c r="AW1201" t="s">
        <v>52</v>
      </c>
      <c r="AX1201" t="s">
        <v>52</v>
      </c>
      <c r="AY1201" t="s">
        <v>51</v>
      </c>
    </row>
    <row r="1202" spans="1:51" hidden="1" x14ac:dyDescent="0.25">
      <c r="A1202">
        <v>272768</v>
      </c>
      <c r="B1202">
        <v>60</v>
      </c>
      <c r="C1202">
        <v>60</v>
      </c>
      <c r="D1202">
        <v>55</v>
      </c>
      <c r="E1202">
        <v>8</v>
      </c>
      <c r="F1202" t="s">
        <v>1537</v>
      </c>
      <c r="G1202" s="22">
        <v>19912</v>
      </c>
      <c r="H1202">
        <v>64</v>
      </c>
      <c r="I1202" t="s">
        <v>56</v>
      </c>
      <c r="J1202" t="s">
        <v>47</v>
      </c>
      <c r="K1202" t="s">
        <v>58</v>
      </c>
      <c r="L1202">
        <v>31.4</v>
      </c>
      <c r="M1202">
        <v>150</v>
      </c>
      <c r="N1202">
        <v>75</v>
      </c>
      <c r="O1202">
        <v>75</v>
      </c>
      <c r="P1202">
        <v>112.5</v>
      </c>
      <c r="Q1202">
        <v>77</v>
      </c>
      <c r="R1202" t="s">
        <v>54</v>
      </c>
      <c r="S1202" t="s">
        <v>50</v>
      </c>
      <c r="T1202" t="s">
        <v>50</v>
      </c>
      <c r="U1202" t="s">
        <v>50</v>
      </c>
      <c r="V1202" t="s">
        <v>51</v>
      </c>
      <c r="W1202" t="s">
        <v>51</v>
      </c>
      <c r="X1202" t="s">
        <v>51</v>
      </c>
      <c r="Y1202" t="s">
        <v>50</v>
      </c>
      <c r="Z1202" t="s">
        <v>52</v>
      </c>
      <c r="AA1202" t="s">
        <v>51</v>
      </c>
      <c r="AB1202" t="s">
        <v>50</v>
      </c>
      <c r="AK1202" t="s">
        <v>50</v>
      </c>
      <c r="AL1202" t="s">
        <v>51</v>
      </c>
      <c r="AM1202" t="s">
        <v>50</v>
      </c>
      <c r="AN1202" t="s">
        <v>51</v>
      </c>
      <c r="AO1202" t="s">
        <v>51</v>
      </c>
      <c r="AP1202" t="s">
        <v>50</v>
      </c>
      <c r="AQ1202" t="s">
        <v>50</v>
      </c>
      <c r="AR1202" t="s">
        <v>50</v>
      </c>
      <c r="AS1202" t="s">
        <v>51</v>
      </c>
      <c r="AT1202" t="s">
        <v>50</v>
      </c>
      <c r="AU1202" t="s">
        <v>52</v>
      </c>
      <c r="AV1202" t="s">
        <v>52</v>
      </c>
      <c r="AW1202" t="s">
        <v>52</v>
      </c>
      <c r="AX1202" t="s">
        <v>52</v>
      </c>
      <c r="AY1202" t="s">
        <v>51</v>
      </c>
    </row>
    <row r="1203" spans="1:51" hidden="1" x14ac:dyDescent="0.25">
      <c r="A1203">
        <v>272768</v>
      </c>
      <c r="B1203">
        <v>60</v>
      </c>
      <c r="C1203">
        <v>60</v>
      </c>
      <c r="D1203">
        <v>55</v>
      </c>
      <c r="E1203">
        <v>9</v>
      </c>
      <c r="F1203" t="s">
        <v>1538</v>
      </c>
      <c r="G1203" s="22">
        <v>19912</v>
      </c>
      <c r="H1203">
        <v>64</v>
      </c>
      <c r="I1203" t="s">
        <v>56</v>
      </c>
      <c r="J1203" t="s">
        <v>47</v>
      </c>
      <c r="K1203" t="s">
        <v>58</v>
      </c>
      <c r="L1203">
        <v>31.2</v>
      </c>
      <c r="M1203">
        <v>140</v>
      </c>
      <c r="N1203">
        <v>70</v>
      </c>
      <c r="O1203">
        <v>70</v>
      </c>
      <c r="P1203">
        <v>105</v>
      </c>
      <c r="Q1203">
        <v>78</v>
      </c>
      <c r="R1203" t="s">
        <v>54</v>
      </c>
      <c r="S1203" t="s">
        <v>50</v>
      </c>
      <c r="T1203" t="s">
        <v>50</v>
      </c>
      <c r="U1203" t="s">
        <v>50</v>
      </c>
      <c r="V1203" t="s">
        <v>51</v>
      </c>
      <c r="W1203" t="s">
        <v>51</v>
      </c>
      <c r="X1203" t="s">
        <v>51</v>
      </c>
      <c r="Y1203" t="s">
        <v>50</v>
      </c>
      <c r="Z1203" t="s">
        <v>52</v>
      </c>
      <c r="AA1203" t="s">
        <v>51</v>
      </c>
      <c r="AB1203" t="s">
        <v>50</v>
      </c>
      <c r="AC1203">
        <v>121</v>
      </c>
      <c r="AD1203">
        <v>55</v>
      </c>
      <c r="AE1203">
        <v>111</v>
      </c>
      <c r="AF1203">
        <v>5.8</v>
      </c>
      <c r="AI1203">
        <v>2.9</v>
      </c>
      <c r="AJ1203">
        <v>1.5</v>
      </c>
      <c r="AK1203" t="s">
        <v>50</v>
      </c>
      <c r="AL1203" t="s">
        <v>51</v>
      </c>
      <c r="AM1203" t="s">
        <v>50</v>
      </c>
      <c r="AN1203" t="s">
        <v>51</v>
      </c>
      <c r="AO1203" t="s">
        <v>51</v>
      </c>
      <c r="AP1203" t="s">
        <v>50</v>
      </c>
      <c r="AQ1203" t="s">
        <v>50</v>
      </c>
      <c r="AR1203" t="s">
        <v>50</v>
      </c>
      <c r="AS1203" t="s">
        <v>51</v>
      </c>
      <c r="AT1203" t="s">
        <v>50</v>
      </c>
      <c r="AU1203" t="s">
        <v>52</v>
      </c>
      <c r="AV1203" t="s">
        <v>52</v>
      </c>
      <c r="AW1203" t="s">
        <v>52</v>
      </c>
      <c r="AX1203" t="s">
        <v>52</v>
      </c>
      <c r="AY1203" t="s">
        <v>51</v>
      </c>
    </row>
    <row r="1204" spans="1:51" hidden="1" x14ac:dyDescent="0.25">
      <c r="A1204">
        <v>272768</v>
      </c>
      <c r="B1204">
        <v>60</v>
      </c>
      <c r="C1204">
        <v>60</v>
      </c>
      <c r="D1204">
        <v>55</v>
      </c>
      <c r="E1204">
        <v>10</v>
      </c>
      <c r="F1204" t="s">
        <v>1539</v>
      </c>
      <c r="G1204" s="22">
        <v>19912</v>
      </c>
      <c r="H1204">
        <v>64</v>
      </c>
      <c r="I1204" t="s">
        <v>56</v>
      </c>
      <c r="J1204" t="s">
        <v>47</v>
      </c>
      <c r="K1204" t="s">
        <v>58</v>
      </c>
      <c r="L1204">
        <v>31.2</v>
      </c>
      <c r="O1204">
        <v>0</v>
      </c>
      <c r="P1204">
        <v>0</v>
      </c>
      <c r="S1204" t="s">
        <v>50</v>
      </c>
      <c r="T1204" t="s">
        <v>50</v>
      </c>
      <c r="V1204" t="s">
        <v>51</v>
      </c>
      <c r="W1204" t="s">
        <v>51</v>
      </c>
      <c r="X1204" t="s">
        <v>51</v>
      </c>
      <c r="Y1204" t="s">
        <v>50</v>
      </c>
      <c r="Z1204" t="s">
        <v>52</v>
      </c>
      <c r="AA1204" t="s">
        <v>51</v>
      </c>
      <c r="AB1204" t="s">
        <v>50</v>
      </c>
      <c r="AK1204" t="s">
        <v>50</v>
      </c>
      <c r="AL1204" t="s">
        <v>51</v>
      </c>
      <c r="AM1204" t="s">
        <v>50</v>
      </c>
      <c r="AN1204" t="s">
        <v>51</v>
      </c>
      <c r="AO1204" t="s">
        <v>51</v>
      </c>
      <c r="AP1204" t="s">
        <v>50</v>
      </c>
      <c r="AQ1204" t="s">
        <v>50</v>
      </c>
      <c r="AR1204" t="s">
        <v>50</v>
      </c>
      <c r="AS1204" t="s">
        <v>51</v>
      </c>
      <c r="AT1204" t="s">
        <v>50</v>
      </c>
      <c r="AU1204" t="s">
        <v>52</v>
      </c>
      <c r="AV1204" t="s">
        <v>52</v>
      </c>
      <c r="AW1204" t="s">
        <v>52</v>
      </c>
      <c r="AX1204" t="s">
        <v>52</v>
      </c>
      <c r="AY1204" t="s">
        <v>51</v>
      </c>
    </row>
    <row r="1205" spans="1:51" x14ac:dyDescent="0.25">
      <c r="A1205">
        <v>272869</v>
      </c>
      <c r="B1205">
        <v>51</v>
      </c>
      <c r="D1205">
        <v>51</v>
      </c>
      <c r="E1205">
        <v>1</v>
      </c>
      <c r="F1205" t="s">
        <v>312</v>
      </c>
      <c r="G1205" s="22">
        <v>10837</v>
      </c>
      <c r="H1205">
        <v>89</v>
      </c>
      <c r="I1205" t="s">
        <v>56</v>
      </c>
      <c r="J1205" t="s">
        <v>57</v>
      </c>
      <c r="K1205" t="s">
        <v>58</v>
      </c>
      <c r="L1205">
        <v>22.09</v>
      </c>
      <c r="M1205">
        <v>122</v>
      </c>
      <c r="N1205">
        <v>80</v>
      </c>
      <c r="O1205">
        <v>42</v>
      </c>
      <c r="P1205">
        <v>101</v>
      </c>
      <c r="Q1205">
        <v>109</v>
      </c>
      <c r="R1205" t="s">
        <v>54</v>
      </c>
      <c r="S1205" t="s">
        <v>50</v>
      </c>
      <c r="T1205" t="s">
        <v>50</v>
      </c>
      <c r="U1205" t="s">
        <v>50</v>
      </c>
      <c r="V1205" t="s">
        <v>50</v>
      </c>
      <c r="W1205" t="s">
        <v>50</v>
      </c>
      <c r="X1205" t="s">
        <v>51</v>
      </c>
      <c r="Y1205" t="s">
        <v>50</v>
      </c>
      <c r="Z1205" t="s">
        <v>52</v>
      </c>
      <c r="AA1205" t="s">
        <v>50</v>
      </c>
      <c r="AB1205" t="s">
        <v>50</v>
      </c>
      <c r="AC1205">
        <v>161</v>
      </c>
      <c r="AD1205">
        <v>33</v>
      </c>
      <c r="AF1205">
        <v>4.8</v>
      </c>
      <c r="AI1205" t="s">
        <v>52</v>
      </c>
      <c r="AJ1205" t="s">
        <v>52</v>
      </c>
      <c r="AK1205" t="s">
        <v>50</v>
      </c>
      <c r="AL1205" t="s">
        <v>51</v>
      </c>
      <c r="AM1205" t="s">
        <v>52</v>
      </c>
      <c r="AN1205" t="s">
        <v>51</v>
      </c>
      <c r="AO1205" t="s">
        <v>51</v>
      </c>
      <c r="AP1205" t="s">
        <v>51</v>
      </c>
      <c r="AQ1205" t="s">
        <v>51</v>
      </c>
      <c r="AR1205" t="s">
        <v>50</v>
      </c>
      <c r="AS1205" t="s">
        <v>50</v>
      </c>
      <c r="AT1205" t="s">
        <v>50</v>
      </c>
      <c r="AU1205" t="s">
        <v>52</v>
      </c>
      <c r="AV1205" t="s">
        <v>52</v>
      </c>
      <c r="AW1205" t="s">
        <v>52</v>
      </c>
      <c r="AX1205" t="s">
        <v>52</v>
      </c>
      <c r="AY1205" t="s">
        <v>51</v>
      </c>
    </row>
    <row r="1206" spans="1:51" hidden="1" x14ac:dyDescent="0.25">
      <c r="A1206">
        <v>272869</v>
      </c>
      <c r="B1206">
        <v>51</v>
      </c>
      <c r="D1206">
        <v>51</v>
      </c>
      <c r="E1206">
        <v>2</v>
      </c>
      <c r="F1206" t="s">
        <v>1540</v>
      </c>
      <c r="G1206" s="22">
        <v>10837</v>
      </c>
      <c r="H1206">
        <v>89</v>
      </c>
      <c r="I1206" t="s">
        <v>56</v>
      </c>
      <c r="J1206" t="s">
        <v>57</v>
      </c>
      <c r="K1206" t="s">
        <v>58</v>
      </c>
      <c r="L1206">
        <v>22.04</v>
      </c>
      <c r="M1206">
        <v>130</v>
      </c>
      <c r="N1206">
        <v>70</v>
      </c>
      <c r="O1206">
        <v>60</v>
      </c>
      <c r="P1206">
        <v>100</v>
      </c>
      <c r="Q1206">
        <v>71</v>
      </c>
      <c r="R1206" t="s">
        <v>54</v>
      </c>
      <c r="S1206" t="s">
        <v>50</v>
      </c>
      <c r="T1206" t="s">
        <v>50</v>
      </c>
      <c r="U1206" t="s">
        <v>50</v>
      </c>
      <c r="V1206" t="s">
        <v>50</v>
      </c>
      <c r="W1206" t="s">
        <v>50</v>
      </c>
      <c r="X1206" t="s">
        <v>51</v>
      </c>
      <c r="Y1206" t="s">
        <v>50</v>
      </c>
      <c r="Z1206" t="s">
        <v>52</v>
      </c>
      <c r="AA1206" t="s">
        <v>50</v>
      </c>
      <c r="AB1206" t="s">
        <v>50</v>
      </c>
      <c r="AI1206" t="s">
        <v>52</v>
      </c>
      <c r="AJ1206" t="s">
        <v>52</v>
      </c>
      <c r="AK1206" t="s">
        <v>50</v>
      </c>
      <c r="AL1206" t="s">
        <v>51</v>
      </c>
      <c r="AM1206" t="s">
        <v>52</v>
      </c>
      <c r="AN1206" t="s">
        <v>51</v>
      </c>
      <c r="AO1206" t="s">
        <v>51</v>
      </c>
      <c r="AP1206" t="s">
        <v>51</v>
      </c>
      <c r="AQ1206" t="s">
        <v>51</v>
      </c>
      <c r="AR1206" t="s">
        <v>50</v>
      </c>
      <c r="AS1206" t="s">
        <v>50</v>
      </c>
      <c r="AT1206" t="s">
        <v>50</v>
      </c>
      <c r="AU1206" t="s">
        <v>52</v>
      </c>
      <c r="AV1206" t="s">
        <v>52</v>
      </c>
      <c r="AW1206" t="s">
        <v>52</v>
      </c>
      <c r="AX1206" t="s">
        <v>52</v>
      </c>
      <c r="AY1206" t="s">
        <v>51</v>
      </c>
    </row>
    <row r="1207" spans="1:51" hidden="1" x14ac:dyDescent="0.25">
      <c r="A1207">
        <v>272869</v>
      </c>
      <c r="B1207">
        <v>51</v>
      </c>
      <c r="D1207">
        <v>51</v>
      </c>
      <c r="E1207">
        <v>3</v>
      </c>
      <c r="F1207" t="s">
        <v>1541</v>
      </c>
      <c r="G1207" s="22">
        <v>10837</v>
      </c>
      <c r="H1207">
        <v>89</v>
      </c>
      <c r="I1207" t="s">
        <v>56</v>
      </c>
      <c r="J1207" t="s">
        <v>57</v>
      </c>
      <c r="K1207" t="s">
        <v>58</v>
      </c>
      <c r="L1207">
        <v>21.42</v>
      </c>
      <c r="M1207">
        <v>130</v>
      </c>
      <c r="N1207">
        <v>70</v>
      </c>
      <c r="O1207">
        <v>60</v>
      </c>
      <c r="P1207">
        <v>100</v>
      </c>
      <c r="Q1207">
        <v>51</v>
      </c>
      <c r="R1207" t="s">
        <v>54</v>
      </c>
      <c r="S1207" t="s">
        <v>50</v>
      </c>
      <c r="T1207" t="s">
        <v>50</v>
      </c>
      <c r="U1207" t="s">
        <v>50</v>
      </c>
      <c r="V1207" t="s">
        <v>50</v>
      </c>
      <c r="W1207" t="s">
        <v>50</v>
      </c>
      <c r="X1207" t="s">
        <v>51</v>
      </c>
      <c r="Y1207" t="s">
        <v>50</v>
      </c>
      <c r="Z1207" t="s">
        <v>52</v>
      </c>
      <c r="AA1207" t="s">
        <v>50</v>
      </c>
      <c r="AB1207" t="s">
        <v>50</v>
      </c>
      <c r="AC1207">
        <v>139</v>
      </c>
      <c r="AD1207">
        <v>39</v>
      </c>
      <c r="AE1207">
        <v>158</v>
      </c>
      <c r="AF1207">
        <v>4.7</v>
      </c>
      <c r="AI1207" t="s">
        <v>52</v>
      </c>
      <c r="AJ1207" t="s">
        <v>52</v>
      </c>
      <c r="AK1207" t="s">
        <v>50</v>
      </c>
      <c r="AL1207" t="s">
        <v>51</v>
      </c>
      <c r="AM1207" t="s">
        <v>52</v>
      </c>
      <c r="AN1207" t="s">
        <v>51</v>
      </c>
      <c r="AO1207" t="s">
        <v>51</v>
      </c>
      <c r="AP1207" t="s">
        <v>50</v>
      </c>
      <c r="AQ1207" t="s">
        <v>51</v>
      </c>
      <c r="AR1207" t="s">
        <v>50</v>
      </c>
      <c r="AS1207" t="s">
        <v>50</v>
      </c>
      <c r="AT1207" t="s">
        <v>50</v>
      </c>
      <c r="AU1207" t="s">
        <v>52</v>
      </c>
      <c r="AV1207" t="s">
        <v>52</v>
      </c>
      <c r="AW1207" t="s">
        <v>52</v>
      </c>
      <c r="AX1207" t="s">
        <v>52</v>
      </c>
      <c r="AY1207" t="s">
        <v>51</v>
      </c>
    </row>
    <row r="1208" spans="1:51" hidden="1" x14ac:dyDescent="0.25">
      <c r="A1208">
        <v>272869</v>
      </c>
      <c r="B1208">
        <v>51</v>
      </c>
      <c r="C1208">
        <v>51</v>
      </c>
      <c r="D1208">
        <v>51</v>
      </c>
      <c r="E1208">
        <v>4</v>
      </c>
      <c r="F1208" t="s">
        <v>1542</v>
      </c>
      <c r="G1208" s="22">
        <v>10837</v>
      </c>
      <c r="H1208">
        <v>89</v>
      </c>
      <c r="I1208" t="s">
        <v>56</v>
      </c>
      <c r="J1208" t="s">
        <v>57</v>
      </c>
      <c r="K1208" t="s">
        <v>58</v>
      </c>
      <c r="L1208">
        <v>22.6</v>
      </c>
      <c r="M1208">
        <v>140</v>
      </c>
      <c r="N1208">
        <v>80</v>
      </c>
      <c r="O1208">
        <v>60</v>
      </c>
      <c r="P1208">
        <v>110</v>
      </c>
      <c r="Q1208">
        <v>50</v>
      </c>
      <c r="R1208" t="s">
        <v>59</v>
      </c>
      <c r="S1208" t="s">
        <v>50</v>
      </c>
      <c r="T1208" t="s">
        <v>50</v>
      </c>
      <c r="U1208" t="s">
        <v>50</v>
      </c>
      <c r="V1208" t="s">
        <v>50</v>
      </c>
      <c r="W1208" t="s">
        <v>50</v>
      </c>
      <c r="X1208" t="s">
        <v>51</v>
      </c>
      <c r="Y1208" t="s">
        <v>50</v>
      </c>
      <c r="Z1208" t="s">
        <v>52</v>
      </c>
      <c r="AA1208" t="s">
        <v>50</v>
      </c>
      <c r="AB1208" t="s">
        <v>50</v>
      </c>
      <c r="AC1208">
        <v>140</v>
      </c>
      <c r="AD1208">
        <v>39</v>
      </c>
      <c r="AE1208">
        <v>152</v>
      </c>
      <c r="AF1208">
        <v>4</v>
      </c>
      <c r="AK1208" t="s">
        <v>50</v>
      </c>
      <c r="AL1208" t="s">
        <v>51</v>
      </c>
      <c r="AN1208" t="s">
        <v>51</v>
      </c>
      <c r="AO1208" t="s">
        <v>51</v>
      </c>
      <c r="AP1208" t="s">
        <v>50</v>
      </c>
      <c r="AQ1208" t="s">
        <v>51</v>
      </c>
      <c r="AR1208" t="s">
        <v>50</v>
      </c>
      <c r="AS1208" t="s">
        <v>50</v>
      </c>
      <c r="AT1208" t="s">
        <v>50</v>
      </c>
      <c r="AU1208" t="s">
        <v>52</v>
      </c>
      <c r="AV1208" t="s">
        <v>52</v>
      </c>
      <c r="AW1208" t="s">
        <v>52</v>
      </c>
      <c r="AX1208" t="s">
        <v>52</v>
      </c>
      <c r="AY1208" t="s">
        <v>51</v>
      </c>
    </row>
    <row r="1209" spans="1:51" hidden="1" x14ac:dyDescent="0.25">
      <c r="A1209">
        <v>272869</v>
      </c>
      <c r="B1209">
        <v>51</v>
      </c>
      <c r="C1209">
        <v>51</v>
      </c>
      <c r="D1209">
        <v>51</v>
      </c>
      <c r="E1209">
        <v>5</v>
      </c>
      <c r="F1209" t="s">
        <v>1543</v>
      </c>
      <c r="G1209" s="22">
        <v>10837</v>
      </c>
      <c r="H1209">
        <v>89</v>
      </c>
      <c r="I1209" t="s">
        <v>56</v>
      </c>
      <c r="J1209" t="s">
        <v>57</v>
      </c>
      <c r="K1209" t="s">
        <v>58</v>
      </c>
      <c r="L1209">
        <v>23.2</v>
      </c>
      <c r="M1209">
        <v>160</v>
      </c>
      <c r="N1209">
        <v>80</v>
      </c>
      <c r="O1209">
        <v>80</v>
      </c>
      <c r="P1209">
        <v>120</v>
      </c>
      <c r="Q1209">
        <v>53</v>
      </c>
      <c r="R1209" t="s">
        <v>59</v>
      </c>
      <c r="S1209" t="s">
        <v>50</v>
      </c>
      <c r="T1209" t="s">
        <v>50</v>
      </c>
      <c r="U1209" t="s">
        <v>50</v>
      </c>
      <c r="V1209" t="s">
        <v>50</v>
      </c>
      <c r="W1209" t="s">
        <v>50</v>
      </c>
      <c r="X1209" t="s">
        <v>51</v>
      </c>
      <c r="Y1209" t="s">
        <v>50</v>
      </c>
      <c r="Z1209" t="s">
        <v>52</v>
      </c>
      <c r="AA1209" t="s">
        <v>50</v>
      </c>
      <c r="AB1209" t="s">
        <v>50</v>
      </c>
      <c r="AK1209" t="s">
        <v>50</v>
      </c>
      <c r="AL1209" t="s">
        <v>51</v>
      </c>
      <c r="AM1209" t="s">
        <v>50</v>
      </c>
      <c r="AN1209" t="s">
        <v>51</v>
      </c>
      <c r="AO1209" t="s">
        <v>51</v>
      </c>
      <c r="AP1209" t="s">
        <v>50</v>
      </c>
      <c r="AQ1209" t="s">
        <v>51</v>
      </c>
      <c r="AR1209" t="s">
        <v>50</v>
      </c>
      <c r="AS1209" t="s">
        <v>50</v>
      </c>
      <c r="AT1209" t="s">
        <v>50</v>
      </c>
      <c r="AU1209" t="s">
        <v>52</v>
      </c>
      <c r="AV1209" t="s">
        <v>52</v>
      </c>
      <c r="AW1209" t="s">
        <v>52</v>
      </c>
      <c r="AX1209" t="s">
        <v>52</v>
      </c>
      <c r="AY1209" t="s">
        <v>51</v>
      </c>
    </row>
    <row r="1210" spans="1:51" x14ac:dyDescent="0.25">
      <c r="A1210">
        <v>273039</v>
      </c>
      <c r="B1210">
        <v>65</v>
      </c>
      <c r="C1210">
        <v>65</v>
      </c>
      <c r="E1210">
        <v>1</v>
      </c>
      <c r="F1210" t="s">
        <v>313</v>
      </c>
      <c r="G1210" s="22">
        <v>10725</v>
      </c>
      <c r="H1210">
        <v>89</v>
      </c>
      <c r="I1210" t="s">
        <v>46</v>
      </c>
      <c r="J1210" t="s">
        <v>57</v>
      </c>
      <c r="K1210" t="s">
        <v>58</v>
      </c>
      <c r="L1210">
        <v>19.3</v>
      </c>
      <c r="M1210">
        <v>120</v>
      </c>
      <c r="N1210">
        <v>70</v>
      </c>
      <c r="O1210">
        <v>50</v>
      </c>
      <c r="P1210">
        <v>95</v>
      </c>
      <c r="Q1210">
        <v>79</v>
      </c>
      <c r="R1210" t="s">
        <v>54</v>
      </c>
      <c r="S1210" t="s">
        <v>50</v>
      </c>
      <c r="T1210" t="s">
        <v>50</v>
      </c>
      <c r="U1210" t="s">
        <v>51</v>
      </c>
      <c r="V1210" t="s">
        <v>50</v>
      </c>
      <c r="W1210" t="s">
        <v>50</v>
      </c>
      <c r="X1210" t="s">
        <v>50</v>
      </c>
      <c r="Y1210" t="s">
        <v>50</v>
      </c>
      <c r="Z1210" t="b">
        <v>1</v>
      </c>
      <c r="AA1210" t="s">
        <v>50</v>
      </c>
      <c r="AB1210" t="s">
        <v>50</v>
      </c>
      <c r="AC1210">
        <v>96</v>
      </c>
      <c r="AD1210">
        <v>46</v>
      </c>
      <c r="AE1210">
        <v>123</v>
      </c>
      <c r="AF1210">
        <v>4.9000000000000004</v>
      </c>
      <c r="AI1210">
        <v>4.7</v>
      </c>
      <c r="AJ1210">
        <v>1.9</v>
      </c>
      <c r="AK1210" t="s">
        <v>51</v>
      </c>
      <c r="AL1210" t="s">
        <v>50</v>
      </c>
      <c r="AM1210" t="s">
        <v>50</v>
      </c>
      <c r="AN1210" t="s">
        <v>50</v>
      </c>
      <c r="AO1210" t="s">
        <v>51</v>
      </c>
      <c r="AP1210" t="s">
        <v>50</v>
      </c>
      <c r="AQ1210" t="s">
        <v>50</v>
      </c>
      <c r="AR1210" t="s">
        <v>50</v>
      </c>
      <c r="AS1210" t="s">
        <v>51</v>
      </c>
      <c r="AT1210" t="s">
        <v>50</v>
      </c>
      <c r="AU1210" t="s">
        <v>52</v>
      </c>
      <c r="AV1210" t="s">
        <v>52</v>
      </c>
      <c r="AW1210" t="s">
        <v>52</v>
      </c>
      <c r="AX1210" t="s">
        <v>52</v>
      </c>
      <c r="AY1210" t="s">
        <v>51</v>
      </c>
    </row>
    <row r="1211" spans="1:51" x14ac:dyDescent="0.25">
      <c r="A1211">
        <v>273410</v>
      </c>
      <c r="B1211">
        <v>50</v>
      </c>
      <c r="D1211">
        <v>50</v>
      </c>
      <c r="E1211">
        <v>1</v>
      </c>
      <c r="F1211" t="s">
        <v>314</v>
      </c>
      <c r="G1211" s="22">
        <v>17262</v>
      </c>
      <c r="H1211">
        <v>71</v>
      </c>
      <c r="I1211" t="s">
        <v>46</v>
      </c>
      <c r="J1211" t="s">
        <v>57</v>
      </c>
      <c r="K1211" t="s">
        <v>58</v>
      </c>
      <c r="L1211">
        <v>37.76</v>
      </c>
      <c r="M1211">
        <v>130</v>
      </c>
      <c r="N1211">
        <v>80</v>
      </c>
      <c r="O1211">
        <v>50</v>
      </c>
      <c r="P1211">
        <v>105</v>
      </c>
      <c r="Q1211">
        <v>91</v>
      </c>
      <c r="R1211" t="s">
        <v>49</v>
      </c>
      <c r="S1211" t="s">
        <v>51</v>
      </c>
      <c r="T1211" t="s">
        <v>50</v>
      </c>
      <c r="U1211" t="s">
        <v>50</v>
      </c>
      <c r="V1211" t="s">
        <v>51</v>
      </c>
      <c r="W1211" t="s">
        <v>50</v>
      </c>
      <c r="X1211" t="s">
        <v>51</v>
      </c>
      <c r="Z1211" t="s">
        <v>52</v>
      </c>
      <c r="AA1211" t="s">
        <v>50</v>
      </c>
      <c r="AB1211" t="s">
        <v>50</v>
      </c>
      <c r="AC1211">
        <v>75</v>
      </c>
      <c r="AD1211">
        <v>71</v>
      </c>
      <c r="AF1211">
        <v>5.0999999999999996</v>
      </c>
      <c r="AG1211">
        <v>924</v>
      </c>
      <c r="AI1211" t="s">
        <v>52</v>
      </c>
      <c r="AJ1211" t="s">
        <v>52</v>
      </c>
      <c r="AK1211" t="s">
        <v>50</v>
      </c>
      <c r="AL1211" t="s">
        <v>51</v>
      </c>
      <c r="AM1211" t="s">
        <v>52</v>
      </c>
      <c r="AN1211" t="s">
        <v>51</v>
      </c>
      <c r="AO1211" t="s">
        <v>51</v>
      </c>
      <c r="AP1211" t="s">
        <v>50</v>
      </c>
      <c r="AQ1211" t="s">
        <v>50</v>
      </c>
      <c r="AR1211" t="s">
        <v>50</v>
      </c>
      <c r="AS1211" t="s">
        <v>50</v>
      </c>
      <c r="AT1211" t="s">
        <v>50</v>
      </c>
      <c r="AU1211" t="s">
        <v>52</v>
      </c>
      <c r="AV1211" t="s">
        <v>52</v>
      </c>
      <c r="AW1211" t="s">
        <v>52</v>
      </c>
      <c r="AX1211" t="s">
        <v>52</v>
      </c>
      <c r="AY1211" t="s">
        <v>51</v>
      </c>
    </row>
    <row r="1212" spans="1:51" hidden="1" x14ac:dyDescent="0.25">
      <c r="A1212">
        <v>273410</v>
      </c>
      <c r="B1212">
        <v>50</v>
      </c>
      <c r="D1212">
        <v>50</v>
      </c>
      <c r="E1212">
        <v>2</v>
      </c>
      <c r="F1212" t="s">
        <v>1544</v>
      </c>
      <c r="G1212" s="22">
        <v>17262</v>
      </c>
      <c r="H1212">
        <v>71</v>
      </c>
      <c r="I1212" t="s">
        <v>46</v>
      </c>
      <c r="J1212" t="s">
        <v>57</v>
      </c>
      <c r="K1212" t="s">
        <v>58</v>
      </c>
      <c r="L1212">
        <v>36.42</v>
      </c>
      <c r="M1212">
        <v>115</v>
      </c>
      <c r="N1212">
        <v>70</v>
      </c>
      <c r="O1212">
        <v>45</v>
      </c>
      <c r="P1212">
        <v>92.5</v>
      </c>
      <c r="Q1212">
        <v>89</v>
      </c>
      <c r="R1212" t="s">
        <v>49</v>
      </c>
      <c r="S1212" t="s">
        <v>51</v>
      </c>
      <c r="T1212" t="s">
        <v>50</v>
      </c>
      <c r="U1212" t="s">
        <v>50</v>
      </c>
      <c r="V1212" t="s">
        <v>51</v>
      </c>
      <c r="W1212" t="s">
        <v>50</v>
      </c>
      <c r="X1212" t="s">
        <v>51</v>
      </c>
      <c r="Z1212" t="s">
        <v>52</v>
      </c>
      <c r="AA1212" t="s">
        <v>50</v>
      </c>
      <c r="AB1212" t="s">
        <v>50</v>
      </c>
      <c r="AI1212" t="s">
        <v>52</v>
      </c>
      <c r="AJ1212" t="s">
        <v>52</v>
      </c>
      <c r="AK1212" t="s">
        <v>50</v>
      </c>
      <c r="AL1212" t="s">
        <v>51</v>
      </c>
      <c r="AM1212" t="s">
        <v>52</v>
      </c>
      <c r="AN1212" t="s">
        <v>51</v>
      </c>
      <c r="AO1212" t="s">
        <v>51</v>
      </c>
      <c r="AP1212" t="s">
        <v>50</v>
      </c>
      <c r="AQ1212" t="s">
        <v>50</v>
      </c>
      <c r="AR1212" t="s">
        <v>50</v>
      </c>
      <c r="AS1212" t="s">
        <v>50</v>
      </c>
      <c r="AT1212" t="s">
        <v>50</v>
      </c>
      <c r="AU1212" t="s">
        <v>52</v>
      </c>
      <c r="AV1212" t="s">
        <v>52</v>
      </c>
      <c r="AW1212" t="s">
        <v>52</v>
      </c>
      <c r="AX1212" t="s">
        <v>52</v>
      </c>
      <c r="AY1212" t="s">
        <v>51</v>
      </c>
    </row>
    <row r="1213" spans="1:51" hidden="1" x14ac:dyDescent="0.25">
      <c r="A1213">
        <v>273410</v>
      </c>
      <c r="B1213">
        <v>50</v>
      </c>
      <c r="D1213">
        <v>50</v>
      </c>
      <c r="E1213">
        <v>3</v>
      </c>
      <c r="F1213" t="s">
        <v>1545</v>
      </c>
      <c r="G1213" s="22">
        <v>17262</v>
      </c>
      <c r="H1213">
        <v>71</v>
      </c>
      <c r="I1213" t="s">
        <v>46</v>
      </c>
      <c r="J1213" t="s">
        <v>57</v>
      </c>
      <c r="K1213" t="s">
        <v>58</v>
      </c>
      <c r="L1213">
        <v>36.32</v>
      </c>
      <c r="M1213">
        <v>120</v>
      </c>
      <c r="N1213">
        <v>75</v>
      </c>
      <c r="O1213">
        <v>45</v>
      </c>
      <c r="P1213">
        <v>97.5</v>
      </c>
      <c r="Q1213">
        <v>100</v>
      </c>
      <c r="R1213" t="s">
        <v>54</v>
      </c>
      <c r="S1213" t="s">
        <v>51</v>
      </c>
      <c r="T1213" t="s">
        <v>50</v>
      </c>
      <c r="U1213" t="s">
        <v>50</v>
      </c>
      <c r="V1213" t="s">
        <v>51</v>
      </c>
      <c r="W1213" t="s">
        <v>50</v>
      </c>
      <c r="X1213" t="s">
        <v>51</v>
      </c>
      <c r="Z1213" t="s">
        <v>52</v>
      </c>
      <c r="AA1213" t="s">
        <v>50</v>
      </c>
      <c r="AB1213" t="s">
        <v>50</v>
      </c>
      <c r="AC1213">
        <v>71</v>
      </c>
      <c r="AD1213">
        <v>76</v>
      </c>
      <c r="AE1213">
        <v>149</v>
      </c>
      <c r="AF1213">
        <v>4.5</v>
      </c>
      <c r="AI1213" t="s">
        <v>52</v>
      </c>
      <c r="AJ1213" t="s">
        <v>52</v>
      </c>
      <c r="AK1213" t="s">
        <v>50</v>
      </c>
      <c r="AL1213" t="s">
        <v>51</v>
      </c>
      <c r="AM1213" t="s">
        <v>52</v>
      </c>
      <c r="AN1213" t="s">
        <v>51</v>
      </c>
      <c r="AO1213" t="s">
        <v>51</v>
      </c>
      <c r="AP1213" t="s">
        <v>50</v>
      </c>
      <c r="AQ1213" t="s">
        <v>50</v>
      </c>
      <c r="AR1213" t="s">
        <v>50</v>
      </c>
      <c r="AS1213" t="s">
        <v>50</v>
      </c>
      <c r="AT1213" t="s">
        <v>50</v>
      </c>
      <c r="AU1213" t="s">
        <v>52</v>
      </c>
      <c r="AV1213" t="s">
        <v>52</v>
      </c>
      <c r="AW1213" t="s">
        <v>52</v>
      </c>
      <c r="AX1213" t="s">
        <v>52</v>
      </c>
      <c r="AY1213" t="s">
        <v>51</v>
      </c>
    </row>
    <row r="1214" spans="1:51" hidden="1" x14ac:dyDescent="0.25">
      <c r="A1214">
        <v>273410</v>
      </c>
      <c r="B1214">
        <v>69</v>
      </c>
      <c r="C1214">
        <v>69</v>
      </c>
      <c r="D1214">
        <v>50</v>
      </c>
      <c r="E1214">
        <v>4</v>
      </c>
      <c r="F1214" t="s">
        <v>1546</v>
      </c>
      <c r="G1214" s="22">
        <v>17262</v>
      </c>
      <c r="H1214">
        <v>71</v>
      </c>
      <c r="I1214" t="s">
        <v>46</v>
      </c>
      <c r="J1214" t="s">
        <v>57</v>
      </c>
      <c r="K1214" t="s">
        <v>58</v>
      </c>
      <c r="L1214">
        <v>36.799999999999997</v>
      </c>
      <c r="M1214">
        <v>115</v>
      </c>
      <c r="N1214">
        <v>75</v>
      </c>
      <c r="O1214">
        <v>40</v>
      </c>
      <c r="P1214">
        <v>95</v>
      </c>
      <c r="Q1214">
        <v>94</v>
      </c>
      <c r="R1214" t="s">
        <v>54</v>
      </c>
      <c r="S1214" t="s">
        <v>50</v>
      </c>
      <c r="T1214" t="s">
        <v>50</v>
      </c>
      <c r="U1214" t="s">
        <v>50</v>
      </c>
      <c r="V1214" t="s">
        <v>51</v>
      </c>
      <c r="W1214" t="s">
        <v>50</v>
      </c>
      <c r="X1214" t="s">
        <v>51</v>
      </c>
      <c r="Y1214" t="s">
        <v>50</v>
      </c>
      <c r="Z1214" t="s">
        <v>52</v>
      </c>
      <c r="AA1214" t="s">
        <v>50</v>
      </c>
      <c r="AB1214" t="s">
        <v>50</v>
      </c>
      <c r="AC1214">
        <v>67</v>
      </c>
      <c r="AD1214">
        <v>81</v>
      </c>
      <c r="AE1214">
        <v>143</v>
      </c>
      <c r="AF1214">
        <v>4.3</v>
      </c>
      <c r="AI1214">
        <v>5.4</v>
      </c>
      <c r="AJ1214">
        <v>3.4</v>
      </c>
      <c r="AK1214" t="s">
        <v>50</v>
      </c>
      <c r="AL1214" t="s">
        <v>51</v>
      </c>
      <c r="AM1214" t="s">
        <v>50</v>
      </c>
      <c r="AN1214" t="s">
        <v>51</v>
      </c>
      <c r="AO1214" t="s">
        <v>51</v>
      </c>
      <c r="AP1214" t="s">
        <v>50</v>
      </c>
      <c r="AQ1214" t="s">
        <v>50</v>
      </c>
      <c r="AR1214" t="s">
        <v>50</v>
      </c>
      <c r="AS1214" t="s">
        <v>50</v>
      </c>
      <c r="AT1214" t="s">
        <v>50</v>
      </c>
      <c r="AU1214" t="s">
        <v>52</v>
      </c>
      <c r="AV1214" t="s">
        <v>52</v>
      </c>
      <c r="AW1214" t="s">
        <v>52</v>
      </c>
      <c r="AX1214" t="s">
        <v>52</v>
      </c>
      <c r="AY1214" t="s">
        <v>51</v>
      </c>
    </row>
    <row r="1215" spans="1:51" hidden="1" x14ac:dyDescent="0.25">
      <c r="A1215">
        <v>273410</v>
      </c>
      <c r="B1215">
        <v>60</v>
      </c>
      <c r="C1215">
        <v>60</v>
      </c>
      <c r="D1215">
        <v>50</v>
      </c>
      <c r="E1215">
        <v>5</v>
      </c>
      <c r="F1215" t="s">
        <v>1547</v>
      </c>
      <c r="G1215" s="22">
        <v>17262</v>
      </c>
      <c r="H1215">
        <v>71</v>
      </c>
      <c r="I1215" t="s">
        <v>46</v>
      </c>
      <c r="J1215" t="s">
        <v>57</v>
      </c>
      <c r="K1215" t="s">
        <v>58</v>
      </c>
      <c r="L1215">
        <v>37.5</v>
      </c>
      <c r="M1215">
        <v>120</v>
      </c>
      <c r="N1215">
        <v>75</v>
      </c>
      <c r="O1215">
        <v>45</v>
      </c>
      <c r="P1215">
        <v>97.5</v>
      </c>
      <c r="Q1215">
        <v>85</v>
      </c>
      <c r="R1215" t="s">
        <v>49</v>
      </c>
      <c r="S1215" t="s">
        <v>50</v>
      </c>
      <c r="T1215" t="s">
        <v>50</v>
      </c>
      <c r="U1215" t="s">
        <v>50</v>
      </c>
      <c r="V1215" t="s">
        <v>51</v>
      </c>
      <c r="W1215" t="s">
        <v>50</v>
      </c>
      <c r="X1215" t="s">
        <v>51</v>
      </c>
      <c r="Y1215" t="s">
        <v>50</v>
      </c>
      <c r="Z1215" t="s">
        <v>52</v>
      </c>
      <c r="AA1215" t="s">
        <v>50</v>
      </c>
      <c r="AB1215" t="s">
        <v>50</v>
      </c>
      <c r="AC1215">
        <v>72</v>
      </c>
      <c r="AD1215">
        <v>73</v>
      </c>
      <c r="AE1215">
        <v>143</v>
      </c>
      <c r="AF1215">
        <v>4.2</v>
      </c>
      <c r="AI1215">
        <v>5.2</v>
      </c>
      <c r="AJ1215">
        <v>3.2</v>
      </c>
      <c r="AK1215" t="s">
        <v>50</v>
      </c>
      <c r="AL1215" t="s">
        <v>51</v>
      </c>
      <c r="AM1215" t="s">
        <v>50</v>
      </c>
      <c r="AN1215" t="s">
        <v>51</v>
      </c>
      <c r="AO1215" t="s">
        <v>51</v>
      </c>
      <c r="AP1215" t="s">
        <v>50</v>
      </c>
      <c r="AQ1215" t="s">
        <v>50</v>
      </c>
      <c r="AR1215" t="s">
        <v>50</v>
      </c>
      <c r="AS1215" t="s">
        <v>50</v>
      </c>
      <c r="AT1215" t="s">
        <v>50</v>
      </c>
      <c r="AU1215" t="s">
        <v>52</v>
      </c>
      <c r="AV1215" t="s">
        <v>52</v>
      </c>
      <c r="AW1215" t="s">
        <v>52</v>
      </c>
      <c r="AX1215" t="s">
        <v>52</v>
      </c>
      <c r="AY1215" t="s">
        <v>51</v>
      </c>
    </row>
    <row r="1216" spans="1:51" x14ac:dyDescent="0.25">
      <c r="A1216">
        <v>273482</v>
      </c>
      <c r="B1216">
        <v>65</v>
      </c>
      <c r="D1216">
        <v>65</v>
      </c>
      <c r="E1216">
        <v>1</v>
      </c>
      <c r="F1216" t="s">
        <v>315</v>
      </c>
      <c r="G1216" s="22">
        <v>17262</v>
      </c>
      <c r="H1216">
        <v>71</v>
      </c>
      <c r="I1216" t="s">
        <v>46</v>
      </c>
      <c r="J1216" t="s">
        <v>57</v>
      </c>
      <c r="K1216" t="s">
        <v>58</v>
      </c>
      <c r="L1216">
        <v>36.33</v>
      </c>
      <c r="M1216">
        <v>155</v>
      </c>
      <c r="N1216">
        <v>75</v>
      </c>
      <c r="O1216">
        <v>80</v>
      </c>
      <c r="P1216">
        <v>115</v>
      </c>
      <c r="Q1216">
        <v>63</v>
      </c>
      <c r="R1216" t="s">
        <v>59</v>
      </c>
      <c r="S1216" t="s">
        <v>50</v>
      </c>
      <c r="T1216" t="s">
        <v>51</v>
      </c>
      <c r="U1216" t="s">
        <v>51</v>
      </c>
      <c r="V1216" t="s">
        <v>51</v>
      </c>
      <c r="W1216" t="s">
        <v>51</v>
      </c>
      <c r="X1216" t="s">
        <v>50</v>
      </c>
      <c r="Y1216" t="s">
        <v>51</v>
      </c>
      <c r="Z1216" t="s">
        <v>52</v>
      </c>
      <c r="AA1216" t="s">
        <v>51</v>
      </c>
      <c r="AB1216" t="s">
        <v>50</v>
      </c>
      <c r="AC1216">
        <v>69</v>
      </c>
      <c r="AD1216">
        <v>78</v>
      </c>
      <c r="AE1216">
        <v>143</v>
      </c>
      <c r="AF1216">
        <v>4.3</v>
      </c>
      <c r="AG1216">
        <v>46</v>
      </c>
      <c r="AI1216" t="s">
        <v>52</v>
      </c>
      <c r="AJ1216" t="s">
        <v>52</v>
      </c>
      <c r="AK1216" t="s">
        <v>50</v>
      </c>
      <c r="AL1216" t="s">
        <v>51</v>
      </c>
      <c r="AM1216" t="s">
        <v>52</v>
      </c>
      <c r="AN1216" t="s">
        <v>50</v>
      </c>
      <c r="AO1216" t="s">
        <v>51</v>
      </c>
      <c r="AP1216" t="s">
        <v>50</v>
      </c>
      <c r="AQ1216" t="s">
        <v>50</v>
      </c>
      <c r="AR1216" t="s">
        <v>50</v>
      </c>
      <c r="AS1216" t="s">
        <v>51</v>
      </c>
      <c r="AT1216" t="s">
        <v>51</v>
      </c>
      <c r="AU1216" t="s">
        <v>52</v>
      </c>
      <c r="AV1216" t="s">
        <v>52</v>
      </c>
      <c r="AW1216" t="s">
        <v>52</v>
      </c>
      <c r="AX1216" t="s">
        <v>52</v>
      </c>
      <c r="AY1216" t="s">
        <v>51</v>
      </c>
    </row>
    <row r="1217" spans="1:51" hidden="1" x14ac:dyDescent="0.25">
      <c r="A1217">
        <v>273482</v>
      </c>
      <c r="B1217">
        <v>60</v>
      </c>
      <c r="C1217">
        <v>60</v>
      </c>
      <c r="D1217">
        <v>65</v>
      </c>
      <c r="E1217">
        <v>2</v>
      </c>
      <c r="F1217" t="s">
        <v>1548</v>
      </c>
      <c r="G1217" s="22">
        <v>17262</v>
      </c>
      <c r="H1217">
        <v>71</v>
      </c>
      <c r="I1217" t="s">
        <v>46</v>
      </c>
      <c r="J1217" t="s">
        <v>57</v>
      </c>
      <c r="K1217" t="s">
        <v>58</v>
      </c>
      <c r="L1217">
        <v>36.700000000000003</v>
      </c>
      <c r="M1217">
        <v>155</v>
      </c>
      <c r="N1217">
        <v>80</v>
      </c>
      <c r="O1217">
        <v>75</v>
      </c>
      <c r="P1217">
        <v>117.5</v>
      </c>
      <c r="Q1217">
        <v>73</v>
      </c>
      <c r="R1217" t="s">
        <v>59</v>
      </c>
      <c r="S1217" t="s">
        <v>50</v>
      </c>
      <c r="T1217" t="s">
        <v>51</v>
      </c>
      <c r="U1217" t="s">
        <v>51</v>
      </c>
      <c r="V1217" t="s">
        <v>51</v>
      </c>
      <c r="W1217" t="s">
        <v>51</v>
      </c>
      <c r="X1217" t="s">
        <v>50</v>
      </c>
      <c r="Z1217" t="s">
        <v>52</v>
      </c>
      <c r="AA1217" t="s">
        <v>51</v>
      </c>
      <c r="AB1217" t="s">
        <v>50</v>
      </c>
      <c r="AC1217">
        <v>68</v>
      </c>
      <c r="AD1217">
        <v>79</v>
      </c>
      <c r="AF1217">
        <v>4.4000000000000004</v>
      </c>
      <c r="AK1217" t="s">
        <v>50</v>
      </c>
      <c r="AL1217" t="s">
        <v>51</v>
      </c>
      <c r="AN1217" t="s">
        <v>50</v>
      </c>
      <c r="AO1217" t="s">
        <v>51</v>
      </c>
      <c r="AP1217" t="s">
        <v>51</v>
      </c>
      <c r="AQ1217" t="s">
        <v>50</v>
      </c>
      <c r="AR1217" t="s">
        <v>50</v>
      </c>
      <c r="AS1217" t="s">
        <v>51</v>
      </c>
      <c r="AT1217" t="s">
        <v>51</v>
      </c>
      <c r="AU1217" t="s">
        <v>52</v>
      </c>
      <c r="AV1217" t="s">
        <v>52</v>
      </c>
      <c r="AW1217" t="s">
        <v>52</v>
      </c>
      <c r="AX1217" t="s">
        <v>52</v>
      </c>
      <c r="AY1217" t="s">
        <v>51</v>
      </c>
    </row>
    <row r="1218" spans="1:51" hidden="1" x14ac:dyDescent="0.25">
      <c r="A1218">
        <v>273482</v>
      </c>
      <c r="B1218">
        <v>60</v>
      </c>
      <c r="C1218">
        <v>60</v>
      </c>
      <c r="D1218">
        <v>65</v>
      </c>
      <c r="E1218">
        <v>3</v>
      </c>
      <c r="F1218" t="s">
        <v>1549</v>
      </c>
      <c r="G1218" s="22">
        <v>17262</v>
      </c>
      <c r="H1218">
        <v>71</v>
      </c>
      <c r="I1218" t="s">
        <v>46</v>
      </c>
      <c r="J1218" t="s">
        <v>57</v>
      </c>
      <c r="K1218" t="s">
        <v>58</v>
      </c>
      <c r="L1218">
        <v>35.6</v>
      </c>
      <c r="M1218">
        <v>140</v>
      </c>
      <c r="N1218">
        <v>75</v>
      </c>
      <c r="O1218">
        <v>65</v>
      </c>
      <c r="P1218">
        <v>107.5</v>
      </c>
      <c r="Q1218">
        <v>64</v>
      </c>
      <c r="R1218" t="s">
        <v>54</v>
      </c>
      <c r="S1218" t="s">
        <v>50</v>
      </c>
      <c r="T1218" t="s">
        <v>51</v>
      </c>
      <c r="U1218" t="s">
        <v>50</v>
      </c>
      <c r="V1218" t="s">
        <v>51</v>
      </c>
      <c r="W1218" t="s">
        <v>51</v>
      </c>
      <c r="X1218" t="s">
        <v>50</v>
      </c>
      <c r="Y1218" t="s">
        <v>51</v>
      </c>
      <c r="Z1218" t="s">
        <v>52</v>
      </c>
      <c r="AA1218" t="s">
        <v>51</v>
      </c>
      <c r="AB1218" t="s">
        <v>50</v>
      </c>
      <c r="AK1218" t="s">
        <v>50</v>
      </c>
      <c r="AL1218" t="s">
        <v>51</v>
      </c>
      <c r="AN1218" t="s">
        <v>50</v>
      </c>
      <c r="AO1218" t="s">
        <v>51</v>
      </c>
      <c r="AP1218" t="s">
        <v>51</v>
      </c>
      <c r="AQ1218" t="s">
        <v>50</v>
      </c>
      <c r="AR1218" t="s">
        <v>50</v>
      </c>
      <c r="AS1218" t="s">
        <v>51</v>
      </c>
      <c r="AT1218" t="s">
        <v>51</v>
      </c>
      <c r="AU1218" t="s">
        <v>52</v>
      </c>
      <c r="AV1218" t="s">
        <v>52</v>
      </c>
      <c r="AW1218" t="s">
        <v>52</v>
      </c>
      <c r="AX1218" t="s">
        <v>52</v>
      </c>
      <c r="AY1218" t="s">
        <v>51</v>
      </c>
    </row>
    <row r="1219" spans="1:51" hidden="1" x14ac:dyDescent="0.25">
      <c r="A1219">
        <v>273482</v>
      </c>
      <c r="B1219">
        <v>60</v>
      </c>
      <c r="C1219">
        <v>60</v>
      </c>
      <c r="D1219">
        <v>65</v>
      </c>
      <c r="E1219">
        <v>4</v>
      </c>
      <c r="F1219" t="s">
        <v>1550</v>
      </c>
      <c r="G1219" s="22">
        <v>17262</v>
      </c>
      <c r="H1219">
        <v>71</v>
      </c>
      <c r="I1219" t="s">
        <v>46</v>
      </c>
      <c r="J1219" t="s">
        <v>57</v>
      </c>
      <c r="K1219" t="s">
        <v>58</v>
      </c>
      <c r="L1219">
        <v>35.299999999999997</v>
      </c>
      <c r="M1219">
        <v>160</v>
      </c>
      <c r="N1219">
        <v>90</v>
      </c>
      <c r="O1219">
        <v>70</v>
      </c>
      <c r="P1219">
        <v>125</v>
      </c>
      <c r="Q1219">
        <v>73</v>
      </c>
      <c r="R1219" t="s">
        <v>54</v>
      </c>
      <c r="S1219" t="s">
        <v>50</v>
      </c>
      <c r="T1219" t="s">
        <v>51</v>
      </c>
      <c r="U1219" t="s">
        <v>51</v>
      </c>
      <c r="V1219" t="s">
        <v>51</v>
      </c>
      <c r="W1219" t="s">
        <v>51</v>
      </c>
      <c r="X1219" t="s">
        <v>50</v>
      </c>
      <c r="Y1219" t="s">
        <v>51</v>
      </c>
      <c r="Z1219" t="s">
        <v>52</v>
      </c>
      <c r="AA1219" t="s">
        <v>51</v>
      </c>
      <c r="AB1219" t="s">
        <v>50</v>
      </c>
      <c r="AC1219">
        <v>74</v>
      </c>
      <c r="AD1219">
        <v>72</v>
      </c>
      <c r="AF1219">
        <v>4.2</v>
      </c>
      <c r="AK1219" t="s">
        <v>50</v>
      </c>
      <c r="AL1219" t="s">
        <v>51</v>
      </c>
      <c r="AM1219" t="s">
        <v>50</v>
      </c>
      <c r="AN1219" t="s">
        <v>50</v>
      </c>
      <c r="AO1219" t="s">
        <v>51</v>
      </c>
      <c r="AP1219" t="s">
        <v>51</v>
      </c>
      <c r="AQ1219" t="s">
        <v>50</v>
      </c>
      <c r="AR1219" t="s">
        <v>50</v>
      </c>
      <c r="AS1219" t="s">
        <v>51</v>
      </c>
      <c r="AT1219" t="s">
        <v>51</v>
      </c>
      <c r="AU1219" t="s">
        <v>52</v>
      </c>
      <c r="AV1219" t="s">
        <v>52</v>
      </c>
      <c r="AW1219" t="s">
        <v>52</v>
      </c>
      <c r="AX1219" t="s">
        <v>52</v>
      </c>
      <c r="AY1219" t="s">
        <v>51</v>
      </c>
    </row>
    <row r="1220" spans="1:51" hidden="1" x14ac:dyDescent="0.25">
      <c r="A1220">
        <v>273482</v>
      </c>
      <c r="B1220">
        <v>60</v>
      </c>
      <c r="C1220">
        <v>60</v>
      </c>
      <c r="D1220">
        <v>65</v>
      </c>
      <c r="E1220">
        <v>5</v>
      </c>
      <c r="F1220" t="s">
        <v>1551</v>
      </c>
      <c r="G1220" s="22">
        <v>17262</v>
      </c>
      <c r="H1220">
        <v>71</v>
      </c>
      <c r="I1220" t="s">
        <v>46</v>
      </c>
      <c r="J1220" t="s">
        <v>57</v>
      </c>
      <c r="K1220" t="s">
        <v>58</v>
      </c>
      <c r="L1220">
        <v>35.299999999999997</v>
      </c>
      <c r="M1220">
        <v>150</v>
      </c>
      <c r="N1220">
        <v>70</v>
      </c>
      <c r="O1220">
        <v>80</v>
      </c>
      <c r="P1220">
        <v>110</v>
      </c>
      <c r="Q1220">
        <v>57</v>
      </c>
      <c r="R1220" t="s">
        <v>54</v>
      </c>
      <c r="S1220" t="s">
        <v>50</v>
      </c>
      <c r="T1220" t="s">
        <v>51</v>
      </c>
      <c r="U1220" t="s">
        <v>51</v>
      </c>
      <c r="V1220" t="s">
        <v>51</v>
      </c>
      <c r="W1220" t="s">
        <v>51</v>
      </c>
      <c r="X1220" t="s">
        <v>50</v>
      </c>
      <c r="Y1220" t="s">
        <v>51</v>
      </c>
      <c r="Z1220" t="s">
        <v>52</v>
      </c>
      <c r="AA1220" t="s">
        <v>51</v>
      </c>
      <c r="AB1220" t="s">
        <v>50</v>
      </c>
      <c r="AC1220">
        <v>74</v>
      </c>
      <c r="AD1220">
        <v>72</v>
      </c>
      <c r="AE1220">
        <v>156</v>
      </c>
      <c r="AF1220">
        <v>4.0999999999999996</v>
      </c>
      <c r="AI1220">
        <v>4.4000000000000004</v>
      </c>
      <c r="AJ1220">
        <v>2.2999999999999998</v>
      </c>
      <c r="AK1220" t="s">
        <v>50</v>
      </c>
      <c r="AL1220" t="s">
        <v>51</v>
      </c>
      <c r="AM1220" t="s">
        <v>50</v>
      </c>
      <c r="AN1220" t="s">
        <v>50</v>
      </c>
      <c r="AO1220" t="s">
        <v>51</v>
      </c>
      <c r="AP1220" t="s">
        <v>51</v>
      </c>
      <c r="AQ1220" t="s">
        <v>50</v>
      </c>
      <c r="AR1220" t="s">
        <v>50</v>
      </c>
      <c r="AS1220" t="s">
        <v>51</v>
      </c>
      <c r="AT1220" t="s">
        <v>51</v>
      </c>
      <c r="AU1220" t="s">
        <v>52</v>
      </c>
      <c r="AV1220" t="s">
        <v>52</v>
      </c>
      <c r="AW1220" t="s">
        <v>52</v>
      </c>
      <c r="AX1220" t="s">
        <v>52</v>
      </c>
      <c r="AY1220" t="s">
        <v>51</v>
      </c>
    </row>
    <row r="1221" spans="1:51" hidden="1" x14ac:dyDescent="0.25">
      <c r="A1221">
        <v>273482</v>
      </c>
      <c r="B1221">
        <v>60</v>
      </c>
      <c r="C1221">
        <v>60</v>
      </c>
      <c r="D1221">
        <v>65</v>
      </c>
      <c r="E1221">
        <v>6</v>
      </c>
      <c r="F1221" t="s">
        <v>1552</v>
      </c>
      <c r="G1221" s="22">
        <v>17262</v>
      </c>
      <c r="H1221">
        <v>71</v>
      </c>
      <c r="I1221" t="s">
        <v>46</v>
      </c>
      <c r="J1221" t="s">
        <v>57</v>
      </c>
      <c r="K1221" t="s">
        <v>58</v>
      </c>
      <c r="L1221">
        <v>32.200000000000003</v>
      </c>
      <c r="M1221">
        <v>130</v>
      </c>
      <c r="N1221">
        <v>80</v>
      </c>
      <c r="O1221">
        <v>50</v>
      </c>
      <c r="P1221">
        <v>105</v>
      </c>
      <c r="Q1221">
        <v>67</v>
      </c>
      <c r="R1221" t="s">
        <v>54</v>
      </c>
      <c r="S1221" t="s">
        <v>50</v>
      </c>
      <c r="T1221" t="s">
        <v>51</v>
      </c>
      <c r="U1221" t="s">
        <v>50</v>
      </c>
      <c r="V1221" t="s">
        <v>51</v>
      </c>
      <c r="W1221" t="s">
        <v>51</v>
      </c>
      <c r="X1221" t="s">
        <v>50</v>
      </c>
      <c r="Y1221" t="s">
        <v>51</v>
      </c>
      <c r="Z1221" t="s">
        <v>52</v>
      </c>
      <c r="AA1221" t="s">
        <v>51</v>
      </c>
      <c r="AB1221" t="s">
        <v>50</v>
      </c>
      <c r="AC1221">
        <v>109</v>
      </c>
      <c r="AD1221">
        <v>44</v>
      </c>
      <c r="AF1221">
        <v>4</v>
      </c>
      <c r="AK1221" t="s">
        <v>50</v>
      </c>
      <c r="AL1221" t="s">
        <v>51</v>
      </c>
      <c r="AM1221" t="s">
        <v>50</v>
      </c>
      <c r="AN1221" t="s">
        <v>50</v>
      </c>
      <c r="AO1221" t="s">
        <v>51</v>
      </c>
      <c r="AP1221" t="s">
        <v>51</v>
      </c>
      <c r="AQ1221" t="s">
        <v>50</v>
      </c>
      <c r="AR1221" t="s">
        <v>50</v>
      </c>
      <c r="AS1221" t="s">
        <v>51</v>
      </c>
      <c r="AT1221" t="s">
        <v>51</v>
      </c>
      <c r="AU1221" t="s">
        <v>52</v>
      </c>
      <c r="AV1221" t="s">
        <v>52</v>
      </c>
      <c r="AW1221" t="s">
        <v>52</v>
      </c>
      <c r="AX1221" t="s">
        <v>52</v>
      </c>
      <c r="AY1221" t="s">
        <v>51</v>
      </c>
    </row>
    <row r="1222" spans="1:51" x14ac:dyDescent="0.25">
      <c r="A1222">
        <v>273602</v>
      </c>
      <c r="B1222">
        <v>68</v>
      </c>
      <c r="D1222">
        <v>68</v>
      </c>
      <c r="E1222">
        <v>1</v>
      </c>
      <c r="F1222" t="s">
        <v>316</v>
      </c>
      <c r="G1222" s="22">
        <v>11556</v>
      </c>
      <c r="H1222">
        <v>87</v>
      </c>
      <c r="I1222" t="s">
        <v>46</v>
      </c>
      <c r="J1222" t="s">
        <v>47</v>
      </c>
      <c r="K1222" t="s">
        <v>58</v>
      </c>
      <c r="L1222">
        <v>21.37</v>
      </c>
      <c r="M1222">
        <v>170</v>
      </c>
      <c r="N1222">
        <v>80</v>
      </c>
      <c r="O1222">
        <v>90</v>
      </c>
      <c r="P1222">
        <v>125</v>
      </c>
      <c r="Q1222">
        <v>46</v>
      </c>
      <c r="R1222" t="s">
        <v>54</v>
      </c>
      <c r="S1222" t="s">
        <v>50</v>
      </c>
      <c r="T1222" t="s">
        <v>50</v>
      </c>
      <c r="U1222" t="s">
        <v>50</v>
      </c>
      <c r="V1222" t="s">
        <v>51</v>
      </c>
      <c r="W1222" t="s">
        <v>50</v>
      </c>
      <c r="X1222" t="s">
        <v>50</v>
      </c>
      <c r="Y1222" t="s">
        <v>50</v>
      </c>
      <c r="Z1222" t="s">
        <v>52</v>
      </c>
      <c r="AA1222" t="s">
        <v>50</v>
      </c>
      <c r="AB1222" t="s">
        <v>51</v>
      </c>
      <c r="AC1222">
        <v>85</v>
      </c>
      <c r="AD1222">
        <v>54</v>
      </c>
      <c r="AE1222">
        <v>130</v>
      </c>
      <c r="AF1222">
        <v>4.5999999999999996</v>
      </c>
      <c r="AI1222" t="s">
        <v>52</v>
      </c>
      <c r="AJ1222" t="s">
        <v>52</v>
      </c>
      <c r="AK1222" t="s">
        <v>50</v>
      </c>
      <c r="AL1222" t="s">
        <v>50</v>
      </c>
      <c r="AM1222" t="s">
        <v>52</v>
      </c>
      <c r="AN1222" t="s">
        <v>51</v>
      </c>
      <c r="AO1222" t="s">
        <v>50</v>
      </c>
      <c r="AQ1222" t="s">
        <v>50</v>
      </c>
      <c r="AR1222" t="s">
        <v>50</v>
      </c>
      <c r="AS1222" t="s">
        <v>50</v>
      </c>
      <c r="AT1222" t="s">
        <v>50</v>
      </c>
      <c r="AU1222" t="s">
        <v>52</v>
      </c>
      <c r="AV1222" t="s">
        <v>52</v>
      </c>
      <c r="AW1222" t="s">
        <v>52</v>
      </c>
      <c r="AX1222" t="s">
        <v>52</v>
      </c>
      <c r="AY1222" t="s">
        <v>51</v>
      </c>
    </row>
    <row r="1223" spans="1:51" hidden="1" x14ac:dyDescent="0.25">
      <c r="A1223">
        <v>273602</v>
      </c>
      <c r="B1223">
        <v>68</v>
      </c>
      <c r="C1223">
        <v>68</v>
      </c>
      <c r="D1223">
        <v>68</v>
      </c>
      <c r="E1223">
        <v>2</v>
      </c>
      <c r="F1223" t="s">
        <v>1553</v>
      </c>
      <c r="G1223" s="22">
        <v>11556</v>
      </c>
      <c r="H1223">
        <v>87</v>
      </c>
      <c r="I1223" t="s">
        <v>46</v>
      </c>
      <c r="J1223" t="s">
        <v>47</v>
      </c>
      <c r="K1223" t="s">
        <v>58</v>
      </c>
      <c r="L1223">
        <v>21.1</v>
      </c>
      <c r="M1223">
        <v>170</v>
      </c>
      <c r="N1223">
        <v>60</v>
      </c>
      <c r="O1223">
        <v>110</v>
      </c>
      <c r="P1223">
        <v>115</v>
      </c>
      <c r="Q1223">
        <v>47</v>
      </c>
      <c r="R1223" t="s">
        <v>54</v>
      </c>
      <c r="S1223" t="s">
        <v>50</v>
      </c>
      <c r="T1223" t="s">
        <v>50</v>
      </c>
      <c r="U1223" t="s">
        <v>50</v>
      </c>
      <c r="V1223" t="s">
        <v>51</v>
      </c>
      <c r="W1223" t="s">
        <v>50</v>
      </c>
      <c r="X1223" t="s">
        <v>50</v>
      </c>
      <c r="Y1223" t="s">
        <v>50</v>
      </c>
      <c r="Z1223" t="s">
        <v>52</v>
      </c>
      <c r="AA1223" t="s">
        <v>50</v>
      </c>
      <c r="AB1223" t="s">
        <v>51</v>
      </c>
      <c r="AG1223">
        <v>811</v>
      </c>
      <c r="AK1223" t="s">
        <v>50</v>
      </c>
      <c r="AL1223" t="s">
        <v>50</v>
      </c>
      <c r="AN1223" t="s">
        <v>51</v>
      </c>
      <c r="AO1223" t="s">
        <v>50</v>
      </c>
      <c r="AP1223" t="s">
        <v>50</v>
      </c>
      <c r="AQ1223" t="s">
        <v>50</v>
      </c>
      <c r="AR1223" t="s">
        <v>50</v>
      </c>
      <c r="AS1223" t="s">
        <v>50</v>
      </c>
      <c r="AT1223" t="s">
        <v>50</v>
      </c>
      <c r="AU1223" t="s">
        <v>52</v>
      </c>
      <c r="AV1223" t="s">
        <v>52</v>
      </c>
      <c r="AW1223" t="s">
        <v>52</v>
      </c>
      <c r="AX1223" t="s">
        <v>52</v>
      </c>
      <c r="AY1223" t="s">
        <v>50</v>
      </c>
    </row>
    <row r="1224" spans="1:51" hidden="1" x14ac:dyDescent="0.25">
      <c r="A1224">
        <v>273602</v>
      </c>
      <c r="B1224">
        <v>56</v>
      </c>
      <c r="C1224">
        <v>56</v>
      </c>
      <c r="D1224">
        <v>56</v>
      </c>
      <c r="E1224">
        <v>3</v>
      </c>
      <c r="F1224" t="s">
        <v>1554</v>
      </c>
      <c r="G1224" s="22">
        <v>11556</v>
      </c>
      <c r="H1224">
        <v>87</v>
      </c>
      <c r="I1224" t="s">
        <v>46</v>
      </c>
      <c r="J1224" t="s">
        <v>47</v>
      </c>
      <c r="K1224" t="s">
        <v>58</v>
      </c>
      <c r="L1224">
        <v>21.5</v>
      </c>
      <c r="M1224">
        <v>140</v>
      </c>
      <c r="N1224">
        <v>70</v>
      </c>
      <c r="O1224">
        <v>70</v>
      </c>
      <c r="P1224">
        <v>105</v>
      </c>
      <c r="Q1224">
        <v>56</v>
      </c>
      <c r="R1224" t="s">
        <v>54</v>
      </c>
      <c r="S1224" t="s">
        <v>50</v>
      </c>
      <c r="T1224" t="s">
        <v>50</v>
      </c>
      <c r="U1224" t="s">
        <v>50</v>
      </c>
      <c r="V1224" t="s">
        <v>51</v>
      </c>
      <c r="W1224" t="s">
        <v>50</v>
      </c>
      <c r="X1224" t="s">
        <v>50</v>
      </c>
      <c r="Y1224" t="s">
        <v>50</v>
      </c>
      <c r="Z1224" t="s">
        <v>52</v>
      </c>
      <c r="AA1224" t="s">
        <v>50</v>
      </c>
      <c r="AB1224" t="s">
        <v>51</v>
      </c>
      <c r="AC1224">
        <v>76</v>
      </c>
      <c r="AD1224">
        <v>62</v>
      </c>
      <c r="AE1224">
        <v>126</v>
      </c>
      <c r="AF1224">
        <v>4.5</v>
      </c>
      <c r="AI1224">
        <v>5.2</v>
      </c>
      <c r="AJ1224">
        <v>3</v>
      </c>
      <c r="AK1224" t="s">
        <v>50</v>
      </c>
      <c r="AL1224" t="s">
        <v>50</v>
      </c>
      <c r="AM1224" t="s">
        <v>50</v>
      </c>
      <c r="AN1224" t="s">
        <v>51</v>
      </c>
      <c r="AO1224" t="s">
        <v>50</v>
      </c>
      <c r="AP1224" t="s">
        <v>50</v>
      </c>
      <c r="AQ1224" t="s">
        <v>50</v>
      </c>
      <c r="AR1224" t="s">
        <v>50</v>
      </c>
      <c r="AS1224" t="s">
        <v>50</v>
      </c>
      <c r="AT1224" t="s">
        <v>50</v>
      </c>
      <c r="AU1224" t="s">
        <v>52</v>
      </c>
      <c r="AV1224" t="s">
        <v>52</v>
      </c>
      <c r="AW1224" t="s">
        <v>52</v>
      </c>
      <c r="AX1224" t="s">
        <v>52</v>
      </c>
      <c r="AY1224" t="s">
        <v>50</v>
      </c>
    </row>
    <row r="1225" spans="1:51" x14ac:dyDescent="0.25">
      <c r="A1225">
        <v>273749</v>
      </c>
      <c r="B1225">
        <v>50</v>
      </c>
      <c r="D1225">
        <v>50</v>
      </c>
      <c r="E1225">
        <v>1</v>
      </c>
      <c r="F1225" t="s">
        <v>317</v>
      </c>
      <c r="G1225" s="22">
        <v>12806</v>
      </c>
      <c r="H1225">
        <v>83</v>
      </c>
      <c r="I1225" t="s">
        <v>46</v>
      </c>
      <c r="J1225" t="s">
        <v>47</v>
      </c>
      <c r="K1225" t="s">
        <v>58</v>
      </c>
      <c r="L1225">
        <v>18.309999999999999</v>
      </c>
      <c r="M1225">
        <v>125</v>
      </c>
      <c r="N1225">
        <v>80</v>
      </c>
      <c r="O1225">
        <v>45</v>
      </c>
      <c r="P1225">
        <v>102.5</v>
      </c>
      <c r="Q1225">
        <v>55</v>
      </c>
      <c r="R1225" t="s">
        <v>59</v>
      </c>
      <c r="S1225" t="s">
        <v>50</v>
      </c>
      <c r="T1225" t="s">
        <v>50</v>
      </c>
      <c r="U1225" t="s">
        <v>50</v>
      </c>
      <c r="V1225" t="s">
        <v>51</v>
      </c>
      <c r="W1225" t="s">
        <v>50</v>
      </c>
      <c r="X1225" t="s">
        <v>50</v>
      </c>
      <c r="Y1225" t="s">
        <v>50</v>
      </c>
      <c r="Z1225" t="s">
        <v>52</v>
      </c>
      <c r="AA1225" t="s">
        <v>50</v>
      </c>
      <c r="AB1225" t="s">
        <v>51</v>
      </c>
      <c r="AC1225">
        <v>85</v>
      </c>
      <c r="AD1225">
        <v>56</v>
      </c>
      <c r="AE1225">
        <v>121</v>
      </c>
      <c r="AF1225">
        <v>5.0999999999999996</v>
      </c>
      <c r="AI1225" t="s">
        <v>52</v>
      </c>
      <c r="AJ1225" t="s">
        <v>52</v>
      </c>
      <c r="AK1225" t="s">
        <v>51</v>
      </c>
      <c r="AL1225" t="s">
        <v>50</v>
      </c>
      <c r="AM1225" t="s">
        <v>52</v>
      </c>
      <c r="AN1225" t="s">
        <v>51</v>
      </c>
      <c r="AO1225" t="s">
        <v>50</v>
      </c>
      <c r="AQ1225" t="s">
        <v>50</v>
      </c>
      <c r="AR1225" t="s">
        <v>50</v>
      </c>
      <c r="AS1225" t="s">
        <v>51</v>
      </c>
      <c r="AT1225" t="s">
        <v>50</v>
      </c>
      <c r="AU1225" t="s">
        <v>52</v>
      </c>
      <c r="AV1225" t="s">
        <v>52</v>
      </c>
      <c r="AW1225" t="s">
        <v>52</v>
      </c>
      <c r="AX1225" t="s">
        <v>52</v>
      </c>
      <c r="AY1225" t="s">
        <v>51</v>
      </c>
    </row>
    <row r="1226" spans="1:51" hidden="1" x14ac:dyDescent="0.25">
      <c r="A1226">
        <v>273749</v>
      </c>
      <c r="B1226">
        <v>50</v>
      </c>
      <c r="D1226">
        <v>50</v>
      </c>
      <c r="E1226">
        <v>2</v>
      </c>
      <c r="F1226" t="s">
        <v>1555</v>
      </c>
      <c r="G1226" s="22">
        <v>12806</v>
      </c>
      <c r="H1226">
        <v>83</v>
      </c>
      <c r="I1226" t="s">
        <v>46</v>
      </c>
      <c r="J1226" t="s">
        <v>47</v>
      </c>
      <c r="K1226" t="s">
        <v>58</v>
      </c>
      <c r="L1226">
        <v>18.309999999999999</v>
      </c>
      <c r="M1226">
        <v>130</v>
      </c>
      <c r="N1226">
        <v>70</v>
      </c>
      <c r="O1226">
        <v>60</v>
      </c>
      <c r="P1226">
        <v>100</v>
      </c>
      <c r="Q1226">
        <v>60</v>
      </c>
      <c r="R1226" t="s">
        <v>59</v>
      </c>
      <c r="S1226" t="s">
        <v>50</v>
      </c>
      <c r="T1226" t="s">
        <v>50</v>
      </c>
      <c r="U1226" t="s">
        <v>50</v>
      </c>
      <c r="V1226" t="s">
        <v>51</v>
      </c>
      <c r="W1226" t="s">
        <v>50</v>
      </c>
      <c r="X1226" t="s">
        <v>50</v>
      </c>
      <c r="Y1226" t="s">
        <v>50</v>
      </c>
      <c r="Z1226" t="s">
        <v>52</v>
      </c>
      <c r="AA1226" t="s">
        <v>50</v>
      </c>
      <c r="AB1226" t="s">
        <v>51</v>
      </c>
      <c r="AC1226">
        <v>86</v>
      </c>
      <c r="AD1226">
        <v>54</v>
      </c>
      <c r="AF1226">
        <v>5.4</v>
      </c>
      <c r="AI1226" t="s">
        <v>52</v>
      </c>
      <c r="AJ1226" t="s">
        <v>52</v>
      </c>
      <c r="AK1226" t="s">
        <v>51</v>
      </c>
      <c r="AL1226" t="s">
        <v>50</v>
      </c>
      <c r="AM1226" t="s">
        <v>52</v>
      </c>
      <c r="AN1226" t="s">
        <v>51</v>
      </c>
      <c r="AO1226" t="s">
        <v>50</v>
      </c>
      <c r="AQ1226" t="s">
        <v>50</v>
      </c>
      <c r="AR1226" t="s">
        <v>50</v>
      </c>
      <c r="AS1226" t="s">
        <v>50</v>
      </c>
      <c r="AT1226" t="s">
        <v>50</v>
      </c>
      <c r="AU1226" t="s">
        <v>52</v>
      </c>
      <c r="AV1226" t="s">
        <v>52</v>
      </c>
      <c r="AW1226" t="s">
        <v>52</v>
      </c>
      <c r="AX1226" t="s">
        <v>52</v>
      </c>
      <c r="AY1226" t="s">
        <v>50</v>
      </c>
    </row>
    <row r="1227" spans="1:51" hidden="1" x14ac:dyDescent="0.25">
      <c r="A1227">
        <v>273749</v>
      </c>
      <c r="B1227">
        <v>50</v>
      </c>
      <c r="D1227">
        <v>50</v>
      </c>
      <c r="E1227">
        <v>3</v>
      </c>
      <c r="F1227" t="s">
        <v>1556</v>
      </c>
      <c r="G1227" s="22">
        <v>12806</v>
      </c>
      <c r="H1227">
        <v>83</v>
      </c>
      <c r="I1227" t="s">
        <v>46</v>
      </c>
      <c r="J1227" t="s">
        <v>47</v>
      </c>
      <c r="K1227" t="s">
        <v>58</v>
      </c>
      <c r="L1227">
        <v>17.07</v>
      </c>
      <c r="M1227">
        <v>140</v>
      </c>
      <c r="N1227">
        <v>85</v>
      </c>
      <c r="O1227">
        <v>55</v>
      </c>
      <c r="P1227">
        <v>112.5</v>
      </c>
      <c r="Q1227">
        <v>79</v>
      </c>
      <c r="R1227" t="s">
        <v>59</v>
      </c>
      <c r="S1227" t="s">
        <v>50</v>
      </c>
      <c r="T1227" t="s">
        <v>50</v>
      </c>
      <c r="U1227" t="s">
        <v>50</v>
      </c>
      <c r="V1227" t="s">
        <v>51</v>
      </c>
      <c r="W1227" t="s">
        <v>50</v>
      </c>
      <c r="X1227" t="s">
        <v>50</v>
      </c>
      <c r="Y1227" t="s">
        <v>50</v>
      </c>
      <c r="Z1227" t="s">
        <v>52</v>
      </c>
      <c r="AA1227" t="s">
        <v>50</v>
      </c>
      <c r="AB1227" t="s">
        <v>51</v>
      </c>
      <c r="AI1227" t="s">
        <v>52</v>
      </c>
      <c r="AJ1227" t="s">
        <v>52</v>
      </c>
      <c r="AK1227" t="s">
        <v>50</v>
      </c>
      <c r="AL1227" t="s">
        <v>51</v>
      </c>
      <c r="AM1227" t="s">
        <v>52</v>
      </c>
      <c r="AN1227" t="s">
        <v>51</v>
      </c>
      <c r="AO1227" t="s">
        <v>50</v>
      </c>
      <c r="AQ1227" t="s">
        <v>50</v>
      </c>
      <c r="AR1227" t="s">
        <v>50</v>
      </c>
      <c r="AS1227" t="s">
        <v>50</v>
      </c>
      <c r="AT1227" t="s">
        <v>50</v>
      </c>
      <c r="AU1227" t="s">
        <v>52</v>
      </c>
      <c r="AV1227" t="s">
        <v>52</v>
      </c>
      <c r="AW1227" t="s">
        <v>52</v>
      </c>
      <c r="AX1227" t="s">
        <v>52</v>
      </c>
      <c r="AY1227" t="s">
        <v>50</v>
      </c>
    </row>
    <row r="1228" spans="1:51" hidden="1" x14ac:dyDescent="0.25">
      <c r="A1228">
        <v>273749</v>
      </c>
      <c r="B1228">
        <v>55</v>
      </c>
      <c r="C1228">
        <v>55</v>
      </c>
      <c r="D1228">
        <v>50</v>
      </c>
      <c r="E1228">
        <v>4</v>
      </c>
      <c r="F1228" t="s">
        <v>1557</v>
      </c>
      <c r="G1228" s="22">
        <v>12806</v>
      </c>
      <c r="H1228">
        <v>83</v>
      </c>
      <c r="I1228" t="s">
        <v>46</v>
      </c>
      <c r="J1228" t="s">
        <v>47</v>
      </c>
      <c r="K1228" t="s">
        <v>58</v>
      </c>
      <c r="O1228">
        <v>0</v>
      </c>
      <c r="P1228">
        <v>0</v>
      </c>
      <c r="S1228" t="s">
        <v>50</v>
      </c>
      <c r="T1228" t="s">
        <v>50</v>
      </c>
      <c r="V1228" t="s">
        <v>51</v>
      </c>
      <c r="W1228" t="s">
        <v>50</v>
      </c>
      <c r="X1228" t="s">
        <v>50</v>
      </c>
      <c r="Y1228" t="s">
        <v>50</v>
      </c>
      <c r="Z1228" t="s">
        <v>52</v>
      </c>
      <c r="AA1228" t="s">
        <v>50</v>
      </c>
      <c r="AB1228" t="s">
        <v>51</v>
      </c>
      <c r="AC1228">
        <v>99</v>
      </c>
      <c r="AD1228">
        <v>45</v>
      </c>
      <c r="AE1228">
        <v>114</v>
      </c>
      <c r="AF1228">
        <v>5</v>
      </c>
      <c r="AK1228" t="s">
        <v>50</v>
      </c>
      <c r="AL1228" t="s">
        <v>51</v>
      </c>
      <c r="AN1228" t="s">
        <v>51</v>
      </c>
      <c r="AO1228" t="s">
        <v>50</v>
      </c>
      <c r="AP1228" t="s">
        <v>50</v>
      </c>
      <c r="AQ1228" t="s">
        <v>50</v>
      </c>
      <c r="AR1228" t="s">
        <v>50</v>
      </c>
      <c r="AS1228" t="s">
        <v>50</v>
      </c>
      <c r="AT1228" t="s">
        <v>50</v>
      </c>
      <c r="AU1228" t="s">
        <v>52</v>
      </c>
      <c r="AV1228" t="s">
        <v>52</v>
      </c>
      <c r="AW1228" t="s">
        <v>52</v>
      </c>
      <c r="AX1228" t="s">
        <v>52</v>
      </c>
      <c r="AY1228" t="s">
        <v>51</v>
      </c>
    </row>
    <row r="1229" spans="1:51" x14ac:dyDescent="0.25">
      <c r="A1229">
        <v>274754</v>
      </c>
      <c r="B1229">
        <v>50</v>
      </c>
      <c r="C1229">
        <v>50</v>
      </c>
      <c r="E1229">
        <v>1</v>
      </c>
      <c r="F1229" t="s">
        <v>318</v>
      </c>
      <c r="G1229" s="22">
        <v>27211</v>
      </c>
      <c r="H1229">
        <v>44</v>
      </c>
      <c r="I1229" t="s">
        <v>56</v>
      </c>
      <c r="J1229" t="s">
        <v>47</v>
      </c>
      <c r="K1229" t="s">
        <v>58</v>
      </c>
      <c r="L1229">
        <v>26.59</v>
      </c>
      <c r="M1229">
        <v>105</v>
      </c>
      <c r="N1229">
        <v>70</v>
      </c>
      <c r="O1229">
        <v>35</v>
      </c>
      <c r="P1229">
        <v>87.5</v>
      </c>
      <c r="Q1229">
        <v>64</v>
      </c>
      <c r="R1229" t="s">
        <v>54</v>
      </c>
      <c r="S1229" t="s">
        <v>50</v>
      </c>
      <c r="T1229" t="s">
        <v>50</v>
      </c>
      <c r="U1229" t="s">
        <v>50</v>
      </c>
      <c r="V1229" t="s">
        <v>51</v>
      </c>
      <c r="W1229" t="s">
        <v>50</v>
      </c>
      <c r="X1229" t="s">
        <v>51</v>
      </c>
      <c r="Y1229" t="s">
        <v>50</v>
      </c>
      <c r="Z1229" t="s">
        <v>52</v>
      </c>
      <c r="AA1229" t="s">
        <v>50</v>
      </c>
      <c r="AB1229" t="s">
        <v>50</v>
      </c>
      <c r="AC1229">
        <v>103</v>
      </c>
      <c r="AD1229">
        <v>78</v>
      </c>
      <c r="AF1229">
        <v>4.0999999999999996</v>
      </c>
      <c r="AI1229" t="s">
        <v>52</v>
      </c>
      <c r="AJ1229" t="s">
        <v>52</v>
      </c>
      <c r="AK1229" t="s">
        <v>51</v>
      </c>
      <c r="AL1229" t="s">
        <v>50</v>
      </c>
      <c r="AM1229" t="s">
        <v>52</v>
      </c>
      <c r="AN1229" t="s">
        <v>51</v>
      </c>
      <c r="AO1229" t="s">
        <v>50</v>
      </c>
      <c r="AQ1229" t="s">
        <v>50</v>
      </c>
      <c r="AR1229" t="s">
        <v>50</v>
      </c>
      <c r="AS1229" t="s">
        <v>50</v>
      </c>
      <c r="AT1229" t="s">
        <v>50</v>
      </c>
      <c r="AU1229" t="s">
        <v>52</v>
      </c>
      <c r="AV1229" t="s">
        <v>52</v>
      </c>
      <c r="AW1229" t="s">
        <v>52</v>
      </c>
      <c r="AX1229" t="s">
        <v>52</v>
      </c>
      <c r="AY1229" t="s">
        <v>50</v>
      </c>
    </row>
    <row r="1230" spans="1:51" hidden="1" x14ac:dyDescent="0.25">
      <c r="A1230">
        <v>274754</v>
      </c>
      <c r="B1230">
        <v>50</v>
      </c>
      <c r="D1230">
        <v>50</v>
      </c>
      <c r="E1230">
        <v>2</v>
      </c>
      <c r="F1230" t="s">
        <v>1558</v>
      </c>
      <c r="G1230" s="22">
        <v>27211</v>
      </c>
      <c r="H1230">
        <v>44</v>
      </c>
      <c r="I1230" t="s">
        <v>56</v>
      </c>
      <c r="J1230" t="s">
        <v>47</v>
      </c>
      <c r="K1230" t="s">
        <v>58</v>
      </c>
      <c r="L1230">
        <v>25.45</v>
      </c>
      <c r="M1230">
        <v>95</v>
      </c>
      <c r="N1230">
        <v>60</v>
      </c>
      <c r="O1230">
        <v>35</v>
      </c>
      <c r="P1230">
        <v>77.5</v>
      </c>
      <c r="Q1230">
        <v>48</v>
      </c>
      <c r="R1230" t="s">
        <v>54</v>
      </c>
      <c r="S1230" t="s">
        <v>50</v>
      </c>
      <c r="T1230" t="s">
        <v>50</v>
      </c>
      <c r="U1230" t="s">
        <v>50</v>
      </c>
      <c r="V1230" t="s">
        <v>51</v>
      </c>
      <c r="W1230" t="s">
        <v>50</v>
      </c>
      <c r="X1230" t="s">
        <v>51</v>
      </c>
      <c r="Y1230" t="s">
        <v>50</v>
      </c>
      <c r="Z1230" t="s">
        <v>52</v>
      </c>
      <c r="AA1230" t="s">
        <v>50</v>
      </c>
      <c r="AB1230" t="s">
        <v>50</v>
      </c>
      <c r="AI1230" t="s">
        <v>52</v>
      </c>
      <c r="AJ1230" t="s">
        <v>52</v>
      </c>
      <c r="AK1230" t="s">
        <v>51</v>
      </c>
      <c r="AL1230" t="s">
        <v>50</v>
      </c>
      <c r="AM1230" t="s">
        <v>52</v>
      </c>
      <c r="AN1230" t="s">
        <v>51</v>
      </c>
      <c r="AO1230" t="s">
        <v>51</v>
      </c>
      <c r="AP1230" t="s">
        <v>50</v>
      </c>
      <c r="AQ1230" t="s">
        <v>50</v>
      </c>
      <c r="AR1230" t="s">
        <v>50</v>
      </c>
      <c r="AS1230" t="s">
        <v>50</v>
      </c>
      <c r="AT1230" t="s">
        <v>50</v>
      </c>
      <c r="AU1230" t="s">
        <v>52</v>
      </c>
      <c r="AV1230" t="s">
        <v>52</v>
      </c>
      <c r="AW1230" t="s">
        <v>52</v>
      </c>
      <c r="AX1230" t="s">
        <v>52</v>
      </c>
      <c r="AY1230" t="s">
        <v>51</v>
      </c>
    </row>
    <row r="1231" spans="1:51" hidden="1" x14ac:dyDescent="0.25">
      <c r="A1231">
        <v>274754</v>
      </c>
      <c r="B1231">
        <v>50</v>
      </c>
      <c r="D1231">
        <v>50</v>
      </c>
      <c r="E1231">
        <v>3</v>
      </c>
      <c r="F1231" t="s">
        <v>1559</v>
      </c>
      <c r="G1231" s="22">
        <v>27211</v>
      </c>
      <c r="H1231">
        <v>44</v>
      </c>
      <c r="I1231" t="s">
        <v>56</v>
      </c>
      <c r="J1231" t="s">
        <v>47</v>
      </c>
      <c r="K1231" t="s">
        <v>58</v>
      </c>
      <c r="L1231">
        <v>24.88</v>
      </c>
      <c r="M1231">
        <v>110</v>
      </c>
      <c r="N1231">
        <v>70</v>
      </c>
      <c r="O1231">
        <v>40</v>
      </c>
      <c r="P1231">
        <v>90</v>
      </c>
      <c r="Q1231">
        <v>69</v>
      </c>
      <c r="R1231" t="s">
        <v>49</v>
      </c>
      <c r="S1231" t="s">
        <v>50</v>
      </c>
      <c r="T1231" t="s">
        <v>50</v>
      </c>
      <c r="U1231" t="s">
        <v>50</v>
      </c>
      <c r="V1231" t="s">
        <v>51</v>
      </c>
      <c r="W1231" t="s">
        <v>50</v>
      </c>
      <c r="X1231" t="s">
        <v>51</v>
      </c>
      <c r="Y1231" t="s">
        <v>50</v>
      </c>
      <c r="Z1231" t="s">
        <v>52</v>
      </c>
      <c r="AA1231" t="s">
        <v>50</v>
      </c>
      <c r="AB1231" t="s">
        <v>50</v>
      </c>
      <c r="AC1231">
        <v>88</v>
      </c>
      <c r="AD1231">
        <v>90</v>
      </c>
      <c r="AF1231">
        <v>4.7</v>
      </c>
      <c r="AI1231" t="s">
        <v>52</v>
      </c>
      <c r="AJ1231" t="s">
        <v>52</v>
      </c>
      <c r="AK1231" t="s">
        <v>51</v>
      </c>
      <c r="AL1231" t="s">
        <v>50</v>
      </c>
      <c r="AM1231" t="s">
        <v>52</v>
      </c>
      <c r="AN1231" t="s">
        <v>51</v>
      </c>
      <c r="AO1231" t="s">
        <v>51</v>
      </c>
      <c r="AP1231" t="s">
        <v>50</v>
      </c>
      <c r="AQ1231" t="s">
        <v>50</v>
      </c>
      <c r="AR1231" t="s">
        <v>50</v>
      </c>
      <c r="AS1231" t="s">
        <v>50</v>
      </c>
      <c r="AT1231" t="s">
        <v>50</v>
      </c>
      <c r="AU1231" t="s">
        <v>52</v>
      </c>
      <c r="AV1231" t="s">
        <v>52</v>
      </c>
      <c r="AW1231" t="s">
        <v>52</v>
      </c>
      <c r="AX1231" t="s">
        <v>52</v>
      </c>
      <c r="AY1231" t="s">
        <v>51</v>
      </c>
    </row>
    <row r="1232" spans="1:51" x14ac:dyDescent="0.25">
      <c r="A1232">
        <v>274844</v>
      </c>
      <c r="B1232">
        <v>53</v>
      </c>
      <c r="C1232">
        <v>53</v>
      </c>
      <c r="D1232">
        <v>40</v>
      </c>
      <c r="E1232">
        <v>1</v>
      </c>
      <c r="F1232" t="s">
        <v>319</v>
      </c>
      <c r="G1232" s="22">
        <v>14203</v>
      </c>
      <c r="H1232">
        <v>80</v>
      </c>
      <c r="I1232" t="s">
        <v>56</v>
      </c>
      <c r="J1232" t="s">
        <v>57</v>
      </c>
      <c r="K1232" t="s">
        <v>58</v>
      </c>
      <c r="L1232">
        <v>22.9</v>
      </c>
      <c r="M1232">
        <v>140</v>
      </c>
      <c r="N1232">
        <v>70</v>
      </c>
      <c r="O1232">
        <v>70</v>
      </c>
      <c r="P1232">
        <v>105</v>
      </c>
      <c r="Q1232">
        <v>64</v>
      </c>
      <c r="R1232" t="s">
        <v>49</v>
      </c>
      <c r="S1232" t="s">
        <v>50</v>
      </c>
      <c r="T1232" t="s">
        <v>50</v>
      </c>
      <c r="U1232" t="s">
        <v>50</v>
      </c>
      <c r="V1232" t="s">
        <v>51</v>
      </c>
      <c r="W1232" t="s">
        <v>50</v>
      </c>
      <c r="X1232" t="s">
        <v>51</v>
      </c>
      <c r="Y1232" t="s">
        <v>50</v>
      </c>
      <c r="Z1232" t="b">
        <v>1</v>
      </c>
      <c r="AA1232" t="s">
        <v>50</v>
      </c>
      <c r="AB1232" t="s">
        <v>51</v>
      </c>
      <c r="AC1232">
        <v>140</v>
      </c>
      <c r="AD1232">
        <v>42</v>
      </c>
      <c r="AE1232">
        <v>129</v>
      </c>
      <c r="AF1232">
        <v>4.5</v>
      </c>
      <c r="AK1232" t="s">
        <v>51</v>
      </c>
      <c r="AL1232" t="s">
        <v>50</v>
      </c>
      <c r="AN1232" t="s">
        <v>51</v>
      </c>
      <c r="AO1232" t="s">
        <v>50</v>
      </c>
      <c r="AP1232" t="s">
        <v>50</v>
      </c>
      <c r="AQ1232" t="s">
        <v>50</v>
      </c>
      <c r="AR1232" t="s">
        <v>50</v>
      </c>
      <c r="AS1232" t="s">
        <v>51</v>
      </c>
      <c r="AT1232" t="s">
        <v>50</v>
      </c>
      <c r="AU1232" t="s">
        <v>52</v>
      </c>
      <c r="AV1232" t="s">
        <v>52</v>
      </c>
      <c r="AW1232" t="s">
        <v>52</v>
      </c>
      <c r="AX1232" t="s">
        <v>52</v>
      </c>
      <c r="AY1232" t="s">
        <v>51</v>
      </c>
    </row>
    <row r="1233" spans="1:51" x14ac:dyDescent="0.25">
      <c r="A1233">
        <v>274945</v>
      </c>
      <c r="B1233">
        <v>57</v>
      </c>
      <c r="D1233">
        <v>57</v>
      </c>
      <c r="E1233">
        <v>1</v>
      </c>
      <c r="F1233" t="s">
        <v>320</v>
      </c>
      <c r="G1233" s="22">
        <v>11473</v>
      </c>
      <c r="H1233">
        <v>87</v>
      </c>
      <c r="I1233" t="s">
        <v>46</v>
      </c>
      <c r="J1233" t="s">
        <v>47</v>
      </c>
      <c r="K1233" t="s">
        <v>58</v>
      </c>
      <c r="L1233">
        <v>39.96</v>
      </c>
      <c r="M1233">
        <v>100</v>
      </c>
      <c r="N1233">
        <v>60</v>
      </c>
      <c r="O1233">
        <v>40</v>
      </c>
      <c r="P1233">
        <v>80</v>
      </c>
      <c r="Q1233">
        <v>75</v>
      </c>
      <c r="R1233" t="s">
        <v>59</v>
      </c>
      <c r="S1233" t="s">
        <v>50</v>
      </c>
      <c r="T1233" t="s">
        <v>51</v>
      </c>
      <c r="U1233" t="s">
        <v>50</v>
      </c>
      <c r="V1233" t="s">
        <v>51</v>
      </c>
      <c r="W1233" t="s">
        <v>50</v>
      </c>
      <c r="X1233" t="s">
        <v>51</v>
      </c>
      <c r="Y1233" t="s">
        <v>50</v>
      </c>
      <c r="Z1233" t="b">
        <v>1</v>
      </c>
      <c r="AA1233" t="s">
        <v>50</v>
      </c>
      <c r="AB1233" t="s">
        <v>51</v>
      </c>
      <c r="AI1233" t="s">
        <v>52</v>
      </c>
      <c r="AJ1233" t="s">
        <v>52</v>
      </c>
      <c r="AK1233" t="s">
        <v>50</v>
      </c>
      <c r="AL1233" t="s">
        <v>51</v>
      </c>
      <c r="AM1233" t="s">
        <v>52</v>
      </c>
      <c r="AN1233" t="s">
        <v>50</v>
      </c>
      <c r="AO1233" t="s">
        <v>51</v>
      </c>
      <c r="AP1233" t="s">
        <v>50</v>
      </c>
      <c r="AQ1233" t="s">
        <v>50</v>
      </c>
      <c r="AR1233" t="s">
        <v>50</v>
      </c>
      <c r="AS1233" t="s">
        <v>50</v>
      </c>
      <c r="AT1233" t="s">
        <v>50</v>
      </c>
      <c r="AU1233" t="s">
        <v>52</v>
      </c>
      <c r="AV1233" t="s">
        <v>52</v>
      </c>
      <c r="AW1233" t="s">
        <v>52</v>
      </c>
      <c r="AX1233" t="s">
        <v>52</v>
      </c>
      <c r="AY1233" t="s">
        <v>51</v>
      </c>
    </row>
    <row r="1234" spans="1:51" hidden="1" x14ac:dyDescent="0.25">
      <c r="A1234">
        <v>274945</v>
      </c>
      <c r="B1234">
        <v>57</v>
      </c>
      <c r="D1234">
        <v>57</v>
      </c>
      <c r="E1234">
        <v>2</v>
      </c>
      <c r="F1234" t="s">
        <v>1560</v>
      </c>
      <c r="G1234" s="22">
        <v>11473</v>
      </c>
      <c r="H1234">
        <v>87</v>
      </c>
      <c r="I1234" t="s">
        <v>46</v>
      </c>
      <c r="J1234" t="s">
        <v>47</v>
      </c>
      <c r="K1234" t="s">
        <v>58</v>
      </c>
      <c r="L1234">
        <v>38.21</v>
      </c>
      <c r="M1234">
        <v>100</v>
      </c>
      <c r="N1234">
        <v>60</v>
      </c>
      <c r="O1234">
        <v>40</v>
      </c>
      <c r="P1234">
        <v>80</v>
      </c>
      <c r="Q1234">
        <v>73</v>
      </c>
      <c r="R1234" t="s">
        <v>59</v>
      </c>
      <c r="S1234" t="s">
        <v>50</v>
      </c>
      <c r="T1234" t="s">
        <v>51</v>
      </c>
      <c r="U1234" t="s">
        <v>50</v>
      </c>
      <c r="V1234" t="s">
        <v>51</v>
      </c>
      <c r="W1234" t="s">
        <v>50</v>
      </c>
      <c r="X1234" t="s">
        <v>51</v>
      </c>
      <c r="Y1234" t="s">
        <v>50</v>
      </c>
      <c r="Z1234" t="b">
        <v>1</v>
      </c>
      <c r="AA1234" t="s">
        <v>50</v>
      </c>
      <c r="AB1234" t="s">
        <v>51</v>
      </c>
      <c r="AC1234">
        <v>104</v>
      </c>
      <c r="AD1234">
        <v>43</v>
      </c>
      <c r="AE1234">
        <v>110</v>
      </c>
      <c r="AF1234">
        <v>4</v>
      </c>
      <c r="AI1234" t="s">
        <v>52</v>
      </c>
      <c r="AJ1234" t="s">
        <v>52</v>
      </c>
      <c r="AK1234" t="s">
        <v>50</v>
      </c>
      <c r="AL1234" t="s">
        <v>50</v>
      </c>
      <c r="AM1234" t="s">
        <v>52</v>
      </c>
      <c r="AN1234" t="s">
        <v>50</v>
      </c>
      <c r="AO1234" t="s">
        <v>51</v>
      </c>
      <c r="AP1234" t="s">
        <v>51</v>
      </c>
      <c r="AQ1234" t="s">
        <v>50</v>
      </c>
      <c r="AR1234" t="s">
        <v>50</v>
      </c>
      <c r="AS1234" t="s">
        <v>50</v>
      </c>
      <c r="AT1234" t="s">
        <v>50</v>
      </c>
      <c r="AU1234" t="s">
        <v>52</v>
      </c>
      <c r="AV1234" t="s">
        <v>52</v>
      </c>
      <c r="AW1234" t="s">
        <v>52</v>
      </c>
      <c r="AX1234" t="s">
        <v>52</v>
      </c>
      <c r="AY1234" t="s">
        <v>51</v>
      </c>
    </row>
    <row r="1235" spans="1:51" hidden="1" x14ac:dyDescent="0.25">
      <c r="A1235">
        <v>274945</v>
      </c>
      <c r="B1235">
        <v>57</v>
      </c>
      <c r="D1235">
        <v>57</v>
      </c>
      <c r="E1235">
        <v>3</v>
      </c>
      <c r="F1235" t="s">
        <v>1561</v>
      </c>
      <c r="G1235" s="22">
        <v>11473</v>
      </c>
      <c r="H1235">
        <v>87</v>
      </c>
      <c r="I1235" t="s">
        <v>46</v>
      </c>
      <c r="J1235" t="s">
        <v>47</v>
      </c>
      <c r="K1235" t="s">
        <v>58</v>
      </c>
      <c r="L1235">
        <v>36.25</v>
      </c>
      <c r="M1235">
        <v>115</v>
      </c>
      <c r="N1235">
        <v>75</v>
      </c>
      <c r="O1235">
        <v>40</v>
      </c>
      <c r="P1235">
        <v>95</v>
      </c>
      <c r="Q1235">
        <v>73</v>
      </c>
      <c r="R1235" t="s">
        <v>59</v>
      </c>
      <c r="S1235" t="s">
        <v>50</v>
      </c>
      <c r="T1235" t="s">
        <v>51</v>
      </c>
      <c r="U1235" t="s">
        <v>51</v>
      </c>
      <c r="V1235" t="s">
        <v>51</v>
      </c>
      <c r="W1235" t="s">
        <v>50</v>
      </c>
      <c r="X1235" t="s">
        <v>51</v>
      </c>
      <c r="Y1235" t="s">
        <v>50</v>
      </c>
      <c r="Z1235" t="b">
        <v>1</v>
      </c>
      <c r="AA1235" t="s">
        <v>50</v>
      </c>
      <c r="AB1235" t="s">
        <v>51</v>
      </c>
      <c r="AC1235">
        <v>84</v>
      </c>
      <c r="AD1235">
        <v>56</v>
      </c>
      <c r="AE1235">
        <v>116</v>
      </c>
      <c r="AF1235">
        <v>4</v>
      </c>
      <c r="AI1235" t="s">
        <v>52</v>
      </c>
      <c r="AJ1235" t="s">
        <v>52</v>
      </c>
      <c r="AK1235" t="s">
        <v>50</v>
      </c>
      <c r="AL1235" t="s">
        <v>50</v>
      </c>
      <c r="AM1235" t="s">
        <v>52</v>
      </c>
      <c r="AN1235" t="s">
        <v>50</v>
      </c>
      <c r="AO1235" t="s">
        <v>51</v>
      </c>
      <c r="AP1235" t="s">
        <v>51</v>
      </c>
      <c r="AQ1235" t="s">
        <v>50</v>
      </c>
      <c r="AR1235" t="s">
        <v>50</v>
      </c>
      <c r="AS1235" t="s">
        <v>50</v>
      </c>
      <c r="AT1235" t="s">
        <v>50</v>
      </c>
      <c r="AU1235" t="s">
        <v>52</v>
      </c>
      <c r="AV1235" t="s">
        <v>52</v>
      </c>
      <c r="AW1235" t="s">
        <v>52</v>
      </c>
      <c r="AX1235" t="s">
        <v>52</v>
      </c>
      <c r="AY1235" t="s">
        <v>51</v>
      </c>
    </row>
    <row r="1236" spans="1:51" hidden="1" x14ac:dyDescent="0.25">
      <c r="A1236">
        <v>274945</v>
      </c>
      <c r="B1236">
        <v>57</v>
      </c>
      <c r="D1236">
        <v>57</v>
      </c>
      <c r="E1236">
        <v>4</v>
      </c>
      <c r="F1236" t="s">
        <v>1562</v>
      </c>
      <c r="G1236" s="22">
        <v>11473</v>
      </c>
      <c r="H1236">
        <v>87</v>
      </c>
      <c r="I1236" t="s">
        <v>46</v>
      </c>
      <c r="J1236" t="s">
        <v>47</v>
      </c>
      <c r="K1236" t="s">
        <v>58</v>
      </c>
      <c r="L1236">
        <v>36.36</v>
      </c>
      <c r="M1236">
        <v>115</v>
      </c>
      <c r="N1236">
        <v>60</v>
      </c>
      <c r="O1236">
        <v>55</v>
      </c>
      <c r="P1236">
        <v>87.5</v>
      </c>
      <c r="Q1236">
        <v>80</v>
      </c>
      <c r="R1236" t="s">
        <v>59</v>
      </c>
      <c r="S1236" t="s">
        <v>50</v>
      </c>
      <c r="T1236" t="s">
        <v>51</v>
      </c>
      <c r="U1236" t="s">
        <v>50</v>
      </c>
      <c r="V1236" t="s">
        <v>51</v>
      </c>
      <c r="W1236" t="s">
        <v>50</v>
      </c>
      <c r="X1236" t="s">
        <v>51</v>
      </c>
      <c r="Y1236" t="s">
        <v>50</v>
      </c>
      <c r="Z1236" t="b">
        <v>1</v>
      </c>
      <c r="AA1236" t="s">
        <v>50</v>
      </c>
      <c r="AB1236" t="s">
        <v>51</v>
      </c>
      <c r="AE1236">
        <v>133</v>
      </c>
      <c r="AI1236" t="s">
        <v>52</v>
      </c>
      <c r="AJ1236" t="s">
        <v>52</v>
      </c>
      <c r="AK1236" t="s">
        <v>50</v>
      </c>
      <c r="AL1236" t="s">
        <v>50</v>
      </c>
      <c r="AM1236" t="s">
        <v>52</v>
      </c>
      <c r="AN1236" t="s">
        <v>50</v>
      </c>
      <c r="AO1236" t="s">
        <v>51</v>
      </c>
      <c r="AP1236" t="s">
        <v>51</v>
      </c>
      <c r="AQ1236" t="s">
        <v>50</v>
      </c>
      <c r="AR1236" t="s">
        <v>50</v>
      </c>
      <c r="AS1236" t="s">
        <v>50</v>
      </c>
      <c r="AT1236" t="s">
        <v>50</v>
      </c>
      <c r="AU1236" t="s">
        <v>52</v>
      </c>
      <c r="AV1236" t="s">
        <v>52</v>
      </c>
      <c r="AW1236" t="s">
        <v>52</v>
      </c>
      <c r="AX1236" t="s">
        <v>52</v>
      </c>
      <c r="AY1236" t="s">
        <v>51</v>
      </c>
    </row>
    <row r="1237" spans="1:51" hidden="1" x14ac:dyDescent="0.25">
      <c r="A1237">
        <v>274945</v>
      </c>
      <c r="B1237">
        <v>57</v>
      </c>
      <c r="D1237">
        <v>57</v>
      </c>
      <c r="E1237">
        <v>5</v>
      </c>
      <c r="F1237" t="s">
        <v>1563</v>
      </c>
      <c r="G1237" s="22">
        <v>11473</v>
      </c>
      <c r="H1237">
        <v>87</v>
      </c>
      <c r="I1237" t="s">
        <v>46</v>
      </c>
      <c r="J1237" t="s">
        <v>47</v>
      </c>
      <c r="K1237" t="s">
        <v>58</v>
      </c>
      <c r="L1237">
        <v>37.340000000000003</v>
      </c>
      <c r="M1237">
        <v>120</v>
      </c>
      <c r="N1237">
        <v>80</v>
      </c>
      <c r="O1237">
        <v>40</v>
      </c>
      <c r="P1237">
        <v>100</v>
      </c>
      <c r="Q1237">
        <v>68</v>
      </c>
      <c r="R1237" t="s">
        <v>59</v>
      </c>
      <c r="S1237" t="s">
        <v>50</v>
      </c>
      <c r="T1237" t="s">
        <v>51</v>
      </c>
      <c r="U1237" t="s">
        <v>50</v>
      </c>
      <c r="V1237" t="s">
        <v>51</v>
      </c>
      <c r="W1237" t="s">
        <v>50</v>
      </c>
      <c r="X1237" t="s">
        <v>51</v>
      </c>
      <c r="Y1237" t="s">
        <v>50</v>
      </c>
      <c r="Z1237" t="b">
        <v>1</v>
      </c>
      <c r="AA1237" t="s">
        <v>50</v>
      </c>
      <c r="AB1237" t="s">
        <v>51</v>
      </c>
      <c r="AC1237">
        <v>93</v>
      </c>
      <c r="AD1237">
        <v>49</v>
      </c>
      <c r="AE1237">
        <v>126</v>
      </c>
      <c r="AF1237">
        <v>4</v>
      </c>
      <c r="AI1237" t="s">
        <v>52</v>
      </c>
      <c r="AJ1237" t="s">
        <v>52</v>
      </c>
      <c r="AK1237" t="s">
        <v>50</v>
      </c>
      <c r="AL1237" t="s">
        <v>50</v>
      </c>
      <c r="AM1237" t="s">
        <v>52</v>
      </c>
      <c r="AN1237" t="s">
        <v>50</v>
      </c>
      <c r="AO1237" t="s">
        <v>51</v>
      </c>
      <c r="AP1237" t="s">
        <v>51</v>
      </c>
      <c r="AQ1237" t="s">
        <v>50</v>
      </c>
      <c r="AR1237" t="s">
        <v>50</v>
      </c>
      <c r="AS1237" t="s">
        <v>50</v>
      </c>
      <c r="AT1237" t="s">
        <v>50</v>
      </c>
      <c r="AU1237" t="s">
        <v>52</v>
      </c>
      <c r="AV1237" t="s">
        <v>52</v>
      </c>
      <c r="AW1237" t="s">
        <v>52</v>
      </c>
      <c r="AX1237" t="s">
        <v>52</v>
      </c>
      <c r="AY1237" t="s">
        <v>51</v>
      </c>
    </row>
    <row r="1238" spans="1:51" hidden="1" x14ac:dyDescent="0.25">
      <c r="A1238">
        <v>274945</v>
      </c>
      <c r="B1238">
        <v>57</v>
      </c>
      <c r="D1238">
        <v>57</v>
      </c>
      <c r="E1238">
        <v>6</v>
      </c>
      <c r="F1238" t="s">
        <v>1564</v>
      </c>
      <c r="G1238" s="22">
        <v>11473</v>
      </c>
      <c r="H1238">
        <v>87</v>
      </c>
      <c r="I1238" t="s">
        <v>46</v>
      </c>
      <c r="J1238" t="s">
        <v>47</v>
      </c>
      <c r="K1238" t="s">
        <v>58</v>
      </c>
      <c r="L1238">
        <v>36.17</v>
      </c>
      <c r="M1238">
        <v>110</v>
      </c>
      <c r="N1238">
        <v>80</v>
      </c>
      <c r="O1238">
        <v>30</v>
      </c>
      <c r="P1238">
        <v>95</v>
      </c>
      <c r="Q1238">
        <v>68</v>
      </c>
      <c r="R1238" t="s">
        <v>59</v>
      </c>
      <c r="S1238" t="s">
        <v>50</v>
      </c>
      <c r="T1238" t="s">
        <v>51</v>
      </c>
      <c r="U1238" t="s">
        <v>51</v>
      </c>
      <c r="V1238" t="s">
        <v>51</v>
      </c>
      <c r="W1238" t="s">
        <v>50</v>
      </c>
      <c r="X1238" t="s">
        <v>51</v>
      </c>
      <c r="Y1238" t="s">
        <v>50</v>
      </c>
      <c r="Z1238" t="b">
        <v>1</v>
      </c>
      <c r="AA1238" t="s">
        <v>50</v>
      </c>
      <c r="AB1238" t="s">
        <v>51</v>
      </c>
      <c r="AC1238">
        <v>102</v>
      </c>
      <c r="AD1238">
        <v>44</v>
      </c>
      <c r="AE1238">
        <v>95</v>
      </c>
      <c r="AF1238">
        <v>4.2</v>
      </c>
      <c r="AI1238" t="s">
        <v>52</v>
      </c>
      <c r="AJ1238" t="s">
        <v>52</v>
      </c>
      <c r="AK1238" t="s">
        <v>50</v>
      </c>
      <c r="AL1238" t="s">
        <v>50</v>
      </c>
      <c r="AM1238" t="s">
        <v>52</v>
      </c>
      <c r="AN1238" t="s">
        <v>50</v>
      </c>
      <c r="AO1238" t="s">
        <v>51</v>
      </c>
      <c r="AP1238" t="s">
        <v>51</v>
      </c>
      <c r="AQ1238" t="s">
        <v>50</v>
      </c>
      <c r="AR1238" t="s">
        <v>50</v>
      </c>
      <c r="AS1238" t="s">
        <v>50</v>
      </c>
      <c r="AT1238" t="s">
        <v>50</v>
      </c>
      <c r="AU1238" t="s">
        <v>52</v>
      </c>
      <c r="AV1238" t="s">
        <v>52</v>
      </c>
      <c r="AW1238" t="s">
        <v>52</v>
      </c>
      <c r="AX1238" t="s">
        <v>52</v>
      </c>
      <c r="AY1238" t="s">
        <v>51</v>
      </c>
    </row>
    <row r="1239" spans="1:51" hidden="1" x14ac:dyDescent="0.25">
      <c r="A1239">
        <v>274945</v>
      </c>
      <c r="B1239">
        <v>57</v>
      </c>
      <c r="D1239">
        <v>57</v>
      </c>
      <c r="E1239">
        <v>7</v>
      </c>
      <c r="F1239" t="s">
        <v>1565</v>
      </c>
      <c r="G1239" s="22">
        <v>11473</v>
      </c>
      <c r="H1239">
        <v>87</v>
      </c>
      <c r="I1239" t="s">
        <v>46</v>
      </c>
      <c r="J1239" t="s">
        <v>47</v>
      </c>
      <c r="K1239" t="s">
        <v>58</v>
      </c>
      <c r="L1239">
        <v>35.01</v>
      </c>
      <c r="M1239">
        <v>120</v>
      </c>
      <c r="N1239">
        <v>75</v>
      </c>
      <c r="O1239">
        <v>45</v>
      </c>
      <c r="P1239">
        <v>97.5</v>
      </c>
      <c r="Q1239">
        <v>72</v>
      </c>
      <c r="R1239" t="s">
        <v>59</v>
      </c>
      <c r="S1239" t="s">
        <v>50</v>
      </c>
      <c r="T1239" t="s">
        <v>51</v>
      </c>
      <c r="U1239" t="s">
        <v>51</v>
      </c>
      <c r="V1239" t="s">
        <v>51</v>
      </c>
      <c r="W1239" t="s">
        <v>50</v>
      </c>
      <c r="X1239" t="s">
        <v>51</v>
      </c>
      <c r="Y1239" t="s">
        <v>50</v>
      </c>
      <c r="Z1239" t="b">
        <v>1</v>
      </c>
      <c r="AA1239" t="s">
        <v>50</v>
      </c>
      <c r="AB1239" t="s">
        <v>51</v>
      </c>
      <c r="AC1239">
        <v>118</v>
      </c>
      <c r="AD1239">
        <v>36</v>
      </c>
      <c r="AF1239">
        <v>4.5999999999999996</v>
      </c>
      <c r="AI1239" t="s">
        <v>52</v>
      </c>
      <c r="AJ1239" t="s">
        <v>52</v>
      </c>
      <c r="AK1239" t="s">
        <v>50</v>
      </c>
      <c r="AL1239" t="s">
        <v>50</v>
      </c>
      <c r="AM1239" t="s">
        <v>52</v>
      </c>
      <c r="AN1239" t="s">
        <v>50</v>
      </c>
      <c r="AO1239" t="s">
        <v>51</v>
      </c>
      <c r="AP1239" t="s">
        <v>51</v>
      </c>
      <c r="AQ1239" t="s">
        <v>50</v>
      </c>
      <c r="AR1239" t="s">
        <v>50</v>
      </c>
      <c r="AS1239" t="s">
        <v>50</v>
      </c>
      <c r="AT1239" t="s">
        <v>50</v>
      </c>
      <c r="AU1239" t="s">
        <v>52</v>
      </c>
      <c r="AV1239" t="s">
        <v>52</v>
      </c>
      <c r="AW1239" t="s">
        <v>52</v>
      </c>
      <c r="AX1239" t="s">
        <v>52</v>
      </c>
      <c r="AY1239" t="s">
        <v>51</v>
      </c>
    </row>
    <row r="1240" spans="1:51" hidden="1" x14ac:dyDescent="0.25">
      <c r="A1240">
        <v>274945</v>
      </c>
      <c r="B1240">
        <v>57</v>
      </c>
      <c r="D1240">
        <v>57</v>
      </c>
      <c r="E1240">
        <v>8</v>
      </c>
      <c r="F1240" t="s">
        <v>1566</v>
      </c>
      <c r="G1240" s="22">
        <v>11473</v>
      </c>
      <c r="H1240">
        <v>87</v>
      </c>
      <c r="I1240" t="s">
        <v>46</v>
      </c>
      <c r="J1240" t="s">
        <v>47</v>
      </c>
      <c r="K1240" t="s">
        <v>58</v>
      </c>
      <c r="L1240">
        <v>34.549999999999997</v>
      </c>
      <c r="M1240">
        <v>110</v>
      </c>
      <c r="N1240">
        <v>70</v>
      </c>
      <c r="O1240">
        <v>40</v>
      </c>
      <c r="P1240">
        <v>90</v>
      </c>
      <c r="Q1240">
        <v>90</v>
      </c>
      <c r="R1240" t="s">
        <v>59</v>
      </c>
      <c r="S1240" t="s">
        <v>50</v>
      </c>
      <c r="T1240" t="s">
        <v>51</v>
      </c>
      <c r="U1240" t="s">
        <v>51</v>
      </c>
      <c r="V1240" t="s">
        <v>51</v>
      </c>
      <c r="W1240" t="s">
        <v>50</v>
      </c>
      <c r="X1240" t="s">
        <v>51</v>
      </c>
      <c r="Y1240" t="s">
        <v>50</v>
      </c>
      <c r="Z1240" t="b">
        <v>1</v>
      </c>
      <c r="AA1240" t="s">
        <v>50</v>
      </c>
      <c r="AB1240" t="s">
        <v>51</v>
      </c>
      <c r="AC1240">
        <v>105</v>
      </c>
      <c r="AD1240">
        <v>42</v>
      </c>
      <c r="AE1240">
        <v>92</v>
      </c>
      <c r="AF1240">
        <v>5</v>
      </c>
      <c r="AI1240" t="s">
        <v>52</v>
      </c>
      <c r="AJ1240" t="s">
        <v>52</v>
      </c>
      <c r="AK1240" t="s">
        <v>50</v>
      </c>
      <c r="AL1240" t="s">
        <v>50</v>
      </c>
      <c r="AM1240" t="s">
        <v>52</v>
      </c>
      <c r="AN1240" t="s">
        <v>50</v>
      </c>
      <c r="AO1240" t="s">
        <v>51</v>
      </c>
      <c r="AP1240" t="s">
        <v>51</v>
      </c>
      <c r="AQ1240" t="s">
        <v>50</v>
      </c>
      <c r="AR1240" t="s">
        <v>50</v>
      </c>
      <c r="AS1240" t="s">
        <v>50</v>
      </c>
      <c r="AT1240" t="s">
        <v>50</v>
      </c>
      <c r="AU1240" t="s">
        <v>52</v>
      </c>
      <c r="AV1240" t="s">
        <v>52</v>
      </c>
      <c r="AW1240" t="s">
        <v>52</v>
      </c>
      <c r="AX1240" t="s">
        <v>52</v>
      </c>
      <c r="AY1240" t="s">
        <v>51</v>
      </c>
    </row>
    <row r="1241" spans="1:51" hidden="1" x14ac:dyDescent="0.25">
      <c r="A1241">
        <v>274945</v>
      </c>
      <c r="B1241">
        <v>57</v>
      </c>
      <c r="D1241">
        <v>57</v>
      </c>
      <c r="E1241">
        <v>9</v>
      </c>
      <c r="F1241" t="s">
        <v>1567</v>
      </c>
      <c r="G1241" s="22">
        <v>11473</v>
      </c>
      <c r="H1241">
        <v>87</v>
      </c>
      <c r="I1241" t="s">
        <v>46</v>
      </c>
      <c r="J1241" t="s">
        <v>47</v>
      </c>
      <c r="K1241" t="s">
        <v>58</v>
      </c>
      <c r="L1241">
        <v>33.5</v>
      </c>
      <c r="M1241">
        <v>125</v>
      </c>
      <c r="N1241">
        <v>70</v>
      </c>
      <c r="O1241">
        <v>55</v>
      </c>
      <c r="P1241">
        <v>97.5</v>
      </c>
      <c r="Q1241">
        <v>78</v>
      </c>
      <c r="R1241" t="s">
        <v>59</v>
      </c>
      <c r="S1241" t="s">
        <v>50</v>
      </c>
      <c r="T1241" t="s">
        <v>51</v>
      </c>
      <c r="U1241" t="s">
        <v>50</v>
      </c>
      <c r="V1241" t="s">
        <v>51</v>
      </c>
      <c r="W1241" t="s">
        <v>50</v>
      </c>
      <c r="X1241" t="s">
        <v>51</v>
      </c>
      <c r="Y1241" t="s">
        <v>50</v>
      </c>
      <c r="Z1241" t="b">
        <v>1</v>
      </c>
      <c r="AA1241" t="s">
        <v>50</v>
      </c>
      <c r="AB1241" t="s">
        <v>51</v>
      </c>
      <c r="AC1241">
        <v>105</v>
      </c>
      <c r="AD1241">
        <v>42</v>
      </c>
      <c r="AE1241">
        <v>82</v>
      </c>
      <c r="AF1241">
        <v>5</v>
      </c>
      <c r="AK1241" t="s">
        <v>50</v>
      </c>
      <c r="AL1241" t="s">
        <v>50</v>
      </c>
      <c r="AN1241" t="s">
        <v>50</v>
      </c>
      <c r="AO1241" t="s">
        <v>51</v>
      </c>
      <c r="AP1241" t="s">
        <v>51</v>
      </c>
      <c r="AQ1241" t="s">
        <v>50</v>
      </c>
      <c r="AR1241" t="s">
        <v>50</v>
      </c>
      <c r="AS1241" t="s">
        <v>50</v>
      </c>
      <c r="AT1241" t="s">
        <v>50</v>
      </c>
      <c r="AU1241" t="s">
        <v>52</v>
      </c>
      <c r="AV1241" t="s">
        <v>52</v>
      </c>
      <c r="AW1241" t="s">
        <v>52</v>
      </c>
      <c r="AX1241" t="s">
        <v>52</v>
      </c>
      <c r="AY1241" t="s">
        <v>51</v>
      </c>
    </row>
    <row r="1242" spans="1:51" hidden="1" x14ac:dyDescent="0.25">
      <c r="A1242">
        <v>274945</v>
      </c>
      <c r="B1242">
        <v>56</v>
      </c>
      <c r="C1242">
        <v>56</v>
      </c>
      <c r="D1242">
        <v>56</v>
      </c>
      <c r="E1242">
        <v>10</v>
      </c>
      <c r="F1242" t="s">
        <v>1568</v>
      </c>
      <c r="G1242" s="22">
        <v>11473</v>
      </c>
      <c r="H1242">
        <v>87</v>
      </c>
      <c r="I1242" t="s">
        <v>46</v>
      </c>
      <c r="J1242" t="s">
        <v>47</v>
      </c>
      <c r="K1242" t="s">
        <v>58</v>
      </c>
      <c r="L1242">
        <v>30.6</v>
      </c>
      <c r="M1242">
        <v>120</v>
      </c>
      <c r="N1242">
        <v>70</v>
      </c>
      <c r="O1242">
        <v>50</v>
      </c>
      <c r="P1242">
        <v>95</v>
      </c>
      <c r="Q1242">
        <v>73</v>
      </c>
      <c r="R1242" t="s">
        <v>59</v>
      </c>
      <c r="S1242" t="s">
        <v>50</v>
      </c>
      <c r="T1242" t="s">
        <v>51</v>
      </c>
      <c r="U1242" t="s">
        <v>51</v>
      </c>
      <c r="V1242" t="s">
        <v>51</v>
      </c>
      <c r="W1242" t="s">
        <v>50</v>
      </c>
      <c r="X1242" t="s">
        <v>51</v>
      </c>
      <c r="Y1242" t="s">
        <v>50</v>
      </c>
      <c r="Z1242" t="b">
        <v>1</v>
      </c>
      <c r="AA1242" t="s">
        <v>50</v>
      </c>
      <c r="AB1242" t="s">
        <v>51</v>
      </c>
      <c r="AC1242">
        <v>88</v>
      </c>
      <c r="AD1242">
        <v>51</v>
      </c>
      <c r="AE1242">
        <v>92</v>
      </c>
      <c r="AF1242">
        <v>4.5999999999999996</v>
      </c>
      <c r="AK1242" t="s">
        <v>50</v>
      </c>
      <c r="AL1242" t="s">
        <v>50</v>
      </c>
      <c r="AN1242" t="s">
        <v>50</v>
      </c>
      <c r="AO1242" t="s">
        <v>51</v>
      </c>
      <c r="AP1242" t="s">
        <v>51</v>
      </c>
      <c r="AQ1242" t="s">
        <v>50</v>
      </c>
      <c r="AR1242" t="s">
        <v>50</v>
      </c>
      <c r="AS1242" t="s">
        <v>50</v>
      </c>
      <c r="AT1242" t="s">
        <v>50</v>
      </c>
      <c r="AU1242" t="s">
        <v>52</v>
      </c>
      <c r="AV1242" t="s">
        <v>52</v>
      </c>
      <c r="AW1242" t="s">
        <v>52</v>
      </c>
      <c r="AX1242" t="s">
        <v>52</v>
      </c>
      <c r="AY1242" t="s">
        <v>51</v>
      </c>
    </row>
    <row r="1243" spans="1:51" hidden="1" x14ac:dyDescent="0.25">
      <c r="A1243">
        <v>274945</v>
      </c>
      <c r="B1243">
        <v>56</v>
      </c>
      <c r="C1243">
        <v>56</v>
      </c>
      <c r="D1243">
        <v>56</v>
      </c>
      <c r="E1243">
        <v>11</v>
      </c>
      <c r="F1243" t="s">
        <v>1569</v>
      </c>
      <c r="G1243" s="22">
        <v>11473</v>
      </c>
      <c r="H1243">
        <v>87</v>
      </c>
      <c r="I1243" t="s">
        <v>46</v>
      </c>
      <c r="J1243" t="s">
        <v>47</v>
      </c>
      <c r="K1243" t="s">
        <v>58</v>
      </c>
      <c r="L1243">
        <v>30.8</v>
      </c>
      <c r="M1243">
        <v>110</v>
      </c>
      <c r="N1243">
        <v>60</v>
      </c>
      <c r="O1243">
        <v>50</v>
      </c>
      <c r="P1243">
        <v>85</v>
      </c>
      <c r="Q1243">
        <v>77</v>
      </c>
      <c r="R1243" t="s">
        <v>59</v>
      </c>
      <c r="S1243" t="s">
        <v>50</v>
      </c>
      <c r="T1243" t="s">
        <v>51</v>
      </c>
      <c r="U1243" t="s">
        <v>51</v>
      </c>
      <c r="V1243" t="s">
        <v>51</v>
      </c>
      <c r="W1243" t="s">
        <v>50</v>
      </c>
      <c r="X1243" t="s">
        <v>51</v>
      </c>
      <c r="Y1243" t="s">
        <v>50</v>
      </c>
      <c r="Z1243" t="b">
        <v>1</v>
      </c>
      <c r="AA1243" t="s">
        <v>50</v>
      </c>
      <c r="AB1243" t="s">
        <v>51</v>
      </c>
      <c r="AE1243">
        <v>107</v>
      </c>
      <c r="AK1243" t="s">
        <v>50</v>
      </c>
      <c r="AL1243" t="s">
        <v>50</v>
      </c>
      <c r="AM1243" t="s">
        <v>50</v>
      </c>
      <c r="AN1243" t="s">
        <v>50</v>
      </c>
      <c r="AO1243" t="s">
        <v>51</v>
      </c>
      <c r="AP1243" t="s">
        <v>51</v>
      </c>
      <c r="AQ1243" t="s">
        <v>50</v>
      </c>
      <c r="AR1243" t="s">
        <v>50</v>
      </c>
      <c r="AS1243" t="s">
        <v>50</v>
      </c>
      <c r="AT1243" t="s">
        <v>50</v>
      </c>
      <c r="AU1243" t="s">
        <v>52</v>
      </c>
      <c r="AV1243" t="s">
        <v>52</v>
      </c>
      <c r="AW1243" t="s">
        <v>52</v>
      </c>
      <c r="AX1243" t="s">
        <v>52</v>
      </c>
      <c r="AY1243" t="s">
        <v>51</v>
      </c>
    </row>
    <row r="1244" spans="1:51" hidden="1" x14ac:dyDescent="0.25">
      <c r="A1244">
        <v>274945</v>
      </c>
      <c r="B1244">
        <v>60</v>
      </c>
      <c r="C1244">
        <v>60</v>
      </c>
      <c r="D1244">
        <v>56</v>
      </c>
      <c r="E1244">
        <v>12</v>
      </c>
      <c r="F1244" t="s">
        <v>1570</v>
      </c>
      <c r="G1244" s="22">
        <v>11473</v>
      </c>
      <c r="H1244">
        <v>87</v>
      </c>
      <c r="I1244" t="s">
        <v>46</v>
      </c>
      <c r="J1244" t="s">
        <v>47</v>
      </c>
      <c r="K1244" t="s">
        <v>58</v>
      </c>
      <c r="L1244">
        <v>30.6</v>
      </c>
      <c r="M1244">
        <v>110</v>
      </c>
      <c r="N1244">
        <v>75</v>
      </c>
      <c r="O1244">
        <v>35</v>
      </c>
      <c r="P1244">
        <v>92.5</v>
      </c>
      <c r="Q1244">
        <v>75</v>
      </c>
      <c r="R1244" t="s">
        <v>59</v>
      </c>
      <c r="S1244" t="s">
        <v>50</v>
      </c>
      <c r="T1244" t="s">
        <v>51</v>
      </c>
      <c r="U1244" t="s">
        <v>51</v>
      </c>
      <c r="V1244" t="s">
        <v>51</v>
      </c>
      <c r="W1244" t="s">
        <v>50</v>
      </c>
      <c r="X1244" t="s">
        <v>51</v>
      </c>
      <c r="Y1244" t="s">
        <v>50</v>
      </c>
      <c r="Z1244" t="b">
        <v>1</v>
      </c>
      <c r="AA1244" t="s">
        <v>50</v>
      </c>
      <c r="AB1244" t="s">
        <v>51</v>
      </c>
      <c r="AE1244">
        <v>93</v>
      </c>
      <c r="AK1244" t="s">
        <v>50</v>
      </c>
      <c r="AL1244" t="s">
        <v>50</v>
      </c>
      <c r="AM1244" t="s">
        <v>50</v>
      </c>
      <c r="AN1244" t="s">
        <v>50</v>
      </c>
      <c r="AO1244" t="s">
        <v>51</v>
      </c>
      <c r="AP1244" t="s">
        <v>51</v>
      </c>
      <c r="AQ1244" t="s">
        <v>50</v>
      </c>
      <c r="AR1244" t="s">
        <v>50</v>
      </c>
      <c r="AS1244" t="s">
        <v>50</v>
      </c>
      <c r="AT1244" t="s">
        <v>50</v>
      </c>
      <c r="AU1244" t="s">
        <v>52</v>
      </c>
      <c r="AV1244" t="s">
        <v>52</v>
      </c>
      <c r="AW1244" t="s">
        <v>52</v>
      </c>
      <c r="AX1244" t="s">
        <v>52</v>
      </c>
      <c r="AY1244" t="s">
        <v>51</v>
      </c>
    </row>
    <row r="1245" spans="1:51" hidden="1" x14ac:dyDescent="0.25">
      <c r="A1245">
        <v>274945</v>
      </c>
      <c r="B1245">
        <v>60</v>
      </c>
      <c r="C1245">
        <v>60</v>
      </c>
      <c r="D1245">
        <v>56</v>
      </c>
      <c r="E1245">
        <v>13</v>
      </c>
      <c r="F1245" t="s">
        <v>1571</v>
      </c>
      <c r="G1245" s="22">
        <v>11473</v>
      </c>
      <c r="H1245">
        <v>87</v>
      </c>
      <c r="I1245" t="s">
        <v>46</v>
      </c>
      <c r="J1245" t="s">
        <v>47</v>
      </c>
      <c r="K1245" t="s">
        <v>58</v>
      </c>
      <c r="L1245">
        <v>31.1</v>
      </c>
      <c r="M1245">
        <v>100</v>
      </c>
      <c r="N1245">
        <v>60</v>
      </c>
      <c r="O1245">
        <v>40</v>
      </c>
      <c r="P1245">
        <v>80</v>
      </c>
      <c r="Q1245">
        <v>69</v>
      </c>
      <c r="R1245" t="s">
        <v>59</v>
      </c>
      <c r="S1245" t="s">
        <v>50</v>
      </c>
      <c r="T1245" t="s">
        <v>51</v>
      </c>
      <c r="U1245" t="s">
        <v>51</v>
      </c>
      <c r="V1245" t="s">
        <v>51</v>
      </c>
      <c r="W1245" t="s">
        <v>50</v>
      </c>
      <c r="X1245" t="s">
        <v>51</v>
      </c>
      <c r="Y1245" t="s">
        <v>50</v>
      </c>
      <c r="Z1245" t="b">
        <v>1</v>
      </c>
      <c r="AA1245" t="s">
        <v>50</v>
      </c>
      <c r="AB1245" t="s">
        <v>51</v>
      </c>
      <c r="AC1245">
        <v>112</v>
      </c>
      <c r="AD1245">
        <v>39</v>
      </c>
      <c r="AE1245">
        <v>85</v>
      </c>
      <c r="AF1245">
        <v>3.9</v>
      </c>
      <c r="AK1245" t="s">
        <v>50</v>
      </c>
      <c r="AL1245" t="s">
        <v>50</v>
      </c>
      <c r="AM1245" t="s">
        <v>50</v>
      </c>
      <c r="AN1245" t="s">
        <v>50</v>
      </c>
      <c r="AO1245" t="s">
        <v>51</v>
      </c>
      <c r="AP1245" t="s">
        <v>51</v>
      </c>
      <c r="AQ1245" t="s">
        <v>50</v>
      </c>
      <c r="AR1245" t="s">
        <v>50</v>
      </c>
      <c r="AS1245" t="s">
        <v>50</v>
      </c>
      <c r="AT1245" t="s">
        <v>50</v>
      </c>
      <c r="AU1245" t="s">
        <v>52</v>
      </c>
      <c r="AV1245" t="s">
        <v>52</v>
      </c>
      <c r="AW1245" t="s">
        <v>52</v>
      </c>
      <c r="AX1245" t="s">
        <v>52</v>
      </c>
      <c r="AY1245" t="s">
        <v>51</v>
      </c>
    </row>
    <row r="1246" spans="1:51" hidden="1" x14ac:dyDescent="0.25">
      <c r="A1246">
        <v>274945</v>
      </c>
      <c r="B1246">
        <v>60</v>
      </c>
      <c r="C1246">
        <v>60</v>
      </c>
      <c r="D1246">
        <v>56</v>
      </c>
      <c r="E1246">
        <v>14</v>
      </c>
      <c r="F1246" t="s">
        <v>1572</v>
      </c>
      <c r="G1246" s="22">
        <v>11473</v>
      </c>
      <c r="H1246">
        <v>87</v>
      </c>
      <c r="I1246" t="s">
        <v>46</v>
      </c>
      <c r="J1246" t="s">
        <v>47</v>
      </c>
      <c r="K1246" t="s">
        <v>58</v>
      </c>
      <c r="L1246">
        <v>31.3</v>
      </c>
      <c r="M1246">
        <v>120</v>
      </c>
      <c r="N1246">
        <v>60</v>
      </c>
      <c r="O1246">
        <v>60</v>
      </c>
      <c r="P1246">
        <v>90</v>
      </c>
      <c r="Q1246">
        <v>69</v>
      </c>
      <c r="R1246" t="s">
        <v>59</v>
      </c>
      <c r="S1246" t="s">
        <v>50</v>
      </c>
      <c r="T1246" t="s">
        <v>51</v>
      </c>
      <c r="U1246" t="s">
        <v>51</v>
      </c>
      <c r="V1246" t="s">
        <v>51</v>
      </c>
      <c r="W1246" t="s">
        <v>50</v>
      </c>
      <c r="X1246" t="s">
        <v>51</v>
      </c>
      <c r="Y1246" t="s">
        <v>50</v>
      </c>
      <c r="Z1246" t="b">
        <v>1</v>
      </c>
      <c r="AA1246" t="s">
        <v>50</v>
      </c>
      <c r="AB1246" t="s">
        <v>51</v>
      </c>
      <c r="AC1246">
        <v>118</v>
      </c>
      <c r="AD1246">
        <v>36</v>
      </c>
      <c r="AE1246">
        <v>97</v>
      </c>
      <c r="AF1246">
        <v>4.0999999999999996</v>
      </c>
      <c r="AK1246" t="s">
        <v>50</v>
      </c>
      <c r="AL1246" t="s">
        <v>50</v>
      </c>
      <c r="AM1246" t="s">
        <v>50</v>
      </c>
      <c r="AN1246" t="s">
        <v>50</v>
      </c>
      <c r="AO1246" t="s">
        <v>51</v>
      </c>
      <c r="AP1246" t="s">
        <v>51</v>
      </c>
      <c r="AQ1246" t="s">
        <v>50</v>
      </c>
      <c r="AR1246" t="s">
        <v>50</v>
      </c>
      <c r="AS1246" t="s">
        <v>50</v>
      </c>
      <c r="AT1246" t="s">
        <v>50</v>
      </c>
      <c r="AU1246" t="s">
        <v>52</v>
      </c>
      <c r="AV1246" t="s">
        <v>52</v>
      </c>
      <c r="AW1246" t="s">
        <v>52</v>
      </c>
      <c r="AX1246" t="s">
        <v>52</v>
      </c>
      <c r="AY1246" t="s">
        <v>51</v>
      </c>
    </row>
    <row r="1247" spans="1:51" hidden="1" x14ac:dyDescent="0.25">
      <c r="A1247">
        <v>274945</v>
      </c>
      <c r="B1247">
        <v>60</v>
      </c>
      <c r="C1247">
        <v>60</v>
      </c>
      <c r="D1247">
        <v>56</v>
      </c>
      <c r="E1247">
        <v>15</v>
      </c>
      <c r="F1247" t="s">
        <v>1573</v>
      </c>
      <c r="G1247" s="22">
        <v>11473</v>
      </c>
      <c r="H1247">
        <v>87</v>
      </c>
      <c r="I1247" t="s">
        <v>46</v>
      </c>
      <c r="J1247" t="s">
        <v>47</v>
      </c>
      <c r="K1247" t="s">
        <v>58</v>
      </c>
      <c r="L1247">
        <v>31.4</v>
      </c>
      <c r="M1247">
        <v>120</v>
      </c>
      <c r="N1247">
        <v>80</v>
      </c>
      <c r="O1247">
        <v>40</v>
      </c>
      <c r="P1247">
        <v>100</v>
      </c>
      <c r="Q1247">
        <v>69</v>
      </c>
      <c r="R1247" t="s">
        <v>59</v>
      </c>
      <c r="S1247" t="s">
        <v>50</v>
      </c>
      <c r="T1247" t="s">
        <v>51</v>
      </c>
      <c r="U1247" t="s">
        <v>51</v>
      </c>
      <c r="V1247" t="s">
        <v>51</v>
      </c>
      <c r="W1247" t="s">
        <v>50</v>
      </c>
      <c r="X1247" t="s">
        <v>51</v>
      </c>
      <c r="Y1247" t="s">
        <v>50</v>
      </c>
      <c r="Z1247" t="b">
        <v>1</v>
      </c>
      <c r="AA1247" t="s">
        <v>50</v>
      </c>
      <c r="AB1247" t="s">
        <v>51</v>
      </c>
      <c r="AC1247">
        <v>111</v>
      </c>
      <c r="AD1247">
        <v>39</v>
      </c>
      <c r="AE1247">
        <v>100</v>
      </c>
      <c r="AF1247">
        <v>4.3</v>
      </c>
      <c r="AK1247" t="s">
        <v>50</v>
      </c>
      <c r="AL1247" t="s">
        <v>50</v>
      </c>
      <c r="AM1247" t="s">
        <v>50</v>
      </c>
      <c r="AN1247" t="s">
        <v>50</v>
      </c>
      <c r="AO1247" t="s">
        <v>51</v>
      </c>
      <c r="AP1247" t="s">
        <v>51</v>
      </c>
      <c r="AQ1247" t="s">
        <v>50</v>
      </c>
      <c r="AR1247" t="s">
        <v>50</v>
      </c>
      <c r="AS1247" t="s">
        <v>50</v>
      </c>
      <c r="AT1247" t="s">
        <v>50</v>
      </c>
      <c r="AU1247" t="s">
        <v>52</v>
      </c>
      <c r="AV1247" t="s">
        <v>52</v>
      </c>
      <c r="AW1247" t="s">
        <v>52</v>
      </c>
      <c r="AX1247" t="s">
        <v>52</v>
      </c>
      <c r="AY1247" t="s">
        <v>51</v>
      </c>
    </row>
    <row r="1248" spans="1:51" hidden="1" x14ac:dyDescent="0.25">
      <c r="A1248">
        <v>274945</v>
      </c>
      <c r="B1248">
        <v>60</v>
      </c>
      <c r="C1248">
        <v>60</v>
      </c>
      <c r="D1248">
        <v>56</v>
      </c>
      <c r="E1248">
        <v>16</v>
      </c>
      <c r="F1248" t="s">
        <v>1574</v>
      </c>
      <c r="G1248" s="22">
        <v>11473</v>
      </c>
      <c r="H1248">
        <v>87</v>
      </c>
      <c r="I1248" t="s">
        <v>46</v>
      </c>
      <c r="J1248" t="s">
        <v>47</v>
      </c>
      <c r="K1248" t="s">
        <v>58</v>
      </c>
      <c r="L1248">
        <v>31.6</v>
      </c>
      <c r="M1248">
        <v>115</v>
      </c>
      <c r="N1248">
        <v>70</v>
      </c>
      <c r="O1248">
        <v>45</v>
      </c>
      <c r="P1248">
        <v>92.5</v>
      </c>
      <c r="Q1248">
        <v>70</v>
      </c>
      <c r="R1248" t="s">
        <v>59</v>
      </c>
      <c r="S1248" t="s">
        <v>50</v>
      </c>
      <c r="T1248" t="s">
        <v>51</v>
      </c>
      <c r="U1248" t="s">
        <v>51</v>
      </c>
      <c r="V1248" t="s">
        <v>51</v>
      </c>
      <c r="W1248" t="s">
        <v>50</v>
      </c>
      <c r="X1248" t="s">
        <v>51</v>
      </c>
      <c r="Y1248" t="s">
        <v>50</v>
      </c>
      <c r="Z1248" t="b">
        <v>1</v>
      </c>
      <c r="AA1248" t="s">
        <v>50</v>
      </c>
      <c r="AB1248" t="s">
        <v>51</v>
      </c>
      <c r="AC1248">
        <v>167</v>
      </c>
      <c r="AD1248">
        <v>24</v>
      </c>
      <c r="AE1248">
        <v>91</v>
      </c>
      <c r="AF1248">
        <v>4.8</v>
      </c>
      <c r="AK1248" t="s">
        <v>50</v>
      </c>
      <c r="AL1248" t="s">
        <v>50</v>
      </c>
      <c r="AM1248" t="s">
        <v>50</v>
      </c>
      <c r="AN1248" t="s">
        <v>50</v>
      </c>
      <c r="AO1248" t="s">
        <v>51</v>
      </c>
      <c r="AP1248" t="s">
        <v>51</v>
      </c>
      <c r="AQ1248" t="s">
        <v>50</v>
      </c>
      <c r="AR1248" t="s">
        <v>50</v>
      </c>
      <c r="AS1248" t="s">
        <v>50</v>
      </c>
      <c r="AT1248" t="s">
        <v>50</v>
      </c>
      <c r="AU1248" t="s">
        <v>52</v>
      </c>
      <c r="AV1248" t="s">
        <v>52</v>
      </c>
      <c r="AW1248" t="s">
        <v>52</v>
      </c>
      <c r="AX1248" t="s">
        <v>52</v>
      </c>
      <c r="AY1248" t="s">
        <v>51</v>
      </c>
    </row>
    <row r="1249" spans="1:51" hidden="1" x14ac:dyDescent="0.25">
      <c r="A1249">
        <v>274945</v>
      </c>
      <c r="B1249">
        <v>60</v>
      </c>
      <c r="C1249">
        <v>60</v>
      </c>
      <c r="D1249">
        <v>56</v>
      </c>
      <c r="E1249">
        <v>17</v>
      </c>
      <c r="F1249" t="s">
        <v>1575</v>
      </c>
      <c r="G1249" s="22">
        <v>11473</v>
      </c>
      <c r="H1249">
        <v>87</v>
      </c>
      <c r="I1249" t="s">
        <v>46</v>
      </c>
      <c r="J1249" t="s">
        <v>47</v>
      </c>
      <c r="K1249" t="s">
        <v>58</v>
      </c>
      <c r="L1249">
        <v>31.4</v>
      </c>
      <c r="M1249">
        <v>115</v>
      </c>
      <c r="N1249">
        <v>65</v>
      </c>
      <c r="O1249">
        <v>50</v>
      </c>
      <c r="P1249">
        <v>90</v>
      </c>
      <c r="Q1249">
        <v>76</v>
      </c>
      <c r="R1249" t="s">
        <v>59</v>
      </c>
      <c r="S1249" t="s">
        <v>50</v>
      </c>
      <c r="T1249" t="s">
        <v>51</v>
      </c>
      <c r="U1249" t="s">
        <v>50</v>
      </c>
      <c r="V1249" t="s">
        <v>51</v>
      </c>
      <c r="W1249" t="s">
        <v>50</v>
      </c>
      <c r="X1249" t="s">
        <v>51</v>
      </c>
      <c r="Y1249" t="s">
        <v>50</v>
      </c>
      <c r="Z1249" t="b">
        <v>1</v>
      </c>
      <c r="AA1249" t="s">
        <v>50</v>
      </c>
      <c r="AB1249" t="s">
        <v>51</v>
      </c>
      <c r="AC1249">
        <v>127</v>
      </c>
      <c r="AD1249">
        <v>33</v>
      </c>
      <c r="AE1249">
        <v>104</v>
      </c>
      <c r="AF1249">
        <v>4</v>
      </c>
      <c r="AK1249" t="s">
        <v>50</v>
      </c>
      <c r="AL1249" t="s">
        <v>50</v>
      </c>
      <c r="AM1249" t="s">
        <v>50</v>
      </c>
      <c r="AN1249" t="s">
        <v>50</v>
      </c>
      <c r="AO1249" t="s">
        <v>51</v>
      </c>
      <c r="AP1249" t="s">
        <v>51</v>
      </c>
      <c r="AQ1249" t="s">
        <v>50</v>
      </c>
      <c r="AR1249" t="s">
        <v>50</v>
      </c>
      <c r="AS1249" t="s">
        <v>50</v>
      </c>
      <c r="AT1249" t="s">
        <v>50</v>
      </c>
      <c r="AU1249" t="s">
        <v>52</v>
      </c>
      <c r="AV1249" t="s">
        <v>52</v>
      </c>
      <c r="AW1249" t="s">
        <v>52</v>
      </c>
      <c r="AX1249" t="s">
        <v>52</v>
      </c>
      <c r="AY1249" t="s">
        <v>51</v>
      </c>
    </row>
    <row r="1250" spans="1:51" hidden="1" x14ac:dyDescent="0.25">
      <c r="A1250">
        <v>274945</v>
      </c>
      <c r="B1250">
        <v>60</v>
      </c>
      <c r="C1250">
        <v>60</v>
      </c>
      <c r="D1250">
        <v>56</v>
      </c>
      <c r="E1250">
        <v>18</v>
      </c>
      <c r="F1250" t="s">
        <v>1576</v>
      </c>
      <c r="G1250" s="22">
        <v>11473</v>
      </c>
      <c r="H1250">
        <v>87</v>
      </c>
      <c r="I1250" t="s">
        <v>46</v>
      </c>
      <c r="J1250" t="s">
        <v>47</v>
      </c>
      <c r="K1250" t="s">
        <v>58</v>
      </c>
      <c r="L1250">
        <v>31.9</v>
      </c>
      <c r="M1250">
        <v>115</v>
      </c>
      <c r="N1250">
        <v>60</v>
      </c>
      <c r="O1250">
        <v>55</v>
      </c>
      <c r="P1250">
        <v>87.5</v>
      </c>
      <c r="Q1250">
        <v>62</v>
      </c>
      <c r="R1250" t="s">
        <v>59</v>
      </c>
      <c r="S1250" t="s">
        <v>50</v>
      </c>
      <c r="T1250" t="s">
        <v>51</v>
      </c>
      <c r="U1250" t="s">
        <v>50</v>
      </c>
      <c r="V1250" t="s">
        <v>51</v>
      </c>
      <c r="W1250" t="s">
        <v>50</v>
      </c>
      <c r="X1250" t="s">
        <v>51</v>
      </c>
      <c r="Y1250" t="s">
        <v>50</v>
      </c>
      <c r="Z1250" t="b">
        <v>1</v>
      </c>
      <c r="AA1250" t="s">
        <v>50</v>
      </c>
      <c r="AB1250" t="s">
        <v>51</v>
      </c>
      <c r="AC1250">
        <v>180</v>
      </c>
      <c r="AD1250">
        <v>22</v>
      </c>
      <c r="AE1250">
        <v>116</v>
      </c>
      <c r="AF1250">
        <v>5</v>
      </c>
      <c r="AK1250" t="s">
        <v>50</v>
      </c>
      <c r="AL1250" t="s">
        <v>50</v>
      </c>
      <c r="AM1250" t="s">
        <v>50</v>
      </c>
      <c r="AN1250" t="s">
        <v>50</v>
      </c>
      <c r="AO1250" t="s">
        <v>51</v>
      </c>
      <c r="AP1250" t="s">
        <v>51</v>
      </c>
      <c r="AQ1250" t="s">
        <v>50</v>
      </c>
      <c r="AR1250" t="s">
        <v>50</v>
      </c>
      <c r="AS1250" t="s">
        <v>50</v>
      </c>
      <c r="AT1250" t="s">
        <v>50</v>
      </c>
      <c r="AU1250" t="s">
        <v>52</v>
      </c>
      <c r="AV1250" t="s">
        <v>52</v>
      </c>
      <c r="AW1250" t="s">
        <v>52</v>
      </c>
      <c r="AX1250" t="s">
        <v>52</v>
      </c>
      <c r="AY1250" t="s">
        <v>51</v>
      </c>
    </row>
    <row r="1251" spans="1:51" x14ac:dyDescent="0.25">
      <c r="A1251">
        <v>275099</v>
      </c>
      <c r="B1251">
        <v>60</v>
      </c>
      <c r="C1251">
        <v>60</v>
      </c>
      <c r="D1251">
        <v>32</v>
      </c>
      <c r="E1251">
        <v>1</v>
      </c>
      <c r="F1251" t="s">
        <v>321</v>
      </c>
      <c r="G1251" s="22">
        <v>9843</v>
      </c>
      <c r="H1251">
        <v>92</v>
      </c>
      <c r="I1251" t="s">
        <v>46</v>
      </c>
      <c r="J1251" t="s">
        <v>47</v>
      </c>
      <c r="K1251" t="s">
        <v>58</v>
      </c>
      <c r="L1251">
        <v>28.6</v>
      </c>
      <c r="M1251">
        <v>110</v>
      </c>
      <c r="N1251">
        <v>70</v>
      </c>
      <c r="O1251">
        <v>40</v>
      </c>
      <c r="P1251">
        <v>90</v>
      </c>
      <c r="Q1251">
        <v>83</v>
      </c>
      <c r="R1251" t="s">
        <v>105</v>
      </c>
      <c r="S1251" t="s">
        <v>51</v>
      </c>
      <c r="T1251" t="s">
        <v>50</v>
      </c>
      <c r="U1251" t="s">
        <v>51</v>
      </c>
      <c r="V1251" t="s">
        <v>51</v>
      </c>
      <c r="W1251" t="s">
        <v>51</v>
      </c>
      <c r="X1251" t="s">
        <v>51</v>
      </c>
      <c r="Y1251" t="s">
        <v>51</v>
      </c>
      <c r="Z1251" t="b">
        <v>1</v>
      </c>
      <c r="AA1251" t="s">
        <v>51</v>
      </c>
      <c r="AB1251" t="s">
        <v>51</v>
      </c>
      <c r="AC1251">
        <v>160</v>
      </c>
      <c r="AD1251">
        <v>24</v>
      </c>
      <c r="AE1251">
        <v>82</v>
      </c>
      <c r="AF1251">
        <v>4</v>
      </c>
      <c r="AK1251" t="s">
        <v>50</v>
      </c>
      <c r="AL1251" t="s">
        <v>50</v>
      </c>
      <c r="AM1251" t="s">
        <v>50</v>
      </c>
      <c r="AN1251" t="s">
        <v>51</v>
      </c>
      <c r="AO1251" t="s">
        <v>51</v>
      </c>
      <c r="AP1251" t="s">
        <v>50</v>
      </c>
      <c r="AQ1251" t="s">
        <v>50</v>
      </c>
      <c r="AR1251" t="s">
        <v>50</v>
      </c>
      <c r="AS1251" t="s">
        <v>50</v>
      </c>
      <c r="AT1251" t="s">
        <v>50</v>
      </c>
      <c r="AU1251" t="s">
        <v>52</v>
      </c>
      <c r="AV1251" t="s">
        <v>52</v>
      </c>
      <c r="AW1251" t="s">
        <v>52</v>
      </c>
      <c r="AX1251" t="s">
        <v>52</v>
      </c>
      <c r="AY1251" t="s">
        <v>51</v>
      </c>
    </row>
    <row r="1252" spans="1:51" hidden="1" x14ac:dyDescent="0.25">
      <c r="A1252">
        <v>275099</v>
      </c>
      <c r="B1252">
        <v>60</v>
      </c>
      <c r="C1252">
        <v>60</v>
      </c>
      <c r="D1252">
        <v>32</v>
      </c>
      <c r="E1252">
        <v>2</v>
      </c>
      <c r="F1252" t="s">
        <v>1577</v>
      </c>
      <c r="G1252" s="22">
        <v>9843</v>
      </c>
      <c r="H1252">
        <v>92</v>
      </c>
      <c r="I1252" t="s">
        <v>46</v>
      </c>
      <c r="J1252" t="s">
        <v>47</v>
      </c>
      <c r="K1252" t="s">
        <v>58</v>
      </c>
      <c r="L1252">
        <v>28.4</v>
      </c>
      <c r="M1252">
        <v>115</v>
      </c>
      <c r="N1252">
        <v>65</v>
      </c>
      <c r="O1252">
        <v>50</v>
      </c>
      <c r="P1252">
        <v>90</v>
      </c>
      <c r="Q1252">
        <v>84</v>
      </c>
      <c r="R1252" t="s">
        <v>105</v>
      </c>
      <c r="S1252" t="s">
        <v>51</v>
      </c>
      <c r="T1252" t="s">
        <v>50</v>
      </c>
      <c r="U1252" t="s">
        <v>51</v>
      </c>
      <c r="V1252" t="s">
        <v>51</v>
      </c>
      <c r="W1252" t="s">
        <v>51</v>
      </c>
      <c r="X1252" t="s">
        <v>51</v>
      </c>
      <c r="Y1252" t="s">
        <v>51</v>
      </c>
      <c r="Z1252" t="b">
        <v>1</v>
      </c>
      <c r="AA1252" t="s">
        <v>51</v>
      </c>
      <c r="AB1252" t="s">
        <v>51</v>
      </c>
      <c r="AC1252">
        <v>200</v>
      </c>
      <c r="AD1252">
        <v>18</v>
      </c>
      <c r="AF1252">
        <v>4.2</v>
      </c>
      <c r="AK1252" t="s">
        <v>50</v>
      </c>
      <c r="AL1252" t="s">
        <v>50</v>
      </c>
      <c r="AM1252" t="s">
        <v>50</v>
      </c>
      <c r="AN1252" t="s">
        <v>51</v>
      </c>
      <c r="AO1252" t="s">
        <v>51</v>
      </c>
      <c r="AP1252" t="s">
        <v>50</v>
      </c>
      <c r="AQ1252" t="s">
        <v>50</v>
      </c>
      <c r="AR1252" t="s">
        <v>50</v>
      </c>
      <c r="AS1252" t="s">
        <v>50</v>
      </c>
      <c r="AT1252" t="s">
        <v>50</v>
      </c>
      <c r="AU1252" t="s">
        <v>52</v>
      </c>
      <c r="AV1252" t="s">
        <v>52</v>
      </c>
      <c r="AW1252" t="s">
        <v>52</v>
      </c>
      <c r="AX1252" t="s">
        <v>52</v>
      </c>
      <c r="AY1252" t="s">
        <v>51</v>
      </c>
    </row>
    <row r="1253" spans="1:51" hidden="1" x14ac:dyDescent="0.25">
      <c r="A1253">
        <v>275099</v>
      </c>
      <c r="B1253">
        <v>60</v>
      </c>
      <c r="C1253">
        <v>60</v>
      </c>
      <c r="D1253">
        <v>32</v>
      </c>
      <c r="E1253">
        <v>3</v>
      </c>
      <c r="F1253" t="s">
        <v>1578</v>
      </c>
      <c r="G1253" s="22">
        <v>9843</v>
      </c>
      <c r="H1253">
        <v>92</v>
      </c>
      <c r="I1253" t="s">
        <v>46</v>
      </c>
      <c r="J1253" t="s">
        <v>47</v>
      </c>
      <c r="K1253" t="s">
        <v>58</v>
      </c>
      <c r="L1253">
        <v>29</v>
      </c>
      <c r="M1253">
        <v>110</v>
      </c>
      <c r="N1253">
        <v>65</v>
      </c>
      <c r="O1253">
        <v>45</v>
      </c>
      <c r="P1253">
        <v>87.5</v>
      </c>
      <c r="Q1253">
        <v>87</v>
      </c>
      <c r="R1253" t="s">
        <v>105</v>
      </c>
      <c r="S1253" t="s">
        <v>50</v>
      </c>
      <c r="T1253" t="s">
        <v>50</v>
      </c>
      <c r="U1253" t="s">
        <v>51</v>
      </c>
      <c r="V1253" t="s">
        <v>51</v>
      </c>
      <c r="W1253" t="s">
        <v>51</v>
      </c>
      <c r="X1253" t="s">
        <v>51</v>
      </c>
      <c r="Y1253" t="s">
        <v>51</v>
      </c>
      <c r="Z1253" t="b">
        <v>1</v>
      </c>
      <c r="AA1253" t="s">
        <v>51</v>
      </c>
      <c r="AB1253" t="s">
        <v>51</v>
      </c>
      <c r="AC1253">
        <v>169</v>
      </c>
      <c r="AD1253">
        <v>23</v>
      </c>
      <c r="AF1253">
        <v>4.9000000000000004</v>
      </c>
      <c r="AK1253" t="s">
        <v>50</v>
      </c>
      <c r="AL1253" t="s">
        <v>50</v>
      </c>
      <c r="AM1253" t="s">
        <v>50</v>
      </c>
      <c r="AN1253" t="s">
        <v>51</v>
      </c>
      <c r="AO1253" t="s">
        <v>51</v>
      </c>
      <c r="AP1253" t="s">
        <v>50</v>
      </c>
      <c r="AQ1253" t="s">
        <v>50</v>
      </c>
      <c r="AR1253" t="s">
        <v>50</v>
      </c>
      <c r="AS1253" t="s">
        <v>50</v>
      </c>
      <c r="AT1253" t="s">
        <v>50</v>
      </c>
      <c r="AU1253" t="s">
        <v>52</v>
      </c>
      <c r="AV1253" t="s">
        <v>52</v>
      </c>
      <c r="AW1253" t="s">
        <v>52</v>
      </c>
      <c r="AX1253" t="s">
        <v>52</v>
      </c>
      <c r="AY1253" t="s">
        <v>51</v>
      </c>
    </row>
    <row r="1254" spans="1:51" hidden="1" x14ac:dyDescent="0.25">
      <c r="A1254">
        <v>275099</v>
      </c>
      <c r="B1254">
        <v>60</v>
      </c>
      <c r="C1254">
        <v>60</v>
      </c>
      <c r="D1254">
        <v>32</v>
      </c>
      <c r="E1254">
        <v>4</v>
      </c>
      <c r="F1254" t="s">
        <v>1579</v>
      </c>
      <c r="G1254" s="22">
        <v>9843</v>
      </c>
      <c r="H1254">
        <v>92</v>
      </c>
      <c r="I1254" t="s">
        <v>46</v>
      </c>
      <c r="J1254" t="s">
        <v>47</v>
      </c>
      <c r="K1254" t="s">
        <v>58</v>
      </c>
      <c r="L1254">
        <v>30.5</v>
      </c>
      <c r="M1254">
        <v>108</v>
      </c>
      <c r="N1254">
        <v>65</v>
      </c>
      <c r="O1254">
        <v>43</v>
      </c>
      <c r="P1254">
        <v>86.5</v>
      </c>
      <c r="Q1254">
        <v>104</v>
      </c>
      <c r="R1254" t="s">
        <v>105</v>
      </c>
      <c r="S1254" t="s">
        <v>50</v>
      </c>
      <c r="T1254" t="s">
        <v>50</v>
      </c>
      <c r="U1254" t="s">
        <v>51</v>
      </c>
      <c r="V1254" t="s">
        <v>51</v>
      </c>
      <c r="W1254" t="s">
        <v>51</v>
      </c>
      <c r="X1254" t="s">
        <v>51</v>
      </c>
      <c r="Y1254" t="s">
        <v>51</v>
      </c>
      <c r="Z1254" t="b">
        <v>1</v>
      </c>
      <c r="AA1254" t="s">
        <v>51</v>
      </c>
      <c r="AB1254" t="s">
        <v>51</v>
      </c>
      <c r="AC1254">
        <v>165</v>
      </c>
      <c r="AD1254">
        <v>23</v>
      </c>
      <c r="AE1254">
        <v>110</v>
      </c>
      <c r="AF1254">
        <v>3.8</v>
      </c>
      <c r="AK1254" t="s">
        <v>50</v>
      </c>
      <c r="AL1254" t="s">
        <v>50</v>
      </c>
      <c r="AM1254" t="s">
        <v>50</v>
      </c>
      <c r="AN1254" t="s">
        <v>51</v>
      </c>
      <c r="AO1254" t="s">
        <v>51</v>
      </c>
      <c r="AP1254" t="s">
        <v>50</v>
      </c>
      <c r="AQ1254" t="s">
        <v>50</v>
      </c>
      <c r="AR1254" t="s">
        <v>50</v>
      </c>
      <c r="AS1254" t="s">
        <v>50</v>
      </c>
      <c r="AT1254" t="s">
        <v>50</v>
      </c>
      <c r="AU1254" t="s">
        <v>52</v>
      </c>
      <c r="AV1254" t="s">
        <v>52</v>
      </c>
      <c r="AW1254" t="s">
        <v>52</v>
      </c>
      <c r="AX1254" t="s">
        <v>52</v>
      </c>
      <c r="AY1254" t="s">
        <v>51</v>
      </c>
    </row>
    <row r="1255" spans="1:51" hidden="1" x14ac:dyDescent="0.25">
      <c r="A1255">
        <v>275099</v>
      </c>
      <c r="B1255">
        <v>60</v>
      </c>
      <c r="C1255">
        <v>60</v>
      </c>
      <c r="D1255">
        <v>32</v>
      </c>
      <c r="E1255">
        <v>5</v>
      </c>
      <c r="F1255" t="s">
        <v>1580</v>
      </c>
      <c r="G1255" s="22">
        <v>9843</v>
      </c>
      <c r="H1255">
        <v>92</v>
      </c>
      <c r="I1255" t="s">
        <v>46</v>
      </c>
      <c r="J1255" t="s">
        <v>47</v>
      </c>
      <c r="K1255" t="s">
        <v>58</v>
      </c>
      <c r="L1255">
        <v>30.5</v>
      </c>
      <c r="O1255">
        <v>0</v>
      </c>
      <c r="P1255">
        <v>0</v>
      </c>
      <c r="S1255" t="s">
        <v>50</v>
      </c>
      <c r="T1255" t="s">
        <v>50</v>
      </c>
      <c r="V1255" t="s">
        <v>51</v>
      </c>
      <c r="W1255" t="s">
        <v>51</v>
      </c>
      <c r="X1255" t="s">
        <v>51</v>
      </c>
      <c r="Y1255" t="s">
        <v>51</v>
      </c>
      <c r="Z1255" t="b">
        <v>1</v>
      </c>
      <c r="AA1255" t="s">
        <v>51</v>
      </c>
      <c r="AB1255" t="s">
        <v>51</v>
      </c>
      <c r="AK1255" t="s">
        <v>50</v>
      </c>
      <c r="AL1255" t="s">
        <v>50</v>
      </c>
      <c r="AM1255" t="s">
        <v>50</v>
      </c>
      <c r="AN1255" t="s">
        <v>51</v>
      </c>
      <c r="AO1255" t="s">
        <v>51</v>
      </c>
      <c r="AP1255" t="s">
        <v>50</v>
      </c>
      <c r="AQ1255" t="s">
        <v>50</v>
      </c>
      <c r="AR1255" t="s">
        <v>50</v>
      </c>
      <c r="AS1255" t="s">
        <v>50</v>
      </c>
      <c r="AT1255" t="s">
        <v>50</v>
      </c>
      <c r="AU1255" t="s">
        <v>52</v>
      </c>
      <c r="AV1255" t="s">
        <v>52</v>
      </c>
      <c r="AW1255" t="s">
        <v>52</v>
      </c>
      <c r="AX1255" t="s">
        <v>52</v>
      </c>
      <c r="AY1255" t="s">
        <v>51</v>
      </c>
    </row>
    <row r="1256" spans="1:51" x14ac:dyDescent="0.25">
      <c r="A1256">
        <v>275262</v>
      </c>
      <c r="B1256">
        <v>60</v>
      </c>
      <c r="C1256">
        <v>60</v>
      </c>
      <c r="D1256">
        <v>60</v>
      </c>
      <c r="E1256">
        <v>1</v>
      </c>
      <c r="F1256" t="s">
        <v>322</v>
      </c>
      <c r="G1256" s="22">
        <v>15937</v>
      </c>
      <c r="H1256">
        <v>75</v>
      </c>
      <c r="I1256" t="s">
        <v>46</v>
      </c>
      <c r="J1256" t="s">
        <v>47</v>
      </c>
      <c r="K1256" t="s">
        <v>58</v>
      </c>
      <c r="L1256">
        <v>32.799999999999997</v>
      </c>
      <c r="M1256">
        <v>140</v>
      </c>
      <c r="N1256">
        <v>90</v>
      </c>
      <c r="O1256">
        <v>50</v>
      </c>
      <c r="P1256">
        <v>115</v>
      </c>
      <c r="Q1256">
        <v>76</v>
      </c>
      <c r="R1256" t="s">
        <v>54</v>
      </c>
      <c r="S1256" t="s">
        <v>50</v>
      </c>
      <c r="T1256" t="s">
        <v>50</v>
      </c>
      <c r="U1256" t="s">
        <v>50</v>
      </c>
      <c r="V1256" t="s">
        <v>50</v>
      </c>
      <c r="W1256" t="s">
        <v>50</v>
      </c>
      <c r="X1256" t="s">
        <v>50</v>
      </c>
      <c r="Y1256" t="s">
        <v>51</v>
      </c>
      <c r="Z1256" t="s">
        <v>52</v>
      </c>
      <c r="AA1256" t="s">
        <v>50</v>
      </c>
      <c r="AB1256" t="s">
        <v>50</v>
      </c>
      <c r="AC1256">
        <v>80</v>
      </c>
      <c r="AD1256">
        <v>63</v>
      </c>
      <c r="AE1256">
        <v>129</v>
      </c>
      <c r="AF1256">
        <v>4.3</v>
      </c>
      <c r="AK1256" t="s">
        <v>50</v>
      </c>
      <c r="AL1256" t="s">
        <v>50</v>
      </c>
      <c r="AM1256" t="s">
        <v>50</v>
      </c>
      <c r="AN1256" t="s">
        <v>50</v>
      </c>
      <c r="AO1256" t="s">
        <v>50</v>
      </c>
      <c r="AP1256" t="s">
        <v>50</v>
      </c>
      <c r="AQ1256" t="s">
        <v>50</v>
      </c>
      <c r="AR1256" t="s">
        <v>50</v>
      </c>
      <c r="AS1256" t="s">
        <v>50</v>
      </c>
      <c r="AT1256" t="s">
        <v>50</v>
      </c>
      <c r="AU1256" t="s">
        <v>52</v>
      </c>
      <c r="AV1256" t="s">
        <v>52</v>
      </c>
      <c r="AW1256" t="s">
        <v>52</v>
      </c>
      <c r="AX1256" t="s">
        <v>52</v>
      </c>
      <c r="AY1256" t="s">
        <v>51</v>
      </c>
    </row>
    <row r="1257" spans="1:51" hidden="1" x14ac:dyDescent="0.25">
      <c r="A1257">
        <v>275262</v>
      </c>
      <c r="B1257">
        <v>60</v>
      </c>
      <c r="C1257">
        <v>60</v>
      </c>
      <c r="D1257">
        <v>60</v>
      </c>
      <c r="E1257">
        <v>2</v>
      </c>
      <c r="F1257" t="s">
        <v>1581</v>
      </c>
      <c r="G1257" s="22">
        <v>15937</v>
      </c>
      <c r="H1257">
        <v>75</v>
      </c>
      <c r="I1257" t="s">
        <v>46</v>
      </c>
      <c r="J1257" t="s">
        <v>47</v>
      </c>
      <c r="K1257" t="s">
        <v>58</v>
      </c>
      <c r="L1257">
        <v>32</v>
      </c>
      <c r="M1257">
        <v>165</v>
      </c>
      <c r="N1257">
        <v>90</v>
      </c>
      <c r="O1257">
        <v>75</v>
      </c>
      <c r="P1257">
        <v>127.5</v>
      </c>
      <c r="Q1257">
        <v>60</v>
      </c>
      <c r="R1257" t="s">
        <v>54</v>
      </c>
      <c r="S1257" t="s">
        <v>50</v>
      </c>
      <c r="T1257" t="s">
        <v>50</v>
      </c>
      <c r="U1257" t="s">
        <v>50</v>
      </c>
      <c r="V1257" t="s">
        <v>50</v>
      </c>
      <c r="W1257" t="s">
        <v>50</v>
      </c>
      <c r="X1257" t="s">
        <v>50</v>
      </c>
      <c r="Y1257" t="s">
        <v>51</v>
      </c>
      <c r="Z1257" t="s">
        <v>52</v>
      </c>
      <c r="AA1257" t="s">
        <v>50</v>
      </c>
      <c r="AB1257" t="s">
        <v>50</v>
      </c>
      <c r="AC1257">
        <v>83</v>
      </c>
      <c r="AD1257">
        <v>60</v>
      </c>
      <c r="AF1257">
        <v>4.7</v>
      </c>
      <c r="AK1257" t="s">
        <v>50</v>
      </c>
      <c r="AL1257" t="s">
        <v>50</v>
      </c>
      <c r="AM1257" t="s">
        <v>50</v>
      </c>
      <c r="AN1257" t="s">
        <v>50</v>
      </c>
      <c r="AO1257" t="s">
        <v>50</v>
      </c>
      <c r="AP1257" t="s">
        <v>51</v>
      </c>
      <c r="AQ1257" t="s">
        <v>50</v>
      </c>
      <c r="AR1257" t="s">
        <v>50</v>
      </c>
      <c r="AS1257" t="s">
        <v>50</v>
      </c>
      <c r="AT1257" t="s">
        <v>50</v>
      </c>
      <c r="AU1257" t="s">
        <v>52</v>
      </c>
      <c r="AV1257" t="s">
        <v>52</v>
      </c>
      <c r="AW1257" t="s">
        <v>52</v>
      </c>
      <c r="AX1257" t="s">
        <v>52</v>
      </c>
      <c r="AY1257" t="s">
        <v>51</v>
      </c>
    </row>
    <row r="1258" spans="1:51" hidden="1" x14ac:dyDescent="0.25">
      <c r="A1258">
        <v>275262</v>
      </c>
      <c r="B1258">
        <v>60</v>
      </c>
      <c r="C1258">
        <v>60</v>
      </c>
      <c r="D1258">
        <v>60</v>
      </c>
      <c r="E1258">
        <v>3</v>
      </c>
      <c r="F1258" t="s">
        <v>1582</v>
      </c>
      <c r="G1258" s="22">
        <v>15937</v>
      </c>
      <c r="H1258">
        <v>75</v>
      </c>
      <c r="I1258" t="s">
        <v>46</v>
      </c>
      <c r="J1258" t="s">
        <v>47</v>
      </c>
      <c r="K1258" t="s">
        <v>58</v>
      </c>
      <c r="L1258">
        <v>31.6</v>
      </c>
      <c r="M1258">
        <v>160</v>
      </c>
      <c r="N1258">
        <v>90</v>
      </c>
      <c r="O1258">
        <v>70</v>
      </c>
      <c r="P1258">
        <v>125</v>
      </c>
      <c r="Q1258">
        <v>59</v>
      </c>
      <c r="R1258" t="s">
        <v>54</v>
      </c>
      <c r="S1258" t="s">
        <v>50</v>
      </c>
      <c r="T1258" t="s">
        <v>50</v>
      </c>
      <c r="U1258" t="s">
        <v>50</v>
      </c>
      <c r="V1258" t="s">
        <v>50</v>
      </c>
      <c r="W1258" t="s">
        <v>50</v>
      </c>
      <c r="X1258" t="s">
        <v>50</v>
      </c>
      <c r="Y1258" t="s">
        <v>51</v>
      </c>
      <c r="Z1258" t="s">
        <v>52</v>
      </c>
      <c r="AA1258" t="s">
        <v>50</v>
      </c>
      <c r="AB1258" t="s">
        <v>50</v>
      </c>
      <c r="AK1258" t="s">
        <v>50</v>
      </c>
      <c r="AL1258" t="s">
        <v>50</v>
      </c>
      <c r="AM1258" t="s">
        <v>50</v>
      </c>
      <c r="AN1258" t="s">
        <v>50</v>
      </c>
      <c r="AO1258" t="s">
        <v>50</v>
      </c>
      <c r="AP1258" t="s">
        <v>51</v>
      </c>
      <c r="AQ1258" t="s">
        <v>50</v>
      </c>
      <c r="AR1258" t="s">
        <v>50</v>
      </c>
      <c r="AS1258" t="s">
        <v>50</v>
      </c>
      <c r="AT1258" t="s">
        <v>50</v>
      </c>
      <c r="AU1258" t="s">
        <v>52</v>
      </c>
      <c r="AV1258" t="s">
        <v>52</v>
      </c>
      <c r="AW1258" t="s">
        <v>52</v>
      </c>
      <c r="AX1258" t="s">
        <v>52</v>
      </c>
      <c r="AY1258" t="s">
        <v>50</v>
      </c>
    </row>
    <row r="1259" spans="1:51" hidden="1" x14ac:dyDescent="0.25">
      <c r="A1259">
        <v>275262</v>
      </c>
      <c r="B1259">
        <v>60</v>
      </c>
      <c r="C1259">
        <v>60</v>
      </c>
      <c r="D1259">
        <v>60</v>
      </c>
      <c r="E1259">
        <v>4</v>
      </c>
      <c r="F1259" t="s">
        <v>1583</v>
      </c>
      <c r="G1259" s="22">
        <v>15937</v>
      </c>
      <c r="H1259">
        <v>75</v>
      </c>
      <c r="I1259" t="s">
        <v>46</v>
      </c>
      <c r="J1259" t="s">
        <v>47</v>
      </c>
      <c r="K1259" t="s">
        <v>58</v>
      </c>
      <c r="L1259">
        <v>31.6</v>
      </c>
      <c r="M1259">
        <v>130</v>
      </c>
      <c r="N1259">
        <v>80</v>
      </c>
      <c r="O1259">
        <v>50</v>
      </c>
      <c r="P1259">
        <v>105</v>
      </c>
      <c r="Q1259">
        <v>76</v>
      </c>
      <c r="R1259" t="s">
        <v>59</v>
      </c>
      <c r="S1259" t="s">
        <v>50</v>
      </c>
      <c r="T1259" t="s">
        <v>50</v>
      </c>
      <c r="U1259" t="s">
        <v>51</v>
      </c>
      <c r="V1259" t="s">
        <v>50</v>
      </c>
      <c r="W1259" t="s">
        <v>50</v>
      </c>
      <c r="X1259" t="s">
        <v>50</v>
      </c>
      <c r="Y1259" t="s">
        <v>51</v>
      </c>
      <c r="Z1259" t="s">
        <v>52</v>
      </c>
      <c r="AA1259" t="s">
        <v>50</v>
      </c>
      <c r="AB1259" t="s">
        <v>50</v>
      </c>
      <c r="AC1259">
        <v>72</v>
      </c>
      <c r="AD1259">
        <v>71</v>
      </c>
      <c r="AF1259">
        <v>4.5</v>
      </c>
      <c r="AK1259" t="s">
        <v>50</v>
      </c>
      <c r="AL1259" t="s">
        <v>50</v>
      </c>
      <c r="AM1259" t="s">
        <v>50</v>
      </c>
      <c r="AN1259" t="s">
        <v>50</v>
      </c>
      <c r="AO1259" t="s">
        <v>50</v>
      </c>
      <c r="AP1259" t="s">
        <v>51</v>
      </c>
      <c r="AQ1259" t="s">
        <v>50</v>
      </c>
      <c r="AR1259" t="s">
        <v>50</v>
      </c>
      <c r="AS1259" t="s">
        <v>50</v>
      </c>
      <c r="AT1259" t="s">
        <v>50</v>
      </c>
      <c r="AU1259" t="s">
        <v>52</v>
      </c>
      <c r="AV1259" t="s">
        <v>52</v>
      </c>
      <c r="AW1259" t="s">
        <v>52</v>
      </c>
      <c r="AX1259" t="s">
        <v>52</v>
      </c>
      <c r="AY1259" t="s">
        <v>51</v>
      </c>
    </row>
    <row r="1260" spans="1:51" hidden="1" x14ac:dyDescent="0.25">
      <c r="A1260">
        <v>275262</v>
      </c>
      <c r="B1260">
        <v>60</v>
      </c>
      <c r="D1260">
        <v>60</v>
      </c>
      <c r="E1260">
        <v>5</v>
      </c>
      <c r="F1260" t="s">
        <v>1584</v>
      </c>
      <c r="G1260" s="22">
        <v>15937</v>
      </c>
      <c r="H1260">
        <v>75</v>
      </c>
      <c r="I1260" t="s">
        <v>46</v>
      </c>
      <c r="J1260" t="s">
        <v>47</v>
      </c>
      <c r="K1260" t="s">
        <v>58</v>
      </c>
      <c r="L1260">
        <v>30.5</v>
      </c>
      <c r="M1260">
        <v>152</v>
      </c>
      <c r="N1260">
        <v>87</v>
      </c>
      <c r="O1260">
        <v>65</v>
      </c>
      <c r="P1260">
        <v>119.5</v>
      </c>
      <c r="Q1260">
        <v>75</v>
      </c>
      <c r="R1260" t="s">
        <v>59</v>
      </c>
      <c r="S1260" t="s">
        <v>50</v>
      </c>
      <c r="T1260" t="s">
        <v>50</v>
      </c>
      <c r="U1260" t="s">
        <v>51</v>
      </c>
      <c r="V1260" t="s">
        <v>50</v>
      </c>
      <c r="W1260" t="s">
        <v>50</v>
      </c>
      <c r="X1260" t="s">
        <v>50</v>
      </c>
      <c r="Y1260" t="s">
        <v>51</v>
      </c>
      <c r="Z1260" t="s">
        <v>52</v>
      </c>
      <c r="AA1260" t="s">
        <v>50</v>
      </c>
      <c r="AB1260" t="s">
        <v>50</v>
      </c>
      <c r="AC1260">
        <v>102</v>
      </c>
      <c r="AD1260">
        <v>47</v>
      </c>
      <c r="AF1260">
        <v>4.2</v>
      </c>
      <c r="AK1260" t="s">
        <v>50</v>
      </c>
      <c r="AL1260" t="s">
        <v>50</v>
      </c>
      <c r="AM1260" t="s">
        <v>50</v>
      </c>
      <c r="AN1260" t="s">
        <v>50</v>
      </c>
      <c r="AO1260" t="s">
        <v>51</v>
      </c>
      <c r="AP1260" t="s">
        <v>51</v>
      </c>
      <c r="AQ1260" t="s">
        <v>50</v>
      </c>
      <c r="AR1260" t="s">
        <v>50</v>
      </c>
      <c r="AS1260" t="s">
        <v>50</v>
      </c>
      <c r="AT1260" t="s">
        <v>50</v>
      </c>
      <c r="AU1260" t="s">
        <v>52</v>
      </c>
      <c r="AV1260" t="s">
        <v>52</v>
      </c>
      <c r="AW1260" t="s">
        <v>52</v>
      </c>
      <c r="AX1260" t="s">
        <v>52</v>
      </c>
      <c r="AY1260" t="s">
        <v>51</v>
      </c>
    </row>
    <row r="1261" spans="1:51" x14ac:dyDescent="0.25">
      <c r="A1261">
        <v>275372</v>
      </c>
      <c r="B1261">
        <v>65</v>
      </c>
      <c r="C1261">
        <v>65</v>
      </c>
      <c r="D1261">
        <v>65</v>
      </c>
      <c r="E1261">
        <v>1</v>
      </c>
      <c r="F1261" t="s">
        <v>323</v>
      </c>
      <c r="G1261" s="22">
        <v>20229</v>
      </c>
      <c r="H1261">
        <v>63</v>
      </c>
      <c r="I1261" t="s">
        <v>46</v>
      </c>
      <c r="J1261" t="s">
        <v>57</v>
      </c>
      <c r="K1261" t="s">
        <v>58</v>
      </c>
      <c r="L1261">
        <v>48.6</v>
      </c>
      <c r="M1261">
        <v>140</v>
      </c>
      <c r="N1261">
        <v>70</v>
      </c>
      <c r="O1261">
        <v>70</v>
      </c>
      <c r="P1261">
        <v>105</v>
      </c>
      <c r="Q1261">
        <v>89</v>
      </c>
      <c r="R1261" t="s">
        <v>54</v>
      </c>
      <c r="S1261" t="s">
        <v>51</v>
      </c>
      <c r="T1261" t="s">
        <v>51</v>
      </c>
      <c r="U1261" t="s">
        <v>50</v>
      </c>
      <c r="V1261" t="s">
        <v>51</v>
      </c>
      <c r="W1261" t="s">
        <v>51</v>
      </c>
      <c r="X1261" t="s">
        <v>51</v>
      </c>
      <c r="Y1261" t="s">
        <v>51</v>
      </c>
      <c r="Z1261" t="s">
        <v>52</v>
      </c>
      <c r="AA1261" t="s">
        <v>51</v>
      </c>
      <c r="AB1261" t="s">
        <v>51</v>
      </c>
      <c r="AK1261" t="s">
        <v>50</v>
      </c>
      <c r="AL1261" t="s">
        <v>51</v>
      </c>
      <c r="AM1261" t="s">
        <v>50</v>
      </c>
      <c r="AN1261" t="s">
        <v>51</v>
      </c>
      <c r="AO1261" t="s">
        <v>51</v>
      </c>
      <c r="AP1261" t="s">
        <v>51</v>
      </c>
      <c r="AQ1261" t="s">
        <v>50</v>
      </c>
      <c r="AR1261" t="s">
        <v>50</v>
      </c>
      <c r="AS1261" t="s">
        <v>50</v>
      </c>
      <c r="AT1261" t="s">
        <v>50</v>
      </c>
      <c r="AU1261" t="s">
        <v>52</v>
      </c>
      <c r="AV1261" t="s">
        <v>52</v>
      </c>
      <c r="AW1261" t="s">
        <v>52</v>
      </c>
      <c r="AX1261" t="s">
        <v>52</v>
      </c>
      <c r="AY1261" t="s">
        <v>51</v>
      </c>
    </row>
    <row r="1262" spans="1:51" hidden="1" x14ac:dyDescent="0.25">
      <c r="A1262">
        <v>275372</v>
      </c>
      <c r="B1262">
        <v>65</v>
      </c>
      <c r="C1262">
        <v>65</v>
      </c>
      <c r="D1262">
        <v>65</v>
      </c>
      <c r="E1262">
        <v>2</v>
      </c>
      <c r="F1262" t="s">
        <v>1585</v>
      </c>
      <c r="G1262" s="22">
        <v>20229</v>
      </c>
      <c r="H1262">
        <v>63</v>
      </c>
      <c r="I1262" t="s">
        <v>46</v>
      </c>
      <c r="J1262" t="s">
        <v>57</v>
      </c>
      <c r="K1262" t="s">
        <v>58</v>
      </c>
      <c r="L1262">
        <v>43.9</v>
      </c>
      <c r="M1262">
        <v>130</v>
      </c>
      <c r="N1262">
        <v>70</v>
      </c>
      <c r="O1262">
        <v>60</v>
      </c>
      <c r="P1262">
        <v>100</v>
      </c>
      <c r="Q1262">
        <v>99</v>
      </c>
      <c r="R1262" t="s">
        <v>54</v>
      </c>
      <c r="S1262" t="s">
        <v>51</v>
      </c>
      <c r="T1262" t="s">
        <v>51</v>
      </c>
      <c r="U1262" t="s">
        <v>50</v>
      </c>
      <c r="V1262" t="s">
        <v>51</v>
      </c>
      <c r="W1262" t="s">
        <v>51</v>
      </c>
      <c r="X1262" t="s">
        <v>51</v>
      </c>
      <c r="Y1262" t="s">
        <v>51</v>
      </c>
      <c r="Z1262" t="s">
        <v>52</v>
      </c>
      <c r="AA1262" t="s">
        <v>51</v>
      </c>
      <c r="AB1262" t="s">
        <v>51</v>
      </c>
      <c r="AC1262">
        <v>76</v>
      </c>
      <c r="AD1262">
        <v>72</v>
      </c>
      <c r="AE1262">
        <v>93</v>
      </c>
      <c r="AF1262">
        <v>4.5</v>
      </c>
      <c r="AK1262" t="s">
        <v>50</v>
      </c>
      <c r="AL1262" t="s">
        <v>51</v>
      </c>
      <c r="AM1262" t="s">
        <v>50</v>
      </c>
      <c r="AN1262" t="s">
        <v>51</v>
      </c>
      <c r="AO1262" t="s">
        <v>51</v>
      </c>
      <c r="AP1262" t="s">
        <v>51</v>
      </c>
      <c r="AQ1262" t="s">
        <v>50</v>
      </c>
      <c r="AR1262" t="s">
        <v>50</v>
      </c>
      <c r="AS1262" t="s">
        <v>50</v>
      </c>
      <c r="AT1262" t="s">
        <v>50</v>
      </c>
      <c r="AU1262" s="23">
        <v>43158</v>
      </c>
      <c r="AV1262">
        <v>0</v>
      </c>
      <c r="AW1262" s="23">
        <v>43159</v>
      </c>
      <c r="AX1262" t="s">
        <v>52</v>
      </c>
      <c r="AY1262" t="s">
        <v>51</v>
      </c>
    </row>
    <row r="1263" spans="1:51" x14ac:dyDescent="0.25">
      <c r="A1263">
        <v>275874</v>
      </c>
      <c r="B1263">
        <v>66</v>
      </c>
      <c r="C1263">
        <v>66</v>
      </c>
      <c r="D1263">
        <v>25</v>
      </c>
      <c r="E1263">
        <v>1</v>
      </c>
      <c r="F1263" t="s">
        <v>324</v>
      </c>
      <c r="G1263" s="22">
        <v>14363</v>
      </c>
      <c r="H1263">
        <v>79</v>
      </c>
      <c r="I1263" t="s">
        <v>56</v>
      </c>
      <c r="J1263" t="s">
        <v>47</v>
      </c>
      <c r="K1263" t="s">
        <v>58</v>
      </c>
      <c r="L1263">
        <v>24.7</v>
      </c>
      <c r="M1263">
        <v>115</v>
      </c>
      <c r="N1263">
        <v>60</v>
      </c>
      <c r="O1263">
        <v>55</v>
      </c>
      <c r="P1263">
        <v>87.5</v>
      </c>
      <c r="Q1263">
        <v>58</v>
      </c>
      <c r="R1263" t="s">
        <v>49</v>
      </c>
      <c r="S1263" t="s">
        <v>50</v>
      </c>
      <c r="T1263" t="s">
        <v>50</v>
      </c>
      <c r="U1263" t="s">
        <v>50</v>
      </c>
      <c r="V1263" t="s">
        <v>50</v>
      </c>
      <c r="W1263" t="s">
        <v>50</v>
      </c>
      <c r="X1263" t="s">
        <v>51</v>
      </c>
      <c r="Y1263" t="s">
        <v>50</v>
      </c>
      <c r="Z1263" t="s">
        <v>52</v>
      </c>
      <c r="AA1263" t="s">
        <v>50</v>
      </c>
      <c r="AB1263" t="s">
        <v>50</v>
      </c>
      <c r="AC1263">
        <v>131</v>
      </c>
      <c r="AD1263">
        <v>45</v>
      </c>
      <c r="AE1263">
        <v>149</v>
      </c>
      <c r="AF1263">
        <v>4.8</v>
      </c>
      <c r="AI1263">
        <v>4.7</v>
      </c>
      <c r="AJ1263">
        <v>2.7</v>
      </c>
      <c r="AK1263" t="s">
        <v>51</v>
      </c>
      <c r="AL1263" t="s">
        <v>50</v>
      </c>
      <c r="AM1263" t="s">
        <v>50</v>
      </c>
      <c r="AN1263" t="s">
        <v>51</v>
      </c>
      <c r="AO1263" t="s">
        <v>51</v>
      </c>
      <c r="AP1263" t="s">
        <v>51</v>
      </c>
      <c r="AQ1263" t="s">
        <v>50</v>
      </c>
      <c r="AR1263" t="s">
        <v>50</v>
      </c>
      <c r="AS1263" t="s">
        <v>50</v>
      </c>
      <c r="AT1263" t="s">
        <v>50</v>
      </c>
      <c r="AU1263" t="s">
        <v>52</v>
      </c>
      <c r="AV1263" t="s">
        <v>52</v>
      </c>
      <c r="AW1263" t="s">
        <v>52</v>
      </c>
      <c r="AX1263" t="s">
        <v>52</v>
      </c>
      <c r="AY1263" t="s">
        <v>51</v>
      </c>
    </row>
    <row r="1264" spans="1:51" hidden="1" x14ac:dyDescent="0.25">
      <c r="A1264">
        <v>275874</v>
      </c>
      <c r="B1264">
        <v>66</v>
      </c>
      <c r="C1264">
        <v>66</v>
      </c>
      <c r="D1264">
        <v>25</v>
      </c>
      <c r="E1264">
        <v>2</v>
      </c>
      <c r="F1264" t="s">
        <v>1586</v>
      </c>
      <c r="G1264" s="22">
        <v>14363</v>
      </c>
      <c r="H1264">
        <v>79</v>
      </c>
      <c r="I1264" t="s">
        <v>56</v>
      </c>
      <c r="J1264" t="s">
        <v>47</v>
      </c>
      <c r="K1264" t="s">
        <v>58</v>
      </c>
      <c r="L1264">
        <v>24.7</v>
      </c>
      <c r="M1264">
        <v>120</v>
      </c>
      <c r="N1264">
        <v>60</v>
      </c>
      <c r="O1264">
        <v>60</v>
      </c>
      <c r="P1264">
        <v>90</v>
      </c>
      <c r="Q1264">
        <v>51</v>
      </c>
      <c r="R1264" t="s">
        <v>49</v>
      </c>
      <c r="S1264" t="s">
        <v>50</v>
      </c>
      <c r="T1264" t="s">
        <v>50</v>
      </c>
      <c r="U1264" t="s">
        <v>50</v>
      </c>
      <c r="V1264" t="s">
        <v>50</v>
      </c>
      <c r="W1264" t="s">
        <v>50</v>
      </c>
      <c r="X1264" t="s">
        <v>51</v>
      </c>
      <c r="Y1264" t="s">
        <v>50</v>
      </c>
      <c r="Z1264" t="s">
        <v>52</v>
      </c>
      <c r="AA1264" t="s">
        <v>50</v>
      </c>
      <c r="AB1264" t="s">
        <v>50</v>
      </c>
      <c r="AK1264" t="s">
        <v>51</v>
      </c>
      <c r="AL1264" t="s">
        <v>50</v>
      </c>
      <c r="AM1264" t="s">
        <v>50</v>
      </c>
      <c r="AN1264" t="s">
        <v>51</v>
      </c>
      <c r="AO1264" t="s">
        <v>51</v>
      </c>
      <c r="AP1264" t="s">
        <v>51</v>
      </c>
      <c r="AQ1264" t="s">
        <v>50</v>
      </c>
      <c r="AR1264" t="s">
        <v>50</v>
      </c>
      <c r="AS1264" t="s">
        <v>50</v>
      </c>
      <c r="AT1264" t="s">
        <v>50</v>
      </c>
      <c r="AU1264" t="s">
        <v>52</v>
      </c>
      <c r="AV1264" t="s">
        <v>52</v>
      </c>
      <c r="AW1264" t="s">
        <v>52</v>
      </c>
      <c r="AX1264" t="s">
        <v>52</v>
      </c>
      <c r="AY1264" t="s">
        <v>51</v>
      </c>
    </row>
    <row r="1265" spans="1:51" hidden="1" x14ac:dyDescent="0.25">
      <c r="A1265">
        <v>275874</v>
      </c>
      <c r="B1265">
        <v>66</v>
      </c>
      <c r="C1265">
        <v>66</v>
      </c>
      <c r="D1265">
        <v>25</v>
      </c>
      <c r="E1265">
        <v>3</v>
      </c>
      <c r="F1265" t="s">
        <v>1587</v>
      </c>
      <c r="G1265" s="22">
        <v>14363</v>
      </c>
      <c r="H1265">
        <v>79</v>
      </c>
      <c r="I1265" t="s">
        <v>56</v>
      </c>
      <c r="J1265" t="s">
        <v>47</v>
      </c>
      <c r="K1265" t="s">
        <v>58</v>
      </c>
      <c r="L1265">
        <v>24.6</v>
      </c>
      <c r="M1265">
        <v>110</v>
      </c>
      <c r="N1265">
        <v>60</v>
      </c>
      <c r="O1265">
        <v>50</v>
      </c>
      <c r="P1265">
        <v>85</v>
      </c>
      <c r="Q1265">
        <v>52</v>
      </c>
      <c r="R1265" t="s">
        <v>49</v>
      </c>
      <c r="S1265" t="s">
        <v>50</v>
      </c>
      <c r="T1265" t="s">
        <v>50</v>
      </c>
      <c r="U1265" t="s">
        <v>50</v>
      </c>
      <c r="V1265" t="s">
        <v>50</v>
      </c>
      <c r="W1265" t="s">
        <v>50</v>
      </c>
      <c r="X1265" t="s">
        <v>51</v>
      </c>
      <c r="Y1265" t="s">
        <v>50</v>
      </c>
      <c r="Z1265" t="s">
        <v>52</v>
      </c>
      <c r="AA1265" t="s">
        <v>50</v>
      </c>
      <c r="AB1265" t="s">
        <v>50</v>
      </c>
      <c r="AC1265">
        <v>151</v>
      </c>
      <c r="AD1265">
        <v>38</v>
      </c>
      <c r="AE1265">
        <v>147</v>
      </c>
      <c r="AF1265">
        <v>4.5</v>
      </c>
      <c r="AI1265">
        <v>4.8</v>
      </c>
      <c r="AJ1265">
        <v>2.9</v>
      </c>
      <c r="AK1265" t="s">
        <v>51</v>
      </c>
      <c r="AL1265" t="s">
        <v>50</v>
      </c>
      <c r="AM1265" t="s">
        <v>50</v>
      </c>
      <c r="AN1265" t="s">
        <v>51</v>
      </c>
      <c r="AO1265" t="s">
        <v>51</v>
      </c>
      <c r="AP1265" t="s">
        <v>51</v>
      </c>
      <c r="AQ1265" t="s">
        <v>50</v>
      </c>
      <c r="AR1265" t="s">
        <v>50</v>
      </c>
      <c r="AS1265" t="s">
        <v>50</v>
      </c>
      <c r="AT1265" t="s">
        <v>50</v>
      </c>
      <c r="AU1265" t="s">
        <v>52</v>
      </c>
      <c r="AV1265" t="s">
        <v>52</v>
      </c>
      <c r="AW1265" t="s">
        <v>52</v>
      </c>
      <c r="AX1265" t="s">
        <v>52</v>
      </c>
      <c r="AY1265" t="s">
        <v>51</v>
      </c>
    </row>
    <row r="1266" spans="1:51" x14ac:dyDescent="0.25">
      <c r="A1266">
        <v>275980</v>
      </c>
      <c r="B1266">
        <v>67</v>
      </c>
      <c r="C1266">
        <v>67</v>
      </c>
      <c r="D1266">
        <v>38</v>
      </c>
      <c r="E1266">
        <v>1</v>
      </c>
      <c r="F1266" t="s">
        <v>325</v>
      </c>
      <c r="G1266" s="22">
        <v>13830</v>
      </c>
      <c r="H1266">
        <v>81</v>
      </c>
      <c r="I1266" t="s">
        <v>46</v>
      </c>
      <c r="J1266" t="s">
        <v>47</v>
      </c>
      <c r="K1266" t="s">
        <v>58</v>
      </c>
      <c r="L1266">
        <v>32.4</v>
      </c>
      <c r="M1266">
        <v>150</v>
      </c>
      <c r="N1266">
        <v>60</v>
      </c>
      <c r="O1266">
        <v>90</v>
      </c>
      <c r="P1266">
        <v>105</v>
      </c>
      <c r="Q1266">
        <v>53</v>
      </c>
      <c r="R1266" t="s">
        <v>54</v>
      </c>
      <c r="S1266" t="s">
        <v>50</v>
      </c>
      <c r="T1266" t="s">
        <v>50</v>
      </c>
      <c r="U1266" t="s">
        <v>50</v>
      </c>
      <c r="V1266" t="s">
        <v>51</v>
      </c>
      <c r="W1266" t="s">
        <v>50</v>
      </c>
      <c r="X1266" t="s">
        <v>51</v>
      </c>
      <c r="Y1266" t="s">
        <v>50</v>
      </c>
      <c r="Z1266" t="s">
        <v>52</v>
      </c>
      <c r="AA1266" t="s">
        <v>50</v>
      </c>
      <c r="AB1266" t="s">
        <v>50</v>
      </c>
      <c r="AC1266">
        <v>86</v>
      </c>
      <c r="AD1266">
        <v>56</v>
      </c>
      <c r="AF1266">
        <v>4.8</v>
      </c>
      <c r="AK1266" t="s">
        <v>51</v>
      </c>
      <c r="AL1266" t="s">
        <v>50</v>
      </c>
      <c r="AM1266" t="s">
        <v>50</v>
      </c>
      <c r="AN1266" t="s">
        <v>51</v>
      </c>
      <c r="AO1266" t="s">
        <v>50</v>
      </c>
      <c r="AP1266" t="s">
        <v>50</v>
      </c>
      <c r="AQ1266" t="s">
        <v>50</v>
      </c>
      <c r="AR1266" t="s">
        <v>50</v>
      </c>
      <c r="AS1266" t="s">
        <v>50</v>
      </c>
      <c r="AT1266" t="s">
        <v>50</v>
      </c>
      <c r="AU1266" t="s">
        <v>52</v>
      </c>
      <c r="AV1266" t="s">
        <v>52</v>
      </c>
      <c r="AW1266" t="s">
        <v>52</v>
      </c>
      <c r="AX1266" t="s">
        <v>52</v>
      </c>
      <c r="AY1266" t="s">
        <v>50</v>
      </c>
    </row>
    <row r="1267" spans="1:51" hidden="1" x14ac:dyDescent="0.25">
      <c r="A1267">
        <v>275980</v>
      </c>
      <c r="B1267">
        <v>67</v>
      </c>
      <c r="C1267">
        <v>67</v>
      </c>
      <c r="D1267">
        <v>38</v>
      </c>
      <c r="E1267">
        <v>2</v>
      </c>
      <c r="F1267" t="s">
        <v>1588</v>
      </c>
      <c r="G1267" s="22">
        <v>13830</v>
      </c>
      <c r="H1267">
        <v>81</v>
      </c>
      <c r="I1267" t="s">
        <v>46</v>
      </c>
      <c r="J1267" t="s">
        <v>47</v>
      </c>
      <c r="K1267" t="s">
        <v>58</v>
      </c>
      <c r="L1267">
        <v>33.4</v>
      </c>
      <c r="M1267">
        <v>140</v>
      </c>
      <c r="N1267">
        <v>60</v>
      </c>
      <c r="O1267">
        <v>80</v>
      </c>
      <c r="P1267">
        <v>100</v>
      </c>
      <c r="Q1267">
        <v>49</v>
      </c>
      <c r="R1267" t="s">
        <v>54</v>
      </c>
      <c r="S1267" t="s">
        <v>50</v>
      </c>
      <c r="T1267" t="s">
        <v>50</v>
      </c>
      <c r="U1267" t="s">
        <v>50</v>
      </c>
      <c r="V1267" t="s">
        <v>51</v>
      </c>
      <c r="W1267" t="s">
        <v>50</v>
      </c>
      <c r="X1267" t="s">
        <v>51</v>
      </c>
      <c r="Y1267" t="s">
        <v>50</v>
      </c>
      <c r="Z1267" t="s">
        <v>52</v>
      </c>
      <c r="AA1267" t="s">
        <v>50</v>
      </c>
      <c r="AB1267" t="s">
        <v>50</v>
      </c>
      <c r="AK1267" t="s">
        <v>51</v>
      </c>
      <c r="AL1267" t="s">
        <v>50</v>
      </c>
      <c r="AM1267" t="s">
        <v>50</v>
      </c>
      <c r="AN1267" t="s">
        <v>51</v>
      </c>
      <c r="AO1267" t="s">
        <v>50</v>
      </c>
      <c r="AP1267" t="s">
        <v>50</v>
      </c>
      <c r="AQ1267" t="s">
        <v>50</v>
      </c>
      <c r="AR1267" t="s">
        <v>50</v>
      </c>
      <c r="AS1267" t="s">
        <v>50</v>
      </c>
      <c r="AT1267" t="s">
        <v>50</v>
      </c>
      <c r="AU1267" t="s">
        <v>52</v>
      </c>
      <c r="AV1267" t="s">
        <v>52</v>
      </c>
      <c r="AW1267" t="s">
        <v>52</v>
      </c>
      <c r="AX1267" t="s">
        <v>52</v>
      </c>
      <c r="AY1267" t="s">
        <v>50</v>
      </c>
    </row>
    <row r="1268" spans="1:51" hidden="1" x14ac:dyDescent="0.25">
      <c r="A1268">
        <v>275980</v>
      </c>
      <c r="B1268">
        <v>67</v>
      </c>
      <c r="C1268">
        <v>67</v>
      </c>
      <c r="D1268">
        <v>38</v>
      </c>
      <c r="E1268">
        <v>3</v>
      </c>
      <c r="F1268" t="s">
        <v>1589</v>
      </c>
      <c r="G1268" s="22">
        <v>13830</v>
      </c>
      <c r="H1268">
        <v>81</v>
      </c>
      <c r="I1268" t="s">
        <v>46</v>
      </c>
      <c r="J1268" t="s">
        <v>47</v>
      </c>
      <c r="K1268" t="s">
        <v>58</v>
      </c>
      <c r="L1268">
        <v>33.1</v>
      </c>
      <c r="M1268">
        <v>120</v>
      </c>
      <c r="N1268">
        <v>60</v>
      </c>
      <c r="O1268">
        <v>60</v>
      </c>
      <c r="P1268">
        <v>90</v>
      </c>
      <c r="Q1268">
        <v>55</v>
      </c>
      <c r="R1268" t="s">
        <v>54</v>
      </c>
      <c r="S1268" t="s">
        <v>50</v>
      </c>
      <c r="T1268" t="s">
        <v>50</v>
      </c>
      <c r="U1268" t="s">
        <v>50</v>
      </c>
      <c r="V1268" t="s">
        <v>51</v>
      </c>
      <c r="W1268" t="s">
        <v>50</v>
      </c>
      <c r="X1268" t="s">
        <v>51</v>
      </c>
      <c r="Y1268" t="s">
        <v>50</v>
      </c>
      <c r="Z1268" t="s">
        <v>52</v>
      </c>
      <c r="AA1268" t="s">
        <v>50</v>
      </c>
      <c r="AB1268" t="s">
        <v>50</v>
      </c>
      <c r="AK1268" t="s">
        <v>51</v>
      </c>
      <c r="AL1268" t="s">
        <v>50</v>
      </c>
      <c r="AM1268" t="s">
        <v>50</v>
      </c>
      <c r="AN1268" t="s">
        <v>51</v>
      </c>
      <c r="AO1268" t="s">
        <v>50</v>
      </c>
      <c r="AP1268" t="s">
        <v>50</v>
      </c>
      <c r="AQ1268" t="s">
        <v>50</v>
      </c>
      <c r="AR1268" t="s">
        <v>50</v>
      </c>
      <c r="AS1268" t="s">
        <v>50</v>
      </c>
      <c r="AT1268" t="s">
        <v>50</v>
      </c>
      <c r="AU1268" t="s">
        <v>52</v>
      </c>
      <c r="AV1268" t="s">
        <v>52</v>
      </c>
      <c r="AW1268" t="s">
        <v>52</v>
      </c>
      <c r="AX1268" t="s">
        <v>52</v>
      </c>
      <c r="AY1268" t="s">
        <v>50</v>
      </c>
    </row>
    <row r="1269" spans="1:51" hidden="1" x14ac:dyDescent="0.25">
      <c r="A1269">
        <v>275980</v>
      </c>
      <c r="B1269">
        <v>67</v>
      </c>
      <c r="C1269">
        <v>67</v>
      </c>
      <c r="D1269">
        <v>38</v>
      </c>
      <c r="E1269">
        <v>4</v>
      </c>
      <c r="F1269" t="s">
        <v>1590</v>
      </c>
      <c r="G1269" s="22">
        <v>13830</v>
      </c>
      <c r="H1269">
        <v>81</v>
      </c>
      <c r="I1269" t="s">
        <v>46</v>
      </c>
      <c r="J1269" t="s">
        <v>47</v>
      </c>
      <c r="K1269" t="s">
        <v>58</v>
      </c>
      <c r="L1269">
        <v>32</v>
      </c>
      <c r="M1269">
        <v>165</v>
      </c>
      <c r="N1269">
        <v>70</v>
      </c>
      <c r="O1269">
        <v>95</v>
      </c>
      <c r="P1269">
        <v>117.5</v>
      </c>
      <c r="Q1269">
        <v>59</v>
      </c>
      <c r="R1269" t="s">
        <v>54</v>
      </c>
      <c r="S1269" t="s">
        <v>50</v>
      </c>
      <c r="T1269" t="s">
        <v>50</v>
      </c>
      <c r="U1269" t="s">
        <v>50</v>
      </c>
      <c r="V1269" t="s">
        <v>51</v>
      </c>
      <c r="W1269" t="s">
        <v>50</v>
      </c>
      <c r="X1269" t="s">
        <v>51</v>
      </c>
      <c r="Y1269" t="s">
        <v>50</v>
      </c>
      <c r="Z1269" t="s">
        <v>52</v>
      </c>
      <c r="AA1269" t="s">
        <v>50</v>
      </c>
      <c r="AB1269" t="s">
        <v>50</v>
      </c>
      <c r="AC1269">
        <v>93</v>
      </c>
      <c r="AD1269">
        <v>51</v>
      </c>
      <c r="AF1269">
        <v>4.5999999999999996</v>
      </c>
      <c r="AK1269" t="s">
        <v>51</v>
      </c>
      <c r="AL1269" t="s">
        <v>50</v>
      </c>
      <c r="AM1269" t="s">
        <v>50</v>
      </c>
      <c r="AN1269" t="s">
        <v>51</v>
      </c>
      <c r="AO1269" t="s">
        <v>50</v>
      </c>
      <c r="AP1269" t="s">
        <v>50</v>
      </c>
      <c r="AQ1269" t="s">
        <v>50</v>
      </c>
      <c r="AR1269" t="s">
        <v>50</v>
      </c>
      <c r="AS1269" t="s">
        <v>50</v>
      </c>
      <c r="AT1269" t="s">
        <v>50</v>
      </c>
      <c r="AU1269" t="s">
        <v>52</v>
      </c>
      <c r="AV1269" t="s">
        <v>52</v>
      </c>
      <c r="AW1269" t="s">
        <v>52</v>
      </c>
      <c r="AX1269" t="s">
        <v>52</v>
      </c>
      <c r="AY1269" t="s">
        <v>50</v>
      </c>
    </row>
    <row r="1270" spans="1:51" hidden="1" x14ac:dyDescent="0.25">
      <c r="A1270">
        <v>275980</v>
      </c>
      <c r="B1270">
        <v>62</v>
      </c>
      <c r="C1270">
        <v>62</v>
      </c>
      <c r="D1270">
        <v>38</v>
      </c>
      <c r="E1270">
        <v>5</v>
      </c>
      <c r="F1270" t="s">
        <v>1591</v>
      </c>
      <c r="G1270" s="22">
        <v>13830</v>
      </c>
      <c r="H1270">
        <v>81</v>
      </c>
      <c r="I1270" t="s">
        <v>46</v>
      </c>
      <c r="J1270" t="s">
        <v>47</v>
      </c>
      <c r="K1270" t="s">
        <v>58</v>
      </c>
      <c r="L1270">
        <v>33.6</v>
      </c>
      <c r="M1270">
        <v>170</v>
      </c>
      <c r="N1270">
        <v>70</v>
      </c>
      <c r="O1270">
        <v>100</v>
      </c>
      <c r="P1270">
        <v>120</v>
      </c>
      <c r="Q1270">
        <v>49</v>
      </c>
      <c r="R1270" t="s">
        <v>54</v>
      </c>
      <c r="S1270" t="s">
        <v>50</v>
      </c>
      <c r="T1270" t="s">
        <v>50</v>
      </c>
      <c r="U1270" t="s">
        <v>50</v>
      </c>
      <c r="V1270" t="s">
        <v>51</v>
      </c>
      <c r="W1270" t="s">
        <v>50</v>
      </c>
      <c r="X1270" t="s">
        <v>51</v>
      </c>
      <c r="Y1270" t="s">
        <v>50</v>
      </c>
      <c r="Z1270" t="s">
        <v>52</v>
      </c>
      <c r="AA1270" t="s">
        <v>50</v>
      </c>
      <c r="AB1270" t="s">
        <v>50</v>
      </c>
      <c r="AC1270">
        <v>84</v>
      </c>
      <c r="AD1270">
        <v>57</v>
      </c>
      <c r="AE1270">
        <v>125</v>
      </c>
      <c r="AF1270">
        <v>4.8</v>
      </c>
      <c r="AI1270">
        <v>7.2</v>
      </c>
      <c r="AJ1270">
        <v>4.4000000000000004</v>
      </c>
      <c r="AK1270" t="s">
        <v>51</v>
      </c>
      <c r="AL1270" t="s">
        <v>50</v>
      </c>
      <c r="AM1270" t="s">
        <v>50</v>
      </c>
      <c r="AN1270" t="s">
        <v>51</v>
      </c>
      <c r="AO1270" t="s">
        <v>50</v>
      </c>
      <c r="AP1270" t="s">
        <v>50</v>
      </c>
      <c r="AQ1270" t="s">
        <v>50</v>
      </c>
      <c r="AR1270" t="s">
        <v>50</v>
      </c>
      <c r="AS1270" t="s">
        <v>50</v>
      </c>
      <c r="AT1270" t="s">
        <v>50</v>
      </c>
      <c r="AU1270" t="s">
        <v>52</v>
      </c>
      <c r="AV1270" t="s">
        <v>52</v>
      </c>
      <c r="AW1270" t="s">
        <v>52</v>
      </c>
      <c r="AX1270" t="s">
        <v>52</v>
      </c>
      <c r="AY1270" t="s">
        <v>50</v>
      </c>
    </row>
    <row r="1271" spans="1:51" hidden="1" x14ac:dyDescent="0.25">
      <c r="A1271">
        <v>275980</v>
      </c>
      <c r="B1271">
        <v>62</v>
      </c>
      <c r="C1271">
        <v>62</v>
      </c>
      <c r="D1271">
        <v>38</v>
      </c>
      <c r="E1271">
        <v>6</v>
      </c>
      <c r="F1271" t="s">
        <v>1592</v>
      </c>
      <c r="G1271" s="22">
        <v>13830</v>
      </c>
      <c r="H1271">
        <v>81</v>
      </c>
      <c r="I1271" t="s">
        <v>46</v>
      </c>
      <c r="J1271" t="s">
        <v>47</v>
      </c>
      <c r="K1271" t="s">
        <v>58</v>
      </c>
      <c r="L1271">
        <v>32.299999999999997</v>
      </c>
      <c r="M1271">
        <v>130</v>
      </c>
      <c r="N1271">
        <v>60</v>
      </c>
      <c r="O1271">
        <v>70</v>
      </c>
      <c r="P1271">
        <v>95</v>
      </c>
      <c r="Q1271">
        <v>56</v>
      </c>
      <c r="R1271" t="s">
        <v>54</v>
      </c>
      <c r="S1271" t="s">
        <v>50</v>
      </c>
      <c r="T1271" t="s">
        <v>50</v>
      </c>
      <c r="U1271" t="s">
        <v>50</v>
      </c>
      <c r="V1271" t="s">
        <v>51</v>
      </c>
      <c r="W1271" t="s">
        <v>50</v>
      </c>
      <c r="X1271" t="s">
        <v>51</v>
      </c>
      <c r="Y1271" t="s">
        <v>50</v>
      </c>
      <c r="Z1271" t="s">
        <v>52</v>
      </c>
      <c r="AA1271" t="s">
        <v>50</v>
      </c>
      <c r="AB1271" t="s">
        <v>50</v>
      </c>
      <c r="AK1271" t="s">
        <v>51</v>
      </c>
      <c r="AL1271" t="s">
        <v>50</v>
      </c>
      <c r="AM1271" t="s">
        <v>50</v>
      </c>
      <c r="AN1271" t="s">
        <v>51</v>
      </c>
      <c r="AO1271" t="s">
        <v>50</v>
      </c>
      <c r="AP1271" t="s">
        <v>50</v>
      </c>
      <c r="AQ1271" t="s">
        <v>50</v>
      </c>
      <c r="AR1271" t="s">
        <v>50</v>
      </c>
      <c r="AS1271" t="s">
        <v>50</v>
      </c>
      <c r="AT1271" t="s">
        <v>50</v>
      </c>
      <c r="AU1271" t="s">
        <v>52</v>
      </c>
      <c r="AV1271" t="s">
        <v>52</v>
      </c>
      <c r="AW1271" t="s">
        <v>52</v>
      </c>
      <c r="AX1271" t="s">
        <v>52</v>
      </c>
      <c r="AY1271" t="s">
        <v>50</v>
      </c>
    </row>
    <row r="1272" spans="1:51" x14ac:dyDescent="0.25">
      <c r="A1272">
        <v>276100</v>
      </c>
      <c r="B1272">
        <v>62</v>
      </c>
      <c r="C1272">
        <v>62</v>
      </c>
      <c r="D1272">
        <v>45</v>
      </c>
      <c r="E1272">
        <v>1</v>
      </c>
      <c r="F1272" t="s">
        <v>326</v>
      </c>
      <c r="G1272" s="22">
        <v>16979</v>
      </c>
      <c r="H1272">
        <v>72</v>
      </c>
      <c r="I1272" t="s">
        <v>56</v>
      </c>
      <c r="J1272" t="s">
        <v>57</v>
      </c>
      <c r="K1272" t="s">
        <v>58</v>
      </c>
      <c r="L1272">
        <v>27</v>
      </c>
      <c r="M1272">
        <v>171</v>
      </c>
      <c r="N1272">
        <v>80</v>
      </c>
      <c r="O1272">
        <v>91</v>
      </c>
      <c r="P1272">
        <v>125.5</v>
      </c>
      <c r="Q1272">
        <v>65</v>
      </c>
      <c r="R1272" t="s">
        <v>49</v>
      </c>
      <c r="S1272" t="s">
        <v>50</v>
      </c>
      <c r="T1272" t="s">
        <v>51</v>
      </c>
      <c r="U1272" t="s">
        <v>50</v>
      </c>
      <c r="V1272" t="s">
        <v>51</v>
      </c>
      <c r="W1272" t="s">
        <v>50</v>
      </c>
      <c r="X1272" t="s">
        <v>50</v>
      </c>
      <c r="Y1272" t="s">
        <v>50</v>
      </c>
      <c r="Z1272" t="s">
        <v>52</v>
      </c>
      <c r="AA1272" t="s">
        <v>50</v>
      </c>
      <c r="AB1272" t="s">
        <v>51</v>
      </c>
      <c r="AC1272">
        <v>129</v>
      </c>
      <c r="AD1272">
        <v>48</v>
      </c>
      <c r="AE1272">
        <v>116</v>
      </c>
      <c r="AF1272">
        <v>4.9000000000000004</v>
      </c>
      <c r="AK1272" t="s">
        <v>50</v>
      </c>
      <c r="AL1272" t="s">
        <v>51</v>
      </c>
      <c r="AN1272" t="s">
        <v>51</v>
      </c>
      <c r="AO1272" t="s">
        <v>50</v>
      </c>
      <c r="AP1272" t="s">
        <v>50</v>
      </c>
      <c r="AQ1272" t="s">
        <v>50</v>
      </c>
      <c r="AR1272" t="s">
        <v>50</v>
      </c>
      <c r="AS1272" t="s">
        <v>50</v>
      </c>
      <c r="AT1272" t="s">
        <v>50</v>
      </c>
      <c r="AU1272" t="s">
        <v>52</v>
      </c>
      <c r="AV1272" t="s">
        <v>52</v>
      </c>
      <c r="AW1272" t="s">
        <v>52</v>
      </c>
      <c r="AX1272" t="s">
        <v>52</v>
      </c>
      <c r="AY1272" t="s">
        <v>50</v>
      </c>
    </row>
    <row r="1273" spans="1:51" hidden="1" x14ac:dyDescent="0.25">
      <c r="A1273">
        <v>276100</v>
      </c>
      <c r="B1273">
        <v>62</v>
      </c>
      <c r="C1273">
        <v>62</v>
      </c>
      <c r="D1273">
        <v>45</v>
      </c>
      <c r="E1273">
        <v>2</v>
      </c>
      <c r="F1273" t="s">
        <v>1593</v>
      </c>
      <c r="G1273" s="22">
        <v>16979</v>
      </c>
      <c r="H1273">
        <v>72</v>
      </c>
      <c r="I1273" t="s">
        <v>56</v>
      </c>
      <c r="J1273" t="s">
        <v>57</v>
      </c>
      <c r="K1273" t="s">
        <v>58</v>
      </c>
      <c r="L1273">
        <v>27.6</v>
      </c>
      <c r="M1273">
        <v>150</v>
      </c>
      <c r="N1273">
        <v>90</v>
      </c>
      <c r="O1273">
        <v>60</v>
      </c>
      <c r="P1273">
        <v>120</v>
      </c>
      <c r="Q1273">
        <v>83</v>
      </c>
      <c r="R1273" t="s">
        <v>54</v>
      </c>
      <c r="S1273" t="s">
        <v>50</v>
      </c>
      <c r="T1273" t="s">
        <v>51</v>
      </c>
      <c r="U1273" t="s">
        <v>50</v>
      </c>
      <c r="V1273" t="s">
        <v>51</v>
      </c>
      <c r="W1273" t="s">
        <v>50</v>
      </c>
      <c r="X1273" t="s">
        <v>50</v>
      </c>
      <c r="Y1273" t="s">
        <v>50</v>
      </c>
      <c r="Z1273" t="s">
        <v>52</v>
      </c>
      <c r="AA1273" t="s">
        <v>50</v>
      </c>
      <c r="AB1273" t="s">
        <v>51</v>
      </c>
      <c r="AC1273">
        <v>131</v>
      </c>
      <c r="AD1273">
        <v>47</v>
      </c>
      <c r="AE1273">
        <v>92</v>
      </c>
      <c r="AF1273">
        <v>3.1</v>
      </c>
      <c r="AK1273" t="s">
        <v>50</v>
      </c>
      <c r="AL1273" t="s">
        <v>51</v>
      </c>
      <c r="AM1273" t="s">
        <v>50</v>
      </c>
      <c r="AN1273" t="s">
        <v>51</v>
      </c>
      <c r="AO1273" t="s">
        <v>50</v>
      </c>
      <c r="AP1273" t="s">
        <v>50</v>
      </c>
      <c r="AQ1273" t="s">
        <v>50</v>
      </c>
      <c r="AR1273" t="s">
        <v>50</v>
      </c>
      <c r="AS1273" t="s">
        <v>50</v>
      </c>
      <c r="AT1273" t="s">
        <v>50</v>
      </c>
      <c r="AU1273" t="s">
        <v>52</v>
      </c>
      <c r="AV1273" t="s">
        <v>52</v>
      </c>
      <c r="AW1273" t="s">
        <v>52</v>
      </c>
      <c r="AX1273" t="s">
        <v>52</v>
      </c>
      <c r="AY1273" t="s">
        <v>51</v>
      </c>
    </row>
    <row r="1274" spans="1:51" hidden="1" x14ac:dyDescent="0.25">
      <c r="A1274">
        <v>276100</v>
      </c>
      <c r="B1274">
        <v>62</v>
      </c>
      <c r="C1274">
        <v>62</v>
      </c>
      <c r="D1274">
        <v>45</v>
      </c>
      <c r="E1274">
        <v>3</v>
      </c>
      <c r="F1274" t="s">
        <v>1594</v>
      </c>
      <c r="G1274" s="22">
        <v>16979</v>
      </c>
      <c r="H1274">
        <v>72</v>
      </c>
      <c r="I1274" t="s">
        <v>56</v>
      </c>
      <c r="J1274" t="s">
        <v>57</v>
      </c>
      <c r="K1274" t="s">
        <v>58</v>
      </c>
      <c r="L1274">
        <v>27.4</v>
      </c>
      <c r="M1274">
        <v>160</v>
      </c>
      <c r="N1274">
        <v>80</v>
      </c>
      <c r="O1274">
        <v>80</v>
      </c>
      <c r="P1274">
        <v>120</v>
      </c>
      <c r="Q1274">
        <v>77</v>
      </c>
      <c r="R1274" t="s">
        <v>54</v>
      </c>
      <c r="S1274" t="s">
        <v>50</v>
      </c>
      <c r="T1274" t="s">
        <v>51</v>
      </c>
      <c r="U1274" t="s">
        <v>50</v>
      </c>
      <c r="V1274" t="s">
        <v>51</v>
      </c>
      <c r="W1274" t="s">
        <v>50</v>
      </c>
      <c r="X1274" t="s">
        <v>50</v>
      </c>
      <c r="Y1274" t="s">
        <v>50</v>
      </c>
      <c r="Z1274" t="s">
        <v>52</v>
      </c>
      <c r="AA1274" t="s">
        <v>50</v>
      </c>
      <c r="AB1274" t="s">
        <v>51</v>
      </c>
      <c r="AC1274">
        <v>130</v>
      </c>
      <c r="AD1274">
        <v>48</v>
      </c>
      <c r="AE1274">
        <v>112</v>
      </c>
      <c r="AF1274">
        <v>3.9</v>
      </c>
      <c r="AK1274" t="s">
        <v>50</v>
      </c>
      <c r="AL1274" t="s">
        <v>51</v>
      </c>
      <c r="AM1274" t="s">
        <v>50</v>
      </c>
      <c r="AN1274" t="s">
        <v>51</v>
      </c>
      <c r="AO1274" t="s">
        <v>51</v>
      </c>
      <c r="AP1274" t="s">
        <v>50</v>
      </c>
      <c r="AQ1274" t="s">
        <v>50</v>
      </c>
      <c r="AR1274" t="s">
        <v>50</v>
      </c>
      <c r="AS1274" t="s">
        <v>50</v>
      </c>
      <c r="AT1274" t="s">
        <v>50</v>
      </c>
      <c r="AU1274" t="s">
        <v>52</v>
      </c>
      <c r="AV1274" t="s">
        <v>52</v>
      </c>
      <c r="AW1274" t="s">
        <v>52</v>
      </c>
      <c r="AX1274" t="s">
        <v>52</v>
      </c>
      <c r="AY1274" t="s">
        <v>51</v>
      </c>
    </row>
    <row r="1275" spans="1:51" hidden="1" x14ac:dyDescent="0.25">
      <c r="A1275">
        <v>276100</v>
      </c>
      <c r="B1275">
        <v>62</v>
      </c>
      <c r="C1275">
        <v>62</v>
      </c>
      <c r="D1275">
        <v>45</v>
      </c>
      <c r="E1275">
        <v>4</v>
      </c>
      <c r="F1275" t="s">
        <v>1595</v>
      </c>
      <c r="G1275" s="22">
        <v>16979</v>
      </c>
      <c r="H1275">
        <v>72</v>
      </c>
      <c r="I1275" t="s">
        <v>56</v>
      </c>
      <c r="J1275" t="s">
        <v>57</v>
      </c>
      <c r="K1275" t="s">
        <v>58</v>
      </c>
      <c r="L1275">
        <v>26.9</v>
      </c>
      <c r="M1275">
        <v>150</v>
      </c>
      <c r="N1275">
        <v>75</v>
      </c>
      <c r="O1275">
        <v>75</v>
      </c>
      <c r="P1275">
        <v>112.5</v>
      </c>
      <c r="Q1275">
        <v>67</v>
      </c>
      <c r="R1275" t="s">
        <v>59</v>
      </c>
      <c r="S1275" t="s">
        <v>50</v>
      </c>
      <c r="T1275" t="s">
        <v>51</v>
      </c>
      <c r="U1275" t="s">
        <v>50</v>
      </c>
      <c r="V1275" t="s">
        <v>51</v>
      </c>
      <c r="W1275" t="s">
        <v>50</v>
      </c>
      <c r="X1275" t="s">
        <v>50</v>
      </c>
      <c r="Y1275" t="s">
        <v>50</v>
      </c>
      <c r="Z1275" t="s">
        <v>52</v>
      </c>
      <c r="AA1275" t="s">
        <v>50</v>
      </c>
      <c r="AB1275" t="s">
        <v>51</v>
      </c>
      <c r="AC1275">
        <v>125</v>
      </c>
      <c r="AD1275">
        <v>50</v>
      </c>
      <c r="AE1275">
        <v>109</v>
      </c>
      <c r="AF1275">
        <v>3.3</v>
      </c>
      <c r="AK1275" t="s">
        <v>50</v>
      </c>
      <c r="AL1275" t="s">
        <v>51</v>
      </c>
      <c r="AM1275" t="s">
        <v>50</v>
      </c>
      <c r="AN1275" t="s">
        <v>51</v>
      </c>
      <c r="AO1275" t="s">
        <v>51</v>
      </c>
      <c r="AP1275" t="s">
        <v>50</v>
      </c>
      <c r="AQ1275" t="s">
        <v>50</v>
      </c>
      <c r="AR1275" t="s">
        <v>50</v>
      </c>
      <c r="AS1275" t="s">
        <v>50</v>
      </c>
      <c r="AT1275" t="s">
        <v>50</v>
      </c>
      <c r="AU1275" t="s">
        <v>52</v>
      </c>
      <c r="AV1275" t="s">
        <v>52</v>
      </c>
      <c r="AW1275" t="s">
        <v>52</v>
      </c>
      <c r="AX1275" t="s">
        <v>52</v>
      </c>
      <c r="AY1275" t="s">
        <v>51</v>
      </c>
    </row>
    <row r="1276" spans="1:51" hidden="1" x14ac:dyDescent="0.25">
      <c r="A1276">
        <v>276100</v>
      </c>
      <c r="B1276">
        <v>62</v>
      </c>
      <c r="C1276">
        <v>62</v>
      </c>
      <c r="D1276">
        <v>45</v>
      </c>
      <c r="E1276">
        <v>5</v>
      </c>
      <c r="F1276" t="s">
        <v>1596</v>
      </c>
      <c r="G1276" s="22">
        <v>16979</v>
      </c>
      <c r="H1276">
        <v>72</v>
      </c>
      <c r="I1276" t="s">
        <v>56</v>
      </c>
      <c r="J1276" t="s">
        <v>57</v>
      </c>
      <c r="K1276" t="s">
        <v>58</v>
      </c>
      <c r="L1276">
        <v>26.7</v>
      </c>
      <c r="M1276">
        <v>130</v>
      </c>
      <c r="N1276">
        <v>70</v>
      </c>
      <c r="O1276">
        <v>60</v>
      </c>
      <c r="P1276">
        <v>100</v>
      </c>
      <c r="Q1276">
        <v>62</v>
      </c>
      <c r="R1276" t="s">
        <v>54</v>
      </c>
      <c r="S1276" t="s">
        <v>50</v>
      </c>
      <c r="T1276" t="s">
        <v>51</v>
      </c>
      <c r="U1276" t="s">
        <v>50</v>
      </c>
      <c r="V1276" t="s">
        <v>51</v>
      </c>
      <c r="W1276" t="s">
        <v>50</v>
      </c>
      <c r="X1276" t="s">
        <v>50</v>
      </c>
      <c r="Y1276" t="s">
        <v>50</v>
      </c>
      <c r="Z1276" t="s">
        <v>52</v>
      </c>
      <c r="AA1276" t="s">
        <v>50</v>
      </c>
      <c r="AB1276" t="s">
        <v>51</v>
      </c>
      <c r="AC1276">
        <v>140</v>
      </c>
      <c r="AD1276">
        <v>44</v>
      </c>
      <c r="AE1276">
        <v>104</v>
      </c>
      <c r="AF1276">
        <v>3.6</v>
      </c>
      <c r="AK1276" t="s">
        <v>50</v>
      </c>
      <c r="AL1276" t="s">
        <v>51</v>
      </c>
      <c r="AM1276" t="s">
        <v>50</v>
      </c>
      <c r="AN1276" t="s">
        <v>51</v>
      </c>
      <c r="AO1276" t="s">
        <v>51</v>
      </c>
      <c r="AP1276" t="s">
        <v>51</v>
      </c>
      <c r="AQ1276" t="s">
        <v>50</v>
      </c>
      <c r="AR1276" t="s">
        <v>50</v>
      </c>
      <c r="AS1276" t="s">
        <v>50</v>
      </c>
      <c r="AT1276" t="s">
        <v>50</v>
      </c>
      <c r="AU1276" t="s">
        <v>52</v>
      </c>
      <c r="AV1276" t="s">
        <v>52</v>
      </c>
      <c r="AW1276" t="s">
        <v>52</v>
      </c>
      <c r="AX1276" t="s">
        <v>52</v>
      </c>
      <c r="AY1276" t="s">
        <v>51</v>
      </c>
    </row>
    <row r="1277" spans="1:51" x14ac:dyDescent="0.25">
      <c r="A1277">
        <v>276369</v>
      </c>
      <c r="B1277">
        <v>50</v>
      </c>
      <c r="C1277">
        <v>50</v>
      </c>
      <c r="E1277">
        <v>1</v>
      </c>
      <c r="F1277" t="s">
        <v>327</v>
      </c>
      <c r="G1277" s="22">
        <v>16847</v>
      </c>
      <c r="H1277">
        <v>72</v>
      </c>
      <c r="I1277" t="s">
        <v>46</v>
      </c>
      <c r="J1277" t="s">
        <v>47</v>
      </c>
      <c r="K1277" t="s">
        <v>58</v>
      </c>
      <c r="L1277">
        <v>42.19</v>
      </c>
      <c r="M1277">
        <v>125</v>
      </c>
      <c r="N1277">
        <v>70</v>
      </c>
      <c r="O1277">
        <v>55</v>
      </c>
      <c r="P1277">
        <v>97.5</v>
      </c>
      <c r="Q1277">
        <v>55</v>
      </c>
      <c r="R1277" t="s">
        <v>54</v>
      </c>
      <c r="S1277" t="s">
        <v>50</v>
      </c>
      <c r="T1277" t="s">
        <v>51</v>
      </c>
      <c r="U1277" t="s">
        <v>50</v>
      </c>
      <c r="V1277" t="s">
        <v>51</v>
      </c>
      <c r="W1277" t="s">
        <v>50</v>
      </c>
      <c r="X1277" t="s">
        <v>50</v>
      </c>
      <c r="Z1277" t="s">
        <v>52</v>
      </c>
      <c r="AA1277" t="s">
        <v>50</v>
      </c>
      <c r="AB1277" t="s">
        <v>50</v>
      </c>
      <c r="AI1277" t="s">
        <v>52</v>
      </c>
      <c r="AJ1277" t="s">
        <v>52</v>
      </c>
      <c r="AK1277" t="s">
        <v>50</v>
      </c>
      <c r="AL1277" t="s">
        <v>50</v>
      </c>
      <c r="AM1277" t="s">
        <v>52</v>
      </c>
      <c r="AN1277" t="s">
        <v>50</v>
      </c>
      <c r="AO1277" t="s">
        <v>51</v>
      </c>
      <c r="AP1277" t="s">
        <v>51</v>
      </c>
      <c r="AQ1277" t="s">
        <v>50</v>
      </c>
      <c r="AR1277" t="s">
        <v>50</v>
      </c>
      <c r="AS1277" t="s">
        <v>50</v>
      </c>
      <c r="AT1277" t="s">
        <v>50</v>
      </c>
      <c r="AU1277" t="s">
        <v>52</v>
      </c>
      <c r="AV1277" t="s">
        <v>52</v>
      </c>
      <c r="AW1277" t="s">
        <v>52</v>
      </c>
      <c r="AX1277" t="s">
        <v>52</v>
      </c>
      <c r="AY1277" t="s">
        <v>51</v>
      </c>
    </row>
    <row r="1278" spans="1:51" hidden="1" x14ac:dyDescent="0.25">
      <c r="A1278">
        <v>276369</v>
      </c>
      <c r="B1278">
        <v>50</v>
      </c>
      <c r="C1278">
        <v>50</v>
      </c>
      <c r="D1278">
        <v>44</v>
      </c>
      <c r="E1278">
        <v>2</v>
      </c>
      <c r="F1278" t="s">
        <v>1597</v>
      </c>
      <c r="G1278" s="22">
        <v>16847</v>
      </c>
      <c r="H1278">
        <v>72</v>
      </c>
      <c r="I1278" t="s">
        <v>46</v>
      </c>
      <c r="J1278" t="s">
        <v>47</v>
      </c>
      <c r="K1278" t="s">
        <v>58</v>
      </c>
      <c r="L1278">
        <v>42.97</v>
      </c>
      <c r="M1278">
        <v>125</v>
      </c>
      <c r="N1278">
        <v>75</v>
      </c>
      <c r="O1278">
        <v>50</v>
      </c>
      <c r="P1278">
        <v>100</v>
      </c>
      <c r="Q1278">
        <v>75</v>
      </c>
      <c r="R1278" t="s">
        <v>54</v>
      </c>
      <c r="S1278" t="s">
        <v>50</v>
      </c>
      <c r="T1278" t="s">
        <v>51</v>
      </c>
      <c r="U1278" t="s">
        <v>50</v>
      </c>
      <c r="V1278" t="s">
        <v>51</v>
      </c>
      <c r="W1278" t="s">
        <v>50</v>
      </c>
      <c r="X1278" t="s">
        <v>50</v>
      </c>
      <c r="Z1278" t="s">
        <v>52</v>
      </c>
      <c r="AA1278" t="s">
        <v>50</v>
      </c>
      <c r="AB1278" t="s">
        <v>50</v>
      </c>
      <c r="AI1278" t="s">
        <v>52</v>
      </c>
      <c r="AJ1278" t="s">
        <v>52</v>
      </c>
      <c r="AK1278" t="s">
        <v>50</v>
      </c>
      <c r="AL1278" t="s">
        <v>50</v>
      </c>
      <c r="AM1278" t="s">
        <v>52</v>
      </c>
      <c r="AN1278" t="s">
        <v>50</v>
      </c>
      <c r="AO1278" t="s">
        <v>51</v>
      </c>
      <c r="AP1278" t="s">
        <v>51</v>
      </c>
      <c r="AQ1278" t="s">
        <v>50</v>
      </c>
      <c r="AR1278" t="s">
        <v>50</v>
      </c>
      <c r="AS1278" t="s">
        <v>50</v>
      </c>
      <c r="AT1278" t="s">
        <v>50</v>
      </c>
      <c r="AU1278" t="s">
        <v>52</v>
      </c>
      <c r="AV1278" t="s">
        <v>52</v>
      </c>
      <c r="AW1278" t="s">
        <v>52</v>
      </c>
      <c r="AX1278" t="s">
        <v>52</v>
      </c>
      <c r="AY1278" t="s">
        <v>51</v>
      </c>
    </row>
    <row r="1279" spans="1:51" hidden="1" x14ac:dyDescent="0.25">
      <c r="A1279">
        <v>276369</v>
      </c>
      <c r="B1279">
        <v>50</v>
      </c>
      <c r="C1279">
        <v>50</v>
      </c>
      <c r="D1279">
        <v>44</v>
      </c>
      <c r="E1279">
        <v>3</v>
      </c>
      <c r="F1279" t="s">
        <v>1598</v>
      </c>
      <c r="G1279" s="22">
        <v>16847</v>
      </c>
      <c r="H1279">
        <v>72</v>
      </c>
      <c r="I1279" t="s">
        <v>46</v>
      </c>
      <c r="J1279" t="s">
        <v>47</v>
      </c>
      <c r="K1279" t="s">
        <v>58</v>
      </c>
      <c r="L1279">
        <v>42.58</v>
      </c>
      <c r="M1279">
        <v>128</v>
      </c>
      <c r="N1279">
        <v>88</v>
      </c>
      <c r="O1279">
        <v>40</v>
      </c>
      <c r="P1279">
        <v>108</v>
      </c>
      <c r="Q1279">
        <v>76</v>
      </c>
      <c r="R1279" t="s">
        <v>54</v>
      </c>
      <c r="S1279" t="s">
        <v>50</v>
      </c>
      <c r="T1279" t="s">
        <v>51</v>
      </c>
      <c r="U1279" t="s">
        <v>50</v>
      </c>
      <c r="V1279" t="s">
        <v>51</v>
      </c>
      <c r="W1279" t="s">
        <v>50</v>
      </c>
      <c r="X1279" t="s">
        <v>50</v>
      </c>
      <c r="Z1279" t="s">
        <v>52</v>
      </c>
      <c r="AA1279" t="s">
        <v>50</v>
      </c>
      <c r="AB1279" t="s">
        <v>50</v>
      </c>
      <c r="AC1279">
        <v>79</v>
      </c>
      <c r="AD1279">
        <v>65</v>
      </c>
      <c r="AE1279">
        <v>12.1</v>
      </c>
      <c r="AF1279">
        <v>3.8</v>
      </c>
      <c r="AI1279" t="s">
        <v>52</v>
      </c>
      <c r="AJ1279" t="s">
        <v>52</v>
      </c>
      <c r="AK1279" t="s">
        <v>50</v>
      </c>
      <c r="AL1279" t="s">
        <v>50</v>
      </c>
      <c r="AM1279" t="s">
        <v>52</v>
      </c>
      <c r="AN1279" t="s">
        <v>50</v>
      </c>
      <c r="AO1279" t="s">
        <v>51</v>
      </c>
      <c r="AP1279" t="s">
        <v>51</v>
      </c>
      <c r="AQ1279" t="s">
        <v>50</v>
      </c>
      <c r="AR1279" t="s">
        <v>50</v>
      </c>
      <c r="AS1279" t="s">
        <v>50</v>
      </c>
      <c r="AT1279" t="s">
        <v>50</v>
      </c>
      <c r="AU1279" t="s">
        <v>52</v>
      </c>
      <c r="AV1279" t="s">
        <v>52</v>
      </c>
      <c r="AW1279" t="s">
        <v>52</v>
      </c>
      <c r="AX1279" t="s">
        <v>52</v>
      </c>
      <c r="AY1279" t="s">
        <v>51</v>
      </c>
    </row>
    <row r="1280" spans="1:51" x14ac:dyDescent="0.25">
      <c r="A1280">
        <v>276397</v>
      </c>
      <c r="B1280">
        <v>75</v>
      </c>
      <c r="C1280">
        <v>75</v>
      </c>
      <c r="D1280">
        <v>57</v>
      </c>
      <c r="E1280">
        <v>1</v>
      </c>
      <c r="F1280" t="s">
        <v>328</v>
      </c>
      <c r="G1280" s="22">
        <v>18172</v>
      </c>
      <c r="H1280">
        <v>69</v>
      </c>
      <c r="I1280" t="s">
        <v>56</v>
      </c>
      <c r="J1280" t="s">
        <v>47</v>
      </c>
      <c r="K1280" t="s">
        <v>58</v>
      </c>
      <c r="L1280">
        <v>26.3</v>
      </c>
      <c r="M1280">
        <v>120</v>
      </c>
      <c r="N1280">
        <v>70</v>
      </c>
      <c r="O1280">
        <v>50</v>
      </c>
      <c r="P1280">
        <v>95</v>
      </c>
      <c r="Q1280">
        <v>56</v>
      </c>
      <c r="R1280" t="s">
        <v>49</v>
      </c>
      <c r="S1280" t="s">
        <v>50</v>
      </c>
      <c r="T1280" t="s">
        <v>50</v>
      </c>
      <c r="U1280" t="s">
        <v>50</v>
      </c>
      <c r="V1280" t="s">
        <v>51</v>
      </c>
      <c r="W1280" t="s">
        <v>50</v>
      </c>
      <c r="X1280" t="s">
        <v>51</v>
      </c>
      <c r="Y1280" t="s">
        <v>50</v>
      </c>
      <c r="Z1280" t="b">
        <v>1</v>
      </c>
      <c r="AA1280" t="s">
        <v>50</v>
      </c>
      <c r="AB1280" t="s">
        <v>50</v>
      </c>
      <c r="AC1280">
        <v>119</v>
      </c>
      <c r="AD1280">
        <v>55</v>
      </c>
      <c r="AE1280">
        <v>143</v>
      </c>
      <c r="AF1280">
        <v>4.4000000000000004</v>
      </c>
      <c r="AI1280">
        <v>7.1</v>
      </c>
      <c r="AK1280" t="s">
        <v>50</v>
      </c>
      <c r="AL1280" t="s">
        <v>50</v>
      </c>
      <c r="AN1280" t="s">
        <v>51</v>
      </c>
      <c r="AO1280" t="s">
        <v>50</v>
      </c>
      <c r="AP1280" t="s">
        <v>50</v>
      </c>
      <c r="AQ1280" t="s">
        <v>50</v>
      </c>
      <c r="AR1280" t="s">
        <v>50</v>
      </c>
      <c r="AS1280" t="s">
        <v>50</v>
      </c>
      <c r="AT1280" t="s">
        <v>50</v>
      </c>
      <c r="AU1280" t="s">
        <v>52</v>
      </c>
      <c r="AV1280" t="s">
        <v>52</v>
      </c>
      <c r="AW1280" t="s">
        <v>52</v>
      </c>
      <c r="AX1280" t="s">
        <v>52</v>
      </c>
      <c r="AY1280" t="s">
        <v>50</v>
      </c>
    </row>
    <row r="1281" spans="1:51" hidden="1" x14ac:dyDescent="0.25">
      <c r="A1281">
        <v>276397</v>
      </c>
      <c r="B1281">
        <v>75</v>
      </c>
      <c r="C1281">
        <v>75</v>
      </c>
      <c r="D1281">
        <v>57</v>
      </c>
      <c r="E1281">
        <v>2</v>
      </c>
      <c r="F1281" t="s">
        <v>1599</v>
      </c>
      <c r="G1281" s="22">
        <v>18172</v>
      </c>
      <c r="H1281">
        <v>69</v>
      </c>
      <c r="I1281" t="s">
        <v>56</v>
      </c>
      <c r="J1281" t="s">
        <v>47</v>
      </c>
      <c r="K1281" t="s">
        <v>58</v>
      </c>
      <c r="L1281">
        <v>26.3</v>
      </c>
      <c r="O1281">
        <v>0</v>
      </c>
      <c r="P1281">
        <v>0</v>
      </c>
      <c r="S1281" t="s">
        <v>50</v>
      </c>
      <c r="T1281" t="s">
        <v>50</v>
      </c>
      <c r="V1281" t="s">
        <v>51</v>
      </c>
      <c r="W1281" t="s">
        <v>50</v>
      </c>
      <c r="X1281" t="s">
        <v>51</v>
      </c>
      <c r="Y1281" t="s">
        <v>50</v>
      </c>
      <c r="Z1281" t="b">
        <v>1</v>
      </c>
      <c r="AA1281" t="s">
        <v>50</v>
      </c>
      <c r="AB1281" t="s">
        <v>50</v>
      </c>
      <c r="AD1281">
        <v>55</v>
      </c>
      <c r="AK1281" t="s">
        <v>50</v>
      </c>
      <c r="AL1281" t="s">
        <v>50</v>
      </c>
      <c r="AN1281" t="s">
        <v>51</v>
      </c>
      <c r="AO1281" t="s">
        <v>50</v>
      </c>
      <c r="AP1281" t="s">
        <v>50</v>
      </c>
      <c r="AQ1281" t="s">
        <v>50</v>
      </c>
      <c r="AR1281" t="s">
        <v>50</v>
      </c>
      <c r="AS1281" t="s">
        <v>50</v>
      </c>
      <c r="AT1281" t="s">
        <v>50</v>
      </c>
      <c r="AU1281" t="s">
        <v>52</v>
      </c>
      <c r="AV1281" t="s">
        <v>52</v>
      </c>
      <c r="AW1281" t="s">
        <v>52</v>
      </c>
      <c r="AX1281" t="s">
        <v>52</v>
      </c>
      <c r="AY1281" t="s">
        <v>51</v>
      </c>
    </row>
    <row r="1282" spans="1:51" x14ac:dyDescent="0.25">
      <c r="A1282">
        <v>276712</v>
      </c>
      <c r="B1282">
        <v>50</v>
      </c>
      <c r="C1282">
        <v>50</v>
      </c>
      <c r="D1282">
        <v>50</v>
      </c>
      <c r="E1282">
        <v>1</v>
      </c>
      <c r="F1282" t="s">
        <v>102</v>
      </c>
      <c r="G1282" s="22">
        <v>12410</v>
      </c>
      <c r="H1282">
        <v>85</v>
      </c>
      <c r="I1282" t="s">
        <v>46</v>
      </c>
      <c r="J1282" t="s">
        <v>47</v>
      </c>
      <c r="K1282" t="s">
        <v>58</v>
      </c>
      <c r="L1282">
        <v>26.16</v>
      </c>
      <c r="M1282">
        <v>85</v>
      </c>
      <c r="N1282">
        <v>50</v>
      </c>
      <c r="O1282">
        <v>35</v>
      </c>
      <c r="P1282">
        <v>67.5</v>
      </c>
      <c r="Q1282">
        <v>70</v>
      </c>
      <c r="R1282" t="s">
        <v>59</v>
      </c>
      <c r="S1282" t="s">
        <v>51</v>
      </c>
      <c r="T1282" t="s">
        <v>50</v>
      </c>
      <c r="U1282" t="s">
        <v>51</v>
      </c>
      <c r="V1282" t="s">
        <v>51</v>
      </c>
      <c r="W1282" t="s">
        <v>51</v>
      </c>
      <c r="X1282" t="s">
        <v>51</v>
      </c>
      <c r="Y1282" t="s">
        <v>50</v>
      </c>
      <c r="Z1282" t="s">
        <v>52</v>
      </c>
      <c r="AA1282" t="s">
        <v>50</v>
      </c>
      <c r="AB1282" t="s">
        <v>51</v>
      </c>
      <c r="AC1282">
        <v>67</v>
      </c>
      <c r="AD1282">
        <v>75</v>
      </c>
      <c r="AE1282">
        <v>127</v>
      </c>
      <c r="AF1282">
        <v>3.2</v>
      </c>
      <c r="AG1282">
        <v>2240</v>
      </c>
      <c r="AI1282" t="s">
        <v>52</v>
      </c>
      <c r="AJ1282" t="s">
        <v>52</v>
      </c>
      <c r="AK1282" t="s">
        <v>50</v>
      </c>
      <c r="AL1282" t="s">
        <v>50</v>
      </c>
      <c r="AM1282" t="s">
        <v>52</v>
      </c>
      <c r="AN1282" t="s">
        <v>51</v>
      </c>
      <c r="AO1282" t="s">
        <v>51</v>
      </c>
      <c r="AP1282" t="s">
        <v>50</v>
      </c>
      <c r="AQ1282" t="s">
        <v>51</v>
      </c>
      <c r="AR1282" t="s">
        <v>51</v>
      </c>
      <c r="AS1282" t="s">
        <v>51</v>
      </c>
      <c r="AT1282" t="s">
        <v>50</v>
      </c>
      <c r="AU1282" t="s">
        <v>52</v>
      </c>
      <c r="AV1282" t="s">
        <v>52</v>
      </c>
      <c r="AW1282" t="s">
        <v>52</v>
      </c>
      <c r="AX1282" t="s">
        <v>52</v>
      </c>
      <c r="AY1282" t="s">
        <v>51</v>
      </c>
    </row>
    <row r="1283" spans="1:51" hidden="1" x14ac:dyDescent="0.25">
      <c r="A1283">
        <v>276712</v>
      </c>
      <c r="B1283">
        <v>55</v>
      </c>
      <c r="D1283">
        <v>55</v>
      </c>
      <c r="E1283">
        <v>2</v>
      </c>
      <c r="F1283" t="s">
        <v>1600</v>
      </c>
      <c r="G1283" s="22">
        <v>12410</v>
      </c>
      <c r="H1283">
        <v>85</v>
      </c>
      <c r="I1283" t="s">
        <v>46</v>
      </c>
      <c r="J1283" t="s">
        <v>47</v>
      </c>
      <c r="K1283" t="s">
        <v>58</v>
      </c>
      <c r="L1283">
        <v>28.68</v>
      </c>
      <c r="M1283">
        <v>100</v>
      </c>
      <c r="N1283">
        <v>60</v>
      </c>
      <c r="O1283">
        <v>40</v>
      </c>
      <c r="P1283">
        <v>80</v>
      </c>
      <c r="Q1283">
        <v>67</v>
      </c>
      <c r="R1283" t="s">
        <v>54</v>
      </c>
      <c r="S1283" t="s">
        <v>50</v>
      </c>
      <c r="T1283" t="s">
        <v>50</v>
      </c>
      <c r="U1283" t="s">
        <v>50</v>
      </c>
      <c r="V1283" t="s">
        <v>51</v>
      </c>
      <c r="W1283" t="s">
        <v>51</v>
      </c>
      <c r="X1283" t="s">
        <v>51</v>
      </c>
      <c r="Y1283" t="s">
        <v>50</v>
      </c>
      <c r="Z1283" t="s">
        <v>52</v>
      </c>
      <c r="AA1283" t="s">
        <v>50</v>
      </c>
      <c r="AB1283" t="s">
        <v>51</v>
      </c>
      <c r="AC1283">
        <v>59</v>
      </c>
      <c r="AD1283">
        <v>83</v>
      </c>
      <c r="AE1283">
        <v>118</v>
      </c>
      <c r="AF1283">
        <v>4.2</v>
      </c>
      <c r="AI1283" t="s">
        <v>52</v>
      </c>
      <c r="AJ1283" t="s">
        <v>52</v>
      </c>
      <c r="AK1283" t="s">
        <v>50</v>
      </c>
      <c r="AL1283" t="s">
        <v>50</v>
      </c>
      <c r="AM1283" t="s">
        <v>52</v>
      </c>
      <c r="AN1283" t="s">
        <v>51</v>
      </c>
      <c r="AO1283" t="s">
        <v>51</v>
      </c>
      <c r="AP1283" t="s">
        <v>51</v>
      </c>
      <c r="AQ1283" t="s">
        <v>51</v>
      </c>
      <c r="AR1283" t="s">
        <v>51</v>
      </c>
      <c r="AS1283" t="s">
        <v>51</v>
      </c>
      <c r="AT1283" t="s">
        <v>50</v>
      </c>
      <c r="AU1283" t="s">
        <v>52</v>
      </c>
      <c r="AV1283" t="s">
        <v>52</v>
      </c>
      <c r="AW1283" t="s">
        <v>52</v>
      </c>
      <c r="AX1283" t="s">
        <v>52</v>
      </c>
      <c r="AY1283" t="s">
        <v>51</v>
      </c>
    </row>
    <row r="1284" spans="1:51" hidden="1" x14ac:dyDescent="0.25">
      <c r="A1284">
        <v>276712</v>
      </c>
      <c r="B1284">
        <v>55</v>
      </c>
      <c r="D1284">
        <v>55</v>
      </c>
      <c r="E1284">
        <v>3</v>
      </c>
      <c r="F1284" t="s">
        <v>1601</v>
      </c>
      <c r="G1284" s="22">
        <v>12410</v>
      </c>
      <c r="H1284">
        <v>85</v>
      </c>
      <c r="I1284" t="s">
        <v>46</v>
      </c>
      <c r="J1284" t="s">
        <v>47</v>
      </c>
      <c r="K1284" t="s">
        <v>58</v>
      </c>
      <c r="L1284">
        <v>29.25</v>
      </c>
      <c r="M1284">
        <v>95</v>
      </c>
      <c r="N1284">
        <v>60</v>
      </c>
      <c r="O1284">
        <v>35</v>
      </c>
      <c r="P1284">
        <v>77.5</v>
      </c>
      <c r="Q1284">
        <v>60</v>
      </c>
      <c r="R1284" t="s">
        <v>54</v>
      </c>
      <c r="S1284" t="s">
        <v>50</v>
      </c>
      <c r="T1284" t="s">
        <v>50</v>
      </c>
      <c r="U1284" t="s">
        <v>50</v>
      </c>
      <c r="V1284" t="s">
        <v>51</v>
      </c>
      <c r="W1284" t="s">
        <v>51</v>
      </c>
      <c r="X1284" t="s">
        <v>51</v>
      </c>
      <c r="Y1284" t="s">
        <v>50</v>
      </c>
      <c r="Z1284" t="s">
        <v>52</v>
      </c>
      <c r="AA1284" t="s">
        <v>50</v>
      </c>
      <c r="AB1284" t="s">
        <v>51</v>
      </c>
      <c r="AI1284" t="s">
        <v>52</v>
      </c>
      <c r="AJ1284" t="s">
        <v>52</v>
      </c>
      <c r="AK1284" t="s">
        <v>50</v>
      </c>
      <c r="AL1284" t="s">
        <v>50</v>
      </c>
      <c r="AM1284" t="s">
        <v>52</v>
      </c>
      <c r="AN1284" t="s">
        <v>51</v>
      </c>
      <c r="AO1284" t="s">
        <v>51</v>
      </c>
      <c r="AP1284" t="s">
        <v>51</v>
      </c>
      <c r="AQ1284" t="s">
        <v>51</v>
      </c>
      <c r="AR1284" t="s">
        <v>51</v>
      </c>
      <c r="AS1284" t="s">
        <v>51</v>
      </c>
      <c r="AT1284" t="s">
        <v>50</v>
      </c>
      <c r="AU1284" t="s">
        <v>52</v>
      </c>
      <c r="AV1284" t="s">
        <v>52</v>
      </c>
      <c r="AW1284" t="s">
        <v>52</v>
      </c>
      <c r="AX1284" t="s">
        <v>52</v>
      </c>
      <c r="AY1284" t="s">
        <v>51</v>
      </c>
    </row>
    <row r="1285" spans="1:51" hidden="1" x14ac:dyDescent="0.25">
      <c r="A1285">
        <v>276712</v>
      </c>
      <c r="B1285">
        <v>55</v>
      </c>
      <c r="D1285">
        <v>55</v>
      </c>
      <c r="E1285">
        <v>4</v>
      </c>
      <c r="F1285" t="s">
        <v>1602</v>
      </c>
      <c r="G1285" s="22">
        <v>12410</v>
      </c>
      <c r="H1285">
        <v>85</v>
      </c>
      <c r="I1285" t="s">
        <v>46</v>
      </c>
      <c r="J1285" t="s">
        <v>47</v>
      </c>
      <c r="K1285" t="s">
        <v>58</v>
      </c>
      <c r="L1285">
        <v>29.01</v>
      </c>
      <c r="M1285">
        <v>101</v>
      </c>
      <c r="N1285">
        <v>65</v>
      </c>
      <c r="O1285">
        <v>36</v>
      </c>
      <c r="P1285">
        <v>83</v>
      </c>
      <c r="Q1285">
        <v>70</v>
      </c>
      <c r="R1285" t="s">
        <v>54</v>
      </c>
      <c r="S1285" t="s">
        <v>50</v>
      </c>
      <c r="T1285" t="s">
        <v>51</v>
      </c>
      <c r="U1285" t="s">
        <v>51</v>
      </c>
      <c r="V1285" t="s">
        <v>51</v>
      </c>
      <c r="W1285" t="s">
        <v>51</v>
      </c>
      <c r="X1285" t="s">
        <v>51</v>
      </c>
      <c r="Y1285" t="s">
        <v>50</v>
      </c>
      <c r="Z1285" t="s">
        <v>52</v>
      </c>
      <c r="AA1285" t="s">
        <v>50</v>
      </c>
      <c r="AB1285" t="s">
        <v>51</v>
      </c>
      <c r="AC1285">
        <v>59</v>
      </c>
      <c r="AD1285">
        <v>83</v>
      </c>
      <c r="AE1285">
        <v>122</v>
      </c>
      <c r="AF1285">
        <v>4.8</v>
      </c>
      <c r="AI1285" t="s">
        <v>52</v>
      </c>
      <c r="AJ1285" t="s">
        <v>52</v>
      </c>
      <c r="AK1285" t="s">
        <v>50</v>
      </c>
      <c r="AL1285" t="s">
        <v>50</v>
      </c>
      <c r="AM1285" t="s">
        <v>52</v>
      </c>
      <c r="AN1285" t="s">
        <v>51</v>
      </c>
      <c r="AO1285" t="s">
        <v>51</v>
      </c>
      <c r="AP1285" t="s">
        <v>51</v>
      </c>
      <c r="AQ1285" t="s">
        <v>51</v>
      </c>
      <c r="AR1285" t="s">
        <v>51</v>
      </c>
      <c r="AS1285" t="s">
        <v>51</v>
      </c>
      <c r="AT1285" t="s">
        <v>50</v>
      </c>
      <c r="AU1285" t="s">
        <v>52</v>
      </c>
      <c r="AV1285" t="s">
        <v>52</v>
      </c>
      <c r="AW1285" t="s">
        <v>52</v>
      </c>
      <c r="AX1285" t="s">
        <v>52</v>
      </c>
      <c r="AY1285" t="s">
        <v>51</v>
      </c>
    </row>
    <row r="1286" spans="1:51" hidden="1" x14ac:dyDescent="0.25">
      <c r="A1286">
        <v>276712</v>
      </c>
      <c r="B1286">
        <v>55</v>
      </c>
      <c r="D1286">
        <v>55</v>
      </c>
      <c r="E1286">
        <v>5</v>
      </c>
      <c r="F1286" t="s">
        <v>1603</v>
      </c>
      <c r="G1286" s="22">
        <v>12410</v>
      </c>
      <c r="H1286">
        <v>85</v>
      </c>
      <c r="I1286" t="s">
        <v>46</v>
      </c>
      <c r="J1286" t="s">
        <v>47</v>
      </c>
      <c r="K1286" t="s">
        <v>58</v>
      </c>
      <c r="L1286">
        <v>28.54</v>
      </c>
      <c r="M1286">
        <v>110</v>
      </c>
      <c r="N1286">
        <v>70</v>
      </c>
      <c r="O1286">
        <v>40</v>
      </c>
      <c r="P1286">
        <v>90</v>
      </c>
      <c r="Q1286">
        <v>64</v>
      </c>
      <c r="R1286" t="s">
        <v>54</v>
      </c>
      <c r="S1286" t="s">
        <v>50</v>
      </c>
      <c r="T1286" t="s">
        <v>51</v>
      </c>
      <c r="U1286" t="s">
        <v>50</v>
      </c>
      <c r="V1286" t="s">
        <v>51</v>
      </c>
      <c r="W1286" t="s">
        <v>51</v>
      </c>
      <c r="X1286" t="s">
        <v>51</v>
      </c>
      <c r="Y1286" t="s">
        <v>50</v>
      </c>
      <c r="Z1286" t="s">
        <v>52</v>
      </c>
      <c r="AA1286" t="s">
        <v>50</v>
      </c>
      <c r="AB1286" t="s">
        <v>51</v>
      </c>
      <c r="AI1286" t="s">
        <v>52</v>
      </c>
      <c r="AJ1286" t="s">
        <v>52</v>
      </c>
      <c r="AK1286" t="s">
        <v>50</v>
      </c>
      <c r="AL1286" t="s">
        <v>50</v>
      </c>
      <c r="AM1286" t="s">
        <v>52</v>
      </c>
      <c r="AN1286" t="s">
        <v>51</v>
      </c>
      <c r="AO1286" t="s">
        <v>51</v>
      </c>
      <c r="AP1286" t="s">
        <v>51</v>
      </c>
      <c r="AQ1286" t="s">
        <v>51</v>
      </c>
      <c r="AR1286" t="s">
        <v>51</v>
      </c>
      <c r="AS1286" t="s">
        <v>51</v>
      </c>
      <c r="AT1286" t="s">
        <v>50</v>
      </c>
      <c r="AU1286" t="s">
        <v>52</v>
      </c>
      <c r="AV1286" t="s">
        <v>52</v>
      </c>
      <c r="AW1286" t="s">
        <v>52</v>
      </c>
      <c r="AX1286" t="s">
        <v>52</v>
      </c>
      <c r="AY1286" t="s">
        <v>51</v>
      </c>
    </row>
    <row r="1287" spans="1:51" hidden="1" x14ac:dyDescent="0.25">
      <c r="A1287">
        <v>276712</v>
      </c>
      <c r="B1287">
        <v>55</v>
      </c>
      <c r="D1287">
        <v>55</v>
      </c>
      <c r="E1287">
        <v>6</v>
      </c>
      <c r="F1287" t="s">
        <v>1604</v>
      </c>
      <c r="G1287" s="22">
        <v>12410</v>
      </c>
      <c r="H1287">
        <v>85</v>
      </c>
      <c r="I1287" t="s">
        <v>46</v>
      </c>
      <c r="J1287" t="s">
        <v>47</v>
      </c>
      <c r="K1287" t="s">
        <v>58</v>
      </c>
      <c r="L1287">
        <v>28.92</v>
      </c>
      <c r="M1287">
        <v>100</v>
      </c>
      <c r="N1287">
        <v>60</v>
      </c>
      <c r="O1287">
        <v>40</v>
      </c>
      <c r="P1287">
        <v>80</v>
      </c>
      <c r="Q1287">
        <v>73</v>
      </c>
      <c r="R1287" t="s">
        <v>54</v>
      </c>
      <c r="S1287" t="s">
        <v>50</v>
      </c>
      <c r="T1287" t="s">
        <v>51</v>
      </c>
      <c r="U1287" t="s">
        <v>50</v>
      </c>
      <c r="V1287" t="s">
        <v>51</v>
      </c>
      <c r="W1287" t="s">
        <v>51</v>
      </c>
      <c r="X1287" t="s">
        <v>51</v>
      </c>
      <c r="Y1287" t="s">
        <v>50</v>
      </c>
      <c r="Z1287" t="s">
        <v>52</v>
      </c>
      <c r="AA1287" t="s">
        <v>50</v>
      </c>
      <c r="AB1287" t="s">
        <v>51</v>
      </c>
      <c r="AC1287">
        <v>57</v>
      </c>
      <c r="AD1287">
        <v>83</v>
      </c>
      <c r="AE1287">
        <v>118</v>
      </c>
      <c r="AF1287">
        <v>4.8</v>
      </c>
      <c r="AI1287" t="s">
        <v>52</v>
      </c>
      <c r="AJ1287" t="s">
        <v>52</v>
      </c>
      <c r="AK1287" t="s">
        <v>50</v>
      </c>
      <c r="AL1287" t="s">
        <v>50</v>
      </c>
      <c r="AM1287" t="s">
        <v>52</v>
      </c>
      <c r="AN1287" t="s">
        <v>51</v>
      </c>
      <c r="AO1287" t="s">
        <v>51</v>
      </c>
      <c r="AP1287" t="s">
        <v>51</v>
      </c>
      <c r="AQ1287" t="s">
        <v>51</v>
      </c>
      <c r="AR1287" t="s">
        <v>51</v>
      </c>
      <c r="AS1287" t="s">
        <v>51</v>
      </c>
      <c r="AT1287" t="s">
        <v>50</v>
      </c>
      <c r="AU1287" t="s">
        <v>52</v>
      </c>
      <c r="AV1287" t="s">
        <v>52</v>
      </c>
      <c r="AW1287" t="s">
        <v>52</v>
      </c>
      <c r="AX1287" t="s">
        <v>52</v>
      </c>
      <c r="AY1287" t="s">
        <v>51</v>
      </c>
    </row>
    <row r="1288" spans="1:51" hidden="1" x14ac:dyDescent="0.25">
      <c r="A1288">
        <v>276712</v>
      </c>
      <c r="B1288">
        <v>65</v>
      </c>
      <c r="C1288">
        <v>65</v>
      </c>
      <c r="D1288">
        <v>55</v>
      </c>
      <c r="E1288">
        <v>7</v>
      </c>
      <c r="F1288" t="s">
        <v>1605</v>
      </c>
      <c r="G1288" s="22">
        <v>12410</v>
      </c>
      <c r="H1288">
        <v>85</v>
      </c>
      <c r="I1288" t="s">
        <v>46</v>
      </c>
      <c r="J1288" t="s">
        <v>47</v>
      </c>
      <c r="K1288" t="s">
        <v>58</v>
      </c>
      <c r="L1288">
        <v>29</v>
      </c>
      <c r="M1288">
        <v>105</v>
      </c>
      <c r="N1288">
        <v>60</v>
      </c>
      <c r="O1288">
        <v>45</v>
      </c>
      <c r="P1288">
        <v>82.5</v>
      </c>
      <c r="Q1288">
        <v>73</v>
      </c>
      <c r="R1288" t="s">
        <v>54</v>
      </c>
      <c r="S1288" t="s">
        <v>50</v>
      </c>
      <c r="T1288" t="s">
        <v>51</v>
      </c>
      <c r="U1288" t="s">
        <v>50</v>
      </c>
      <c r="V1288" t="s">
        <v>51</v>
      </c>
      <c r="W1288" t="s">
        <v>51</v>
      </c>
      <c r="X1288" t="s">
        <v>51</v>
      </c>
      <c r="Y1288" t="s">
        <v>50</v>
      </c>
      <c r="Z1288" t="s">
        <v>52</v>
      </c>
      <c r="AA1288" t="s">
        <v>50</v>
      </c>
      <c r="AB1288" t="s">
        <v>51</v>
      </c>
      <c r="AK1288" t="s">
        <v>50</v>
      </c>
      <c r="AL1288" t="s">
        <v>50</v>
      </c>
      <c r="AN1288" t="s">
        <v>51</v>
      </c>
      <c r="AO1288" t="s">
        <v>51</v>
      </c>
      <c r="AP1288" t="s">
        <v>51</v>
      </c>
      <c r="AQ1288" t="s">
        <v>51</v>
      </c>
      <c r="AR1288" t="s">
        <v>51</v>
      </c>
      <c r="AS1288" t="s">
        <v>51</v>
      </c>
      <c r="AT1288" t="s">
        <v>50</v>
      </c>
      <c r="AU1288" t="s">
        <v>52</v>
      </c>
      <c r="AV1288" t="s">
        <v>52</v>
      </c>
      <c r="AW1288" t="s">
        <v>52</v>
      </c>
      <c r="AX1288" t="s">
        <v>52</v>
      </c>
      <c r="AY1288" t="s">
        <v>51</v>
      </c>
    </row>
    <row r="1289" spans="1:51" hidden="1" x14ac:dyDescent="0.25">
      <c r="A1289">
        <v>276712</v>
      </c>
      <c r="B1289">
        <v>65</v>
      </c>
      <c r="C1289">
        <v>65</v>
      </c>
      <c r="D1289">
        <v>55</v>
      </c>
      <c r="E1289">
        <v>8</v>
      </c>
      <c r="F1289" t="s">
        <v>1606</v>
      </c>
      <c r="G1289" s="22">
        <v>12410</v>
      </c>
      <c r="H1289">
        <v>85</v>
      </c>
      <c r="I1289" t="s">
        <v>46</v>
      </c>
      <c r="J1289" t="s">
        <v>47</v>
      </c>
      <c r="K1289" t="s">
        <v>58</v>
      </c>
      <c r="L1289">
        <v>32.4</v>
      </c>
      <c r="M1289">
        <v>110</v>
      </c>
      <c r="N1289">
        <v>60</v>
      </c>
      <c r="O1289">
        <v>50</v>
      </c>
      <c r="P1289">
        <v>85</v>
      </c>
      <c r="Q1289">
        <v>72</v>
      </c>
      <c r="R1289" t="s">
        <v>59</v>
      </c>
      <c r="S1289" t="s">
        <v>50</v>
      </c>
      <c r="T1289" t="s">
        <v>51</v>
      </c>
      <c r="U1289" t="s">
        <v>50</v>
      </c>
      <c r="V1289" t="s">
        <v>51</v>
      </c>
      <c r="W1289" t="s">
        <v>51</v>
      </c>
      <c r="X1289" t="s">
        <v>51</v>
      </c>
      <c r="Y1289" t="s">
        <v>50</v>
      </c>
      <c r="Z1289" t="s">
        <v>52</v>
      </c>
      <c r="AA1289" t="s">
        <v>50</v>
      </c>
      <c r="AB1289" t="s">
        <v>51</v>
      </c>
      <c r="AC1289">
        <v>54</v>
      </c>
      <c r="AD1289">
        <v>85</v>
      </c>
      <c r="AE1289">
        <v>124</v>
      </c>
      <c r="AF1289">
        <v>5.0999999999999996</v>
      </c>
      <c r="AK1289" t="s">
        <v>50</v>
      </c>
      <c r="AL1289" t="s">
        <v>50</v>
      </c>
      <c r="AM1289" t="s">
        <v>50</v>
      </c>
      <c r="AN1289" t="s">
        <v>51</v>
      </c>
      <c r="AO1289" t="s">
        <v>51</v>
      </c>
      <c r="AP1289" t="s">
        <v>51</v>
      </c>
      <c r="AQ1289" t="s">
        <v>51</v>
      </c>
      <c r="AR1289" t="s">
        <v>51</v>
      </c>
      <c r="AS1289" t="s">
        <v>51</v>
      </c>
      <c r="AT1289" t="s">
        <v>50</v>
      </c>
      <c r="AU1289" t="s">
        <v>52</v>
      </c>
      <c r="AV1289" t="s">
        <v>52</v>
      </c>
      <c r="AW1289" t="s">
        <v>52</v>
      </c>
      <c r="AX1289" t="s">
        <v>52</v>
      </c>
      <c r="AY1289" t="s">
        <v>51</v>
      </c>
    </row>
    <row r="1290" spans="1:51" hidden="1" x14ac:dyDescent="0.25">
      <c r="A1290">
        <v>276712</v>
      </c>
      <c r="B1290">
        <v>65</v>
      </c>
      <c r="C1290">
        <v>65</v>
      </c>
      <c r="D1290">
        <v>55</v>
      </c>
      <c r="E1290">
        <v>9</v>
      </c>
      <c r="F1290" t="s">
        <v>1607</v>
      </c>
      <c r="G1290" s="22">
        <v>12410</v>
      </c>
      <c r="H1290">
        <v>85</v>
      </c>
      <c r="I1290" t="s">
        <v>46</v>
      </c>
      <c r="J1290" t="s">
        <v>47</v>
      </c>
      <c r="K1290" t="s">
        <v>58</v>
      </c>
      <c r="L1290">
        <v>29.5</v>
      </c>
      <c r="M1290">
        <v>100</v>
      </c>
      <c r="N1290">
        <v>60</v>
      </c>
      <c r="O1290">
        <v>40</v>
      </c>
      <c r="P1290">
        <v>80</v>
      </c>
      <c r="Q1290">
        <v>82</v>
      </c>
      <c r="R1290" t="s">
        <v>59</v>
      </c>
      <c r="S1290" t="s">
        <v>50</v>
      </c>
      <c r="T1290" t="s">
        <v>51</v>
      </c>
      <c r="U1290" t="s">
        <v>50</v>
      </c>
      <c r="V1290" t="s">
        <v>51</v>
      </c>
      <c r="W1290" t="s">
        <v>51</v>
      </c>
      <c r="X1290" t="s">
        <v>51</v>
      </c>
      <c r="Y1290" t="s">
        <v>50</v>
      </c>
      <c r="Z1290" t="s">
        <v>52</v>
      </c>
      <c r="AA1290" t="s">
        <v>50</v>
      </c>
      <c r="AB1290" t="s">
        <v>51</v>
      </c>
      <c r="AD1290">
        <v>85</v>
      </c>
      <c r="AK1290" t="s">
        <v>50</v>
      </c>
      <c r="AL1290" t="s">
        <v>50</v>
      </c>
      <c r="AM1290" t="s">
        <v>50</v>
      </c>
      <c r="AN1290" t="s">
        <v>51</v>
      </c>
      <c r="AO1290" t="s">
        <v>51</v>
      </c>
      <c r="AP1290" t="s">
        <v>51</v>
      </c>
      <c r="AQ1290" t="s">
        <v>50</v>
      </c>
      <c r="AR1290" t="s">
        <v>50</v>
      </c>
      <c r="AS1290" t="s">
        <v>51</v>
      </c>
      <c r="AT1290" t="s">
        <v>50</v>
      </c>
      <c r="AU1290" t="s">
        <v>52</v>
      </c>
      <c r="AV1290" t="s">
        <v>52</v>
      </c>
      <c r="AW1290" t="s">
        <v>52</v>
      </c>
      <c r="AX1290" t="s">
        <v>52</v>
      </c>
      <c r="AY1290" t="s">
        <v>51</v>
      </c>
    </row>
    <row r="1291" spans="1:51" hidden="1" x14ac:dyDescent="0.25">
      <c r="A1291">
        <v>276712</v>
      </c>
      <c r="B1291">
        <v>65</v>
      </c>
      <c r="C1291">
        <v>65</v>
      </c>
      <c r="D1291">
        <v>55</v>
      </c>
      <c r="E1291">
        <v>10</v>
      </c>
      <c r="F1291" t="s">
        <v>1608</v>
      </c>
      <c r="G1291" s="22">
        <v>12410</v>
      </c>
      <c r="H1291">
        <v>85</v>
      </c>
      <c r="I1291" t="s">
        <v>46</v>
      </c>
      <c r="J1291" t="s">
        <v>47</v>
      </c>
      <c r="K1291" t="s">
        <v>58</v>
      </c>
      <c r="L1291">
        <v>31.2</v>
      </c>
      <c r="M1291">
        <v>110</v>
      </c>
      <c r="N1291">
        <v>70</v>
      </c>
      <c r="O1291">
        <v>40</v>
      </c>
      <c r="P1291">
        <v>90</v>
      </c>
      <c r="Q1291">
        <v>82</v>
      </c>
      <c r="R1291" t="s">
        <v>54</v>
      </c>
      <c r="S1291" t="s">
        <v>50</v>
      </c>
      <c r="T1291" t="s">
        <v>51</v>
      </c>
      <c r="U1291" t="s">
        <v>50</v>
      </c>
      <c r="V1291" t="s">
        <v>51</v>
      </c>
      <c r="W1291" t="s">
        <v>51</v>
      </c>
      <c r="X1291" t="s">
        <v>51</v>
      </c>
      <c r="Y1291" t="s">
        <v>50</v>
      </c>
      <c r="Z1291" t="s">
        <v>52</v>
      </c>
      <c r="AA1291" t="s">
        <v>50</v>
      </c>
      <c r="AB1291" t="s">
        <v>51</v>
      </c>
      <c r="AC1291">
        <v>78</v>
      </c>
      <c r="AD1291">
        <v>61</v>
      </c>
      <c r="AE1291">
        <v>108</v>
      </c>
      <c r="AF1291">
        <v>4.4000000000000004</v>
      </c>
      <c r="AK1291" t="s">
        <v>50</v>
      </c>
      <c r="AL1291" t="s">
        <v>50</v>
      </c>
      <c r="AM1291" t="s">
        <v>50</v>
      </c>
      <c r="AN1291" t="s">
        <v>51</v>
      </c>
      <c r="AO1291" t="s">
        <v>51</v>
      </c>
      <c r="AP1291" t="s">
        <v>51</v>
      </c>
      <c r="AQ1291" t="s">
        <v>50</v>
      </c>
      <c r="AR1291" t="s">
        <v>50</v>
      </c>
      <c r="AS1291" t="s">
        <v>51</v>
      </c>
      <c r="AT1291" t="s">
        <v>50</v>
      </c>
      <c r="AU1291" t="s">
        <v>52</v>
      </c>
      <c r="AV1291" t="s">
        <v>52</v>
      </c>
      <c r="AW1291" t="s">
        <v>52</v>
      </c>
      <c r="AX1291" t="s">
        <v>52</v>
      </c>
      <c r="AY1291" t="s">
        <v>51</v>
      </c>
    </row>
    <row r="1292" spans="1:51" x14ac:dyDescent="0.25">
      <c r="A1292">
        <v>277271</v>
      </c>
      <c r="B1292">
        <v>50</v>
      </c>
      <c r="D1292">
        <v>50</v>
      </c>
      <c r="E1292">
        <v>1</v>
      </c>
      <c r="F1292" t="s">
        <v>329</v>
      </c>
      <c r="G1292" s="22">
        <v>15955</v>
      </c>
      <c r="H1292">
        <v>75</v>
      </c>
      <c r="I1292" t="s">
        <v>56</v>
      </c>
      <c r="J1292" t="s">
        <v>47</v>
      </c>
      <c r="K1292" t="s">
        <v>48</v>
      </c>
      <c r="L1292">
        <v>31.83</v>
      </c>
      <c r="M1292">
        <v>180</v>
      </c>
      <c r="N1292">
        <v>80</v>
      </c>
      <c r="O1292">
        <v>100</v>
      </c>
      <c r="P1292">
        <v>130</v>
      </c>
      <c r="Q1292">
        <v>56</v>
      </c>
      <c r="R1292" t="s">
        <v>54</v>
      </c>
      <c r="S1292" t="s">
        <v>51</v>
      </c>
      <c r="T1292" t="s">
        <v>50</v>
      </c>
      <c r="U1292" t="s">
        <v>50</v>
      </c>
      <c r="V1292" t="s">
        <v>51</v>
      </c>
      <c r="W1292" t="s">
        <v>50</v>
      </c>
      <c r="X1292" t="s">
        <v>50</v>
      </c>
      <c r="Y1292" t="s">
        <v>51</v>
      </c>
      <c r="Z1292" t="b">
        <v>1</v>
      </c>
      <c r="AA1292" t="s">
        <v>50</v>
      </c>
      <c r="AB1292" t="s">
        <v>50</v>
      </c>
      <c r="AC1292">
        <v>112</v>
      </c>
      <c r="AD1292">
        <v>57</v>
      </c>
      <c r="AE1292">
        <v>12</v>
      </c>
      <c r="AF1292">
        <v>3.8</v>
      </c>
      <c r="AI1292" t="s">
        <v>52</v>
      </c>
      <c r="AJ1292" t="s">
        <v>52</v>
      </c>
      <c r="AK1292" t="s">
        <v>50</v>
      </c>
      <c r="AL1292" t="s">
        <v>50</v>
      </c>
      <c r="AM1292" t="s">
        <v>52</v>
      </c>
      <c r="AN1292" t="s">
        <v>51</v>
      </c>
      <c r="AO1292" t="s">
        <v>50</v>
      </c>
      <c r="AQ1292" t="s">
        <v>50</v>
      </c>
      <c r="AR1292" t="s">
        <v>50</v>
      </c>
      <c r="AS1292" t="s">
        <v>51</v>
      </c>
      <c r="AT1292" t="s">
        <v>50</v>
      </c>
      <c r="AU1292" t="s">
        <v>52</v>
      </c>
      <c r="AV1292" t="s">
        <v>52</v>
      </c>
      <c r="AW1292" t="s">
        <v>52</v>
      </c>
      <c r="AX1292" t="s">
        <v>52</v>
      </c>
      <c r="AY1292" t="s">
        <v>50</v>
      </c>
    </row>
    <row r="1293" spans="1:51" hidden="1" x14ac:dyDescent="0.25">
      <c r="A1293">
        <v>277271</v>
      </c>
      <c r="B1293">
        <v>50</v>
      </c>
      <c r="D1293">
        <v>50</v>
      </c>
      <c r="E1293">
        <v>2</v>
      </c>
      <c r="F1293" t="s">
        <v>1609</v>
      </c>
      <c r="G1293" s="22">
        <v>15955</v>
      </c>
      <c r="H1293">
        <v>75</v>
      </c>
      <c r="I1293" t="s">
        <v>56</v>
      </c>
      <c r="J1293" t="s">
        <v>47</v>
      </c>
      <c r="K1293" t="s">
        <v>48</v>
      </c>
      <c r="L1293">
        <v>32.35</v>
      </c>
      <c r="M1293">
        <v>135</v>
      </c>
      <c r="N1293">
        <v>70</v>
      </c>
      <c r="O1293">
        <v>65</v>
      </c>
      <c r="P1293">
        <v>102.5</v>
      </c>
      <c r="Q1293">
        <v>56</v>
      </c>
      <c r="R1293" t="s">
        <v>54</v>
      </c>
      <c r="S1293" t="s">
        <v>51</v>
      </c>
      <c r="T1293" t="s">
        <v>50</v>
      </c>
      <c r="U1293" t="s">
        <v>50</v>
      </c>
      <c r="V1293" t="s">
        <v>51</v>
      </c>
      <c r="W1293" t="s">
        <v>50</v>
      </c>
      <c r="X1293" t="s">
        <v>50</v>
      </c>
      <c r="Y1293" t="s">
        <v>51</v>
      </c>
      <c r="Z1293" t="b">
        <v>1</v>
      </c>
      <c r="AA1293" t="s">
        <v>50</v>
      </c>
      <c r="AB1293" t="s">
        <v>50</v>
      </c>
      <c r="AC1293">
        <v>95</v>
      </c>
      <c r="AD1293">
        <v>69</v>
      </c>
      <c r="AE1293">
        <v>155</v>
      </c>
      <c r="AF1293">
        <v>4.3</v>
      </c>
      <c r="AI1293" t="s">
        <v>52</v>
      </c>
      <c r="AJ1293" t="s">
        <v>52</v>
      </c>
      <c r="AK1293" t="s">
        <v>50</v>
      </c>
      <c r="AL1293" t="s">
        <v>51</v>
      </c>
      <c r="AM1293" t="s">
        <v>52</v>
      </c>
      <c r="AN1293" t="s">
        <v>51</v>
      </c>
      <c r="AO1293" t="s">
        <v>50</v>
      </c>
      <c r="AQ1293" t="s">
        <v>50</v>
      </c>
      <c r="AR1293" t="s">
        <v>50</v>
      </c>
      <c r="AS1293" t="s">
        <v>51</v>
      </c>
      <c r="AT1293" t="s">
        <v>50</v>
      </c>
      <c r="AU1293" t="s">
        <v>52</v>
      </c>
      <c r="AV1293" t="s">
        <v>52</v>
      </c>
      <c r="AW1293" t="s">
        <v>52</v>
      </c>
      <c r="AX1293" t="s">
        <v>52</v>
      </c>
      <c r="AY1293" t="s">
        <v>51</v>
      </c>
    </row>
    <row r="1294" spans="1:51" hidden="1" x14ac:dyDescent="0.25">
      <c r="A1294">
        <v>277271</v>
      </c>
      <c r="B1294">
        <v>50</v>
      </c>
      <c r="D1294">
        <v>50</v>
      </c>
      <c r="E1294">
        <v>3</v>
      </c>
      <c r="F1294" t="s">
        <v>1610</v>
      </c>
      <c r="G1294" s="22">
        <v>15955</v>
      </c>
      <c r="H1294">
        <v>75</v>
      </c>
      <c r="I1294" t="s">
        <v>56</v>
      </c>
      <c r="J1294" t="s">
        <v>47</v>
      </c>
      <c r="K1294" t="s">
        <v>48</v>
      </c>
      <c r="L1294">
        <v>32.01</v>
      </c>
      <c r="M1294">
        <v>175</v>
      </c>
      <c r="N1294">
        <v>80</v>
      </c>
      <c r="O1294">
        <v>95</v>
      </c>
      <c r="P1294">
        <v>127.5</v>
      </c>
      <c r="Q1294">
        <v>59</v>
      </c>
      <c r="R1294" t="s">
        <v>49</v>
      </c>
      <c r="S1294" t="s">
        <v>51</v>
      </c>
      <c r="T1294" t="s">
        <v>50</v>
      </c>
      <c r="U1294" t="s">
        <v>50</v>
      </c>
      <c r="V1294" t="s">
        <v>51</v>
      </c>
      <c r="W1294" t="s">
        <v>50</v>
      </c>
      <c r="X1294" t="s">
        <v>50</v>
      </c>
      <c r="Y1294" t="s">
        <v>51</v>
      </c>
      <c r="Z1294" t="b">
        <v>1</v>
      </c>
      <c r="AA1294" t="s">
        <v>50</v>
      </c>
      <c r="AB1294" t="s">
        <v>50</v>
      </c>
      <c r="AC1294">
        <v>111</v>
      </c>
      <c r="AD1294">
        <v>57</v>
      </c>
      <c r="AE1294">
        <v>137</v>
      </c>
      <c r="AF1294">
        <v>3.7</v>
      </c>
      <c r="AI1294" t="s">
        <v>52</v>
      </c>
      <c r="AJ1294" t="s">
        <v>52</v>
      </c>
      <c r="AK1294" t="s">
        <v>50</v>
      </c>
      <c r="AL1294" t="s">
        <v>51</v>
      </c>
      <c r="AM1294" t="s">
        <v>52</v>
      </c>
      <c r="AN1294" t="s">
        <v>51</v>
      </c>
      <c r="AO1294" t="s">
        <v>51</v>
      </c>
      <c r="AQ1294" t="s">
        <v>50</v>
      </c>
      <c r="AR1294" t="s">
        <v>50</v>
      </c>
      <c r="AS1294" t="s">
        <v>51</v>
      </c>
      <c r="AT1294" t="s">
        <v>50</v>
      </c>
      <c r="AU1294" t="s">
        <v>52</v>
      </c>
      <c r="AV1294" t="s">
        <v>52</v>
      </c>
      <c r="AW1294" t="s">
        <v>52</v>
      </c>
      <c r="AX1294" t="s">
        <v>52</v>
      </c>
      <c r="AY1294" t="s">
        <v>51</v>
      </c>
    </row>
    <row r="1295" spans="1:51" hidden="1" x14ac:dyDescent="0.25">
      <c r="A1295">
        <v>277271</v>
      </c>
      <c r="B1295">
        <v>50</v>
      </c>
      <c r="D1295">
        <v>50</v>
      </c>
      <c r="E1295">
        <v>4</v>
      </c>
      <c r="F1295" t="s">
        <v>1611</v>
      </c>
      <c r="G1295" s="22">
        <v>15955</v>
      </c>
      <c r="H1295">
        <v>75</v>
      </c>
      <c r="I1295" t="s">
        <v>56</v>
      </c>
      <c r="J1295" t="s">
        <v>47</v>
      </c>
      <c r="K1295" t="s">
        <v>48</v>
      </c>
      <c r="L1295">
        <v>32.869999999999997</v>
      </c>
      <c r="M1295">
        <v>180</v>
      </c>
      <c r="N1295">
        <v>80</v>
      </c>
      <c r="O1295">
        <v>100</v>
      </c>
      <c r="P1295">
        <v>130</v>
      </c>
      <c r="Q1295">
        <v>57</v>
      </c>
      <c r="R1295" t="s">
        <v>49</v>
      </c>
      <c r="S1295" t="s">
        <v>51</v>
      </c>
      <c r="T1295" t="s">
        <v>50</v>
      </c>
      <c r="U1295" t="s">
        <v>50</v>
      </c>
      <c r="V1295" t="s">
        <v>51</v>
      </c>
      <c r="W1295" t="s">
        <v>50</v>
      </c>
      <c r="X1295" t="s">
        <v>50</v>
      </c>
      <c r="Y1295" t="s">
        <v>51</v>
      </c>
      <c r="Z1295" t="b">
        <v>1</v>
      </c>
      <c r="AA1295" t="s">
        <v>50</v>
      </c>
      <c r="AB1295" t="s">
        <v>50</v>
      </c>
      <c r="AI1295" t="s">
        <v>52</v>
      </c>
      <c r="AJ1295" t="s">
        <v>52</v>
      </c>
      <c r="AK1295" t="s">
        <v>50</v>
      </c>
      <c r="AL1295" t="s">
        <v>51</v>
      </c>
      <c r="AM1295" t="s">
        <v>52</v>
      </c>
      <c r="AN1295" t="s">
        <v>51</v>
      </c>
      <c r="AO1295" t="s">
        <v>51</v>
      </c>
      <c r="AP1295" t="s">
        <v>50</v>
      </c>
      <c r="AQ1295" t="s">
        <v>50</v>
      </c>
      <c r="AR1295" t="s">
        <v>50</v>
      </c>
      <c r="AS1295" t="s">
        <v>51</v>
      </c>
      <c r="AT1295" t="s">
        <v>50</v>
      </c>
      <c r="AU1295" t="s">
        <v>52</v>
      </c>
      <c r="AV1295" t="s">
        <v>52</v>
      </c>
      <c r="AW1295" t="s">
        <v>52</v>
      </c>
      <c r="AX1295" t="s">
        <v>52</v>
      </c>
      <c r="AY1295" t="s">
        <v>51</v>
      </c>
    </row>
    <row r="1296" spans="1:51" hidden="1" x14ac:dyDescent="0.25">
      <c r="A1296">
        <v>277271</v>
      </c>
      <c r="B1296">
        <v>50</v>
      </c>
      <c r="D1296">
        <v>50</v>
      </c>
      <c r="E1296">
        <v>5</v>
      </c>
      <c r="F1296" t="s">
        <v>1612</v>
      </c>
      <c r="G1296" s="22">
        <v>15955</v>
      </c>
      <c r="H1296">
        <v>75</v>
      </c>
      <c r="I1296" t="s">
        <v>56</v>
      </c>
      <c r="J1296" t="s">
        <v>47</v>
      </c>
      <c r="K1296" t="s">
        <v>48</v>
      </c>
      <c r="L1296">
        <v>32.869999999999997</v>
      </c>
      <c r="M1296">
        <v>120</v>
      </c>
      <c r="N1296">
        <v>70</v>
      </c>
      <c r="O1296">
        <v>50</v>
      </c>
      <c r="P1296">
        <v>95</v>
      </c>
      <c r="Q1296">
        <v>67</v>
      </c>
      <c r="R1296" t="s">
        <v>49</v>
      </c>
      <c r="S1296" t="s">
        <v>51</v>
      </c>
      <c r="T1296" t="s">
        <v>50</v>
      </c>
      <c r="U1296" t="s">
        <v>50</v>
      </c>
      <c r="V1296" t="s">
        <v>51</v>
      </c>
      <c r="W1296" t="s">
        <v>50</v>
      </c>
      <c r="X1296" t="s">
        <v>50</v>
      </c>
      <c r="Y1296" t="s">
        <v>51</v>
      </c>
      <c r="Z1296" t="b">
        <v>1</v>
      </c>
      <c r="AA1296" t="s">
        <v>50</v>
      </c>
      <c r="AB1296" t="s">
        <v>50</v>
      </c>
      <c r="AC1296">
        <v>118</v>
      </c>
      <c r="AD1296">
        <v>53</v>
      </c>
      <c r="AF1296">
        <v>3.6</v>
      </c>
      <c r="AI1296" t="s">
        <v>52</v>
      </c>
      <c r="AJ1296" t="s">
        <v>52</v>
      </c>
      <c r="AK1296" t="s">
        <v>50</v>
      </c>
      <c r="AL1296" t="s">
        <v>51</v>
      </c>
      <c r="AM1296" t="s">
        <v>52</v>
      </c>
      <c r="AN1296" t="s">
        <v>51</v>
      </c>
      <c r="AO1296" t="s">
        <v>51</v>
      </c>
      <c r="AP1296" t="s">
        <v>50</v>
      </c>
      <c r="AQ1296" t="s">
        <v>50</v>
      </c>
      <c r="AR1296" t="s">
        <v>50</v>
      </c>
      <c r="AS1296" t="s">
        <v>51</v>
      </c>
      <c r="AT1296" t="s">
        <v>50</v>
      </c>
      <c r="AU1296" t="s">
        <v>52</v>
      </c>
      <c r="AV1296" t="s">
        <v>52</v>
      </c>
      <c r="AW1296" t="s">
        <v>52</v>
      </c>
      <c r="AX1296" t="s">
        <v>52</v>
      </c>
      <c r="AY1296" t="s">
        <v>51</v>
      </c>
    </row>
    <row r="1297" spans="1:51" hidden="1" x14ac:dyDescent="0.25">
      <c r="A1297">
        <v>277271</v>
      </c>
      <c r="B1297">
        <v>66</v>
      </c>
      <c r="C1297">
        <v>66</v>
      </c>
      <c r="D1297">
        <v>30</v>
      </c>
      <c r="E1297">
        <v>6</v>
      </c>
      <c r="F1297" t="s">
        <v>1613</v>
      </c>
      <c r="G1297" s="22">
        <v>15955</v>
      </c>
      <c r="H1297">
        <v>75</v>
      </c>
      <c r="I1297" t="s">
        <v>56</v>
      </c>
      <c r="J1297" t="s">
        <v>47</v>
      </c>
      <c r="K1297" t="s">
        <v>48</v>
      </c>
      <c r="L1297">
        <v>33.4</v>
      </c>
      <c r="M1297">
        <v>130</v>
      </c>
      <c r="N1297">
        <v>80</v>
      </c>
      <c r="O1297">
        <v>50</v>
      </c>
      <c r="P1297">
        <v>105</v>
      </c>
      <c r="Q1297">
        <v>60</v>
      </c>
      <c r="R1297" t="s">
        <v>49</v>
      </c>
      <c r="S1297" t="s">
        <v>50</v>
      </c>
      <c r="T1297" t="s">
        <v>50</v>
      </c>
      <c r="U1297" t="s">
        <v>50</v>
      </c>
      <c r="V1297" t="s">
        <v>51</v>
      </c>
      <c r="W1297" t="s">
        <v>50</v>
      </c>
      <c r="X1297" t="s">
        <v>51</v>
      </c>
      <c r="Y1297" t="s">
        <v>51</v>
      </c>
      <c r="Z1297" t="b">
        <v>1</v>
      </c>
      <c r="AA1297" t="s">
        <v>50</v>
      </c>
      <c r="AB1297" t="s">
        <v>50</v>
      </c>
      <c r="AC1297">
        <v>166</v>
      </c>
      <c r="AD1297">
        <v>35</v>
      </c>
      <c r="AE1297">
        <v>139</v>
      </c>
      <c r="AF1297">
        <v>3.5</v>
      </c>
      <c r="AI1297">
        <v>3.4</v>
      </c>
      <c r="AJ1297">
        <v>1.6</v>
      </c>
      <c r="AK1297" t="s">
        <v>50</v>
      </c>
      <c r="AL1297" t="s">
        <v>51</v>
      </c>
      <c r="AM1297" t="s">
        <v>50</v>
      </c>
      <c r="AN1297" t="s">
        <v>51</v>
      </c>
      <c r="AO1297" t="s">
        <v>51</v>
      </c>
      <c r="AP1297" t="s">
        <v>50</v>
      </c>
      <c r="AQ1297" t="s">
        <v>50</v>
      </c>
      <c r="AR1297" t="s">
        <v>50</v>
      </c>
      <c r="AS1297" t="s">
        <v>51</v>
      </c>
      <c r="AT1297" t="s">
        <v>50</v>
      </c>
      <c r="AU1297" t="s">
        <v>52</v>
      </c>
      <c r="AV1297" t="s">
        <v>52</v>
      </c>
      <c r="AW1297" t="s">
        <v>52</v>
      </c>
      <c r="AX1297" t="s">
        <v>52</v>
      </c>
      <c r="AY1297" t="s">
        <v>51</v>
      </c>
    </row>
    <row r="1298" spans="1:51" hidden="1" x14ac:dyDescent="0.25">
      <c r="A1298">
        <v>277271</v>
      </c>
      <c r="B1298">
        <v>66</v>
      </c>
      <c r="C1298">
        <v>66</v>
      </c>
      <c r="D1298">
        <v>30</v>
      </c>
      <c r="E1298">
        <v>7</v>
      </c>
      <c r="F1298" t="s">
        <v>1614</v>
      </c>
      <c r="G1298" s="22">
        <v>15955</v>
      </c>
      <c r="H1298">
        <v>75</v>
      </c>
      <c r="I1298" t="s">
        <v>56</v>
      </c>
      <c r="J1298" t="s">
        <v>47</v>
      </c>
      <c r="K1298" t="s">
        <v>48</v>
      </c>
      <c r="L1298">
        <v>31.9</v>
      </c>
      <c r="M1298">
        <v>120</v>
      </c>
      <c r="N1298">
        <v>75</v>
      </c>
      <c r="O1298">
        <v>45</v>
      </c>
      <c r="P1298">
        <v>97.5</v>
      </c>
      <c r="Q1298">
        <v>50</v>
      </c>
      <c r="R1298" t="s">
        <v>49</v>
      </c>
      <c r="S1298" t="s">
        <v>50</v>
      </c>
      <c r="T1298" t="s">
        <v>50</v>
      </c>
      <c r="U1298" t="s">
        <v>50</v>
      </c>
      <c r="V1298" t="s">
        <v>51</v>
      </c>
      <c r="W1298" t="s">
        <v>50</v>
      </c>
      <c r="X1298" t="s">
        <v>51</v>
      </c>
      <c r="Y1298" t="s">
        <v>51</v>
      </c>
      <c r="Z1298" t="b">
        <v>1</v>
      </c>
      <c r="AA1298" t="s">
        <v>50</v>
      </c>
      <c r="AB1298" t="s">
        <v>50</v>
      </c>
      <c r="AC1298">
        <v>153</v>
      </c>
      <c r="AD1298">
        <v>38</v>
      </c>
      <c r="AE1298">
        <v>138</v>
      </c>
      <c r="AF1298">
        <v>3.5</v>
      </c>
      <c r="AI1298">
        <v>2.5</v>
      </c>
      <c r="AJ1298">
        <v>1.1100000000000001</v>
      </c>
      <c r="AK1298" t="s">
        <v>50</v>
      </c>
      <c r="AL1298" t="s">
        <v>51</v>
      </c>
      <c r="AM1298" t="s">
        <v>50</v>
      </c>
      <c r="AN1298" t="s">
        <v>51</v>
      </c>
      <c r="AO1298" t="s">
        <v>51</v>
      </c>
      <c r="AP1298" t="s">
        <v>50</v>
      </c>
      <c r="AQ1298" t="s">
        <v>50</v>
      </c>
      <c r="AR1298" t="s">
        <v>50</v>
      </c>
      <c r="AS1298" t="s">
        <v>51</v>
      </c>
      <c r="AT1298" t="s">
        <v>50</v>
      </c>
      <c r="AU1298" t="s">
        <v>52</v>
      </c>
      <c r="AV1298" t="s">
        <v>52</v>
      </c>
      <c r="AW1298" t="s">
        <v>52</v>
      </c>
      <c r="AX1298" t="s">
        <v>52</v>
      </c>
      <c r="AY1298" t="s">
        <v>51</v>
      </c>
    </row>
    <row r="1299" spans="1:51" hidden="1" x14ac:dyDescent="0.25">
      <c r="A1299">
        <v>277271</v>
      </c>
      <c r="B1299">
        <v>66</v>
      </c>
      <c r="C1299">
        <v>66</v>
      </c>
      <c r="D1299">
        <v>30</v>
      </c>
      <c r="E1299">
        <v>8</v>
      </c>
      <c r="F1299" t="s">
        <v>1615</v>
      </c>
      <c r="G1299" s="22">
        <v>15955</v>
      </c>
      <c r="H1299">
        <v>75</v>
      </c>
      <c r="I1299" t="s">
        <v>56</v>
      </c>
      <c r="J1299" t="s">
        <v>47</v>
      </c>
      <c r="K1299" t="s">
        <v>48</v>
      </c>
      <c r="L1299">
        <v>31</v>
      </c>
      <c r="M1299">
        <v>130</v>
      </c>
      <c r="N1299">
        <v>80</v>
      </c>
      <c r="O1299">
        <v>50</v>
      </c>
      <c r="P1299">
        <v>105</v>
      </c>
      <c r="Q1299">
        <v>56</v>
      </c>
      <c r="R1299" t="s">
        <v>54</v>
      </c>
      <c r="S1299" t="s">
        <v>50</v>
      </c>
      <c r="T1299" t="s">
        <v>50</v>
      </c>
      <c r="U1299" t="s">
        <v>50</v>
      </c>
      <c r="V1299" t="s">
        <v>51</v>
      </c>
      <c r="W1299" t="s">
        <v>50</v>
      </c>
      <c r="X1299" t="s">
        <v>51</v>
      </c>
      <c r="Y1299" t="s">
        <v>51</v>
      </c>
      <c r="Z1299" t="b">
        <v>1</v>
      </c>
      <c r="AA1299" t="s">
        <v>50</v>
      </c>
      <c r="AB1299" t="s">
        <v>50</v>
      </c>
      <c r="AC1299">
        <v>143</v>
      </c>
      <c r="AD1299">
        <v>41</v>
      </c>
      <c r="AF1299">
        <v>3.6</v>
      </c>
      <c r="AK1299" t="s">
        <v>50</v>
      </c>
      <c r="AL1299" t="s">
        <v>51</v>
      </c>
      <c r="AM1299" t="s">
        <v>50</v>
      </c>
      <c r="AN1299" t="s">
        <v>51</v>
      </c>
      <c r="AO1299" t="s">
        <v>51</v>
      </c>
      <c r="AP1299" t="s">
        <v>50</v>
      </c>
      <c r="AQ1299" t="s">
        <v>50</v>
      </c>
      <c r="AR1299" t="s">
        <v>50</v>
      </c>
      <c r="AS1299" t="s">
        <v>51</v>
      </c>
      <c r="AT1299" t="s">
        <v>50</v>
      </c>
      <c r="AU1299" t="s">
        <v>52</v>
      </c>
      <c r="AV1299" t="s">
        <v>52</v>
      </c>
      <c r="AW1299" t="s">
        <v>52</v>
      </c>
      <c r="AX1299" t="s">
        <v>52</v>
      </c>
      <c r="AY1299" t="s">
        <v>51</v>
      </c>
    </row>
    <row r="1300" spans="1:51" x14ac:dyDescent="0.25">
      <c r="A1300">
        <v>277362</v>
      </c>
      <c r="B1300">
        <v>62</v>
      </c>
      <c r="D1300">
        <v>62</v>
      </c>
      <c r="E1300">
        <v>1</v>
      </c>
      <c r="F1300" t="s">
        <v>330</v>
      </c>
      <c r="G1300" s="22">
        <v>21690</v>
      </c>
      <c r="H1300">
        <v>59</v>
      </c>
      <c r="I1300" t="s">
        <v>56</v>
      </c>
      <c r="J1300" t="s">
        <v>57</v>
      </c>
      <c r="K1300" t="s">
        <v>58</v>
      </c>
      <c r="L1300">
        <v>22.53</v>
      </c>
      <c r="M1300">
        <v>115</v>
      </c>
      <c r="N1300">
        <v>70</v>
      </c>
      <c r="O1300">
        <v>45</v>
      </c>
      <c r="P1300">
        <v>92.5</v>
      </c>
      <c r="Q1300">
        <v>51</v>
      </c>
      <c r="R1300" t="s">
        <v>49</v>
      </c>
      <c r="S1300" t="s">
        <v>50</v>
      </c>
      <c r="T1300" t="s">
        <v>50</v>
      </c>
      <c r="U1300" t="s">
        <v>50</v>
      </c>
      <c r="V1300" t="s">
        <v>51</v>
      </c>
      <c r="W1300" t="s">
        <v>50</v>
      </c>
      <c r="X1300" t="s">
        <v>50</v>
      </c>
      <c r="Y1300" t="s">
        <v>50</v>
      </c>
      <c r="Z1300" t="s">
        <v>52</v>
      </c>
      <c r="AA1300" t="s">
        <v>50</v>
      </c>
      <c r="AB1300" t="s">
        <v>50</v>
      </c>
      <c r="AC1300">
        <v>84</v>
      </c>
      <c r="AD1300">
        <v>89</v>
      </c>
      <c r="AE1300">
        <v>154</v>
      </c>
      <c r="AF1300">
        <v>5.0999999999999996</v>
      </c>
      <c r="AI1300" t="s">
        <v>52</v>
      </c>
      <c r="AJ1300" t="s">
        <v>52</v>
      </c>
      <c r="AK1300" t="s">
        <v>51</v>
      </c>
      <c r="AL1300" t="s">
        <v>50</v>
      </c>
      <c r="AM1300" t="s">
        <v>52</v>
      </c>
      <c r="AN1300" t="s">
        <v>51</v>
      </c>
      <c r="AO1300" t="s">
        <v>51</v>
      </c>
      <c r="AP1300" t="s">
        <v>51</v>
      </c>
      <c r="AQ1300" t="s">
        <v>50</v>
      </c>
      <c r="AR1300" t="s">
        <v>50</v>
      </c>
      <c r="AS1300" t="s">
        <v>50</v>
      </c>
      <c r="AT1300" t="s">
        <v>50</v>
      </c>
      <c r="AU1300" t="s">
        <v>52</v>
      </c>
      <c r="AV1300" t="s">
        <v>52</v>
      </c>
      <c r="AW1300" t="s">
        <v>52</v>
      </c>
      <c r="AX1300" t="s">
        <v>52</v>
      </c>
      <c r="AY1300" t="s">
        <v>51</v>
      </c>
    </row>
    <row r="1301" spans="1:51" hidden="1" x14ac:dyDescent="0.25">
      <c r="A1301">
        <v>277362</v>
      </c>
      <c r="B1301">
        <v>62</v>
      </c>
      <c r="C1301">
        <v>62</v>
      </c>
      <c r="D1301">
        <v>62</v>
      </c>
      <c r="E1301">
        <v>2</v>
      </c>
      <c r="F1301" t="s">
        <v>1616</v>
      </c>
      <c r="G1301" s="22">
        <v>21690</v>
      </c>
      <c r="H1301">
        <v>59</v>
      </c>
      <c r="I1301" t="s">
        <v>56</v>
      </c>
      <c r="J1301" t="s">
        <v>57</v>
      </c>
      <c r="K1301" t="s">
        <v>58</v>
      </c>
      <c r="L1301">
        <v>23.2</v>
      </c>
      <c r="M1301">
        <v>110</v>
      </c>
      <c r="N1301">
        <v>70</v>
      </c>
      <c r="O1301">
        <v>40</v>
      </c>
      <c r="P1301">
        <v>90</v>
      </c>
      <c r="Q1301">
        <v>51</v>
      </c>
      <c r="R1301" t="s">
        <v>49</v>
      </c>
      <c r="S1301" t="s">
        <v>50</v>
      </c>
      <c r="T1301" t="s">
        <v>50</v>
      </c>
      <c r="U1301" t="s">
        <v>50</v>
      </c>
      <c r="V1301" t="s">
        <v>51</v>
      </c>
      <c r="W1301" t="s">
        <v>50</v>
      </c>
      <c r="X1301" t="s">
        <v>50</v>
      </c>
      <c r="Y1301" t="s">
        <v>50</v>
      </c>
      <c r="Z1301" t="s">
        <v>52</v>
      </c>
      <c r="AA1301" t="s">
        <v>50</v>
      </c>
      <c r="AB1301" t="s">
        <v>50</v>
      </c>
      <c r="AC1301">
        <v>78</v>
      </c>
      <c r="AD1301">
        <v>91</v>
      </c>
      <c r="AE1301">
        <v>160</v>
      </c>
      <c r="AF1301">
        <v>5.7</v>
      </c>
      <c r="AK1301" t="s">
        <v>51</v>
      </c>
      <c r="AL1301" t="s">
        <v>50</v>
      </c>
      <c r="AN1301" t="s">
        <v>51</v>
      </c>
      <c r="AO1301" t="s">
        <v>51</v>
      </c>
      <c r="AP1301" t="s">
        <v>51</v>
      </c>
      <c r="AQ1301" t="s">
        <v>50</v>
      </c>
      <c r="AR1301" t="s">
        <v>50</v>
      </c>
      <c r="AS1301" t="s">
        <v>50</v>
      </c>
      <c r="AT1301" t="s">
        <v>50</v>
      </c>
      <c r="AU1301" t="s">
        <v>52</v>
      </c>
      <c r="AV1301" t="s">
        <v>52</v>
      </c>
      <c r="AW1301" t="s">
        <v>52</v>
      </c>
      <c r="AX1301" t="s">
        <v>52</v>
      </c>
      <c r="AY1301" t="s">
        <v>51</v>
      </c>
    </row>
    <row r="1302" spans="1:51" hidden="1" x14ac:dyDescent="0.25">
      <c r="A1302">
        <v>277362</v>
      </c>
      <c r="B1302">
        <v>67</v>
      </c>
      <c r="C1302">
        <v>67</v>
      </c>
      <c r="D1302">
        <v>62</v>
      </c>
      <c r="E1302">
        <v>3</v>
      </c>
      <c r="F1302" t="s">
        <v>1617</v>
      </c>
      <c r="G1302" s="22">
        <v>21690</v>
      </c>
      <c r="H1302">
        <v>59</v>
      </c>
      <c r="I1302" t="s">
        <v>56</v>
      </c>
      <c r="J1302" t="s">
        <v>57</v>
      </c>
      <c r="K1302" t="s">
        <v>58</v>
      </c>
      <c r="L1302">
        <v>23.1</v>
      </c>
      <c r="M1302">
        <v>135</v>
      </c>
      <c r="N1302">
        <v>80</v>
      </c>
      <c r="O1302">
        <v>55</v>
      </c>
      <c r="P1302">
        <v>107.5</v>
      </c>
      <c r="Q1302">
        <v>52</v>
      </c>
      <c r="R1302" t="s">
        <v>49</v>
      </c>
      <c r="S1302" t="s">
        <v>50</v>
      </c>
      <c r="T1302" t="s">
        <v>50</v>
      </c>
      <c r="U1302" t="s">
        <v>50</v>
      </c>
      <c r="V1302" t="s">
        <v>51</v>
      </c>
      <c r="W1302" t="s">
        <v>50</v>
      </c>
      <c r="X1302" t="s">
        <v>50</v>
      </c>
      <c r="Y1302" t="s">
        <v>50</v>
      </c>
      <c r="Z1302" t="s">
        <v>52</v>
      </c>
      <c r="AA1302" t="s">
        <v>50</v>
      </c>
      <c r="AB1302" t="s">
        <v>50</v>
      </c>
      <c r="AC1302">
        <v>89</v>
      </c>
      <c r="AD1302">
        <v>82</v>
      </c>
      <c r="AE1302">
        <v>154</v>
      </c>
      <c r="AF1302">
        <v>4.7</v>
      </c>
      <c r="AI1302">
        <v>5.5</v>
      </c>
      <c r="AJ1302">
        <v>3.8</v>
      </c>
      <c r="AK1302" t="s">
        <v>51</v>
      </c>
      <c r="AL1302" t="s">
        <v>50</v>
      </c>
      <c r="AN1302" t="s">
        <v>51</v>
      </c>
      <c r="AO1302" t="s">
        <v>51</v>
      </c>
      <c r="AP1302" t="s">
        <v>51</v>
      </c>
      <c r="AQ1302" t="s">
        <v>50</v>
      </c>
      <c r="AR1302" t="s">
        <v>50</v>
      </c>
      <c r="AS1302" t="s">
        <v>50</v>
      </c>
      <c r="AT1302" t="s">
        <v>50</v>
      </c>
      <c r="AU1302" t="s">
        <v>52</v>
      </c>
      <c r="AV1302" t="s">
        <v>52</v>
      </c>
      <c r="AW1302" t="s">
        <v>52</v>
      </c>
      <c r="AX1302" t="s">
        <v>52</v>
      </c>
      <c r="AY1302" t="s">
        <v>51</v>
      </c>
    </row>
    <row r="1303" spans="1:51" hidden="1" x14ac:dyDescent="0.25">
      <c r="A1303">
        <v>277362</v>
      </c>
      <c r="B1303">
        <v>60</v>
      </c>
      <c r="C1303">
        <v>60</v>
      </c>
      <c r="D1303">
        <v>60</v>
      </c>
      <c r="E1303">
        <v>4</v>
      </c>
      <c r="F1303" t="s">
        <v>1618</v>
      </c>
      <c r="G1303" s="22">
        <v>21690</v>
      </c>
      <c r="H1303">
        <v>59</v>
      </c>
      <c r="I1303" t="s">
        <v>56</v>
      </c>
      <c r="J1303" t="s">
        <v>57</v>
      </c>
      <c r="K1303" t="s">
        <v>58</v>
      </c>
      <c r="L1303">
        <v>23.3</v>
      </c>
      <c r="M1303">
        <v>125</v>
      </c>
      <c r="N1303">
        <v>75</v>
      </c>
      <c r="O1303">
        <v>50</v>
      </c>
      <c r="P1303">
        <v>100</v>
      </c>
      <c r="Q1303">
        <v>55</v>
      </c>
      <c r="R1303" t="s">
        <v>49</v>
      </c>
      <c r="S1303" t="s">
        <v>50</v>
      </c>
      <c r="T1303" t="s">
        <v>50</v>
      </c>
      <c r="U1303" t="s">
        <v>50</v>
      </c>
      <c r="V1303" t="s">
        <v>51</v>
      </c>
      <c r="W1303" t="s">
        <v>50</v>
      </c>
      <c r="X1303" t="s">
        <v>50</v>
      </c>
      <c r="Y1303" t="s">
        <v>50</v>
      </c>
      <c r="Z1303" t="s">
        <v>52</v>
      </c>
      <c r="AA1303" t="s">
        <v>50</v>
      </c>
      <c r="AB1303" t="s">
        <v>50</v>
      </c>
      <c r="AC1303">
        <v>85</v>
      </c>
      <c r="AD1303">
        <v>87</v>
      </c>
      <c r="AE1303">
        <v>158</v>
      </c>
      <c r="AF1303">
        <v>4.8</v>
      </c>
      <c r="AK1303" t="s">
        <v>51</v>
      </c>
      <c r="AL1303" t="s">
        <v>50</v>
      </c>
      <c r="AM1303" t="s">
        <v>50</v>
      </c>
      <c r="AN1303" t="s">
        <v>51</v>
      </c>
      <c r="AO1303" t="s">
        <v>51</v>
      </c>
      <c r="AP1303" t="s">
        <v>51</v>
      </c>
      <c r="AQ1303" t="s">
        <v>50</v>
      </c>
      <c r="AR1303" t="s">
        <v>50</v>
      </c>
      <c r="AS1303" t="s">
        <v>50</v>
      </c>
      <c r="AT1303" t="s">
        <v>50</v>
      </c>
      <c r="AU1303" t="s">
        <v>52</v>
      </c>
      <c r="AV1303" t="s">
        <v>52</v>
      </c>
      <c r="AW1303" t="s">
        <v>52</v>
      </c>
      <c r="AX1303" t="s">
        <v>52</v>
      </c>
      <c r="AY1303" t="s">
        <v>51</v>
      </c>
    </row>
    <row r="1304" spans="1:51" x14ac:dyDescent="0.25">
      <c r="A1304">
        <v>277494</v>
      </c>
      <c r="B1304">
        <v>57</v>
      </c>
      <c r="C1304">
        <v>57</v>
      </c>
      <c r="D1304">
        <v>38</v>
      </c>
      <c r="E1304">
        <v>1</v>
      </c>
      <c r="F1304" t="s">
        <v>331</v>
      </c>
      <c r="G1304" s="22">
        <v>10482</v>
      </c>
      <c r="H1304">
        <v>90</v>
      </c>
      <c r="I1304" t="s">
        <v>46</v>
      </c>
      <c r="J1304" t="s">
        <v>47</v>
      </c>
      <c r="K1304" t="s">
        <v>58</v>
      </c>
      <c r="L1304">
        <v>21</v>
      </c>
      <c r="M1304">
        <v>160</v>
      </c>
      <c r="N1304">
        <v>55</v>
      </c>
      <c r="O1304">
        <v>105</v>
      </c>
      <c r="P1304">
        <v>107.5</v>
      </c>
      <c r="Q1304">
        <v>71</v>
      </c>
      <c r="R1304" t="s">
        <v>59</v>
      </c>
      <c r="S1304" t="s">
        <v>50</v>
      </c>
      <c r="T1304" t="s">
        <v>50</v>
      </c>
      <c r="U1304" t="s">
        <v>50</v>
      </c>
      <c r="V1304" t="s">
        <v>51</v>
      </c>
      <c r="W1304" t="s">
        <v>50</v>
      </c>
      <c r="X1304" t="s">
        <v>50</v>
      </c>
      <c r="Y1304" t="s">
        <v>50</v>
      </c>
      <c r="Z1304" t="s">
        <v>52</v>
      </c>
      <c r="AA1304" t="s">
        <v>50</v>
      </c>
      <c r="AB1304" t="s">
        <v>51</v>
      </c>
      <c r="AC1304">
        <v>96</v>
      </c>
      <c r="AD1304">
        <v>46</v>
      </c>
      <c r="AE1304">
        <v>89</v>
      </c>
      <c r="AF1304">
        <v>4.0999999999999996</v>
      </c>
      <c r="AK1304" t="s">
        <v>50</v>
      </c>
      <c r="AL1304" t="s">
        <v>50</v>
      </c>
      <c r="AM1304" t="s">
        <v>50</v>
      </c>
      <c r="AN1304" t="s">
        <v>51</v>
      </c>
      <c r="AO1304" t="s">
        <v>51</v>
      </c>
      <c r="AP1304" t="s">
        <v>50</v>
      </c>
      <c r="AQ1304" t="s">
        <v>50</v>
      </c>
      <c r="AR1304" t="s">
        <v>50</v>
      </c>
      <c r="AS1304" t="s">
        <v>50</v>
      </c>
      <c r="AT1304" t="s">
        <v>50</v>
      </c>
      <c r="AU1304" t="s">
        <v>52</v>
      </c>
      <c r="AV1304" t="s">
        <v>52</v>
      </c>
      <c r="AW1304" t="s">
        <v>52</v>
      </c>
      <c r="AX1304" t="s">
        <v>52</v>
      </c>
      <c r="AY1304" t="s">
        <v>51</v>
      </c>
    </row>
    <row r="1305" spans="1:51" hidden="1" x14ac:dyDescent="0.25">
      <c r="A1305">
        <v>277494</v>
      </c>
      <c r="B1305">
        <v>57</v>
      </c>
      <c r="C1305">
        <v>57</v>
      </c>
      <c r="D1305">
        <v>38</v>
      </c>
      <c r="E1305">
        <v>2</v>
      </c>
      <c r="F1305" t="s">
        <v>1619</v>
      </c>
      <c r="G1305" s="22">
        <v>10482</v>
      </c>
      <c r="H1305">
        <v>90</v>
      </c>
      <c r="I1305" t="s">
        <v>46</v>
      </c>
      <c r="J1305" t="s">
        <v>47</v>
      </c>
      <c r="K1305" t="s">
        <v>58</v>
      </c>
      <c r="O1305">
        <v>0</v>
      </c>
      <c r="P1305">
        <v>0</v>
      </c>
      <c r="S1305" t="s">
        <v>50</v>
      </c>
      <c r="T1305" t="s">
        <v>50</v>
      </c>
      <c r="V1305" t="s">
        <v>51</v>
      </c>
      <c r="W1305" t="s">
        <v>50</v>
      </c>
      <c r="X1305" t="s">
        <v>50</v>
      </c>
      <c r="Y1305" t="s">
        <v>50</v>
      </c>
      <c r="Z1305" t="s">
        <v>52</v>
      </c>
      <c r="AA1305" t="s">
        <v>50</v>
      </c>
      <c r="AB1305" t="s">
        <v>51</v>
      </c>
      <c r="AK1305" t="s">
        <v>50</v>
      </c>
      <c r="AL1305" t="s">
        <v>50</v>
      </c>
      <c r="AM1305" t="s">
        <v>50</v>
      </c>
      <c r="AN1305" t="s">
        <v>51</v>
      </c>
      <c r="AO1305" t="s">
        <v>51</v>
      </c>
      <c r="AP1305" t="s">
        <v>50</v>
      </c>
      <c r="AQ1305" t="s">
        <v>50</v>
      </c>
      <c r="AR1305" t="s">
        <v>50</v>
      </c>
      <c r="AS1305" t="s">
        <v>50</v>
      </c>
      <c r="AT1305" t="s">
        <v>50</v>
      </c>
      <c r="AU1305" t="s">
        <v>52</v>
      </c>
      <c r="AV1305" t="s">
        <v>52</v>
      </c>
      <c r="AW1305" t="s">
        <v>52</v>
      </c>
      <c r="AX1305" t="s">
        <v>52</v>
      </c>
      <c r="AY1305" t="s">
        <v>51</v>
      </c>
    </row>
    <row r="1306" spans="1:51" x14ac:dyDescent="0.25">
      <c r="A1306">
        <v>277678</v>
      </c>
      <c r="B1306">
        <v>55</v>
      </c>
      <c r="C1306">
        <v>55</v>
      </c>
      <c r="E1306">
        <v>1</v>
      </c>
      <c r="F1306" t="s">
        <v>102</v>
      </c>
      <c r="G1306" s="22">
        <v>10775</v>
      </c>
      <c r="H1306">
        <v>89</v>
      </c>
      <c r="I1306" t="s">
        <v>56</v>
      </c>
      <c r="J1306" t="s">
        <v>47</v>
      </c>
      <c r="K1306" t="s">
        <v>58</v>
      </c>
      <c r="L1306">
        <v>22.97</v>
      </c>
      <c r="M1306">
        <v>130</v>
      </c>
      <c r="N1306">
        <v>75</v>
      </c>
      <c r="O1306">
        <v>55</v>
      </c>
      <c r="P1306">
        <v>102.5</v>
      </c>
      <c r="Q1306">
        <v>51</v>
      </c>
      <c r="R1306" t="s">
        <v>59</v>
      </c>
      <c r="S1306" t="s">
        <v>50</v>
      </c>
      <c r="T1306" t="s">
        <v>50</v>
      </c>
      <c r="U1306" t="s">
        <v>50</v>
      </c>
      <c r="V1306" t="s">
        <v>51</v>
      </c>
      <c r="W1306" t="s">
        <v>51</v>
      </c>
      <c r="X1306" t="s">
        <v>50</v>
      </c>
      <c r="Y1306" t="s">
        <v>50</v>
      </c>
      <c r="Z1306" t="s">
        <v>52</v>
      </c>
      <c r="AA1306" t="s">
        <v>50</v>
      </c>
      <c r="AB1306" t="s">
        <v>50</v>
      </c>
      <c r="AC1306">
        <v>193</v>
      </c>
      <c r="AD1306">
        <v>27</v>
      </c>
      <c r="AE1306">
        <v>135</v>
      </c>
      <c r="AF1306">
        <v>4.8</v>
      </c>
      <c r="AI1306" t="s">
        <v>52</v>
      </c>
      <c r="AJ1306" t="s">
        <v>52</v>
      </c>
      <c r="AK1306" t="s">
        <v>51</v>
      </c>
      <c r="AL1306" t="s">
        <v>50</v>
      </c>
      <c r="AM1306" t="s">
        <v>52</v>
      </c>
      <c r="AN1306" t="s">
        <v>51</v>
      </c>
      <c r="AO1306" t="s">
        <v>51</v>
      </c>
      <c r="AP1306" t="s">
        <v>50</v>
      </c>
      <c r="AQ1306" t="s">
        <v>50</v>
      </c>
      <c r="AR1306" t="s">
        <v>50</v>
      </c>
      <c r="AS1306" t="s">
        <v>51</v>
      </c>
      <c r="AT1306" t="s">
        <v>51</v>
      </c>
      <c r="AU1306" t="s">
        <v>52</v>
      </c>
      <c r="AV1306" t="s">
        <v>52</v>
      </c>
      <c r="AW1306" t="s">
        <v>52</v>
      </c>
      <c r="AX1306" t="s">
        <v>52</v>
      </c>
      <c r="AY1306" t="s">
        <v>51</v>
      </c>
    </row>
    <row r="1307" spans="1:51" hidden="1" x14ac:dyDescent="0.25">
      <c r="A1307">
        <v>277678</v>
      </c>
      <c r="B1307">
        <v>55</v>
      </c>
      <c r="D1307">
        <v>55</v>
      </c>
      <c r="E1307">
        <v>2</v>
      </c>
      <c r="F1307" t="s">
        <v>1620</v>
      </c>
      <c r="G1307" s="22">
        <v>10775</v>
      </c>
      <c r="H1307">
        <v>89</v>
      </c>
      <c r="I1307" t="s">
        <v>56</v>
      </c>
      <c r="J1307" t="s">
        <v>47</v>
      </c>
      <c r="K1307" t="s">
        <v>58</v>
      </c>
      <c r="L1307">
        <v>24.17</v>
      </c>
      <c r="M1307">
        <v>130</v>
      </c>
      <c r="N1307">
        <v>60</v>
      </c>
      <c r="O1307">
        <v>70</v>
      </c>
      <c r="P1307">
        <v>95</v>
      </c>
      <c r="Q1307">
        <v>50</v>
      </c>
      <c r="R1307" t="s">
        <v>59</v>
      </c>
      <c r="S1307" t="s">
        <v>50</v>
      </c>
      <c r="T1307" t="s">
        <v>50</v>
      </c>
      <c r="U1307" t="s">
        <v>50</v>
      </c>
      <c r="V1307" t="s">
        <v>51</v>
      </c>
      <c r="W1307" t="s">
        <v>51</v>
      </c>
      <c r="X1307" t="s">
        <v>50</v>
      </c>
      <c r="Y1307" t="s">
        <v>50</v>
      </c>
      <c r="Z1307" t="s">
        <v>52</v>
      </c>
      <c r="AA1307" t="s">
        <v>50</v>
      </c>
      <c r="AB1307" t="s">
        <v>50</v>
      </c>
      <c r="AC1307">
        <v>173</v>
      </c>
      <c r="AD1307">
        <v>30</v>
      </c>
      <c r="AE1307">
        <v>125</v>
      </c>
      <c r="AF1307">
        <v>4.8</v>
      </c>
      <c r="AI1307" t="s">
        <v>52</v>
      </c>
      <c r="AJ1307" t="s">
        <v>52</v>
      </c>
      <c r="AK1307" t="s">
        <v>51</v>
      </c>
      <c r="AL1307" t="s">
        <v>50</v>
      </c>
      <c r="AM1307" t="s">
        <v>52</v>
      </c>
      <c r="AN1307" t="s">
        <v>51</v>
      </c>
      <c r="AO1307" t="s">
        <v>51</v>
      </c>
      <c r="AP1307" t="s">
        <v>50</v>
      </c>
      <c r="AQ1307" t="s">
        <v>50</v>
      </c>
      <c r="AR1307" t="s">
        <v>50</v>
      </c>
      <c r="AS1307" t="s">
        <v>51</v>
      </c>
      <c r="AT1307" t="s">
        <v>51</v>
      </c>
      <c r="AU1307" t="s">
        <v>52</v>
      </c>
      <c r="AV1307" t="s">
        <v>52</v>
      </c>
      <c r="AW1307" t="s">
        <v>52</v>
      </c>
      <c r="AX1307" t="s">
        <v>52</v>
      </c>
      <c r="AY1307" t="s">
        <v>51</v>
      </c>
    </row>
    <row r="1308" spans="1:51" hidden="1" x14ac:dyDescent="0.25">
      <c r="A1308">
        <v>277678</v>
      </c>
      <c r="B1308">
        <v>55</v>
      </c>
      <c r="D1308">
        <v>55</v>
      </c>
      <c r="E1308">
        <v>3</v>
      </c>
      <c r="F1308" t="s">
        <v>1621</v>
      </c>
      <c r="G1308" s="22">
        <v>10775</v>
      </c>
      <c r="H1308">
        <v>89</v>
      </c>
      <c r="I1308" t="s">
        <v>56</v>
      </c>
      <c r="J1308" t="s">
        <v>47</v>
      </c>
      <c r="K1308" t="s">
        <v>58</v>
      </c>
      <c r="L1308">
        <v>24.68</v>
      </c>
      <c r="M1308">
        <v>145</v>
      </c>
      <c r="N1308">
        <v>70</v>
      </c>
      <c r="O1308">
        <v>75</v>
      </c>
      <c r="P1308">
        <v>107.5</v>
      </c>
      <c r="Q1308">
        <v>49</v>
      </c>
      <c r="R1308" t="s">
        <v>59</v>
      </c>
      <c r="S1308" t="s">
        <v>50</v>
      </c>
      <c r="T1308" t="s">
        <v>50</v>
      </c>
      <c r="U1308" t="s">
        <v>50</v>
      </c>
      <c r="V1308" t="s">
        <v>51</v>
      </c>
      <c r="W1308" t="s">
        <v>51</v>
      </c>
      <c r="X1308" t="s">
        <v>50</v>
      </c>
      <c r="Y1308" t="s">
        <v>50</v>
      </c>
      <c r="Z1308" t="s">
        <v>52</v>
      </c>
      <c r="AA1308" t="s">
        <v>50</v>
      </c>
      <c r="AB1308" t="s">
        <v>50</v>
      </c>
      <c r="AC1308">
        <v>180</v>
      </c>
      <c r="AD1308">
        <v>29</v>
      </c>
      <c r="AE1308">
        <v>133</v>
      </c>
      <c r="AF1308">
        <v>4.3</v>
      </c>
      <c r="AI1308" t="s">
        <v>52</v>
      </c>
      <c r="AJ1308" t="s">
        <v>52</v>
      </c>
      <c r="AK1308" t="s">
        <v>51</v>
      </c>
      <c r="AL1308" t="s">
        <v>50</v>
      </c>
      <c r="AM1308" t="s">
        <v>52</v>
      </c>
      <c r="AN1308" t="s">
        <v>51</v>
      </c>
      <c r="AO1308" t="s">
        <v>50</v>
      </c>
      <c r="AQ1308" t="s">
        <v>50</v>
      </c>
      <c r="AR1308" t="s">
        <v>50</v>
      </c>
      <c r="AS1308" t="s">
        <v>51</v>
      </c>
      <c r="AT1308" t="s">
        <v>51</v>
      </c>
      <c r="AU1308" t="s">
        <v>52</v>
      </c>
      <c r="AV1308" t="s">
        <v>52</v>
      </c>
      <c r="AW1308" t="s">
        <v>52</v>
      </c>
      <c r="AX1308" t="s">
        <v>52</v>
      </c>
      <c r="AY1308" t="s">
        <v>51</v>
      </c>
    </row>
    <row r="1309" spans="1:51" hidden="1" x14ac:dyDescent="0.25">
      <c r="A1309">
        <v>277678</v>
      </c>
      <c r="B1309">
        <v>55</v>
      </c>
      <c r="D1309">
        <v>55</v>
      </c>
      <c r="E1309">
        <v>4</v>
      </c>
      <c r="F1309" t="s">
        <v>1622</v>
      </c>
      <c r="G1309" s="22">
        <v>10775</v>
      </c>
      <c r="H1309">
        <v>89</v>
      </c>
      <c r="I1309" t="s">
        <v>56</v>
      </c>
      <c r="J1309" t="s">
        <v>47</v>
      </c>
      <c r="K1309" t="s">
        <v>58</v>
      </c>
      <c r="L1309">
        <v>24.31</v>
      </c>
      <c r="M1309">
        <v>130</v>
      </c>
      <c r="N1309">
        <v>65</v>
      </c>
      <c r="O1309">
        <v>65</v>
      </c>
      <c r="P1309">
        <v>97.5</v>
      </c>
      <c r="Q1309">
        <v>56</v>
      </c>
      <c r="R1309" t="s">
        <v>54</v>
      </c>
      <c r="S1309" t="s">
        <v>50</v>
      </c>
      <c r="T1309" t="s">
        <v>50</v>
      </c>
      <c r="U1309" t="s">
        <v>50</v>
      </c>
      <c r="V1309" t="s">
        <v>51</v>
      </c>
      <c r="W1309" t="s">
        <v>51</v>
      </c>
      <c r="X1309" t="s">
        <v>50</v>
      </c>
      <c r="Y1309" t="s">
        <v>50</v>
      </c>
      <c r="Z1309" t="s">
        <v>52</v>
      </c>
      <c r="AA1309" t="s">
        <v>50</v>
      </c>
      <c r="AB1309" t="s">
        <v>50</v>
      </c>
      <c r="AC1309">
        <v>180</v>
      </c>
      <c r="AD1309">
        <v>29</v>
      </c>
      <c r="AE1309">
        <v>140</v>
      </c>
      <c r="AF1309">
        <v>5.4</v>
      </c>
      <c r="AI1309" t="s">
        <v>52</v>
      </c>
      <c r="AJ1309" t="s">
        <v>52</v>
      </c>
      <c r="AK1309" t="s">
        <v>51</v>
      </c>
      <c r="AL1309" t="s">
        <v>50</v>
      </c>
      <c r="AM1309" t="s">
        <v>52</v>
      </c>
      <c r="AN1309" t="s">
        <v>51</v>
      </c>
      <c r="AO1309" t="s">
        <v>50</v>
      </c>
      <c r="AQ1309" t="s">
        <v>50</v>
      </c>
      <c r="AR1309" t="s">
        <v>50</v>
      </c>
      <c r="AS1309" t="s">
        <v>51</v>
      </c>
      <c r="AT1309" t="s">
        <v>51</v>
      </c>
      <c r="AU1309" t="s">
        <v>52</v>
      </c>
      <c r="AV1309" t="s">
        <v>52</v>
      </c>
      <c r="AW1309" t="s">
        <v>52</v>
      </c>
      <c r="AX1309" t="s">
        <v>52</v>
      </c>
      <c r="AY1309" t="s">
        <v>51</v>
      </c>
    </row>
    <row r="1310" spans="1:51" x14ac:dyDescent="0.25">
      <c r="A1310">
        <v>277920</v>
      </c>
      <c r="B1310">
        <v>55</v>
      </c>
      <c r="C1310">
        <v>55</v>
      </c>
      <c r="D1310">
        <v>55</v>
      </c>
      <c r="E1310">
        <v>1</v>
      </c>
      <c r="F1310" t="s">
        <v>332</v>
      </c>
      <c r="G1310" s="22">
        <v>11982</v>
      </c>
      <c r="H1310">
        <v>86</v>
      </c>
      <c r="I1310" t="s">
        <v>46</v>
      </c>
      <c r="J1310" t="s">
        <v>47</v>
      </c>
      <c r="K1310" t="s">
        <v>58</v>
      </c>
      <c r="L1310">
        <v>27.9</v>
      </c>
      <c r="M1310">
        <v>150</v>
      </c>
      <c r="N1310">
        <v>70</v>
      </c>
      <c r="O1310">
        <v>80</v>
      </c>
      <c r="P1310">
        <v>110</v>
      </c>
      <c r="Q1310">
        <v>79</v>
      </c>
      <c r="R1310" t="s">
        <v>54</v>
      </c>
      <c r="S1310" t="s">
        <v>50</v>
      </c>
      <c r="T1310" t="s">
        <v>50</v>
      </c>
      <c r="U1310" t="s">
        <v>50</v>
      </c>
      <c r="V1310" t="s">
        <v>51</v>
      </c>
      <c r="W1310" t="s">
        <v>50</v>
      </c>
      <c r="X1310" t="s">
        <v>51</v>
      </c>
      <c r="Y1310" t="s">
        <v>50</v>
      </c>
      <c r="Z1310" t="s">
        <v>52</v>
      </c>
      <c r="AA1310" t="s">
        <v>50</v>
      </c>
      <c r="AB1310" t="s">
        <v>50</v>
      </c>
      <c r="AC1310">
        <v>130</v>
      </c>
      <c r="AD1310">
        <v>33</v>
      </c>
      <c r="AE1310">
        <v>110</v>
      </c>
      <c r="AF1310">
        <v>3.2</v>
      </c>
      <c r="AI1310">
        <v>3.4</v>
      </c>
      <c r="AJ1310">
        <v>1</v>
      </c>
      <c r="AK1310" t="s">
        <v>50</v>
      </c>
      <c r="AL1310" t="s">
        <v>50</v>
      </c>
      <c r="AN1310" t="s">
        <v>51</v>
      </c>
      <c r="AO1310" t="s">
        <v>51</v>
      </c>
      <c r="AP1310" t="s">
        <v>50</v>
      </c>
      <c r="AQ1310" t="s">
        <v>50</v>
      </c>
      <c r="AR1310" t="s">
        <v>50</v>
      </c>
      <c r="AS1310" t="s">
        <v>51</v>
      </c>
      <c r="AT1310" t="s">
        <v>51</v>
      </c>
      <c r="AU1310" t="s">
        <v>52</v>
      </c>
      <c r="AV1310" t="s">
        <v>52</v>
      </c>
      <c r="AW1310" t="s">
        <v>52</v>
      </c>
      <c r="AX1310" t="s">
        <v>52</v>
      </c>
      <c r="AY1310" t="s">
        <v>51</v>
      </c>
    </row>
    <row r="1311" spans="1:51" hidden="1" x14ac:dyDescent="0.25">
      <c r="A1311">
        <v>277920</v>
      </c>
      <c r="B1311">
        <v>55</v>
      </c>
      <c r="C1311">
        <v>55</v>
      </c>
      <c r="D1311">
        <v>55</v>
      </c>
      <c r="E1311">
        <v>2</v>
      </c>
      <c r="F1311" t="s">
        <v>1623</v>
      </c>
      <c r="G1311" s="22">
        <v>11982</v>
      </c>
      <c r="H1311">
        <v>86</v>
      </c>
      <c r="I1311" t="s">
        <v>46</v>
      </c>
      <c r="J1311" t="s">
        <v>47</v>
      </c>
      <c r="K1311" t="s">
        <v>58</v>
      </c>
      <c r="L1311">
        <v>27.9</v>
      </c>
      <c r="M1311">
        <v>140</v>
      </c>
      <c r="N1311">
        <v>80</v>
      </c>
      <c r="O1311">
        <v>60</v>
      </c>
      <c r="P1311">
        <v>110</v>
      </c>
      <c r="Q1311">
        <v>80</v>
      </c>
      <c r="R1311" t="s">
        <v>54</v>
      </c>
      <c r="S1311" t="s">
        <v>50</v>
      </c>
      <c r="T1311" t="s">
        <v>50</v>
      </c>
      <c r="U1311" t="s">
        <v>50</v>
      </c>
      <c r="V1311" t="s">
        <v>51</v>
      </c>
      <c r="W1311" t="s">
        <v>50</v>
      </c>
      <c r="X1311" t="s">
        <v>51</v>
      </c>
      <c r="Y1311" t="s">
        <v>50</v>
      </c>
      <c r="Z1311" t="s">
        <v>52</v>
      </c>
      <c r="AA1311" t="s">
        <v>50</v>
      </c>
      <c r="AB1311" t="s">
        <v>50</v>
      </c>
      <c r="AC1311">
        <v>131</v>
      </c>
      <c r="AD1311">
        <v>32</v>
      </c>
      <c r="AF1311">
        <v>3.7</v>
      </c>
      <c r="AK1311" t="s">
        <v>50</v>
      </c>
      <c r="AL1311" t="s">
        <v>50</v>
      </c>
      <c r="AN1311" t="s">
        <v>51</v>
      </c>
      <c r="AO1311" t="s">
        <v>51</v>
      </c>
      <c r="AP1311" t="s">
        <v>51</v>
      </c>
      <c r="AQ1311" t="s">
        <v>50</v>
      </c>
      <c r="AR1311" t="s">
        <v>50</v>
      </c>
      <c r="AS1311" t="s">
        <v>51</v>
      </c>
      <c r="AT1311" t="s">
        <v>51</v>
      </c>
      <c r="AU1311" t="s">
        <v>52</v>
      </c>
      <c r="AV1311" t="s">
        <v>52</v>
      </c>
      <c r="AW1311" t="s">
        <v>52</v>
      </c>
      <c r="AX1311" t="s">
        <v>52</v>
      </c>
      <c r="AY1311" t="s">
        <v>51</v>
      </c>
    </row>
    <row r="1312" spans="1:51" hidden="1" x14ac:dyDescent="0.25">
      <c r="A1312">
        <v>277920</v>
      </c>
      <c r="B1312">
        <v>55</v>
      </c>
      <c r="C1312">
        <v>55</v>
      </c>
      <c r="D1312">
        <v>55</v>
      </c>
      <c r="E1312">
        <v>3</v>
      </c>
      <c r="F1312" t="s">
        <v>1624</v>
      </c>
      <c r="G1312" s="22">
        <v>11982</v>
      </c>
      <c r="H1312">
        <v>86</v>
      </c>
      <c r="I1312" t="s">
        <v>46</v>
      </c>
      <c r="J1312" t="s">
        <v>47</v>
      </c>
      <c r="K1312" t="s">
        <v>58</v>
      </c>
      <c r="L1312">
        <v>27</v>
      </c>
      <c r="M1312">
        <v>130</v>
      </c>
      <c r="N1312">
        <v>80</v>
      </c>
      <c r="O1312">
        <v>50</v>
      </c>
      <c r="P1312">
        <v>105</v>
      </c>
      <c r="Q1312">
        <v>80</v>
      </c>
      <c r="R1312" t="s">
        <v>54</v>
      </c>
      <c r="S1312" t="s">
        <v>50</v>
      </c>
      <c r="T1312" t="s">
        <v>50</v>
      </c>
      <c r="U1312" t="s">
        <v>50</v>
      </c>
      <c r="V1312" t="s">
        <v>51</v>
      </c>
      <c r="W1312" t="s">
        <v>50</v>
      </c>
      <c r="X1312" t="s">
        <v>51</v>
      </c>
      <c r="Y1312" t="s">
        <v>50</v>
      </c>
      <c r="Z1312" t="s">
        <v>52</v>
      </c>
      <c r="AA1312" t="s">
        <v>50</v>
      </c>
      <c r="AB1312" t="s">
        <v>50</v>
      </c>
      <c r="AC1312">
        <v>116</v>
      </c>
      <c r="AD1312">
        <v>37</v>
      </c>
      <c r="AF1312">
        <v>4.4000000000000004</v>
      </c>
      <c r="AK1312" t="s">
        <v>50</v>
      </c>
      <c r="AL1312" t="s">
        <v>50</v>
      </c>
      <c r="AM1312" t="s">
        <v>50</v>
      </c>
      <c r="AN1312" t="s">
        <v>51</v>
      </c>
      <c r="AO1312" t="s">
        <v>51</v>
      </c>
      <c r="AP1312" t="s">
        <v>51</v>
      </c>
      <c r="AQ1312" t="s">
        <v>50</v>
      </c>
      <c r="AR1312" t="s">
        <v>50</v>
      </c>
      <c r="AS1312" t="s">
        <v>51</v>
      </c>
      <c r="AT1312" t="s">
        <v>51</v>
      </c>
      <c r="AU1312" t="s">
        <v>52</v>
      </c>
      <c r="AV1312" t="s">
        <v>52</v>
      </c>
      <c r="AW1312" t="s">
        <v>52</v>
      </c>
      <c r="AX1312" t="s">
        <v>52</v>
      </c>
      <c r="AY1312" t="s">
        <v>51</v>
      </c>
    </row>
    <row r="1313" spans="1:51" hidden="1" x14ac:dyDescent="0.25">
      <c r="A1313">
        <v>277920</v>
      </c>
      <c r="B1313">
        <v>55</v>
      </c>
      <c r="C1313">
        <v>55</v>
      </c>
      <c r="D1313">
        <v>55</v>
      </c>
      <c r="E1313">
        <v>4</v>
      </c>
      <c r="F1313" t="s">
        <v>1625</v>
      </c>
      <c r="G1313" s="22">
        <v>11982</v>
      </c>
      <c r="H1313">
        <v>86</v>
      </c>
      <c r="I1313" t="s">
        <v>46</v>
      </c>
      <c r="J1313" t="s">
        <v>47</v>
      </c>
      <c r="K1313" t="s">
        <v>58</v>
      </c>
      <c r="L1313">
        <v>27</v>
      </c>
      <c r="M1313">
        <v>140</v>
      </c>
      <c r="N1313">
        <v>80</v>
      </c>
      <c r="O1313">
        <v>60</v>
      </c>
      <c r="P1313">
        <v>110</v>
      </c>
      <c r="Q1313">
        <v>85</v>
      </c>
      <c r="R1313" t="s">
        <v>54</v>
      </c>
      <c r="S1313" t="s">
        <v>50</v>
      </c>
      <c r="T1313" t="s">
        <v>50</v>
      </c>
      <c r="U1313" t="s">
        <v>50</v>
      </c>
      <c r="V1313" t="s">
        <v>51</v>
      </c>
      <c r="W1313" t="s">
        <v>50</v>
      </c>
      <c r="X1313" t="s">
        <v>51</v>
      </c>
      <c r="Y1313" t="s">
        <v>50</v>
      </c>
      <c r="Z1313" t="s">
        <v>52</v>
      </c>
      <c r="AA1313" t="s">
        <v>50</v>
      </c>
      <c r="AB1313" t="s">
        <v>50</v>
      </c>
      <c r="AC1313">
        <v>128</v>
      </c>
      <c r="AD1313">
        <v>33</v>
      </c>
      <c r="AE1313">
        <v>130</v>
      </c>
      <c r="AF1313">
        <v>3.8</v>
      </c>
      <c r="AK1313" t="s">
        <v>50</v>
      </c>
      <c r="AL1313" t="s">
        <v>50</v>
      </c>
      <c r="AM1313" t="s">
        <v>50</v>
      </c>
      <c r="AN1313" t="s">
        <v>51</v>
      </c>
      <c r="AO1313" t="s">
        <v>51</v>
      </c>
      <c r="AP1313" t="s">
        <v>51</v>
      </c>
      <c r="AQ1313" t="s">
        <v>50</v>
      </c>
      <c r="AR1313" t="s">
        <v>50</v>
      </c>
      <c r="AS1313" t="s">
        <v>51</v>
      </c>
      <c r="AT1313" t="s">
        <v>51</v>
      </c>
      <c r="AU1313" t="s">
        <v>52</v>
      </c>
      <c r="AV1313" t="s">
        <v>52</v>
      </c>
      <c r="AW1313" t="s">
        <v>52</v>
      </c>
      <c r="AX1313" t="s">
        <v>52</v>
      </c>
      <c r="AY1313" t="s">
        <v>51</v>
      </c>
    </row>
    <row r="1314" spans="1:51" hidden="1" x14ac:dyDescent="0.25">
      <c r="A1314">
        <v>277920</v>
      </c>
      <c r="B1314">
        <v>55</v>
      </c>
      <c r="C1314">
        <v>55</v>
      </c>
      <c r="D1314">
        <v>55</v>
      </c>
      <c r="E1314">
        <v>5</v>
      </c>
      <c r="F1314" t="s">
        <v>1626</v>
      </c>
      <c r="G1314" s="22">
        <v>11982</v>
      </c>
      <c r="H1314">
        <v>86</v>
      </c>
      <c r="I1314" t="s">
        <v>46</v>
      </c>
      <c r="J1314" t="s">
        <v>47</v>
      </c>
      <c r="K1314" t="s">
        <v>58</v>
      </c>
      <c r="L1314">
        <v>27</v>
      </c>
      <c r="M1314">
        <v>140</v>
      </c>
      <c r="N1314">
        <v>80</v>
      </c>
      <c r="O1314">
        <v>60</v>
      </c>
      <c r="P1314">
        <v>110</v>
      </c>
      <c r="Q1314">
        <v>79</v>
      </c>
      <c r="R1314" t="s">
        <v>54</v>
      </c>
      <c r="S1314" t="s">
        <v>50</v>
      </c>
      <c r="T1314" t="s">
        <v>50</v>
      </c>
      <c r="U1314" t="s">
        <v>50</v>
      </c>
      <c r="V1314" t="s">
        <v>51</v>
      </c>
      <c r="W1314" t="s">
        <v>50</v>
      </c>
      <c r="X1314" t="s">
        <v>51</v>
      </c>
      <c r="Y1314" t="s">
        <v>50</v>
      </c>
      <c r="Z1314" t="s">
        <v>52</v>
      </c>
      <c r="AA1314" t="s">
        <v>50</v>
      </c>
      <c r="AB1314" t="s">
        <v>50</v>
      </c>
      <c r="AC1314">
        <v>125</v>
      </c>
      <c r="AD1314">
        <v>34</v>
      </c>
      <c r="AE1314">
        <v>120</v>
      </c>
      <c r="AF1314">
        <v>4</v>
      </c>
      <c r="AK1314" t="s">
        <v>50</v>
      </c>
      <c r="AL1314" t="s">
        <v>50</v>
      </c>
      <c r="AM1314" t="s">
        <v>50</v>
      </c>
      <c r="AN1314" t="s">
        <v>51</v>
      </c>
      <c r="AO1314" t="s">
        <v>51</v>
      </c>
      <c r="AP1314" t="s">
        <v>51</v>
      </c>
      <c r="AQ1314" t="s">
        <v>50</v>
      </c>
      <c r="AR1314" t="s">
        <v>50</v>
      </c>
      <c r="AS1314" t="s">
        <v>51</v>
      </c>
      <c r="AT1314" t="s">
        <v>51</v>
      </c>
      <c r="AU1314" t="s">
        <v>52</v>
      </c>
      <c r="AV1314" t="s">
        <v>52</v>
      </c>
      <c r="AW1314" t="s">
        <v>52</v>
      </c>
      <c r="AX1314" t="s">
        <v>52</v>
      </c>
      <c r="AY1314" t="s">
        <v>51</v>
      </c>
    </row>
    <row r="1315" spans="1:51" hidden="1" x14ac:dyDescent="0.25">
      <c r="A1315">
        <v>277920</v>
      </c>
      <c r="B1315">
        <v>55</v>
      </c>
      <c r="C1315">
        <v>55</v>
      </c>
      <c r="D1315">
        <v>55</v>
      </c>
      <c r="E1315">
        <v>6</v>
      </c>
      <c r="F1315" t="s">
        <v>1627</v>
      </c>
      <c r="G1315" s="22">
        <v>11982</v>
      </c>
      <c r="H1315">
        <v>86</v>
      </c>
      <c r="I1315" t="s">
        <v>46</v>
      </c>
      <c r="J1315" t="s">
        <v>47</v>
      </c>
      <c r="K1315" t="s">
        <v>58</v>
      </c>
      <c r="L1315">
        <v>26.8</v>
      </c>
      <c r="M1315">
        <v>120</v>
      </c>
      <c r="N1315">
        <v>70</v>
      </c>
      <c r="O1315">
        <v>50</v>
      </c>
      <c r="P1315">
        <v>95</v>
      </c>
      <c r="Q1315">
        <v>75</v>
      </c>
      <c r="R1315" t="s">
        <v>54</v>
      </c>
      <c r="S1315" t="s">
        <v>50</v>
      </c>
      <c r="T1315" t="s">
        <v>50</v>
      </c>
      <c r="U1315" t="s">
        <v>50</v>
      </c>
      <c r="V1315" t="s">
        <v>51</v>
      </c>
      <c r="W1315" t="s">
        <v>50</v>
      </c>
      <c r="X1315" t="s">
        <v>51</v>
      </c>
      <c r="Y1315" t="s">
        <v>50</v>
      </c>
      <c r="Z1315" t="s">
        <v>52</v>
      </c>
      <c r="AA1315" t="s">
        <v>50</v>
      </c>
      <c r="AB1315" t="s">
        <v>50</v>
      </c>
      <c r="AC1315">
        <v>139</v>
      </c>
      <c r="AD1315">
        <v>30</v>
      </c>
      <c r="AE1315">
        <v>129</v>
      </c>
      <c r="AF1315">
        <v>4.8</v>
      </c>
      <c r="AI1315">
        <v>3.5</v>
      </c>
      <c r="AJ1315">
        <v>1.3</v>
      </c>
      <c r="AK1315" t="s">
        <v>50</v>
      </c>
      <c r="AL1315" t="s">
        <v>50</v>
      </c>
      <c r="AM1315" t="s">
        <v>50</v>
      </c>
      <c r="AN1315" t="s">
        <v>51</v>
      </c>
      <c r="AO1315" t="s">
        <v>51</v>
      </c>
      <c r="AP1315" t="s">
        <v>51</v>
      </c>
      <c r="AQ1315" t="s">
        <v>50</v>
      </c>
      <c r="AR1315" t="s">
        <v>50</v>
      </c>
      <c r="AS1315" t="s">
        <v>51</v>
      </c>
      <c r="AT1315" t="s">
        <v>51</v>
      </c>
      <c r="AU1315" t="s">
        <v>52</v>
      </c>
      <c r="AV1315" t="s">
        <v>52</v>
      </c>
      <c r="AW1315" t="s">
        <v>52</v>
      </c>
      <c r="AX1315" t="s">
        <v>52</v>
      </c>
      <c r="AY1315" t="s">
        <v>51</v>
      </c>
    </row>
    <row r="1316" spans="1:51" hidden="1" x14ac:dyDescent="0.25">
      <c r="A1316">
        <v>277920</v>
      </c>
      <c r="B1316">
        <v>55</v>
      </c>
      <c r="C1316">
        <v>55</v>
      </c>
      <c r="D1316">
        <v>55</v>
      </c>
      <c r="E1316">
        <v>7</v>
      </c>
      <c r="F1316" t="s">
        <v>1628</v>
      </c>
      <c r="G1316" s="22">
        <v>11982</v>
      </c>
      <c r="H1316">
        <v>86</v>
      </c>
      <c r="I1316" t="s">
        <v>46</v>
      </c>
      <c r="J1316" t="s">
        <v>47</v>
      </c>
      <c r="K1316" t="s">
        <v>58</v>
      </c>
      <c r="L1316">
        <v>26.1</v>
      </c>
      <c r="M1316">
        <v>110</v>
      </c>
      <c r="N1316">
        <v>70</v>
      </c>
      <c r="O1316">
        <v>40</v>
      </c>
      <c r="P1316">
        <v>90</v>
      </c>
      <c r="Q1316">
        <v>76</v>
      </c>
      <c r="R1316" t="s">
        <v>54</v>
      </c>
      <c r="S1316" t="s">
        <v>50</v>
      </c>
      <c r="T1316" t="s">
        <v>50</v>
      </c>
      <c r="U1316" t="s">
        <v>50</v>
      </c>
      <c r="V1316" t="s">
        <v>51</v>
      </c>
      <c r="W1316" t="s">
        <v>50</v>
      </c>
      <c r="X1316" t="s">
        <v>51</v>
      </c>
      <c r="Y1316" t="s">
        <v>50</v>
      </c>
      <c r="Z1316" t="s">
        <v>52</v>
      </c>
      <c r="AA1316" t="s">
        <v>50</v>
      </c>
      <c r="AB1316" t="s">
        <v>50</v>
      </c>
      <c r="AC1316">
        <v>139</v>
      </c>
      <c r="AF1316">
        <v>4.8</v>
      </c>
      <c r="AK1316" t="s">
        <v>50</v>
      </c>
      <c r="AL1316" t="s">
        <v>50</v>
      </c>
      <c r="AM1316" t="s">
        <v>50</v>
      </c>
      <c r="AN1316" t="s">
        <v>51</v>
      </c>
      <c r="AO1316" t="s">
        <v>51</v>
      </c>
      <c r="AP1316" t="s">
        <v>51</v>
      </c>
      <c r="AQ1316" t="s">
        <v>50</v>
      </c>
      <c r="AR1316" t="s">
        <v>50</v>
      </c>
      <c r="AS1316" t="s">
        <v>51</v>
      </c>
      <c r="AT1316" t="s">
        <v>51</v>
      </c>
      <c r="AU1316" t="s">
        <v>52</v>
      </c>
      <c r="AV1316" t="s">
        <v>52</v>
      </c>
      <c r="AW1316" t="s">
        <v>52</v>
      </c>
      <c r="AX1316" t="s">
        <v>52</v>
      </c>
      <c r="AY1316" t="s">
        <v>51</v>
      </c>
    </row>
    <row r="1317" spans="1:51" hidden="1" x14ac:dyDescent="0.25">
      <c r="A1317">
        <v>277920</v>
      </c>
      <c r="B1317">
        <v>55</v>
      </c>
      <c r="C1317">
        <v>55</v>
      </c>
      <c r="D1317">
        <v>55</v>
      </c>
      <c r="E1317">
        <v>8</v>
      </c>
      <c r="F1317" t="s">
        <v>1629</v>
      </c>
      <c r="G1317" s="22">
        <v>11982</v>
      </c>
      <c r="H1317">
        <v>86</v>
      </c>
      <c r="I1317" t="s">
        <v>46</v>
      </c>
      <c r="J1317" t="s">
        <v>47</v>
      </c>
      <c r="K1317" t="s">
        <v>58</v>
      </c>
      <c r="L1317">
        <v>26.1</v>
      </c>
      <c r="M1317">
        <v>110</v>
      </c>
      <c r="N1317">
        <v>60</v>
      </c>
      <c r="O1317">
        <v>50</v>
      </c>
      <c r="P1317">
        <v>85</v>
      </c>
      <c r="Q1317">
        <v>78</v>
      </c>
      <c r="R1317" t="s">
        <v>54</v>
      </c>
      <c r="S1317" t="s">
        <v>50</v>
      </c>
      <c r="T1317" t="s">
        <v>50</v>
      </c>
      <c r="U1317" t="s">
        <v>50</v>
      </c>
      <c r="V1317" t="s">
        <v>51</v>
      </c>
      <c r="W1317" t="s">
        <v>50</v>
      </c>
      <c r="X1317" t="s">
        <v>51</v>
      </c>
      <c r="Y1317" t="s">
        <v>50</v>
      </c>
      <c r="Z1317" t="s">
        <v>52</v>
      </c>
      <c r="AA1317" t="s">
        <v>50</v>
      </c>
      <c r="AB1317" t="s">
        <v>50</v>
      </c>
      <c r="AC1317">
        <v>159</v>
      </c>
      <c r="AD1317">
        <v>25</v>
      </c>
      <c r="AE1317">
        <v>123</v>
      </c>
      <c r="AF1317">
        <v>4.3</v>
      </c>
      <c r="AK1317" t="s">
        <v>50</v>
      </c>
      <c r="AL1317" t="s">
        <v>50</v>
      </c>
      <c r="AM1317" t="s">
        <v>50</v>
      </c>
      <c r="AN1317" t="s">
        <v>51</v>
      </c>
      <c r="AO1317" t="s">
        <v>51</v>
      </c>
      <c r="AP1317" t="s">
        <v>51</v>
      </c>
      <c r="AQ1317" t="s">
        <v>50</v>
      </c>
      <c r="AR1317" t="s">
        <v>50</v>
      </c>
      <c r="AS1317" t="s">
        <v>51</v>
      </c>
      <c r="AT1317" t="s">
        <v>51</v>
      </c>
      <c r="AU1317" t="s">
        <v>52</v>
      </c>
      <c r="AV1317" t="s">
        <v>52</v>
      </c>
      <c r="AW1317" t="s">
        <v>52</v>
      </c>
      <c r="AX1317" t="s">
        <v>52</v>
      </c>
      <c r="AY1317" t="s">
        <v>51</v>
      </c>
    </row>
    <row r="1318" spans="1:51" x14ac:dyDescent="0.25">
      <c r="A1318">
        <v>278155</v>
      </c>
      <c r="B1318">
        <v>60</v>
      </c>
      <c r="C1318">
        <v>60</v>
      </c>
      <c r="D1318">
        <v>60</v>
      </c>
      <c r="E1318">
        <v>1</v>
      </c>
      <c r="F1318" t="s">
        <v>333</v>
      </c>
      <c r="G1318" s="22">
        <v>15046</v>
      </c>
      <c r="H1318">
        <v>77</v>
      </c>
      <c r="I1318" t="s">
        <v>46</v>
      </c>
      <c r="J1318" t="s">
        <v>57</v>
      </c>
      <c r="K1318" t="s">
        <v>58</v>
      </c>
      <c r="L1318">
        <v>34.5</v>
      </c>
      <c r="M1318">
        <v>110</v>
      </c>
      <c r="N1318">
        <v>60</v>
      </c>
      <c r="O1318">
        <v>50</v>
      </c>
      <c r="P1318">
        <v>85</v>
      </c>
      <c r="Q1318">
        <v>80</v>
      </c>
      <c r="R1318" t="s">
        <v>54</v>
      </c>
      <c r="S1318" t="s">
        <v>50</v>
      </c>
      <c r="T1318" t="s">
        <v>50</v>
      </c>
      <c r="U1318" t="s">
        <v>50</v>
      </c>
      <c r="V1318" t="s">
        <v>51</v>
      </c>
      <c r="W1318" t="s">
        <v>50</v>
      </c>
      <c r="X1318" t="s">
        <v>51</v>
      </c>
      <c r="Y1318" t="s">
        <v>50</v>
      </c>
      <c r="Z1318" t="s">
        <v>52</v>
      </c>
      <c r="AA1318" t="s">
        <v>50</v>
      </c>
      <c r="AB1318" t="s">
        <v>50</v>
      </c>
      <c r="AC1318">
        <v>157</v>
      </c>
      <c r="AD1318">
        <v>27</v>
      </c>
      <c r="AF1318">
        <v>4.5</v>
      </c>
      <c r="AI1318">
        <v>5.6</v>
      </c>
      <c r="AJ1318">
        <v>3.4</v>
      </c>
      <c r="AK1318" t="s">
        <v>50</v>
      </c>
      <c r="AL1318" t="s">
        <v>51</v>
      </c>
      <c r="AM1318" t="s">
        <v>50</v>
      </c>
      <c r="AN1318" t="s">
        <v>51</v>
      </c>
      <c r="AO1318" t="s">
        <v>51</v>
      </c>
      <c r="AP1318" t="s">
        <v>51</v>
      </c>
      <c r="AQ1318" t="s">
        <v>50</v>
      </c>
      <c r="AR1318" t="s">
        <v>50</v>
      </c>
      <c r="AS1318" t="s">
        <v>50</v>
      </c>
      <c r="AT1318" t="s">
        <v>50</v>
      </c>
      <c r="AU1318" t="s">
        <v>52</v>
      </c>
      <c r="AV1318" t="s">
        <v>52</v>
      </c>
      <c r="AW1318" t="s">
        <v>52</v>
      </c>
      <c r="AX1318" t="s">
        <v>52</v>
      </c>
      <c r="AY1318" t="s">
        <v>51</v>
      </c>
    </row>
    <row r="1319" spans="1:51" hidden="1" x14ac:dyDescent="0.25">
      <c r="A1319">
        <v>278155</v>
      </c>
      <c r="B1319">
        <v>60</v>
      </c>
      <c r="C1319">
        <v>60</v>
      </c>
      <c r="D1319">
        <v>60</v>
      </c>
      <c r="E1319">
        <v>2</v>
      </c>
      <c r="F1319" t="s">
        <v>1630</v>
      </c>
      <c r="G1319" s="22">
        <v>15046</v>
      </c>
      <c r="H1319">
        <v>77</v>
      </c>
      <c r="I1319" t="s">
        <v>46</v>
      </c>
      <c r="J1319" t="s">
        <v>57</v>
      </c>
      <c r="K1319" t="s">
        <v>58</v>
      </c>
      <c r="L1319">
        <v>34.5</v>
      </c>
      <c r="M1319">
        <v>120</v>
      </c>
      <c r="N1319">
        <v>60</v>
      </c>
      <c r="O1319">
        <v>60</v>
      </c>
      <c r="P1319">
        <v>90</v>
      </c>
      <c r="Q1319">
        <v>77</v>
      </c>
      <c r="R1319" t="s">
        <v>54</v>
      </c>
      <c r="S1319" t="s">
        <v>50</v>
      </c>
      <c r="T1319" t="s">
        <v>50</v>
      </c>
      <c r="U1319" t="s">
        <v>50</v>
      </c>
      <c r="V1319" t="s">
        <v>51</v>
      </c>
      <c r="W1319" t="s">
        <v>50</v>
      </c>
      <c r="X1319" t="s">
        <v>51</v>
      </c>
      <c r="Y1319" t="s">
        <v>50</v>
      </c>
      <c r="Z1319" t="s">
        <v>52</v>
      </c>
      <c r="AA1319" t="s">
        <v>50</v>
      </c>
      <c r="AB1319" t="s">
        <v>50</v>
      </c>
      <c r="AK1319" t="s">
        <v>50</v>
      </c>
      <c r="AL1319" t="s">
        <v>51</v>
      </c>
      <c r="AM1319" t="s">
        <v>50</v>
      </c>
      <c r="AN1319" t="s">
        <v>51</v>
      </c>
      <c r="AO1319" t="s">
        <v>51</v>
      </c>
      <c r="AP1319" t="s">
        <v>51</v>
      </c>
      <c r="AQ1319" t="s">
        <v>50</v>
      </c>
      <c r="AR1319" t="s">
        <v>50</v>
      </c>
      <c r="AS1319" t="s">
        <v>50</v>
      </c>
      <c r="AT1319" t="s">
        <v>50</v>
      </c>
      <c r="AU1319" t="s">
        <v>52</v>
      </c>
      <c r="AV1319" t="s">
        <v>52</v>
      </c>
      <c r="AW1319" t="s">
        <v>52</v>
      </c>
      <c r="AX1319" t="s">
        <v>52</v>
      </c>
      <c r="AY1319" t="s">
        <v>51</v>
      </c>
    </row>
    <row r="1320" spans="1:51" hidden="1" x14ac:dyDescent="0.25">
      <c r="A1320">
        <v>278155</v>
      </c>
      <c r="B1320">
        <v>60</v>
      </c>
      <c r="C1320">
        <v>60</v>
      </c>
      <c r="D1320">
        <v>60</v>
      </c>
      <c r="E1320">
        <v>3</v>
      </c>
      <c r="F1320" t="s">
        <v>1631</v>
      </c>
      <c r="G1320" s="22">
        <v>15046</v>
      </c>
      <c r="H1320">
        <v>77</v>
      </c>
      <c r="I1320" t="s">
        <v>46</v>
      </c>
      <c r="J1320" t="s">
        <v>57</v>
      </c>
      <c r="K1320" t="s">
        <v>58</v>
      </c>
      <c r="L1320">
        <v>34.700000000000003</v>
      </c>
      <c r="M1320">
        <v>155</v>
      </c>
      <c r="N1320">
        <v>75</v>
      </c>
      <c r="O1320">
        <v>80</v>
      </c>
      <c r="P1320">
        <v>115</v>
      </c>
      <c r="Q1320">
        <v>69</v>
      </c>
      <c r="R1320" t="s">
        <v>54</v>
      </c>
      <c r="S1320" t="s">
        <v>51</v>
      </c>
      <c r="T1320" t="s">
        <v>50</v>
      </c>
      <c r="U1320" t="s">
        <v>50</v>
      </c>
      <c r="V1320" t="s">
        <v>51</v>
      </c>
      <c r="W1320" t="s">
        <v>50</v>
      </c>
      <c r="X1320" t="s">
        <v>51</v>
      </c>
      <c r="Y1320" t="s">
        <v>50</v>
      </c>
      <c r="Z1320" t="s">
        <v>52</v>
      </c>
      <c r="AA1320" t="s">
        <v>50</v>
      </c>
      <c r="AB1320" t="s">
        <v>50</v>
      </c>
      <c r="AC1320">
        <v>131</v>
      </c>
      <c r="AD1320">
        <v>34</v>
      </c>
      <c r="AE1320">
        <v>125</v>
      </c>
      <c r="AF1320">
        <v>4.0999999999999996</v>
      </c>
      <c r="AK1320" t="s">
        <v>50</v>
      </c>
      <c r="AL1320" t="s">
        <v>51</v>
      </c>
      <c r="AM1320" t="s">
        <v>50</v>
      </c>
      <c r="AN1320" t="s">
        <v>51</v>
      </c>
      <c r="AO1320" t="s">
        <v>51</v>
      </c>
      <c r="AP1320" t="s">
        <v>51</v>
      </c>
      <c r="AQ1320" t="s">
        <v>50</v>
      </c>
      <c r="AR1320" t="s">
        <v>50</v>
      </c>
      <c r="AS1320" t="s">
        <v>50</v>
      </c>
      <c r="AT1320" t="s">
        <v>50</v>
      </c>
      <c r="AU1320" s="23">
        <v>42850</v>
      </c>
      <c r="AV1320">
        <v>0</v>
      </c>
      <c r="AW1320" t="s">
        <v>52</v>
      </c>
      <c r="AX1320" t="s">
        <v>52</v>
      </c>
      <c r="AY1320" t="s">
        <v>51</v>
      </c>
    </row>
    <row r="1321" spans="1:51" hidden="1" x14ac:dyDescent="0.25">
      <c r="A1321">
        <v>278155</v>
      </c>
      <c r="B1321">
        <v>60</v>
      </c>
      <c r="C1321">
        <v>60</v>
      </c>
      <c r="D1321">
        <v>60</v>
      </c>
      <c r="E1321">
        <v>4</v>
      </c>
      <c r="F1321" t="s">
        <v>1632</v>
      </c>
      <c r="G1321" s="22">
        <v>15046</v>
      </c>
      <c r="H1321">
        <v>77</v>
      </c>
      <c r="I1321" t="s">
        <v>46</v>
      </c>
      <c r="J1321" t="s">
        <v>57</v>
      </c>
      <c r="K1321" t="s">
        <v>58</v>
      </c>
      <c r="L1321">
        <v>34.6</v>
      </c>
      <c r="M1321">
        <v>140</v>
      </c>
      <c r="N1321">
        <v>70</v>
      </c>
      <c r="O1321">
        <v>70</v>
      </c>
      <c r="P1321">
        <v>105</v>
      </c>
      <c r="Q1321">
        <v>77</v>
      </c>
      <c r="R1321" t="s">
        <v>54</v>
      </c>
      <c r="S1321" t="s">
        <v>50</v>
      </c>
      <c r="T1321" t="s">
        <v>50</v>
      </c>
      <c r="U1321" t="s">
        <v>50</v>
      </c>
      <c r="V1321" t="s">
        <v>51</v>
      </c>
      <c r="W1321" t="s">
        <v>50</v>
      </c>
      <c r="X1321" t="s">
        <v>51</v>
      </c>
      <c r="Y1321" t="s">
        <v>50</v>
      </c>
      <c r="Z1321" t="s">
        <v>52</v>
      </c>
      <c r="AA1321" t="s">
        <v>50</v>
      </c>
      <c r="AB1321" t="s">
        <v>50</v>
      </c>
      <c r="AC1321">
        <v>121</v>
      </c>
      <c r="AD1321">
        <v>37</v>
      </c>
      <c r="AE1321">
        <v>125</v>
      </c>
      <c r="AF1321">
        <v>4.5999999999999996</v>
      </c>
      <c r="AK1321" t="s">
        <v>50</v>
      </c>
      <c r="AL1321" t="s">
        <v>51</v>
      </c>
      <c r="AM1321" t="s">
        <v>50</v>
      </c>
      <c r="AN1321" t="s">
        <v>51</v>
      </c>
      <c r="AO1321" t="s">
        <v>51</v>
      </c>
      <c r="AP1321" t="s">
        <v>51</v>
      </c>
      <c r="AQ1321" t="s">
        <v>50</v>
      </c>
      <c r="AR1321" t="s">
        <v>50</v>
      </c>
      <c r="AS1321" t="s">
        <v>50</v>
      </c>
      <c r="AT1321" t="s">
        <v>50</v>
      </c>
      <c r="AU1321" t="s">
        <v>52</v>
      </c>
      <c r="AV1321" t="s">
        <v>52</v>
      </c>
      <c r="AW1321" t="s">
        <v>52</v>
      </c>
      <c r="AX1321" t="s">
        <v>52</v>
      </c>
      <c r="AY1321" t="s">
        <v>51</v>
      </c>
    </row>
    <row r="1322" spans="1:51" hidden="1" x14ac:dyDescent="0.25">
      <c r="A1322">
        <v>278155</v>
      </c>
      <c r="B1322">
        <v>60</v>
      </c>
      <c r="C1322">
        <v>60</v>
      </c>
      <c r="D1322">
        <v>60</v>
      </c>
      <c r="E1322">
        <v>5</v>
      </c>
      <c r="F1322" t="s">
        <v>1633</v>
      </c>
      <c r="G1322" s="22">
        <v>15046</v>
      </c>
      <c r="H1322">
        <v>77</v>
      </c>
      <c r="I1322" t="s">
        <v>46</v>
      </c>
      <c r="J1322" t="s">
        <v>57</v>
      </c>
      <c r="K1322" t="s">
        <v>58</v>
      </c>
      <c r="L1322">
        <v>35</v>
      </c>
      <c r="M1322">
        <v>155</v>
      </c>
      <c r="N1322">
        <v>70</v>
      </c>
      <c r="O1322">
        <v>85</v>
      </c>
      <c r="P1322">
        <v>112.5</v>
      </c>
      <c r="Q1322">
        <v>83</v>
      </c>
      <c r="R1322" t="s">
        <v>54</v>
      </c>
      <c r="S1322" t="s">
        <v>50</v>
      </c>
      <c r="T1322" t="s">
        <v>50</v>
      </c>
      <c r="U1322" t="s">
        <v>50</v>
      </c>
      <c r="V1322" t="s">
        <v>51</v>
      </c>
      <c r="W1322" t="s">
        <v>50</v>
      </c>
      <c r="X1322" t="s">
        <v>51</v>
      </c>
      <c r="Y1322" t="s">
        <v>50</v>
      </c>
      <c r="Z1322" t="s">
        <v>52</v>
      </c>
      <c r="AA1322" t="s">
        <v>50</v>
      </c>
      <c r="AB1322" t="s">
        <v>50</v>
      </c>
      <c r="AC1322">
        <v>127</v>
      </c>
      <c r="AD1322">
        <v>35</v>
      </c>
      <c r="AF1322">
        <v>4.5</v>
      </c>
      <c r="AK1322" t="s">
        <v>50</v>
      </c>
      <c r="AL1322" t="s">
        <v>51</v>
      </c>
      <c r="AM1322" t="s">
        <v>50</v>
      </c>
      <c r="AN1322" t="s">
        <v>51</v>
      </c>
      <c r="AO1322" t="s">
        <v>51</v>
      </c>
      <c r="AP1322" t="s">
        <v>51</v>
      </c>
      <c r="AQ1322" t="s">
        <v>50</v>
      </c>
      <c r="AR1322" t="s">
        <v>50</v>
      </c>
      <c r="AS1322" t="s">
        <v>50</v>
      </c>
      <c r="AT1322" t="s">
        <v>50</v>
      </c>
      <c r="AU1322" t="s">
        <v>52</v>
      </c>
      <c r="AV1322" t="s">
        <v>52</v>
      </c>
      <c r="AW1322" t="s">
        <v>52</v>
      </c>
      <c r="AX1322" t="s">
        <v>52</v>
      </c>
      <c r="AY1322" t="s">
        <v>51</v>
      </c>
    </row>
    <row r="1323" spans="1:51" hidden="1" x14ac:dyDescent="0.25">
      <c r="A1323">
        <v>278155</v>
      </c>
      <c r="B1323">
        <v>69</v>
      </c>
      <c r="C1323">
        <v>69</v>
      </c>
      <c r="D1323">
        <v>60</v>
      </c>
      <c r="E1323">
        <v>6</v>
      </c>
      <c r="F1323" t="s">
        <v>1634</v>
      </c>
      <c r="G1323" s="22">
        <v>15046</v>
      </c>
      <c r="H1323">
        <v>77</v>
      </c>
      <c r="I1323" t="s">
        <v>46</v>
      </c>
      <c r="J1323" t="s">
        <v>57</v>
      </c>
      <c r="K1323" t="s">
        <v>58</v>
      </c>
      <c r="L1323">
        <v>34.6</v>
      </c>
      <c r="M1323">
        <v>120</v>
      </c>
      <c r="N1323">
        <v>70</v>
      </c>
      <c r="O1323">
        <v>50</v>
      </c>
      <c r="P1323">
        <v>95</v>
      </c>
      <c r="Q1323">
        <v>74</v>
      </c>
      <c r="R1323" t="s">
        <v>54</v>
      </c>
      <c r="S1323" t="s">
        <v>50</v>
      </c>
      <c r="T1323" t="s">
        <v>50</v>
      </c>
      <c r="U1323" t="s">
        <v>50</v>
      </c>
      <c r="V1323" t="s">
        <v>51</v>
      </c>
      <c r="W1323" t="s">
        <v>50</v>
      </c>
      <c r="X1323" t="s">
        <v>51</v>
      </c>
      <c r="Y1323" t="s">
        <v>50</v>
      </c>
      <c r="Z1323" t="s">
        <v>52</v>
      </c>
      <c r="AA1323" t="s">
        <v>50</v>
      </c>
      <c r="AB1323" t="s">
        <v>50</v>
      </c>
      <c r="AC1323">
        <v>123</v>
      </c>
      <c r="AD1323">
        <v>37</v>
      </c>
      <c r="AE1323">
        <v>120</v>
      </c>
      <c r="AF1323">
        <v>4.2</v>
      </c>
      <c r="AI1323">
        <v>5.3</v>
      </c>
      <c r="AJ1323">
        <v>3.3</v>
      </c>
      <c r="AK1323" t="s">
        <v>50</v>
      </c>
      <c r="AL1323" t="s">
        <v>51</v>
      </c>
      <c r="AM1323" t="s">
        <v>50</v>
      </c>
      <c r="AN1323" t="s">
        <v>51</v>
      </c>
      <c r="AO1323" t="s">
        <v>51</v>
      </c>
      <c r="AP1323" t="s">
        <v>51</v>
      </c>
      <c r="AQ1323" t="s">
        <v>50</v>
      </c>
      <c r="AR1323" t="s">
        <v>50</v>
      </c>
      <c r="AS1323" t="s">
        <v>50</v>
      </c>
      <c r="AT1323" t="s">
        <v>50</v>
      </c>
      <c r="AU1323" t="s">
        <v>52</v>
      </c>
      <c r="AV1323" t="s">
        <v>52</v>
      </c>
      <c r="AW1323" t="s">
        <v>52</v>
      </c>
      <c r="AX1323" t="s">
        <v>52</v>
      </c>
      <c r="AY1323" t="s">
        <v>51</v>
      </c>
    </row>
    <row r="1324" spans="1:51" x14ac:dyDescent="0.25">
      <c r="A1324">
        <v>278437</v>
      </c>
      <c r="B1324">
        <v>56</v>
      </c>
      <c r="C1324">
        <v>56</v>
      </c>
      <c r="D1324">
        <v>36</v>
      </c>
      <c r="E1324">
        <v>1</v>
      </c>
      <c r="F1324" t="s">
        <v>334</v>
      </c>
      <c r="G1324" s="22">
        <v>14109</v>
      </c>
      <c r="H1324">
        <v>80</v>
      </c>
      <c r="I1324" t="s">
        <v>56</v>
      </c>
      <c r="J1324" t="s">
        <v>47</v>
      </c>
      <c r="K1324" t="s">
        <v>58</v>
      </c>
      <c r="L1324">
        <v>28.7</v>
      </c>
      <c r="M1324">
        <v>115</v>
      </c>
      <c r="N1324">
        <v>65</v>
      </c>
      <c r="O1324">
        <v>50</v>
      </c>
      <c r="P1324">
        <v>90</v>
      </c>
      <c r="Q1324">
        <v>76</v>
      </c>
      <c r="R1324" t="s">
        <v>49</v>
      </c>
      <c r="S1324" t="s">
        <v>50</v>
      </c>
      <c r="T1324" t="s">
        <v>50</v>
      </c>
      <c r="U1324" t="s">
        <v>50</v>
      </c>
      <c r="V1324" t="s">
        <v>50</v>
      </c>
      <c r="W1324" t="s">
        <v>50</v>
      </c>
      <c r="X1324" t="s">
        <v>51</v>
      </c>
      <c r="Y1324" t="s">
        <v>50</v>
      </c>
      <c r="Z1324" t="s">
        <v>52</v>
      </c>
      <c r="AA1324" t="s">
        <v>50</v>
      </c>
      <c r="AB1324" t="s">
        <v>50</v>
      </c>
      <c r="AC1324">
        <v>86</v>
      </c>
      <c r="AD1324">
        <v>74</v>
      </c>
      <c r="AE1324">
        <v>153</v>
      </c>
      <c r="AF1324">
        <v>4.0999999999999996</v>
      </c>
      <c r="AI1324">
        <v>4</v>
      </c>
      <c r="AJ1324">
        <v>2</v>
      </c>
      <c r="AK1324" t="s">
        <v>51</v>
      </c>
      <c r="AL1324" t="s">
        <v>50</v>
      </c>
      <c r="AM1324" t="s">
        <v>50</v>
      </c>
      <c r="AN1324" t="s">
        <v>51</v>
      </c>
      <c r="AO1324" t="s">
        <v>51</v>
      </c>
      <c r="AP1324" t="s">
        <v>51</v>
      </c>
      <c r="AQ1324" t="s">
        <v>50</v>
      </c>
      <c r="AR1324" t="s">
        <v>50</v>
      </c>
      <c r="AS1324" t="s">
        <v>51</v>
      </c>
      <c r="AT1324" t="s">
        <v>50</v>
      </c>
      <c r="AU1324" t="s">
        <v>52</v>
      </c>
      <c r="AV1324" t="s">
        <v>52</v>
      </c>
      <c r="AW1324" t="s">
        <v>52</v>
      </c>
      <c r="AX1324" t="s">
        <v>52</v>
      </c>
      <c r="AY1324" t="s">
        <v>51</v>
      </c>
    </row>
    <row r="1325" spans="1:51" hidden="1" x14ac:dyDescent="0.25">
      <c r="A1325">
        <v>278437</v>
      </c>
      <c r="B1325">
        <v>56</v>
      </c>
      <c r="C1325">
        <v>56</v>
      </c>
      <c r="D1325">
        <v>36</v>
      </c>
      <c r="E1325">
        <v>2</v>
      </c>
      <c r="F1325" t="s">
        <v>1635</v>
      </c>
      <c r="G1325" s="22">
        <v>14109</v>
      </c>
      <c r="H1325">
        <v>80</v>
      </c>
      <c r="I1325" t="s">
        <v>56</v>
      </c>
      <c r="J1325" t="s">
        <v>47</v>
      </c>
      <c r="K1325" t="s">
        <v>58</v>
      </c>
      <c r="L1325">
        <v>28.7</v>
      </c>
      <c r="M1325">
        <v>130</v>
      </c>
      <c r="N1325">
        <v>80</v>
      </c>
      <c r="O1325">
        <v>50</v>
      </c>
      <c r="P1325">
        <v>105</v>
      </c>
      <c r="Q1325">
        <v>83</v>
      </c>
      <c r="R1325" t="s">
        <v>54</v>
      </c>
      <c r="S1325" t="s">
        <v>50</v>
      </c>
      <c r="T1325" t="s">
        <v>50</v>
      </c>
      <c r="U1325" t="s">
        <v>50</v>
      </c>
      <c r="V1325" t="s">
        <v>50</v>
      </c>
      <c r="W1325" t="s">
        <v>50</v>
      </c>
      <c r="X1325" t="s">
        <v>51</v>
      </c>
      <c r="Y1325" t="s">
        <v>50</v>
      </c>
      <c r="Z1325" t="s">
        <v>52</v>
      </c>
      <c r="AA1325" t="s">
        <v>50</v>
      </c>
      <c r="AB1325" t="s">
        <v>50</v>
      </c>
      <c r="AC1325">
        <v>92</v>
      </c>
      <c r="AD1325">
        <v>68</v>
      </c>
      <c r="AE1325">
        <v>149</v>
      </c>
      <c r="AF1325">
        <v>4.8</v>
      </c>
      <c r="AK1325" t="s">
        <v>51</v>
      </c>
      <c r="AL1325" t="s">
        <v>50</v>
      </c>
      <c r="AM1325" t="s">
        <v>50</v>
      </c>
      <c r="AN1325" t="s">
        <v>51</v>
      </c>
      <c r="AO1325" t="s">
        <v>51</v>
      </c>
      <c r="AP1325" t="s">
        <v>51</v>
      </c>
      <c r="AQ1325" t="s">
        <v>50</v>
      </c>
      <c r="AR1325" t="s">
        <v>50</v>
      </c>
      <c r="AS1325" t="s">
        <v>51</v>
      </c>
      <c r="AT1325" t="s">
        <v>50</v>
      </c>
      <c r="AU1325" t="s">
        <v>52</v>
      </c>
      <c r="AV1325" t="s">
        <v>52</v>
      </c>
      <c r="AW1325" t="s">
        <v>52</v>
      </c>
      <c r="AX1325" t="s">
        <v>52</v>
      </c>
      <c r="AY1325" t="s">
        <v>51</v>
      </c>
    </row>
    <row r="1326" spans="1:51" hidden="1" x14ac:dyDescent="0.25">
      <c r="A1326">
        <v>278437</v>
      </c>
      <c r="B1326">
        <v>55</v>
      </c>
      <c r="C1326">
        <v>55</v>
      </c>
      <c r="D1326">
        <v>36</v>
      </c>
      <c r="E1326">
        <v>3</v>
      </c>
      <c r="F1326" t="s">
        <v>1636</v>
      </c>
      <c r="G1326" s="22">
        <v>14109</v>
      </c>
      <c r="H1326">
        <v>80</v>
      </c>
      <c r="I1326" t="s">
        <v>56</v>
      </c>
      <c r="J1326" t="s">
        <v>47</v>
      </c>
      <c r="K1326" t="s">
        <v>58</v>
      </c>
      <c r="L1326">
        <v>27.8</v>
      </c>
      <c r="M1326">
        <v>120</v>
      </c>
      <c r="N1326">
        <v>60</v>
      </c>
      <c r="O1326">
        <v>60</v>
      </c>
      <c r="P1326">
        <v>90</v>
      </c>
      <c r="Q1326">
        <v>65</v>
      </c>
      <c r="R1326" t="s">
        <v>49</v>
      </c>
      <c r="S1326" t="s">
        <v>50</v>
      </c>
      <c r="T1326" t="s">
        <v>50</v>
      </c>
      <c r="U1326" t="s">
        <v>50</v>
      </c>
      <c r="V1326" t="s">
        <v>50</v>
      </c>
      <c r="W1326" t="s">
        <v>50</v>
      </c>
      <c r="X1326" t="s">
        <v>51</v>
      </c>
      <c r="Y1326" t="s">
        <v>50</v>
      </c>
      <c r="Z1326" t="s">
        <v>52</v>
      </c>
      <c r="AA1326" t="s">
        <v>50</v>
      </c>
      <c r="AB1326" t="s">
        <v>50</v>
      </c>
      <c r="AC1326">
        <v>81</v>
      </c>
      <c r="AD1326">
        <v>79</v>
      </c>
      <c r="AE1326">
        <v>146</v>
      </c>
      <c r="AF1326">
        <v>4.7</v>
      </c>
      <c r="AI1326">
        <v>3.8</v>
      </c>
      <c r="AJ1326">
        <v>2.1</v>
      </c>
      <c r="AK1326" t="s">
        <v>51</v>
      </c>
      <c r="AL1326" t="s">
        <v>50</v>
      </c>
      <c r="AM1326" t="s">
        <v>50</v>
      </c>
      <c r="AN1326" t="s">
        <v>51</v>
      </c>
      <c r="AO1326" t="s">
        <v>51</v>
      </c>
      <c r="AP1326" t="s">
        <v>51</v>
      </c>
      <c r="AQ1326" t="s">
        <v>50</v>
      </c>
      <c r="AR1326" t="s">
        <v>50</v>
      </c>
      <c r="AS1326" t="s">
        <v>51</v>
      </c>
      <c r="AT1326" t="s">
        <v>50</v>
      </c>
      <c r="AU1326" t="s">
        <v>52</v>
      </c>
      <c r="AV1326" t="s">
        <v>52</v>
      </c>
      <c r="AW1326" t="s">
        <v>52</v>
      </c>
      <c r="AX1326" t="s">
        <v>52</v>
      </c>
      <c r="AY1326" t="s">
        <v>51</v>
      </c>
    </row>
    <row r="1327" spans="1:51" x14ac:dyDescent="0.25">
      <c r="A1327">
        <v>278634</v>
      </c>
      <c r="B1327">
        <v>73</v>
      </c>
      <c r="D1327">
        <v>73</v>
      </c>
      <c r="E1327">
        <v>1</v>
      </c>
      <c r="F1327" t="s">
        <v>335</v>
      </c>
      <c r="G1327" s="22">
        <v>11890</v>
      </c>
      <c r="H1327">
        <v>86</v>
      </c>
      <c r="I1327" t="s">
        <v>46</v>
      </c>
      <c r="J1327" t="s">
        <v>47</v>
      </c>
      <c r="K1327" t="s">
        <v>58</v>
      </c>
      <c r="L1327">
        <v>0</v>
      </c>
      <c r="O1327">
        <v>0</v>
      </c>
      <c r="P1327">
        <v>0</v>
      </c>
      <c r="S1327" t="s">
        <v>50</v>
      </c>
      <c r="T1327" t="s">
        <v>50</v>
      </c>
      <c r="V1327" t="s">
        <v>51</v>
      </c>
      <c r="W1327" t="s">
        <v>50</v>
      </c>
      <c r="X1327" t="s">
        <v>50</v>
      </c>
      <c r="Y1327" t="s">
        <v>51</v>
      </c>
      <c r="Z1327" t="s">
        <v>52</v>
      </c>
      <c r="AA1327" t="s">
        <v>50</v>
      </c>
      <c r="AB1327" t="s">
        <v>51</v>
      </c>
      <c r="AI1327" t="s">
        <v>52</v>
      </c>
      <c r="AJ1327" t="s">
        <v>52</v>
      </c>
      <c r="AK1327" t="s">
        <v>50</v>
      </c>
      <c r="AL1327" t="s">
        <v>50</v>
      </c>
      <c r="AM1327" t="s">
        <v>52</v>
      </c>
      <c r="AN1327" t="s">
        <v>51</v>
      </c>
      <c r="AO1327" t="s">
        <v>51</v>
      </c>
      <c r="AQ1327" t="s">
        <v>50</v>
      </c>
      <c r="AR1327" t="s">
        <v>50</v>
      </c>
      <c r="AS1327" t="s">
        <v>50</v>
      </c>
      <c r="AT1327" t="s">
        <v>50</v>
      </c>
      <c r="AU1327" t="s">
        <v>52</v>
      </c>
      <c r="AV1327" t="s">
        <v>52</v>
      </c>
      <c r="AW1327" t="s">
        <v>52</v>
      </c>
      <c r="AX1327" t="s">
        <v>52</v>
      </c>
      <c r="AY1327" t="s">
        <v>51</v>
      </c>
    </row>
    <row r="1328" spans="1:51" hidden="1" x14ac:dyDescent="0.25">
      <c r="A1328">
        <v>278634</v>
      </c>
      <c r="B1328">
        <v>73</v>
      </c>
      <c r="D1328">
        <v>73</v>
      </c>
      <c r="E1328">
        <v>2</v>
      </c>
      <c r="F1328" t="s">
        <v>1637</v>
      </c>
      <c r="G1328" s="22">
        <v>11890</v>
      </c>
      <c r="H1328">
        <v>86</v>
      </c>
      <c r="I1328" t="s">
        <v>46</v>
      </c>
      <c r="J1328" t="s">
        <v>47</v>
      </c>
      <c r="K1328" t="s">
        <v>58</v>
      </c>
      <c r="L1328">
        <v>24.98</v>
      </c>
      <c r="M1328">
        <v>110</v>
      </c>
      <c r="N1328">
        <v>60</v>
      </c>
      <c r="O1328">
        <v>50</v>
      </c>
      <c r="P1328">
        <v>85</v>
      </c>
      <c r="Q1328">
        <v>99</v>
      </c>
      <c r="R1328" t="s">
        <v>59</v>
      </c>
      <c r="S1328" t="s">
        <v>50</v>
      </c>
      <c r="T1328" t="s">
        <v>50</v>
      </c>
      <c r="U1328" t="s">
        <v>50</v>
      </c>
      <c r="V1328" t="s">
        <v>51</v>
      </c>
      <c r="W1328" t="s">
        <v>50</v>
      </c>
      <c r="X1328" t="s">
        <v>50</v>
      </c>
      <c r="Y1328" t="s">
        <v>51</v>
      </c>
      <c r="Z1328" t="s">
        <v>52</v>
      </c>
      <c r="AA1328" t="s">
        <v>50</v>
      </c>
      <c r="AB1328" t="s">
        <v>51</v>
      </c>
      <c r="AI1328" t="s">
        <v>52</v>
      </c>
      <c r="AJ1328" t="s">
        <v>52</v>
      </c>
      <c r="AK1328" t="s">
        <v>50</v>
      </c>
      <c r="AL1328" t="s">
        <v>50</v>
      </c>
      <c r="AM1328" t="s">
        <v>52</v>
      </c>
      <c r="AN1328" t="s">
        <v>51</v>
      </c>
      <c r="AO1328" t="s">
        <v>51</v>
      </c>
      <c r="AQ1328" t="s">
        <v>50</v>
      </c>
      <c r="AR1328" t="s">
        <v>50</v>
      </c>
      <c r="AS1328" t="s">
        <v>50</v>
      </c>
      <c r="AT1328" t="s">
        <v>50</v>
      </c>
      <c r="AU1328" t="s">
        <v>52</v>
      </c>
      <c r="AV1328" t="s">
        <v>52</v>
      </c>
      <c r="AW1328" t="s">
        <v>52</v>
      </c>
      <c r="AX1328" t="s">
        <v>52</v>
      </c>
      <c r="AY1328" t="s">
        <v>51</v>
      </c>
    </row>
    <row r="1329" spans="1:51" hidden="1" x14ac:dyDescent="0.25">
      <c r="A1329">
        <v>278634</v>
      </c>
      <c r="B1329">
        <v>73</v>
      </c>
      <c r="D1329">
        <v>73</v>
      </c>
      <c r="E1329">
        <v>3</v>
      </c>
      <c r="F1329" t="s">
        <v>1638</v>
      </c>
      <c r="G1329" s="22">
        <v>11890</v>
      </c>
      <c r="H1329">
        <v>86</v>
      </c>
      <c r="I1329" t="s">
        <v>46</v>
      </c>
      <c r="J1329" t="s">
        <v>47</v>
      </c>
      <c r="K1329" t="s">
        <v>58</v>
      </c>
      <c r="L1329">
        <v>25.44</v>
      </c>
      <c r="M1329">
        <v>110</v>
      </c>
      <c r="N1329">
        <v>60</v>
      </c>
      <c r="O1329">
        <v>50</v>
      </c>
      <c r="P1329">
        <v>85</v>
      </c>
      <c r="Q1329">
        <v>79</v>
      </c>
      <c r="R1329" t="s">
        <v>59</v>
      </c>
      <c r="S1329" t="s">
        <v>50</v>
      </c>
      <c r="T1329" t="s">
        <v>50</v>
      </c>
      <c r="U1329" t="s">
        <v>50</v>
      </c>
      <c r="V1329" t="s">
        <v>51</v>
      </c>
      <c r="W1329" t="s">
        <v>50</v>
      </c>
      <c r="X1329" t="s">
        <v>50</v>
      </c>
      <c r="Y1329" t="s">
        <v>51</v>
      </c>
      <c r="Z1329" t="s">
        <v>52</v>
      </c>
      <c r="AA1329" t="s">
        <v>50</v>
      </c>
      <c r="AB1329" t="s">
        <v>51</v>
      </c>
      <c r="AI1329" t="s">
        <v>52</v>
      </c>
      <c r="AJ1329" t="s">
        <v>52</v>
      </c>
      <c r="AK1329" t="s">
        <v>50</v>
      </c>
      <c r="AL1329" t="s">
        <v>50</v>
      </c>
      <c r="AM1329" t="s">
        <v>52</v>
      </c>
      <c r="AN1329" t="s">
        <v>51</v>
      </c>
      <c r="AO1329" t="s">
        <v>51</v>
      </c>
      <c r="AQ1329" t="s">
        <v>50</v>
      </c>
      <c r="AR1329" t="s">
        <v>50</v>
      </c>
      <c r="AS1329" t="s">
        <v>50</v>
      </c>
      <c r="AT1329" t="s">
        <v>50</v>
      </c>
      <c r="AU1329" t="s">
        <v>52</v>
      </c>
      <c r="AV1329" t="s">
        <v>52</v>
      </c>
      <c r="AW1329" t="s">
        <v>52</v>
      </c>
      <c r="AX1329" t="s">
        <v>52</v>
      </c>
      <c r="AY1329" t="s">
        <v>51</v>
      </c>
    </row>
    <row r="1330" spans="1:51" hidden="1" x14ac:dyDescent="0.25">
      <c r="A1330">
        <v>278634</v>
      </c>
      <c r="B1330">
        <v>73</v>
      </c>
      <c r="D1330">
        <v>73</v>
      </c>
      <c r="E1330">
        <v>4</v>
      </c>
      <c r="F1330" t="s">
        <v>1639</v>
      </c>
      <c r="G1330" s="22">
        <v>11890</v>
      </c>
      <c r="H1330">
        <v>86</v>
      </c>
      <c r="I1330" t="s">
        <v>46</v>
      </c>
      <c r="J1330" t="s">
        <v>47</v>
      </c>
      <c r="K1330" t="s">
        <v>58</v>
      </c>
      <c r="L1330">
        <v>25.81</v>
      </c>
      <c r="M1330">
        <v>125</v>
      </c>
      <c r="N1330">
        <v>60</v>
      </c>
      <c r="O1330">
        <v>65</v>
      </c>
      <c r="P1330">
        <v>92.5</v>
      </c>
      <c r="Q1330">
        <v>62</v>
      </c>
      <c r="R1330" t="s">
        <v>59</v>
      </c>
      <c r="S1330" t="s">
        <v>50</v>
      </c>
      <c r="T1330" t="s">
        <v>50</v>
      </c>
      <c r="U1330" t="s">
        <v>50</v>
      </c>
      <c r="V1330" t="s">
        <v>51</v>
      </c>
      <c r="W1330" t="s">
        <v>50</v>
      </c>
      <c r="X1330" t="s">
        <v>50</v>
      </c>
      <c r="Y1330" t="s">
        <v>51</v>
      </c>
      <c r="Z1330" t="s">
        <v>52</v>
      </c>
      <c r="AA1330" t="s">
        <v>50</v>
      </c>
      <c r="AB1330" t="s">
        <v>51</v>
      </c>
      <c r="AC1330">
        <v>92</v>
      </c>
      <c r="AD1330">
        <v>49</v>
      </c>
      <c r="AE1330">
        <v>113</v>
      </c>
      <c r="AF1330">
        <v>4.8</v>
      </c>
      <c r="AI1330" t="s">
        <v>52</v>
      </c>
      <c r="AJ1330" t="s">
        <v>52</v>
      </c>
      <c r="AK1330" t="s">
        <v>50</v>
      </c>
      <c r="AL1330" t="s">
        <v>50</v>
      </c>
      <c r="AM1330" t="s">
        <v>52</v>
      </c>
      <c r="AN1330" t="s">
        <v>51</v>
      </c>
      <c r="AO1330" t="s">
        <v>51</v>
      </c>
      <c r="AQ1330" t="s">
        <v>50</v>
      </c>
      <c r="AR1330" t="s">
        <v>50</v>
      </c>
      <c r="AS1330" t="s">
        <v>50</v>
      </c>
      <c r="AT1330" t="s">
        <v>50</v>
      </c>
      <c r="AU1330" t="s">
        <v>52</v>
      </c>
      <c r="AV1330" t="s">
        <v>52</v>
      </c>
      <c r="AW1330" t="s">
        <v>52</v>
      </c>
      <c r="AX1330" t="s">
        <v>52</v>
      </c>
      <c r="AY1330" t="s">
        <v>51</v>
      </c>
    </row>
    <row r="1331" spans="1:51" hidden="1" x14ac:dyDescent="0.25">
      <c r="A1331">
        <v>278634</v>
      </c>
      <c r="B1331">
        <v>73</v>
      </c>
      <c r="D1331">
        <v>73</v>
      </c>
      <c r="E1331">
        <v>5</v>
      </c>
      <c r="F1331" t="s">
        <v>1640</v>
      </c>
      <c r="G1331" s="22">
        <v>11890</v>
      </c>
      <c r="H1331">
        <v>86</v>
      </c>
      <c r="I1331" t="s">
        <v>46</v>
      </c>
      <c r="J1331" t="s">
        <v>47</v>
      </c>
      <c r="K1331" t="s">
        <v>58</v>
      </c>
      <c r="L1331">
        <v>27.05</v>
      </c>
      <c r="M1331">
        <v>140</v>
      </c>
      <c r="N1331">
        <v>70</v>
      </c>
      <c r="O1331">
        <v>70</v>
      </c>
      <c r="P1331">
        <v>105</v>
      </c>
      <c r="Q1331">
        <v>58</v>
      </c>
      <c r="R1331" t="s">
        <v>54</v>
      </c>
      <c r="S1331" t="s">
        <v>50</v>
      </c>
      <c r="T1331" t="s">
        <v>50</v>
      </c>
      <c r="U1331" t="s">
        <v>50</v>
      </c>
      <c r="V1331" t="s">
        <v>51</v>
      </c>
      <c r="W1331" t="s">
        <v>50</v>
      </c>
      <c r="X1331" t="s">
        <v>50</v>
      </c>
      <c r="Y1331" t="s">
        <v>51</v>
      </c>
      <c r="Z1331" t="s">
        <v>52</v>
      </c>
      <c r="AA1331" t="s">
        <v>50</v>
      </c>
      <c r="AB1331" t="s">
        <v>51</v>
      </c>
      <c r="AC1331">
        <v>70</v>
      </c>
      <c r="AD1331">
        <v>69</v>
      </c>
      <c r="AE1331">
        <v>115</v>
      </c>
      <c r="AF1331">
        <v>4</v>
      </c>
      <c r="AI1331" t="s">
        <v>52</v>
      </c>
      <c r="AJ1331" t="s">
        <v>52</v>
      </c>
      <c r="AK1331" t="s">
        <v>50</v>
      </c>
      <c r="AL1331" t="s">
        <v>50</v>
      </c>
      <c r="AM1331" t="s">
        <v>52</v>
      </c>
      <c r="AN1331" t="s">
        <v>51</v>
      </c>
      <c r="AO1331" t="s">
        <v>51</v>
      </c>
      <c r="AQ1331" t="s">
        <v>50</v>
      </c>
      <c r="AR1331" t="s">
        <v>50</v>
      </c>
      <c r="AS1331" t="s">
        <v>50</v>
      </c>
      <c r="AT1331" t="s">
        <v>50</v>
      </c>
      <c r="AU1331" t="s">
        <v>52</v>
      </c>
      <c r="AV1331" t="s">
        <v>52</v>
      </c>
      <c r="AW1331" t="s">
        <v>52</v>
      </c>
      <c r="AX1331" t="s">
        <v>52</v>
      </c>
      <c r="AY1331" t="s">
        <v>51</v>
      </c>
    </row>
    <row r="1332" spans="1:51" hidden="1" x14ac:dyDescent="0.25">
      <c r="A1332">
        <v>278634</v>
      </c>
      <c r="B1332">
        <v>70</v>
      </c>
      <c r="C1332">
        <v>70</v>
      </c>
      <c r="D1332">
        <v>73</v>
      </c>
      <c r="E1332">
        <v>6</v>
      </c>
      <c r="F1332" t="s">
        <v>1641</v>
      </c>
      <c r="G1332" s="22">
        <v>11890</v>
      </c>
      <c r="H1332">
        <v>86</v>
      </c>
      <c r="I1332" t="s">
        <v>46</v>
      </c>
      <c r="J1332" t="s">
        <v>47</v>
      </c>
      <c r="K1332" t="s">
        <v>58</v>
      </c>
      <c r="L1332">
        <v>26.6</v>
      </c>
      <c r="M1332">
        <v>110</v>
      </c>
      <c r="N1332">
        <v>70</v>
      </c>
      <c r="O1332">
        <v>40</v>
      </c>
      <c r="P1332">
        <v>90</v>
      </c>
      <c r="Q1332">
        <v>60</v>
      </c>
      <c r="R1332" t="s">
        <v>54</v>
      </c>
      <c r="S1332" t="s">
        <v>50</v>
      </c>
      <c r="T1332" t="s">
        <v>50</v>
      </c>
      <c r="U1332" t="s">
        <v>50</v>
      </c>
      <c r="V1332" t="s">
        <v>51</v>
      </c>
      <c r="W1332" t="s">
        <v>50</v>
      </c>
      <c r="X1332" t="s">
        <v>50</v>
      </c>
      <c r="Y1332" t="s">
        <v>51</v>
      </c>
      <c r="Z1332" t="s">
        <v>52</v>
      </c>
      <c r="AA1332" t="s">
        <v>50</v>
      </c>
      <c r="AB1332" t="s">
        <v>51</v>
      </c>
      <c r="AC1332">
        <v>78</v>
      </c>
      <c r="AD1332">
        <v>60</v>
      </c>
      <c r="AE1332">
        <v>119</v>
      </c>
      <c r="AF1332">
        <v>4.2</v>
      </c>
      <c r="AK1332" t="s">
        <v>50</v>
      </c>
      <c r="AL1332" t="s">
        <v>50</v>
      </c>
      <c r="AN1332" t="s">
        <v>51</v>
      </c>
      <c r="AO1332" t="s">
        <v>51</v>
      </c>
      <c r="AP1332" t="s">
        <v>50</v>
      </c>
      <c r="AQ1332" t="s">
        <v>50</v>
      </c>
      <c r="AR1332" t="s">
        <v>50</v>
      </c>
      <c r="AS1332" t="s">
        <v>50</v>
      </c>
      <c r="AT1332" t="s">
        <v>50</v>
      </c>
      <c r="AU1332" t="s">
        <v>52</v>
      </c>
      <c r="AV1332" t="s">
        <v>52</v>
      </c>
      <c r="AW1332" t="s">
        <v>52</v>
      </c>
      <c r="AX1332" t="s">
        <v>52</v>
      </c>
      <c r="AY1332" t="s">
        <v>51</v>
      </c>
    </row>
    <row r="1333" spans="1:51" hidden="1" x14ac:dyDescent="0.25">
      <c r="A1333">
        <v>278634</v>
      </c>
      <c r="B1333">
        <v>70</v>
      </c>
      <c r="C1333">
        <v>70</v>
      </c>
      <c r="D1333">
        <v>73</v>
      </c>
      <c r="E1333">
        <v>7</v>
      </c>
      <c r="F1333" t="s">
        <v>1642</v>
      </c>
      <c r="G1333" s="22">
        <v>11890</v>
      </c>
      <c r="H1333">
        <v>86</v>
      </c>
      <c r="I1333" t="s">
        <v>46</v>
      </c>
      <c r="J1333" t="s">
        <v>47</v>
      </c>
      <c r="K1333" t="s">
        <v>58</v>
      </c>
      <c r="L1333">
        <v>26.7</v>
      </c>
      <c r="M1333">
        <v>130</v>
      </c>
      <c r="N1333">
        <v>70</v>
      </c>
      <c r="O1333">
        <v>60</v>
      </c>
      <c r="P1333">
        <v>100</v>
      </c>
      <c r="Q1333">
        <v>70</v>
      </c>
      <c r="R1333" t="s">
        <v>54</v>
      </c>
      <c r="S1333" t="s">
        <v>50</v>
      </c>
      <c r="T1333" t="s">
        <v>50</v>
      </c>
      <c r="U1333" t="s">
        <v>50</v>
      </c>
      <c r="V1333" t="s">
        <v>51</v>
      </c>
      <c r="W1333" t="s">
        <v>50</v>
      </c>
      <c r="X1333" t="s">
        <v>50</v>
      </c>
      <c r="Y1333" t="s">
        <v>51</v>
      </c>
      <c r="Z1333" t="s">
        <v>52</v>
      </c>
      <c r="AA1333" t="s">
        <v>50</v>
      </c>
      <c r="AB1333" t="s">
        <v>51</v>
      </c>
      <c r="AC1333">
        <v>76</v>
      </c>
      <c r="AD1333">
        <v>62</v>
      </c>
      <c r="AE1333">
        <v>115</v>
      </c>
      <c r="AF1333">
        <v>3.9</v>
      </c>
      <c r="AI1333">
        <v>4.5999999999999996</v>
      </c>
      <c r="AJ1333">
        <v>2.6</v>
      </c>
      <c r="AK1333" t="s">
        <v>50</v>
      </c>
      <c r="AL1333" t="s">
        <v>50</v>
      </c>
      <c r="AM1333" t="s">
        <v>50</v>
      </c>
      <c r="AN1333" t="s">
        <v>51</v>
      </c>
      <c r="AO1333" t="s">
        <v>51</v>
      </c>
      <c r="AP1333" t="s">
        <v>50</v>
      </c>
      <c r="AQ1333" t="s">
        <v>50</v>
      </c>
      <c r="AR1333" t="s">
        <v>50</v>
      </c>
      <c r="AS1333" t="s">
        <v>50</v>
      </c>
      <c r="AT1333" t="s">
        <v>50</v>
      </c>
      <c r="AU1333" t="s">
        <v>52</v>
      </c>
      <c r="AV1333" t="s">
        <v>52</v>
      </c>
      <c r="AW1333" t="s">
        <v>52</v>
      </c>
      <c r="AX1333" t="s">
        <v>52</v>
      </c>
      <c r="AY1333" t="s">
        <v>51</v>
      </c>
    </row>
    <row r="1334" spans="1:51" hidden="1" x14ac:dyDescent="0.25">
      <c r="A1334">
        <v>278634</v>
      </c>
      <c r="B1334">
        <v>69</v>
      </c>
      <c r="C1334">
        <v>69</v>
      </c>
      <c r="D1334">
        <v>69</v>
      </c>
      <c r="E1334">
        <v>8</v>
      </c>
      <c r="F1334" t="s">
        <v>1643</v>
      </c>
      <c r="G1334" s="22">
        <v>11890</v>
      </c>
      <c r="H1334">
        <v>86</v>
      </c>
      <c r="I1334" t="s">
        <v>46</v>
      </c>
      <c r="J1334" t="s">
        <v>47</v>
      </c>
      <c r="K1334" t="s">
        <v>58</v>
      </c>
      <c r="L1334">
        <v>25.6</v>
      </c>
      <c r="M1334">
        <v>130</v>
      </c>
      <c r="N1334">
        <v>70</v>
      </c>
      <c r="O1334">
        <v>60</v>
      </c>
      <c r="P1334">
        <v>100</v>
      </c>
      <c r="Q1334">
        <v>56</v>
      </c>
      <c r="R1334" t="s">
        <v>54</v>
      </c>
      <c r="S1334" t="s">
        <v>50</v>
      </c>
      <c r="T1334" t="s">
        <v>50</v>
      </c>
      <c r="U1334" t="s">
        <v>50</v>
      </c>
      <c r="V1334" t="s">
        <v>51</v>
      </c>
      <c r="W1334" t="s">
        <v>50</v>
      </c>
      <c r="X1334" t="s">
        <v>50</v>
      </c>
      <c r="Y1334" t="s">
        <v>51</v>
      </c>
      <c r="Z1334" t="s">
        <v>52</v>
      </c>
      <c r="AA1334" t="s">
        <v>50</v>
      </c>
      <c r="AB1334" t="s">
        <v>51</v>
      </c>
      <c r="AC1334">
        <v>71</v>
      </c>
      <c r="AD1334">
        <v>67</v>
      </c>
      <c r="AE1334">
        <v>113</v>
      </c>
      <c r="AF1334">
        <v>4.5</v>
      </c>
      <c r="AK1334" t="s">
        <v>50</v>
      </c>
      <c r="AL1334" t="s">
        <v>50</v>
      </c>
      <c r="AM1334" t="s">
        <v>50</v>
      </c>
      <c r="AN1334" t="s">
        <v>51</v>
      </c>
      <c r="AO1334" t="s">
        <v>51</v>
      </c>
      <c r="AP1334" t="s">
        <v>50</v>
      </c>
      <c r="AQ1334" t="s">
        <v>50</v>
      </c>
      <c r="AR1334" t="s">
        <v>50</v>
      </c>
      <c r="AS1334" t="s">
        <v>50</v>
      </c>
      <c r="AT1334" t="s">
        <v>50</v>
      </c>
      <c r="AU1334" t="s">
        <v>52</v>
      </c>
      <c r="AV1334" t="s">
        <v>52</v>
      </c>
      <c r="AW1334" t="s">
        <v>52</v>
      </c>
      <c r="AX1334" t="s">
        <v>52</v>
      </c>
      <c r="AY1334" t="s">
        <v>51</v>
      </c>
    </row>
    <row r="1335" spans="1:51" hidden="1" x14ac:dyDescent="0.25">
      <c r="A1335">
        <v>278634</v>
      </c>
      <c r="B1335">
        <v>69</v>
      </c>
      <c r="C1335">
        <v>69</v>
      </c>
      <c r="D1335">
        <v>69</v>
      </c>
      <c r="E1335">
        <v>9</v>
      </c>
      <c r="F1335" t="s">
        <v>1644</v>
      </c>
      <c r="G1335" s="22">
        <v>11890</v>
      </c>
      <c r="H1335">
        <v>86</v>
      </c>
      <c r="I1335" t="s">
        <v>46</v>
      </c>
      <c r="J1335" t="s">
        <v>47</v>
      </c>
      <c r="K1335" t="s">
        <v>58</v>
      </c>
      <c r="L1335">
        <v>25.8</v>
      </c>
      <c r="M1335">
        <v>125</v>
      </c>
      <c r="N1335">
        <v>65</v>
      </c>
      <c r="O1335">
        <v>60</v>
      </c>
      <c r="P1335">
        <v>95</v>
      </c>
      <c r="Q1335">
        <v>64</v>
      </c>
      <c r="R1335" t="s">
        <v>54</v>
      </c>
      <c r="S1335" t="s">
        <v>50</v>
      </c>
      <c r="T1335" t="s">
        <v>50</v>
      </c>
      <c r="U1335" t="s">
        <v>50</v>
      </c>
      <c r="V1335" t="s">
        <v>51</v>
      </c>
      <c r="W1335" t="s">
        <v>50</v>
      </c>
      <c r="X1335" t="s">
        <v>50</v>
      </c>
      <c r="Y1335" t="s">
        <v>51</v>
      </c>
      <c r="Z1335" t="s">
        <v>52</v>
      </c>
      <c r="AA1335" t="s">
        <v>50</v>
      </c>
      <c r="AB1335" t="s">
        <v>51</v>
      </c>
      <c r="AC1335">
        <v>74</v>
      </c>
      <c r="AD1335">
        <v>64</v>
      </c>
      <c r="AE1335">
        <v>115</v>
      </c>
      <c r="AF1335">
        <v>4.7</v>
      </c>
      <c r="AK1335" t="s">
        <v>50</v>
      </c>
      <c r="AL1335" t="s">
        <v>50</v>
      </c>
      <c r="AM1335" t="s">
        <v>50</v>
      </c>
      <c r="AN1335" t="s">
        <v>51</v>
      </c>
      <c r="AO1335" t="s">
        <v>51</v>
      </c>
      <c r="AP1335" t="s">
        <v>50</v>
      </c>
      <c r="AQ1335" t="s">
        <v>50</v>
      </c>
      <c r="AR1335" t="s">
        <v>50</v>
      </c>
      <c r="AS1335" t="s">
        <v>50</v>
      </c>
      <c r="AT1335" t="s">
        <v>50</v>
      </c>
      <c r="AU1335" t="s">
        <v>52</v>
      </c>
      <c r="AV1335" t="s">
        <v>52</v>
      </c>
      <c r="AW1335" t="s">
        <v>52</v>
      </c>
      <c r="AX1335" t="s">
        <v>52</v>
      </c>
      <c r="AY1335" t="s">
        <v>51</v>
      </c>
    </row>
    <row r="1336" spans="1:51" x14ac:dyDescent="0.25">
      <c r="A1336">
        <v>278772</v>
      </c>
      <c r="B1336">
        <v>60</v>
      </c>
      <c r="C1336">
        <v>60</v>
      </c>
      <c r="D1336">
        <v>60</v>
      </c>
      <c r="E1336">
        <v>1</v>
      </c>
      <c r="F1336" t="s">
        <v>336</v>
      </c>
      <c r="G1336" s="22">
        <v>10810</v>
      </c>
      <c r="H1336">
        <v>89</v>
      </c>
      <c r="I1336" t="s">
        <v>46</v>
      </c>
      <c r="J1336" t="s">
        <v>47</v>
      </c>
      <c r="K1336" t="s">
        <v>58</v>
      </c>
      <c r="L1336">
        <v>29.7</v>
      </c>
      <c r="M1336">
        <v>90</v>
      </c>
      <c r="N1336">
        <v>60</v>
      </c>
      <c r="O1336">
        <v>30</v>
      </c>
      <c r="P1336">
        <v>75</v>
      </c>
      <c r="Q1336">
        <v>125</v>
      </c>
      <c r="R1336" t="s">
        <v>59</v>
      </c>
      <c r="S1336" t="s">
        <v>50</v>
      </c>
      <c r="T1336" t="s">
        <v>50</v>
      </c>
      <c r="U1336" t="s">
        <v>51</v>
      </c>
      <c r="V1336" t="s">
        <v>51</v>
      </c>
      <c r="W1336" t="s">
        <v>50</v>
      </c>
      <c r="X1336" t="s">
        <v>51</v>
      </c>
      <c r="Y1336" t="s">
        <v>50</v>
      </c>
      <c r="Z1336" t="s">
        <v>52</v>
      </c>
      <c r="AA1336" t="s">
        <v>50</v>
      </c>
      <c r="AB1336" t="s">
        <v>51</v>
      </c>
      <c r="AC1336">
        <v>137</v>
      </c>
      <c r="AD1336">
        <v>30</v>
      </c>
      <c r="AE1336">
        <v>102</v>
      </c>
      <c r="AF1336">
        <v>4.9000000000000004</v>
      </c>
      <c r="AI1336">
        <v>4.0999999999999996</v>
      </c>
      <c r="AJ1336">
        <v>2.2000000000000002</v>
      </c>
      <c r="AK1336" t="s">
        <v>50</v>
      </c>
      <c r="AL1336" t="s">
        <v>50</v>
      </c>
      <c r="AN1336" t="s">
        <v>51</v>
      </c>
      <c r="AO1336" t="s">
        <v>51</v>
      </c>
      <c r="AP1336" t="s">
        <v>50</v>
      </c>
      <c r="AQ1336" t="s">
        <v>50</v>
      </c>
      <c r="AR1336" t="s">
        <v>50</v>
      </c>
      <c r="AS1336" t="s">
        <v>50</v>
      </c>
      <c r="AT1336" t="s">
        <v>50</v>
      </c>
      <c r="AU1336" t="s">
        <v>52</v>
      </c>
      <c r="AV1336" t="s">
        <v>52</v>
      </c>
      <c r="AW1336" t="s">
        <v>52</v>
      </c>
      <c r="AX1336" t="s">
        <v>52</v>
      </c>
      <c r="AY1336" t="s">
        <v>51</v>
      </c>
    </row>
    <row r="1337" spans="1:51" hidden="1" x14ac:dyDescent="0.25">
      <c r="A1337">
        <v>278772</v>
      </c>
      <c r="B1337">
        <v>60</v>
      </c>
      <c r="C1337">
        <v>60</v>
      </c>
      <c r="D1337">
        <v>60</v>
      </c>
      <c r="E1337">
        <v>2</v>
      </c>
      <c r="F1337" t="s">
        <v>1645</v>
      </c>
      <c r="G1337" s="22">
        <v>10810</v>
      </c>
      <c r="H1337">
        <v>89</v>
      </c>
      <c r="I1337" t="s">
        <v>46</v>
      </c>
      <c r="J1337" t="s">
        <v>47</v>
      </c>
      <c r="K1337" t="s">
        <v>58</v>
      </c>
      <c r="L1337">
        <v>30.2</v>
      </c>
      <c r="M1337">
        <v>120</v>
      </c>
      <c r="N1337">
        <v>60</v>
      </c>
      <c r="O1337">
        <v>60</v>
      </c>
      <c r="P1337">
        <v>90</v>
      </c>
      <c r="Q1337">
        <v>62</v>
      </c>
      <c r="R1337" t="s">
        <v>59</v>
      </c>
      <c r="S1337" t="s">
        <v>50</v>
      </c>
      <c r="T1337" t="s">
        <v>50</v>
      </c>
      <c r="U1337" t="s">
        <v>50</v>
      </c>
      <c r="V1337" t="s">
        <v>51</v>
      </c>
      <c r="W1337" t="s">
        <v>50</v>
      </c>
      <c r="X1337" t="s">
        <v>51</v>
      </c>
      <c r="Y1337" t="s">
        <v>50</v>
      </c>
      <c r="Z1337" t="s">
        <v>52</v>
      </c>
      <c r="AA1337" t="s">
        <v>50</v>
      </c>
      <c r="AB1337" t="s">
        <v>51</v>
      </c>
      <c r="AK1337" t="s">
        <v>50</v>
      </c>
      <c r="AL1337" t="s">
        <v>50</v>
      </c>
      <c r="AN1337" t="s">
        <v>51</v>
      </c>
      <c r="AO1337" t="s">
        <v>51</v>
      </c>
      <c r="AP1337" t="s">
        <v>50</v>
      </c>
      <c r="AQ1337" t="s">
        <v>51</v>
      </c>
      <c r="AR1337" t="s">
        <v>51</v>
      </c>
      <c r="AS1337" t="s">
        <v>50</v>
      </c>
      <c r="AT1337" t="s">
        <v>50</v>
      </c>
      <c r="AU1337" t="s">
        <v>52</v>
      </c>
      <c r="AV1337" t="s">
        <v>52</v>
      </c>
      <c r="AW1337" t="s">
        <v>52</v>
      </c>
      <c r="AX1337" t="s">
        <v>52</v>
      </c>
      <c r="AY1337" t="s">
        <v>51</v>
      </c>
    </row>
    <row r="1338" spans="1:51" hidden="1" x14ac:dyDescent="0.25">
      <c r="A1338">
        <v>278772</v>
      </c>
      <c r="B1338">
        <v>60</v>
      </c>
      <c r="C1338">
        <v>60</v>
      </c>
      <c r="D1338">
        <v>60</v>
      </c>
      <c r="E1338">
        <v>3</v>
      </c>
      <c r="F1338" t="s">
        <v>1646</v>
      </c>
      <c r="G1338" s="22">
        <v>10810</v>
      </c>
      <c r="H1338">
        <v>89</v>
      </c>
      <c r="I1338" t="s">
        <v>46</v>
      </c>
      <c r="J1338" t="s">
        <v>47</v>
      </c>
      <c r="K1338" t="s">
        <v>58</v>
      </c>
      <c r="L1338">
        <v>30.2</v>
      </c>
      <c r="M1338">
        <v>135</v>
      </c>
      <c r="N1338">
        <v>70</v>
      </c>
      <c r="O1338">
        <v>65</v>
      </c>
      <c r="P1338">
        <v>102.5</v>
      </c>
      <c r="Q1338">
        <v>105</v>
      </c>
      <c r="R1338" t="s">
        <v>105</v>
      </c>
      <c r="S1338" t="s">
        <v>50</v>
      </c>
      <c r="T1338" t="s">
        <v>50</v>
      </c>
      <c r="U1338" t="s">
        <v>51</v>
      </c>
      <c r="V1338" t="s">
        <v>51</v>
      </c>
      <c r="W1338" t="s">
        <v>50</v>
      </c>
      <c r="X1338" t="s">
        <v>51</v>
      </c>
      <c r="Y1338" t="s">
        <v>50</v>
      </c>
      <c r="Z1338" t="s">
        <v>52</v>
      </c>
      <c r="AA1338" t="s">
        <v>50</v>
      </c>
      <c r="AB1338" t="s">
        <v>51</v>
      </c>
      <c r="AC1338">
        <v>120</v>
      </c>
      <c r="AD1338">
        <v>35</v>
      </c>
      <c r="AE1338">
        <v>114</v>
      </c>
      <c r="AF1338">
        <v>4.5</v>
      </c>
      <c r="AK1338" t="s">
        <v>50</v>
      </c>
      <c r="AL1338" t="s">
        <v>50</v>
      </c>
      <c r="AN1338" t="s">
        <v>51</v>
      </c>
      <c r="AO1338" t="s">
        <v>51</v>
      </c>
      <c r="AP1338" t="s">
        <v>50</v>
      </c>
      <c r="AQ1338" t="s">
        <v>51</v>
      </c>
      <c r="AR1338" t="s">
        <v>51</v>
      </c>
      <c r="AS1338" t="s">
        <v>50</v>
      </c>
      <c r="AT1338" t="s">
        <v>50</v>
      </c>
      <c r="AU1338" t="s">
        <v>52</v>
      </c>
      <c r="AV1338" t="s">
        <v>52</v>
      </c>
      <c r="AW1338" t="s">
        <v>52</v>
      </c>
      <c r="AX1338" t="s">
        <v>52</v>
      </c>
      <c r="AY1338" t="s">
        <v>51</v>
      </c>
    </row>
    <row r="1339" spans="1:51" hidden="1" x14ac:dyDescent="0.25">
      <c r="A1339">
        <v>278772</v>
      </c>
      <c r="B1339">
        <v>60</v>
      </c>
      <c r="C1339">
        <v>60</v>
      </c>
      <c r="D1339">
        <v>60</v>
      </c>
      <c r="E1339">
        <v>4</v>
      </c>
      <c r="F1339" t="s">
        <v>1647</v>
      </c>
      <c r="G1339" s="22">
        <v>10810</v>
      </c>
      <c r="H1339">
        <v>89</v>
      </c>
      <c r="I1339" t="s">
        <v>46</v>
      </c>
      <c r="J1339" t="s">
        <v>47</v>
      </c>
      <c r="K1339" t="s">
        <v>58</v>
      </c>
      <c r="L1339">
        <v>30.2</v>
      </c>
      <c r="M1339">
        <v>110</v>
      </c>
      <c r="N1339">
        <v>60</v>
      </c>
      <c r="O1339">
        <v>50</v>
      </c>
      <c r="P1339">
        <v>85</v>
      </c>
      <c r="Q1339">
        <v>95</v>
      </c>
      <c r="R1339" t="s">
        <v>105</v>
      </c>
      <c r="S1339" t="s">
        <v>50</v>
      </c>
      <c r="T1339" t="s">
        <v>50</v>
      </c>
      <c r="U1339" t="s">
        <v>51</v>
      </c>
      <c r="V1339" t="s">
        <v>51</v>
      </c>
      <c r="W1339" t="s">
        <v>50</v>
      </c>
      <c r="X1339" t="s">
        <v>51</v>
      </c>
      <c r="Y1339" t="s">
        <v>50</v>
      </c>
      <c r="Z1339" t="s">
        <v>52</v>
      </c>
      <c r="AA1339" t="s">
        <v>50</v>
      </c>
      <c r="AB1339" t="s">
        <v>51</v>
      </c>
      <c r="AC1339">
        <v>124</v>
      </c>
      <c r="AD1339">
        <v>34</v>
      </c>
      <c r="AE1339">
        <v>122</v>
      </c>
      <c r="AF1339">
        <v>4.3</v>
      </c>
      <c r="AK1339" t="s">
        <v>50</v>
      </c>
      <c r="AL1339" t="s">
        <v>50</v>
      </c>
      <c r="AN1339" t="s">
        <v>51</v>
      </c>
      <c r="AO1339" t="s">
        <v>51</v>
      </c>
      <c r="AP1339" t="s">
        <v>50</v>
      </c>
      <c r="AQ1339" t="s">
        <v>51</v>
      </c>
      <c r="AR1339" t="s">
        <v>51</v>
      </c>
      <c r="AS1339" t="s">
        <v>50</v>
      </c>
      <c r="AT1339" t="s">
        <v>50</v>
      </c>
      <c r="AU1339" t="s">
        <v>52</v>
      </c>
      <c r="AV1339" t="s">
        <v>52</v>
      </c>
      <c r="AW1339" t="s">
        <v>52</v>
      </c>
      <c r="AX1339" t="s">
        <v>52</v>
      </c>
      <c r="AY1339" t="s">
        <v>51</v>
      </c>
    </row>
    <row r="1340" spans="1:51" hidden="1" x14ac:dyDescent="0.25">
      <c r="A1340">
        <v>278772</v>
      </c>
      <c r="B1340">
        <v>60</v>
      </c>
      <c r="C1340">
        <v>60</v>
      </c>
      <c r="D1340">
        <v>60</v>
      </c>
      <c r="E1340">
        <v>5</v>
      </c>
      <c r="F1340" t="s">
        <v>1648</v>
      </c>
      <c r="G1340" s="22">
        <v>10810</v>
      </c>
      <c r="H1340">
        <v>89</v>
      </c>
      <c r="I1340" t="s">
        <v>46</v>
      </c>
      <c r="J1340" t="s">
        <v>47</v>
      </c>
      <c r="K1340" t="s">
        <v>58</v>
      </c>
      <c r="L1340">
        <v>30.7</v>
      </c>
      <c r="M1340">
        <v>125</v>
      </c>
      <c r="N1340">
        <v>70</v>
      </c>
      <c r="O1340">
        <v>55</v>
      </c>
      <c r="P1340">
        <v>97.5</v>
      </c>
      <c r="Q1340">
        <v>85</v>
      </c>
      <c r="R1340" t="s">
        <v>59</v>
      </c>
      <c r="S1340" t="s">
        <v>51</v>
      </c>
      <c r="T1340" t="s">
        <v>50</v>
      </c>
      <c r="U1340" t="s">
        <v>51</v>
      </c>
      <c r="V1340" t="s">
        <v>51</v>
      </c>
      <c r="W1340" t="s">
        <v>50</v>
      </c>
      <c r="X1340" t="s">
        <v>51</v>
      </c>
      <c r="Y1340" t="s">
        <v>50</v>
      </c>
      <c r="Z1340" t="s">
        <v>52</v>
      </c>
      <c r="AA1340" t="s">
        <v>50</v>
      </c>
      <c r="AB1340" t="s">
        <v>51</v>
      </c>
      <c r="AK1340" t="s">
        <v>50</v>
      </c>
      <c r="AL1340" t="s">
        <v>50</v>
      </c>
      <c r="AN1340" t="s">
        <v>51</v>
      </c>
      <c r="AO1340" t="s">
        <v>51</v>
      </c>
      <c r="AP1340" t="s">
        <v>50</v>
      </c>
      <c r="AQ1340" t="s">
        <v>51</v>
      </c>
      <c r="AR1340" t="s">
        <v>51</v>
      </c>
      <c r="AS1340" t="s">
        <v>50</v>
      </c>
      <c r="AT1340" t="s">
        <v>50</v>
      </c>
      <c r="AU1340" t="s">
        <v>52</v>
      </c>
      <c r="AV1340" t="s">
        <v>52</v>
      </c>
      <c r="AW1340" t="s">
        <v>52</v>
      </c>
      <c r="AX1340" t="s">
        <v>52</v>
      </c>
      <c r="AY1340" t="s">
        <v>51</v>
      </c>
    </row>
    <row r="1341" spans="1:51" hidden="1" x14ac:dyDescent="0.25">
      <c r="A1341">
        <v>278772</v>
      </c>
      <c r="B1341">
        <v>60</v>
      </c>
      <c r="C1341">
        <v>60</v>
      </c>
      <c r="D1341">
        <v>60</v>
      </c>
      <c r="E1341">
        <v>6</v>
      </c>
      <c r="F1341" t="s">
        <v>1649</v>
      </c>
      <c r="G1341" s="22">
        <v>10810</v>
      </c>
      <c r="H1341">
        <v>89</v>
      </c>
      <c r="I1341" t="s">
        <v>46</v>
      </c>
      <c r="J1341" t="s">
        <v>47</v>
      </c>
      <c r="K1341" t="s">
        <v>58</v>
      </c>
      <c r="L1341">
        <v>29.8</v>
      </c>
      <c r="M1341">
        <v>120</v>
      </c>
      <c r="N1341">
        <v>80</v>
      </c>
      <c r="O1341">
        <v>40</v>
      </c>
      <c r="P1341">
        <v>100</v>
      </c>
      <c r="Q1341">
        <v>96</v>
      </c>
      <c r="R1341" t="s">
        <v>54</v>
      </c>
      <c r="S1341" t="s">
        <v>50</v>
      </c>
      <c r="T1341" t="s">
        <v>50</v>
      </c>
      <c r="U1341" t="s">
        <v>50</v>
      </c>
      <c r="V1341" t="s">
        <v>51</v>
      </c>
      <c r="W1341" t="s">
        <v>50</v>
      </c>
      <c r="X1341" t="s">
        <v>51</v>
      </c>
      <c r="Y1341" t="s">
        <v>50</v>
      </c>
      <c r="Z1341" t="s">
        <v>52</v>
      </c>
      <c r="AA1341" t="s">
        <v>50</v>
      </c>
      <c r="AB1341" t="s">
        <v>51</v>
      </c>
      <c r="AK1341" t="s">
        <v>50</v>
      </c>
      <c r="AL1341" t="s">
        <v>50</v>
      </c>
      <c r="AN1341" t="s">
        <v>51</v>
      </c>
      <c r="AO1341" t="s">
        <v>51</v>
      </c>
      <c r="AP1341" t="s">
        <v>50</v>
      </c>
      <c r="AQ1341" t="s">
        <v>51</v>
      </c>
      <c r="AR1341" t="s">
        <v>51</v>
      </c>
      <c r="AS1341" t="s">
        <v>50</v>
      </c>
      <c r="AT1341" t="s">
        <v>50</v>
      </c>
      <c r="AU1341" t="s">
        <v>52</v>
      </c>
      <c r="AV1341" t="s">
        <v>52</v>
      </c>
      <c r="AW1341" t="s">
        <v>52</v>
      </c>
      <c r="AX1341" t="s">
        <v>52</v>
      </c>
      <c r="AY1341" t="s">
        <v>51</v>
      </c>
    </row>
    <row r="1342" spans="1:51" hidden="1" x14ac:dyDescent="0.25">
      <c r="A1342">
        <v>278772</v>
      </c>
      <c r="B1342">
        <v>60</v>
      </c>
      <c r="C1342">
        <v>60</v>
      </c>
      <c r="D1342">
        <v>60</v>
      </c>
      <c r="E1342">
        <v>7</v>
      </c>
      <c r="F1342" t="s">
        <v>1650</v>
      </c>
      <c r="G1342" s="22">
        <v>10810</v>
      </c>
      <c r="H1342">
        <v>89</v>
      </c>
      <c r="I1342" t="s">
        <v>46</v>
      </c>
      <c r="J1342" t="s">
        <v>47</v>
      </c>
      <c r="K1342" t="s">
        <v>58</v>
      </c>
      <c r="L1342">
        <v>29.5</v>
      </c>
      <c r="M1342">
        <v>100</v>
      </c>
      <c r="N1342">
        <v>65</v>
      </c>
      <c r="O1342">
        <v>35</v>
      </c>
      <c r="P1342">
        <v>82.5</v>
      </c>
      <c r="Q1342">
        <v>99</v>
      </c>
      <c r="R1342" t="s">
        <v>54</v>
      </c>
      <c r="S1342" t="s">
        <v>50</v>
      </c>
      <c r="T1342" t="s">
        <v>50</v>
      </c>
      <c r="U1342" t="s">
        <v>50</v>
      </c>
      <c r="V1342" t="s">
        <v>51</v>
      </c>
      <c r="W1342" t="s">
        <v>50</v>
      </c>
      <c r="X1342" t="s">
        <v>51</v>
      </c>
      <c r="Y1342" t="s">
        <v>50</v>
      </c>
      <c r="Z1342" t="s">
        <v>52</v>
      </c>
      <c r="AA1342" t="s">
        <v>50</v>
      </c>
      <c r="AB1342" t="s">
        <v>51</v>
      </c>
      <c r="AC1342">
        <v>112</v>
      </c>
      <c r="AD1342">
        <v>38</v>
      </c>
      <c r="AE1342">
        <v>120</v>
      </c>
      <c r="AF1342">
        <v>4</v>
      </c>
      <c r="AK1342" t="s">
        <v>50</v>
      </c>
      <c r="AL1342" t="s">
        <v>50</v>
      </c>
      <c r="AM1342" t="s">
        <v>50</v>
      </c>
      <c r="AN1342" t="s">
        <v>51</v>
      </c>
      <c r="AO1342" t="s">
        <v>51</v>
      </c>
      <c r="AP1342" t="s">
        <v>50</v>
      </c>
      <c r="AQ1342" t="s">
        <v>51</v>
      </c>
      <c r="AR1342" t="s">
        <v>51</v>
      </c>
      <c r="AS1342" t="s">
        <v>50</v>
      </c>
      <c r="AT1342" t="s">
        <v>50</v>
      </c>
      <c r="AU1342" t="s">
        <v>52</v>
      </c>
      <c r="AV1342" t="s">
        <v>52</v>
      </c>
      <c r="AW1342" t="s">
        <v>52</v>
      </c>
      <c r="AX1342" t="s">
        <v>52</v>
      </c>
      <c r="AY1342" t="s">
        <v>51</v>
      </c>
    </row>
    <row r="1343" spans="1:51" hidden="1" x14ac:dyDescent="0.25">
      <c r="A1343">
        <v>278772</v>
      </c>
      <c r="B1343">
        <v>60</v>
      </c>
      <c r="C1343">
        <v>60</v>
      </c>
      <c r="D1343">
        <v>60</v>
      </c>
      <c r="E1343">
        <v>8</v>
      </c>
      <c r="F1343" t="s">
        <v>1651</v>
      </c>
      <c r="G1343" s="22">
        <v>10810</v>
      </c>
      <c r="H1343">
        <v>89</v>
      </c>
      <c r="I1343" t="s">
        <v>46</v>
      </c>
      <c r="J1343" t="s">
        <v>47</v>
      </c>
      <c r="K1343" t="s">
        <v>58</v>
      </c>
      <c r="L1343">
        <v>29.8</v>
      </c>
      <c r="M1343">
        <v>120</v>
      </c>
      <c r="N1343">
        <v>65</v>
      </c>
      <c r="O1343">
        <v>55</v>
      </c>
      <c r="P1343">
        <v>92.5</v>
      </c>
      <c r="Q1343">
        <v>94</v>
      </c>
      <c r="R1343" t="s">
        <v>54</v>
      </c>
      <c r="S1343" t="s">
        <v>50</v>
      </c>
      <c r="T1343" t="s">
        <v>50</v>
      </c>
      <c r="U1343" t="s">
        <v>50</v>
      </c>
      <c r="V1343" t="s">
        <v>51</v>
      </c>
      <c r="W1343" t="s">
        <v>50</v>
      </c>
      <c r="X1343" t="s">
        <v>51</v>
      </c>
      <c r="Y1343" t="s">
        <v>50</v>
      </c>
      <c r="Z1343" t="s">
        <v>52</v>
      </c>
      <c r="AA1343" t="s">
        <v>50</v>
      </c>
      <c r="AB1343" t="s">
        <v>51</v>
      </c>
      <c r="AK1343" t="s">
        <v>50</v>
      </c>
      <c r="AL1343" t="s">
        <v>50</v>
      </c>
      <c r="AM1343" t="s">
        <v>50</v>
      </c>
      <c r="AN1343" t="s">
        <v>51</v>
      </c>
      <c r="AO1343" t="s">
        <v>51</v>
      </c>
      <c r="AP1343" t="s">
        <v>50</v>
      </c>
      <c r="AQ1343" t="s">
        <v>51</v>
      </c>
      <c r="AR1343" t="s">
        <v>51</v>
      </c>
      <c r="AS1343" t="s">
        <v>50</v>
      </c>
      <c r="AT1343" t="s">
        <v>50</v>
      </c>
      <c r="AU1343" t="s">
        <v>52</v>
      </c>
      <c r="AV1343" t="s">
        <v>52</v>
      </c>
      <c r="AW1343" t="s">
        <v>52</v>
      </c>
      <c r="AX1343" t="s">
        <v>52</v>
      </c>
      <c r="AY1343" t="s">
        <v>51</v>
      </c>
    </row>
    <row r="1344" spans="1:51" hidden="1" x14ac:dyDescent="0.25">
      <c r="A1344">
        <v>278772</v>
      </c>
      <c r="B1344">
        <v>56</v>
      </c>
      <c r="C1344">
        <v>56</v>
      </c>
      <c r="D1344">
        <v>56</v>
      </c>
      <c r="E1344">
        <v>9</v>
      </c>
      <c r="F1344" t="s">
        <v>1652</v>
      </c>
      <c r="G1344" s="22">
        <v>10810</v>
      </c>
      <c r="H1344">
        <v>89</v>
      </c>
      <c r="I1344" t="s">
        <v>46</v>
      </c>
      <c r="J1344" t="s">
        <v>47</v>
      </c>
      <c r="K1344" t="s">
        <v>58</v>
      </c>
      <c r="L1344">
        <v>29.7</v>
      </c>
      <c r="M1344">
        <v>125</v>
      </c>
      <c r="N1344">
        <v>80</v>
      </c>
      <c r="O1344">
        <v>45</v>
      </c>
      <c r="P1344">
        <v>102.5</v>
      </c>
      <c r="Q1344">
        <v>81</v>
      </c>
      <c r="R1344" t="s">
        <v>105</v>
      </c>
      <c r="S1344" t="s">
        <v>50</v>
      </c>
      <c r="T1344" t="s">
        <v>50</v>
      </c>
      <c r="U1344" t="s">
        <v>50</v>
      </c>
      <c r="V1344" t="s">
        <v>51</v>
      </c>
      <c r="W1344" t="s">
        <v>50</v>
      </c>
      <c r="X1344" t="s">
        <v>51</v>
      </c>
      <c r="Y1344" t="s">
        <v>50</v>
      </c>
      <c r="Z1344" t="s">
        <v>52</v>
      </c>
      <c r="AA1344" t="s">
        <v>50</v>
      </c>
      <c r="AB1344" t="s">
        <v>51</v>
      </c>
      <c r="AC1344">
        <v>99</v>
      </c>
      <c r="AD1344">
        <v>44</v>
      </c>
      <c r="AE1344">
        <v>126</v>
      </c>
      <c r="AF1344">
        <v>4.8</v>
      </c>
      <c r="AK1344" t="s">
        <v>50</v>
      </c>
      <c r="AL1344" t="s">
        <v>50</v>
      </c>
      <c r="AM1344" t="s">
        <v>50</v>
      </c>
      <c r="AN1344" t="s">
        <v>51</v>
      </c>
      <c r="AO1344" t="s">
        <v>51</v>
      </c>
      <c r="AP1344" t="s">
        <v>50</v>
      </c>
      <c r="AQ1344" t="s">
        <v>51</v>
      </c>
      <c r="AR1344" t="s">
        <v>51</v>
      </c>
      <c r="AS1344" t="s">
        <v>50</v>
      </c>
      <c r="AT1344" t="s">
        <v>50</v>
      </c>
      <c r="AU1344" t="s">
        <v>52</v>
      </c>
      <c r="AV1344" t="s">
        <v>52</v>
      </c>
      <c r="AW1344" t="s">
        <v>52</v>
      </c>
      <c r="AX1344" t="s">
        <v>52</v>
      </c>
      <c r="AY1344" t="s">
        <v>51</v>
      </c>
    </row>
    <row r="1345" spans="1:51" hidden="1" x14ac:dyDescent="0.25">
      <c r="A1345">
        <v>278772</v>
      </c>
      <c r="B1345">
        <v>56</v>
      </c>
      <c r="C1345">
        <v>56</v>
      </c>
      <c r="D1345">
        <v>56</v>
      </c>
      <c r="E1345">
        <v>10</v>
      </c>
      <c r="F1345" t="s">
        <v>1653</v>
      </c>
      <c r="G1345" s="22">
        <v>10810</v>
      </c>
      <c r="H1345">
        <v>89</v>
      </c>
      <c r="I1345" t="s">
        <v>46</v>
      </c>
      <c r="J1345" t="s">
        <v>47</v>
      </c>
      <c r="K1345" t="s">
        <v>58</v>
      </c>
      <c r="L1345">
        <v>29.7</v>
      </c>
      <c r="M1345">
        <v>110</v>
      </c>
      <c r="N1345">
        <v>70</v>
      </c>
      <c r="O1345">
        <v>40</v>
      </c>
      <c r="P1345">
        <v>90</v>
      </c>
      <c r="Q1345">
        <v>90</v>
      </c>
      <c r="R1345" t="s">
        <v>59</v>
      </c>
      <c r="S1345" t="s">
        <v>50</v>
      </c>
      <c r="T1345" t="s">
        <v>51</v>
      </c>
      <c r="U1345" t="s">
        <v>50</v>
      </c>
      <c r="V1345" t="s">
        <v>51</v>
      </c>
      <c r="W1345" t="s">
        <v>50</v>
      </c>
      <c r="X1345" t="s">
        <v>51</v>
      </c>
      <c r="Y1345" t="s">
        <v>50</v>
      </c>
      <c r="Z1345" t="s">
        <v>52</v>
      </c>
      <c r="AA1345" t="s">
        <v>50</v>
      </c>
      <c r="AB1345" t="s">
        <v>51</v>
      </c>
      <c r="AC1345">
        <v>104</v>
      </c>
      <c r="AD1345">
        <v>41</v>
      </c>
      <c r="AF1345">
        <v>4.5999999999999996</v>
      </c>
      <c r="AK1345" t="s">
        <v>50</v>
      </c>
      <c r="AL1345" t="s">
        <v>50</v>
      </c>
      <c r="AM1345" t="s">
        <v>50</v>
      </c>
      <c r="AN1345" t="s">
        <v>51</v>
      </c>
      <c r="AO1345" t="s">
        <v>51</v>
      </c>
      <c r="AP1345" t="s">
        <v>51</v>
      </c>
      <c r="AQ1345" t="s">
        <v>51</v>
      </c>
      <c r="AR1345" t="s">
        <v>51</v>
      </c>
      <c r="AS1345" t="s">
        <v>50</v>
      </c>
      <c r="AT1345" t="s">
        <v>50</v>
      </c>
      <c r="AU1345" t="s">
        <v>52</v>
      </c>
      <c r="AV1345" t="s">
        <v>52</v>
      </c>
      <c r="AW1345" t="s">
        <v>52</v>
      </c>
      <c r="AX1345" t="s">
        <v>52</v>
      </c>
      <c r="AY1345" t="s">
        <v>51</v>
      </c>
    </row>
    <row r="1346" spans="1:51" hidden="1" x14ac:dyDescent="0.25">
      <c r="A1346">
        <v>278772</v>
      </c>
      <c r="B1346">
        <v>56</v>
      </c>
      <c r="C1346">
        <v>56</v>
      </c>
      <c r="D1346">
        <v>56</v>
      </c>
      <c r="E1346">
        <v>11</v>
      </c>
      <c r="F1346" t="s">
        <v>1654</v>
      </c>
      <c r="G1346" s="22">
        <v>10810</v>
      </c>
      <c r="H1346">
        <v>89</v>
      </c>
      <c r="I1346" t="s">
        <v>46</v>
      </c>
      <c r="J1346" t="s">
        <v>47</v>
      </c>
      <c r="K1346" t="s">
        <v>58</v>
      </c>
      <c r="L1346">
        <v>30.8</v>
      </c>
      <c r="M1346">
        <v>130</v>
      </c>
      <c r="N1346">
        <v>75</v>
      </c>
      <c r="O1346">
        <v>55</v>
      </c>
      <c r="P1346">
        <v>102.5</v>
      </c>
      <c r="Q1346">
        <v>74</v>
      </c>
      <c r="R1346" t="s">
        <v>59</v>
      </c>
      <c r="S1346" t="s">
        <v>50</v>
      </c>
      <c r="T1346" t="s">
        <v>51</v>
      </c>
      <c r="U1346" t="s">
        <v>50</v>
      </c>
      <c r="V1346" t="s">
        <v>51</v>
      </c>
      <c r="W1346" t="s">
        <v>50</v>
      </c>
      <c r="X1346" t="s">
        <v>51</v>
      </c>
      <c r="Y1346" t="s">
        <v>50</v>
      </c>
      <c r="Z1346" t="s">
        <v>52</v>
      </c>
      <c r="AA1346" t="s">
        <v>50</v>
      </c>
      <c r="AB1346" t="s">
        <v>51</v>
      </c>
      <c r="AC1346">
        <v>117</v>
      </c>
      <c r="AD1346">
        <v>36</v>
      </c>
      <c r="AE1346">
        <v>139</v>
      </c>
      <c r="AF1346">
        <v>5.4</v>
      </c>
      <c r="AK1346" t="s">
        <v>50</v>
      </c>
      <c r="AL1346" t="s">
        <v>50</v>
      </c>
      <c r="AM1346" t="s">
        <v>50</v>
      </c>
      <c r="AN1346" t="s">
        <v>51</v>
      </c>
      <c r="AO1346" t="s">
        <v>51</v>
      </c>
      <c r="AP1346" t="s">
        <v>51</v>
      </c>
      <c r="AQ1346" t="s">
        <v>51</v>
      </c>
      <c r="AR1346" t="s">
        <v>51</v>
      </c>
      <c r="AS1346" t="s">
        <v>50</v>
      </c>
      <c r="AT1346" t="s">
        <v>50</v>
      </c>
      <c r="AU1346" t="s">
        <v>52</v>
      </c>
      <c r="AV1346" t="s">
        <v>52</v>
      </c>
      <c r="AW1346" t="s">
        <v>52</v>
      </c>
      <c r="AX1346" t="s">
        <v>52</v>
      </c>
      <c r="AY1346" t="s">
        <v>51</v>
      </c>
    </row>
    <row r="1347" spans="1:51" x14ac:dyDescent="0.25">
      <c r="A1347">
        <v>278843</v>
      </c>
      <c r="B1347">
        <v>61</v>
      </c>
      <c r="C1347">
        <v>61</v>
      </c>
      <c r="D1347">
        <v>63</v>
      </c>
      <c r="E1347">
        <v>1</v>
      </c>
      <c r="F1347" t="s">
        <v>337</v>
      </c>
      <c r="G1347" s="22">
        <v>15724</v>
      </c>
      <c r="H1347">
        <v>75</v>
      </c>
      <c r="I1347" t="s">
        <v>46</v>
      </c>
      <c r="J1347" t="s">
        <v>57</v>
      </c>
      <c r="K1347" t="s">
        <v>58</v>
      </c>
      <c r="L1347">
        <v>24.4</v>
      </c>
      <c r="M1347">
        <v>145</v>
      </c>
      <c r="N1347">
        <v>80</v>
      </c>
      <c r="O1347">
        <v>65</v>
      </c>
      <c r="P1347">
        <v>112.5</v>
      </c>
      <c r="Q1347">
        <v>64</v>
      </c>
      <c r="R1347" t="s">
        <v>54</v>
      </c>
      <c r="S1347" t="s">
        <v>50</v>
      </c>
      <c r="T1347" t="s">
        <v>50</v>
      </c>
      <c r="U1347" t="s">
        <v>50</v>
      </c>
      <c r="V1347" t="s">
        <v>50</v>
      </c>
      <c r="W1347" t="s">
        <v>50</v>
      </c>
      <c r="X1347" t="s">
        <v>50</v>
      </c>
      <c r="Z1347" t="s">
        <v>52</v>
      </c>
      <c r="AA1347" t="s">
        <v>50</v>
      </c>
      <c r="AB1347" t="s">
        <v>50</v>
      </c>
      <c r="AC1347">
        <v>107</v>
      </c>
      <c r="AD1347">
        <v>45</v>
      </c>
      <c r="AE1347">
        <v>138</v>
      </c>
      <c r="AF1347">
        <v>4.5999999999999996</v>
      </c>
      <c r="AK1347" t="s">
        <v>51</v>
      </c>
      <c r="AL1347" t="s">
        <v>50</v>
      </c>
      <c r="AN1347" t="s">
        <v>51</v>
      </c>
      <c r="AO1347" t="s">
        <v>51</v>
      </c>
      <c r="AP1347" t="s">
        <v>50</v>
      </c>
      <c r="AQ1347" t="s">
        <v>50</v>
      </c>
      <c r="AR1347" t="s">
        <v>50</v>
      </c>
      <c r="AS1347" t="s">
        <v>50</v>
      </c>
      <c r="AT1347" t="s">
        <v>50</v>
      </c>
      <c r="AU1347" t="s">
        <v>52</v>
      </c>
      <c r="AV1347" t="s">
        <v>52</v>
      </c>
      <c r="AW1347" t="s">
        <v>52</v>
      </c>
      <c r="AX1347" t="s">
        <v>52</v>
      </c>
      <c r="AY1347" t="s">
        <v>51</v>
      </c>
    </row>
    <row r="1348" spans="1:51" x14ac:dyDescent="0.25">
      <c r="A1348">
        <v>278868</v>
      </c>
      <c r="B1348">
        <v>65</v>
      </c>
      <c r="C1348">
        <v>65</v>
      </c>
      <c r="D1348">
        <v>58</v>
      </c>
      <c r="E1348">
        <v>1</v>
      </c>
      <c r="F1348" t="s">
        <v>338</v>
      </c>
      <c r="G1348" s="22">
        <v>11112</v>
      </c>
      <c r="H1348">
        <v>88</v>
      </c>
      <c r="I1348" t="s">
        <v>46</v>
      </c>
      <c r="J1348" t="s">
        <v>47</v>
      </c>
      <c r="K1348" t="s">
        <v>58</v>
      </c>
      <c r="L1348">
        <v>24.7</v>
      </c>
      <c r="M1348">
        <v>125</v>
      </c>
      <c r="N1348">
        <v>60</v>
      </c>
      <c r="O1348">
        <v>65</v>
      </c>
      <c r="P1348">
        <v>92.5</v>
      </c>
      <c r="Q1348">
        <v>69</v>
      </c>
      <c r="R1348" t="s">
        <v>54</v>
      </c>
      <c r="S1348" t="s">
        <v>50</v>
      </c>
      <c r="T1348" t="s">
        <v>50</v>
      </c>
      <c r="U1348" t="s">
        <v>50</v>
      </c>
      <c r="V1348" t="s">
        <v>51</v>
      </c>
      <c r="W1348" t="s">
        <v>51</v>
      </c>
      <c r="X1348" t="s">
        <v>51</v>
      </c>
      <c r="Y1348" t="s">
        <v>50</v>
      </c>
      <c r="Z1348" t="b">
        <v>1</v>
      </c>
      <c r="AA1348" t="s">
        <v>51</v>
      </c>
      <c r="AB1348" t="s">
        <v>51</v>
      </c>
      <c r="AC1348">
        <v>156</v>
      </c>
      <c r="AD1348">
        <v>25</v>
      </c>
      <c r="AE1348">
        <v>114</v>
      </c>
      <c r="AF1348">
        <v>4</v>
      </c>
      <c r="AI1348">
        <v>3</v>
      </c>
      <c r="AJ1348">
        <v>1.2</v>
      </c>
      <c r="AK1348" t="s">
        <v>50</v>
      </c>
      <c r="AL1348" t="s">
        <v>50</v>
      </c>
      <c r="AM1348" t="s">
        <v>50</v>
      </c>
      <c r="AN1348" t="s">
        <v>51</v>
      </c>
      <c r="AO1348" t="s">
        <v>51</v>
      </c>
      <c r="AP1348" t="s">
        <v>50</v>
      </c>
      <c r="AQ1348" t="s">
        <v>50</v>
      </c>
      <c r="AR1348" t="s">
        <v>50</v>
      </c>
      <c r="AS1348" t="s">
        <v>51</v>
      </c>
      <c r="AT1348" t="s">
        <v>51</v>
      </c>
      <c r="AU1348" t="s">
        <v>52</v>
      </c>
      <c r="AV1348" t="s">
        <v>52</v>
      </c>
      <c r="AW1348" t="s">
        <v>52</v>
      </c>
      <c r="AX1348" t="s">
        <v>52</v>
      </c>
      <c r="AY1348" t="s">
        <v>51</v>
      </c>
    </row>
    <row r="1349" spans="1:51" x14ac:dyDescent="0.25">
      <c r="A1349">
        <v>278875</v>
      </c>
      <c r="B1349">
        <v>52</v>
      </c>
      <c r="C1349">
        <v>52</v>
      </c>
      <c r="D1349">
        <v>38</v>
      </c>
      <c r="E1349">
        <v>1</v>
      </c>
      <c r="F1349" t="s">
        <v>339</v>
      </c>
      <c r="G1349" s="22">
        <v>17055</v>
      </c>
      <c r="H1349">
        <v>72</v>
      </c>
      <c r="I1349" t="s">
        <v>46</v>
      </c>
      <c r="J1349" t="s">
        <v>57</v>
      </c>
      <c r="K1349" t="s">
        <v>58</v>
      </c>
      <c r="L1349">
        <v>25.5</v>
      </c>
      <c r="M1349">
        <v>120</v>
      </c>
      <c r="N1349">
        <v>75</v>
      </c>
      <c r="O1349">
        <v>45</v>
      </c>
      <c r="P1349">
        <v>97.5</v>
      </c>
      <c r="Q1349">
        <v>63</v>
      </c>
      <c r="R1349" t="s">
        <v>54</v>
      </c>
      <c r="S1349" t="s">
        <v>50</v>
      </c>
      <c r="T1349" t="s">
        <v>50</v>
      </c>
      <c r="U1349" t="s">
        <v>50</v>
      </c>
      <c r="V1349" t="s">
        <v>50</v>
      </c>
      <c r="W1349" t="s">
        <v>50</v>
      </c>
      <c r="X1349" t="s">
        <v>50</v>
      </c>
      <c r="Y1349" t="s">
        <v>50</v>
      </c>
      <c r="Z1349" t="s">
        <v>52</v>
      </c>
      <c r="AA1349" t="s">
        <v>50</v>
      </c>
      <c r="AB1349" t="s">
        <v>50</v>
      </c>
      <c r="AK1349" t="s">
        <v>51</v>
      </c>
      <c r="AL1349" t="s">
        <v>50</v>
      </c>
      <c r="AN1349" t="s">
        <v>51</v>
      </c>
      <c r="AO1349" t="s">
        <v>50</v>
      </c>
      <c r="AP1349" t="s">
        <v>50</v>
      </c>
      <c r="AQ1349" t="s">
        <v>50</v>
      </c>
      <c r="AR1349" t="s">
        <v>50</v>
      </c>
      <c r="AS1349" t="s">
        <v>51</v>
      </c>
      <c r="AT1349" t="s">
        <v>50</v>
      </c>
      <c r="AU1349" t="s">
        <v>52</v>
      </c>
      <c r="AV1349" t="s">
        <v>52</v>
      </c>
      <c r="AW1349" t="s">
        <v>52</v>
      </c>
      <c r="AX1349" t="s">
        <v>52</v>
      </c>
      <c r="AY1349" t="s">
        <v>50</v>
      </c>
    </row>
    <row r="1350" spans="1:51" hidden="1" x14ac:dyDescent="0.25">
      <c r="A1350">
        <v>278875</v>
      </c>
      <c r="B1350">
        <v>52</v>
      </c>
      <c r="C1350">
        <v>52</v>
      </c>
      <c r="D1350">
        <v>38</v>
      </c>
      <c r="E1350">
        <v>2</v>
      </c>
      <c r="F1350" t="s">
        <v>1655</v>
      </c>
      <c r="G1350" s="22">
        <v>17055</v>
      </c>
      <c r="H1350">
        <v>72</v>
      </c>
      <c r="I1350" t="s">
        <v>46</v>
      </c>
      <c r="J1350" t="s">
        <v>57</v>
      </c>
      <c r="K1350" t="s">
        <v>58</v>
      </c>
      <c r="L1350">
        <v>25.5</v>
      </c>
      <c r="M1350">
        <v>100</v>
      </c>
      <c r="N1350">
        <v>80</v>
      </c>
      <c r="O1350">
        <v>20</v>
      </c>
      <c r="P1350">
        <v>90</v>
      </c>
      <c r="Q1350">
        <v>76</v>
      </c>
      <c r="R1350" t="s">
        <v>54</v>
      </c>
      <c r="S1350" t="s">
        <v>50</v>
      </c>
      <c r="T1350" t="s">
        <v>50</v>
      </c>
      <c r="U1350" t="s">
        <v>50</v>
      </c>
      <c r="V1350" t="s">
        <v>50</v>
      </c>
      <c r="W1350" t="s">
        <v>50</v>
      </c>
      <c r="X1350" t="s">
        <v>50</v>
      </c>
      <c r="Y1350" t="s">
        <v>50</v>
      </c>
      <c r="Z1350" t="s">
        <v>52</v>
      </c>
      <c r="AA1350" t="s">
        <v>50</v>
      </c>
      <c r="AB1350" t="s">
        <v>50</v>
      </c>
      <c r="AC1350">
        <v>52</v>
      </c>
      <c r="AD1350" t="s">
        <v>92</v>
      </c>
      <c r="AE1350">
        <v>141</v>
      </c>
      <c r="AF1350">
        <v>5.0999999999999996</v>
      </c>
      <c r="AI1350">
        <v>4.5999999999999996</v>
      </c>
      <c r="AJ1350">
        <v>2.4</v>
      </c>
      <c r="AK1350" t="s">
        <v>50</v>
      </c>
      <c r="AL1350" t="s">
        <v>51</v>
      </c>
      <c r="AM1350" t="s">
        <v>50</v>
      </c>
      <c r="AN1350" t="s">
        <v>51</v>
      </c>
      <c r="AO1350" t="s">
        <v>50</v>
      </c>
      <c r="AP1350" t="s">
        <v>50</v>
      </c>
      <c r="AQ1350" t="s">
        <v>50</v>
      </c>
      <c r="AR1350" t="s">
        <v>50</v>
      </c>
      <c r="AS1350" t="s">
        <v>51</v>
      </c>
      <c r="AT1350" t="s">
        <v>50</v>
      </c>
      <c r="AU1350" t="s">
        <v>52</v>
      </c>
      <c r="AV1350" t="s">
        <v>52</v>
      </c>
      <c r="AW1350" t="s">
        <v>52</v>
      </c>
      <c r="AX1350" t="s">
        <v>52</v>
      </c>
      <c r="AY1350" t="s">
        <v>50</v>
      </c>
    </row>
    <row r="1351" spans="1:51" x14ac:dyDescent="0.25">
      <c r="A1351">
        <v>279354</v>
      </c>
      <c r="B1351">
        <v>55</v>
      </c>
      <c r="C1351">
        <v>55</v>
      </c>
      <c r="D1351">
        <v>53</v>
      </c>
      <c r="E1351">
        <v>1</v>
      </c>
      <c r="F1351" t="s">
        <v>340</v>
      </c>
      <c r="G1351" s="22">
        <v>16863</v>
      </c>
      <c r="H1351">
        <v>72</v>
      </c>
      <c r="I1351" t="s">
        <v>46</v>
      </c>
      <c r="J1351" t="s">
        <v>47</v>
      </c>
      <c r="K1351" t="s">
        <v>58</v>
      </c>
      <c r="L1351">
        <v>29.4</v>
      </c>
      <c r="M1351">
        <v>122</v>
      </c>
      <c r="N1351">
        <v>65</v>
      </c>
      <c r="O1351">
        <v>57</v>
      </c>
      <c r="P1351">
        <v>93.5</v>
      </c>
      <c r="Q1351">
        <v>84</v>
      </c>
      <c r="R1351" t="s">
        <v>54</v>
      </c>
      <c r="S1351" t="s">
        <v>50</v>
      </c>
      <c r="T1351" t="s">
        <v>51</v>
      </c>
      <c r="U1351" t="s">
        <v>50</v>
      </c>
      <c r="V1351" t="s">
        <v>51</v>
      </c>
      <c r="W1351" t="s">
        <v>50</v>
      </c>
      <c r="X1351" t="s">
        <v>51</v>
      </c>
      <c r="Y1351" t="s">
        <v>50</v>
      </c>
      <c r="Z1351" t="s">
        <v>52</v>
      </c>
      <c r="AA1351" t="s">
        <v>50</v>
      </c>
      <c r="AB1351" t="s">
        <v>50</v>
      </c>
      <c r="AC1351">
        <v>61</v>
      </c>
      <c r="AD1351">
        <v>88</v>
      </c>
      <c r="AF1351">
        <v>4.0999999999999996</v>
      </c>
      <c r="AK1351" t="s">
        <v>50</v>
      </c>
      <c r="AL1351" t="s">
        <v>50</v>
      </c>
      <c r="AM1351" t="s">
        <v>50</v>
      </c>
      <c r="AN1351" t="s">
        <v>51</v>
      </c>
      <c r="AO1351" t="s">
        <v>51</v>
      </c>
      <c r="AP1351" t="s">
        <v>50</v>
      </c>
      <c r="AQ1351" t="s">
        <v>50</v>
      </c>
      <c r="AR1351" t="s">
        <v>50</v>
      </c>
      <c r="AS1351" t="s">
        <v>50</v>
      </c>
      <c r="AT1351" t="s">
        <v>50</v>
      </c>
      <c r="AU1351" t="s">
        <v>52</v>
      </c>
      <c r="AV1351" t="s">
        <v>52</v>
      </c>
      <c r="AW1351" t="s">
        <v>52</v>
      </c>
      <c r="AX1351" t="s">
        <v>52</v>
      </c>
      <c r="AY1351" t="s">
        <v>51</v>
      </c>
    </row>
    <row r="1352" spans="1:51" x14ac:dyDescent="0.25">
      <c r="A1352">
        <v>279677</v>
      </c>
      <c r="B1352">
        <v>55</v>
      </c>
      <c r="D1352">
        <v>55</v>
      </c>
      <c r="E1352">
        <v>1</v>
      </c>
      <c r="F1352" t="s">
        <v>341</v>
      </c>
      <c r="G1352" s="22">
        <v>11028</v>
      </c>
      <c r="H1352">
        <v>88</v>
      </c>
      <c r="I1352" t="s">
        <v>56</v>
      </c>
      <c r="J1352" t="s">
        <v>57</v>
      </c>
      <c r="K1352" t="s">
        <v>58</v>
      </c>
      <c r="L1352">
        <v>24.01</v>
      </c>
      <c r="M1352">
        <v>145</v>
      </c>
      <c r="N1352">
        <v>70</v>
      </c>
      <c r="O1352">
        <v>75</v>
      </c>
      <c r="P1352">
        <v>107.5</v>
      </c>
      <c r="Q1352">
        <v>84</v>
      </c>
      <c r="R1352" t="s">
        <v>54</v>
      </c>
      <c r="S1352" t="s">
        <v>51</v>
      </c>
      <c r="T1352" t="s">
        <v>50</v>
      </c>
      <c r="U1352" t="s">
        <v>50</v>
      </c>
      <c r="V1352" t="s">
        <v>51</v>
      </c>
      <c r="W1352" t="s">
        <v>50</v>
      </c>
      <c r="X1352" t="s">
        <v>50</v>
      </c>
      <c r="Y1352" t="s">
        <v>51</v>
      </c>
      <c r="Z1352" t="s">
        <v>52</v>
      </c>
      <c r="AA1352" t="s">
        <v>51</v>
      </c>
      <c r="AB1352" t="s">
        <v>51</v>
      </c>
      <c r="AC1352">
        <v>158</v>
      </c>
      <c r="AD1352">
        <v>34</v>
      </c>
      <c r="AE1352">
        <v>124</v>
      </c>
      <c r="AF1352">
        <v>4.4000000000000004</v>
      </c>
      <c r="AI1352" t="s">
        <v>52</v>
      </c>
      <c r="AJ1352" t="s">
        <v>52</v>
      </c>
      <c r="AK1352" t="s">
        <v>50</v>
      </c>
      <c r="AL1352" t="s">
        <v>51</v>
      </c>
      <c r="AM1352" t="s">
        <v>52</v>
      </c>
      <c r="AN1352" t="s">
        <v>50</v>
      </c>
      <c r="AO1352" t="s">
        <v>51</v>
      </c>
      <c r="AP1352" t="s">
        <v>50</v>
      </c>
      <c r="AQ1352" t="s">
        <v>50</v>
      </c>
      <c r="AR1352" t="s">
        <v>50</v>
      </c>
      <c r="AS1352" t="s">
        <v>51</v>
      </c>
      <c r="AT1352" t="s">
        <v>50</v>
      </c>
      <c r="AU1352" t="s">
        <v>52</v>
      </c>
      <c r="AV1352" t="s">
        <v>52</v>
      </c>
      <c r="AW1352" t="s">
        <v>52</v>
      </c>
      <c r="AX1352" t="s">
        <v>52</v>
      </c>
      <c r="AY1352" t="s">
        <v>51</v>
      </c>
    </row>
    <row r="1353" spans="1:51" hidden="1" x14ac:dyDescent="0.25">
      <c r="A1353">
        <v>279677</v>
      </c>
      <c r="B1353">
        <v>55</v>
      </c>
      <c r="D1353">
        <v>55</v>
      </c>
      <c r="E1353">
        <v>2</v>
      </c>
      <c r="F1353" t="s">
        <v>1656</v>
      </c>
      <c r="G1353" s="22">
        <v>11028</v>
      </c>
      <c r="H1353">
        <v>88</v>
      </c>
      <c r="I1353" t="s">
        <v>56</v>
      </c>
      <c r="J1353" t="s">
        <v>57</v>
      </c>
      <c r="K1353" t="s">
        <v>58</v>
      </c>
      <c r="L1353">
        <v>23.24</v>
      </c>
      <c r="M1353">
        <v>110</v>
      </c>
      <c r="N1353">
        <v>60</v>
      </c>
      <c r="O1353">
        <v>50</v>
      </c>
      <c r="P1353">
        <v>85</v>
      </c>
      <c r="Q1353">
        <v>58</v>
      </c>
      <c r="R1353" t="s">
        <v>59</v>
      </c>
      <c r="S1353" t="s">
        <v>50</v>
      </c>
      <c r="T1353" t="s">
        <v>50</v>
      </c>
      <c r="U1353" t="s">
        <v>50</v>
      </c>
      <c r="V1353" t="s">
        <v>51</v>
      </c>
      <c r="W1353" t="s">
        <v>50</v>
      </c>
      <c r="X1353" t="s">
        <v>50</v>
      </c>
      <c r="Y1353" t="s">
        <v>51</v>
      </c>
      <c r="Z1353" t="s">
        <v>52</v>
      </c>
      <c r="AA1353" t="s">
        <v>51</v>
      </c>
      <c r="AB1353" t="s">
        <v>51</v>
      </c>
      <c r="AC1353">
        <v>238</v>
      </c>
      <c r="AD1353">
        <v>21</v>
      </c>
      <c r="AE1353">
        <v>137</v>
      </c>
      <c r="AF1353">
        <v>4.2</v>
      </c>
      <c r="AI1353" t="s">
        <v>52</v>
      </c>
      <c r="AJ1353" t="s">
        <v>52</v>
      </c>
      <c r="AK1353" t="s">
        <v>50</v>
      </c>
      <c r="AL1353" t="s">
        <v>51</v>
      </c>
      <c r="AM1353" t="s">
        <v>52</v>
      </c>
      <c r="AN1353" t="s">
        <v>51</v>
      </c>
      <c r="AO1353" t="s">
        <v>51</v>
      </c>
      <c r="AP1353" t="s">
        <v>50</v>
      </c>
      <c r="AQ1353" t="s">
        <v>50</v>
      </c>
      <c r="AR1353" t="s">
        <v>50</v>
      </c>
      <c r="AS1353" t="s">
        <v>51</v>
      </c>
      <c r="AT1353" t="s">
        <v>50</v>
      </c>
      <c r="AU1353" t="s">
        <v>52</v>
      </c>
      <c r="AV1353" t="s">
        <v>52</v>
      </c>
      <c r="AW1353" t="s">
        <v>52</v>
      </c>
      <c r="AX1353" t="s">
        <v>52</v>
      </c>
      <c r="AY1353" t="s">
        <v>51</v>
      </c>
    </row>
    <row r="1354" spans="1:51" hidden="1" x14ac:dyDescent="0.25">
      <c r="A1354">
        <v>279677</v>
      </c>
      <c r="B1354">
        <v>55</v>
      </c>
      <c r="D1354">
        <v>55</v>
      </c>
      <c r="E1354">
        <v>3</v>
      </c>
      <c r="F1354" t="s">
        <v>1657</v>
      </c>
      <c r="G1354" s="22">
        <v>11028</v>
      </c>
      <c r="H1354">
        <v>88</v>
      </c>
      <c r="I1354" t="s">
        <v>56</v>
      </c>
      <c r="J1354" t="s">
        <v>57</v>
      </c>
      <c r="K1354" t="s">
        <v>58</v>
      </c>
      <c r="L1354">
        <v>23.62</v>
      </c>
      <c r="M1354">
        <v>120</v>
      </c>
      <c r="N1354">
        <v>60</v>
      </c>
      <c r="O1354">
        <v>60</v>
      </c>
      <c r="P1354">
        <v>90</v>
      </c>
      <c r="Q1354">
        <v>64</v>
      </c>
      <c r="R1354" t="s">
        <v>59</v>
      </c>
      <c r="S1354" t="s">
        <v>50</v>
      </c>
      <c r="T1354" t="s">
        <v>50</v>
      </c>
      <c r="U1354" t="s">
        <v>50</v>
      </c>
      <c r="V1354" t="s">
        <v>51</v>
      </c>
      <c r="W1354" t="s">
        <v>50</v>
      </c>
      <c r="X1354" t="s">
        <v>50</v>
      </c>
      <c r="Y1354" t="s">
        <v>51</v>
      </c>
      <c r="Z1354" t="s">
        <v>52</v>
      </c>
      <c r="AA1354" t="s">
        <v>51</v>
      </c>
      <c r="AB1354" t="s">
        <v>51</v>
      </c>
      <c r="AC1354">
        <v>131</v>
      </c>
      <c r="AD1354">
        <v>43</v>
      </c>
      <c r="AF1354">
        <v>4.3</v>
      </c>
      <c r="AI1354" t="s">
        <v>52</v>
      </c>
      <c r="AJ1354" t="s">
        <v>52</v>
      </c>
      <c r="AK1354" t="s">
        <v>50</v>
      </c>
      <c r="AL1354" t="s">
        <v>50</v>
      </c>
      <c r="AM1354" t="s">
        <v>52</v>
      </c>
      <c r="AN1354" t="s">
        <v>51</v>
      </c>
      <c r="AO1354" t="s">
        <v>50</v>
      </c>
      <c r="AQ1354" t="s">
        <v>50</v>
      </c>
      <c r="AR1354" t="s">
        <v>50</v>
      </c>
      <c r="AS1354" t="s">
        <v>51</v>
      </c>
      <c r="AT1354" t="s">
        <v>50</v>
      </c>
      <c r="AU1354" t="s">
        <v>52</v>
      </c>
      <c r="AV1354" t="s">
        <v>52</v>
      </c>
      <c r="AW1354" t="s">
        <v>52</v>
      </c>
      <c r="AX1354" t="s">
        <v>52</v>
      </c>
      <c r="AY1354" t="s">
        <v>51</v>
      </c>
    </row>
    <row r="1355" spans="1:51" hidden="1" x14ac:dyDescent="0.25">
      <c r="A1355">
        <v>279677</v>
      </c>
      <c r="B1355">
        <v>55</v>
      </c>
      <c r="D1355">
        <v>55</v>
      </c>
      <c r="E1355">
        <v>4</v>
      </c>
      <c r="F1355" t="s">
        <v>1658</v>
      </c>
      <c r="G1355" s="22">
        <v>11028</v>
      </c>
      <c r="H1355">
        <v>88</v>
      </c>
      <c r="I1355" t="s">
        <v>56</v>
      </c>
      <c r="J1355" t="s">
        <v>57</v>
      </c>
      <c r="K1355" t="s">
        <v>58</v>
      </c>
      <c r="L1355">
        <v>23.97</v>
      </c>
      <c r="M1355">
        <v>150</v>
      </c>
      <c r="N1355">
        <v>60</v>
      </c>
      <c r="O1355">
        <v>90</v>
      </c>
      <c r="P1355">
        <v>105</v>
      </c>
      <c r="Q1355">
        <v>66</v>
      </c>
      <c r="R1355" t="s">
        <v>59</v>
      </c>
      <c r="S1355" t="s">
        <v>50</v>
      </c>
      <c r="T1355" t="s">
        <v>50</v>
      </c>
      <c r="U1355" t="s">
        <v>50</v>
      </c>
      <c r="V1355" t="s">
        <v>51</v>
      </c>
      <c r="W1355" t="s">
        <v>50</v>
      </c>
      <c r="X1355" t="s">
        <v>50</v>
      </c>
      <c r="Y1355" t="s">
        <v>51</v>
      </c>
      <c r="Z1355" t="s">
        <v>52</v>
      </c>
      <c r="AA1355" t="s">
        <v>51</v>
      </c>
      <c r="AB1355" t="s">
        <v>51</v>
      </c>
      <c r="AC1355">
        <v>114</v>
      </c>
      <c r="AD1355">
        <v>50</v>
      </c>
      <c r="AF1355">
        <v>3.9</v>
      </c>
      <c r="AI1355" t="s">
        <v>52</v>
      </c>
      <c r="AJ1355" t="s">
        <v>52</v>
      </c>
      <c r="AK1355" t="s">
        <v>50</v>
      </c>
      <c r="AL1355" t="s">
        <v>50</v>
      </c>
      <c r="AM1355" t="s">
        <v>52</v>
      </c>
      <c r="AN1355" t="s">
        <v>51</v>
      </c>
      <c r="AO1355" t="s">
        <v>50</v>
      </c>
      <c r="AQ1355" t="s">
        <v>50</v>
      </c>
      <c r="AR1355" t="s">
        <v>50</v>
      </c>
      <c r="AS1355" t="s">
        <v>51</v>
      </c>
      <c r="AT1355" t="s">
        <v>50</v>
      </c>
      <c r="AU1355" t="s">
        <v>52</v>
      </c>
      <c r="AV1355" t="s">
        <v>52</v>
      </c>
      <c r="AW1355" t="s">
        <v>52</v>
      </c>
      <c r="AX1355" t="s">
        <v>52</v>
      </c>
      <c r="AY1355" t="s">
        <v>51</v>
      </c>
    </row>
    <row r="1356" spans="1:51" hidden="1" x14ac:dyDescent="0.25">
      <c r="A1356">
        <v>279677</v>
      </c>
      <c r="B1356">
        <v>55</v>
      </c>
      <c r="D1356">
        <v>55</v>
      </c>
      <c r="E1356">
        <v>5</v>
      </c>
      <c r="F1356" t="s">
        <v>1659</v>
      </c>
      <c r="G1356" s="22">
        <v>11028</v>
      </c>
      <c r="H1356">
        <v>88</v>
      </c>
      <c r="I1356" t="s">
        <v>56</v>
      </c>
      <c r="J1356" t="s">
        <v>57</v>
      </c>
      <c r="K1356" t="s">
        <v>58</v>
      </c>
      <c r="L1356">
        <v>23.89</v>
      </c>
      <c r="M1356">
        <v>130</v>
      </c>
      <c r="N1356">
        <v>60</v>
      </c>
      <c r="O1356">
        <v>70</v>
      </c>
      <c r="P1356">
        <v>95</v>
      </c>
      <c r="Q1356">
        <v>74</v>
      </c>
      <c r="R1356" t="s">
        <v>59</v>
      </c>
      <c r="S1356" t="s">
        <v>50</v>
      </c>
      <c r="T1356" t="s">
        <v>50</v>
      </c>
      <c r="U1356" t="s">
        <v>50</v>
      </c>
      <c r="V1356" t="s">
        <v>51</v>
      </c>
      <c r="W1356" t="s">
        <v>50</v>
      </c>
      <c r="X1356" t="s">
        <v>50</v>
      </c>
      <c r="Y1356" t="s">
        <v>51</v>
      </c>
      <c r="Z1356" t="s">
        <v>52</v>
      </c>
      <c r="AA1356" t="s">
        <v>51</v>
      </c>
      <c r="AB1356" t="s">
        <v>51</v>
      </c>
      <c r="AC1356">
        <v>123</v>
      </c>
      <c r="AD1356">
        <v>46</v>
      </c>
      <c r="AF1356">
        <v>4.4000000000000004</v>
      </c>
      <c r="AI1356" t="s">
        <v>52</v>
      </c>
      <c r="AJ1356" t="s">
        <v>52</v>
      </c>
      <c r="AK1356" t="s">
        <v>50</v>
      </c>
      <c r="AL1356" t="s">
        <v>51</v>
      </c>
      <c r="AM1356" t="s">
        <v>52</v>
      </c>
      <c r="AN1356" t="s">
        <v>51</v>
      </c>
      <c r="AO1356" t="s">
        <v>51</v>
      </c>
      <c r="AQ1356" t="s">
        <v>50</v>
      </c>
      <c r="AR1356" t="s">
        <v>50</v>
      </c>
      <c r="AS1356" t="s">
        <v>51</v>
      </c>
      <c r="AT1356" t="s">
        <v>50</v>
      </c>
      <c r="AU1356" t="s">
        <v>52</v>
      </c>
      <c r="AV1356" t="s">
        <v>52</v>
      </c>
      <c r="AW1356" t="s">
        <v>52</v>
      </c>
      <c r="AX1356" t="s">
        <v>52</v>
      </c>
      <c r="AY1356" t="s">
        <v>51</v>
      </c>
    </row>
    <row r="1357" spans="1:51" x14ac:dyDescent="0.25">
      <c r="A1357">
        <v>279678</v>
      </c>
      <c r="B1357">
        <v>65</v>
      </c>
      <c r="C1357">
        <v>65</v>
      </c>
      <c r="D1357">
        <v>65</v>
      </c>
      <c r="E1357">
        <v>1</v>
      </c>
      <c r="F1357" t="s">
        <v>342</v>
      </c>
      <c r="G1357" s="22">
        <v>12369</v>
      </c>
      <c r="H1357">
        <v>85</v>
      </c>
      <c r="I1357" t="s">
        <v>56</v>
      </c>
      <c r="J1357" t="s">
        <v>47</v>
      </c>
      <c r="K1357" t="s">
        <v>58</v>
      </c>
      <c r="L1357">
        <v>25.9</v>
      </c>
      <c r="M1357">
        <v>130</v>
      </c>
      <c r="N1357">
        <v>85</v>
      </c>
      <c r="O1357">
        <v>45</v>
      </c>
      <c r="P1357">
        <v>107.5</v>
      </c>
      <c r="Q1357">
        <v>89</v>
      </c>
      <c r="R1357" t="s">
        <v>54</v>
      </c>
      <c r="S1357" t="s">
        <v>51</v>
      </c>
      <c r="T1357" t="s">
        <v>50</v>
      </c>
      <c r="U1357" t="s">
        <v>50</v>
      </c>
      <c r="V1357" t="s">
        <v>51</v>
      </c>
      <c r="W1357" t="s">
        <v>50</v>
      </c>
      <c r="X1357" t="s">
        <v>50</v>
      </c>
      <c r="Y1357" t="s">
        <v>51</v>
      </c>
      <c r="Z1357" t="b">
        <v>1</v>
      </c>
      <c r="AA1357" t="s">
        <v>50</v>
      </c>
      <c r="AB1357" t="s">
        <v>50</v>
      </c>
      <c r="AC1357">
        <v>94</v>
      </c>
      <c r="AD1357">
        <v>65</v>
      </c>
      <c r="AE1357">
        <v>142</v>
      </c>
      <c r="AF1357">
        <v>4.7</v>
      </c>
      <c r="AI1357">
        <v>4.9000000000000004</v>
      </c>
      <c r="AJ1357">
        <v>2.1</v>
      </c>
      <c r="AK1357" t="s">
        <v>51</v>
      </c>
      <c r="AL1357" t="s">
        <v>50</v>
      </c>
      <c r="AN1357" t="s">
        <v>51</v>
      </c>
      <c r="AO1357" t="s">
        <v>51</v>
      </c>
      <c r="AP1357" t="s">
        <v>50</v>
      </c>
      <c r="AQ1357" t="s">
        <v>50</v>
      </c>
      <c r="AR1357" t="s">
        <v>50</v>
      </c>
      <c r="AS1357" t="s">
        <v>51</v>
      </c>
      <c r="AT1357" t="s">
        <v>50</v>
      </c>
      <c r="AU1357" t="s">
        <v>52</v>
      </c>
      <c r="AV1357" t="s">
        <v>52</v>
      </c>
      <c r="AW1357" t="s">
        <v>52</v>
      </c>
      <c r="AX1357" t="s">
        <v>52</v>
      </c>
      <c r="AY1357" t="s">
        <v>51</v>
      </c>
    </row>
    <row r="1358" spans="1:51" hidden="1" x14ac:dyDescent="0.25">
      <c r="A1358">
        <v>279678</v>
      </c>
      <c r="B1358">
        <v>65</v>
      </c>
      <c r="C1358">
        <v>65</v>
      </c>
      <c r="D1358">
        <v>65</v>
      </c>
      <c r="E1358">
        <v>2</v>
      </c>
      <c r="F1358" t="s">
        <v>1660</v>
      </c>
      <c r="G1358" s="22">
        <v>12369</v>
      </c>
      <c r="H1358">
        <v>85</v>
      </c>
      <c r="I1358" t="s">
        <v>56</v>
      </c>
      <c r="J1358" t="s">
        <v>47</v>
      </c>
      <c r="K1358" t="s">
        <v>58</v>
      </c>
      <c r="L1358">
        <v>26.3</v>
      </c>
      <c r="M1358">
        <v>135</v>
      </c>
      <c r="N1358">
        <v>60</v>
      </c>
      <c r="O1358">
        <v>75</v>
      </c>
      <c r="P1358">
        <v>97.5</v>
      </c>
      <c r="Q1358">
        <v>86</v>
      </c>
      <c r="R1358" t="s">
        <v>54</v>
      </c>
      <c r="S1358" t="s">
        <v>51</v>
      </c>
      <c r="T1358" t="s">
        <v>50</v>
      </c>
      <c r="U1358" t="s">
        <v>50</v>
      </c>
      <c r="V1358" t="s">
        <v>51</v>
      </c>
      <c r="W1358" t="s">
        <v>50</v>
      </c>
      <c r="X1358" t="s">
        <v>50</v>
      </c>
      <c r="Y1358" t="s">
        <v>51</v>
      </c>
      <c r="Z1358" t="b">
        <v>1</v>
      </c>
      <c r="AA1358" t="s">
        <v>50</v>
      </c>
      <c r="AB1358" t="s">
        <v>50</v>
      </c>
      <c r="AC1358">
        <v>93</v>
      </c>
      <c r="AD1358">
        <v>66</v>
      </c>
      <c r="AF1358">
        <v>4.5</v>
      </c>
      <c r="AK1358" t="s">
        <v>51</v>
      </c>
      <c r="AL1358" t="s">
        <v>50</v>
      </c>
      <c r="AM1358" t="s">
        <v>50</v>
      </c>
      <c r="AN1358" t="s">
        <v>51</v>
      </c>
      <c r="AO1358" t="s">
        <v>51</v>
      </c>
      <c r="AP1358" t="s">
        <v>50</v>
      </c>
      <c r="AQ1358" t="s">
        <v>50</v>
      </c>
      <c r="AR1358" t="s">
        <v>50</v>
      </c>
      <c r="AS1358" t="s">
        <v>51</v>
      </c>
      <c r="AT1358" t="s">
        <v>50</v>
      </c>
      <c r="AU1358" t="s">
        <v>52</v>
      </c>
      <c r="AV1358" t="s">
        <v>52</v>
      </c>
      <c r="AW1358" t="s">
        <v>52</v>
      </c>
      <c r="AX1358" t="s">
        <v>52</v>
      </c>
      <c r="AY1358" t="s">
        <v>51</v>
      </c>
    </row>
    <row r="1359" spans="1:51" hidden="1" x14ac:dyDescent="0.25">
      <c r="A1359">
        <v>279678</v>
      </c>
      <c r="B1359">
        <v>65</v>
      </c>
      <c r="C1359">
        <v>65</v>
      </c>
      <c r="D1359">
        <v>65</v>
      </c>
      <c r="E1359">
        <v>3</v>
      </c>
      <c r="F1359" t="s">
        <v>1661</v>
      </c>
      <c r="G1359" s="22">
        <v>12369</v>
      </c>
      <c r="H1359">
        <v>85</v>
      </c>
      <c r="I1359" t="s">
        <v>56</v>
      </c>
      <c r="J1359" t="s">
        <v>47</v>
      </c>
      <c r="K1359" t="s">
        <v>58</v>
      </c>
      <c r="L1359">
        <v>26</v>
      </c>
      <c r="M1359">
        <v>140</v>
      </c>
      <c r="N1359">
        <v>80</v>
      </c>
      <c r="O1359">
        <v>60</v>
      </c>
      <c r="P1359">
        <v>110</v>
      </c>
      <c r="Q1359">
        <v>72</v>
      </c>
      <c r="R1359" t="s">
        <v>54</v>
      </c>
      <c r="S1359" t="s">
        <v>51</v>
      </c>
      <c r="T1359" t="s">
        <v>50</v>
      </c>
      <c r="U1359" t="s">
        <v>50</v>
      </c>
      <c r="V1359" t="s">
        <v>51</v>
      </c>
      <c r="W1359" t="s">
        <v>50</v>
      </c>
      <c r="X1359" t="s">
        <v>50</v>
      </c>
      <c r="Y1359" t="s">
        <v>51</v>
      </c>
      <c r="Z1359" t="b">
        <v>1</v>
      </c>
      <c r="AA1359" t="s">
        <v>50</v>
      </c>
      <c r="AB1359" t="s">
        <v>50</v>
      </c>
      <c r="AK1359" t="s">
        <v>51</v>
      </c>
      <c r="AL1359" t="s">
        <v>50</v>
      </c>
      <c r="AM1359" t="s">
        <v>50</v>
      </c>
      <c r="AN1359" t="s">
        <v>51</v>
      </c>
      <c r="AO1359" t="s">
        <v>51</v>
      </c>
      <c r="AP1359" t="s">
        <v>50</v>
      </c>
      <c r="AQ1359" t="s">
        <v>50</v>
      </c>
      <c r="AR1359" t="s">
        <v>50</v>
      </c>
      <c r="AS1359" t="s">
        <v>51</v>
      </c>
      <c r="AT1359" t="s">
        <v>50</v>
      </c>
      <c r="AU1359" t="s">
        <v>52</v>
      </c>
      <c r="AV1359" t="s">
        <v>52</v>
      </c>
      <c r="AW1359" t="s">
        <v>52</v>
      </c>
      <c r="AX1359" t="s">
        <v>52</v>
      </c>
      <c r="AY1359" t="s">
        <v>51</v>
      </c>
    </row>
    <row r="1360" spans="1:51" x14ac:dyDescent="0.25">
      <c r="A1360">
        <v>279885</v>
      </c>
      <c r="B1360">
        <v>61</v>
      </c>
      <c r="D1360">
        <v>61</v>
      </c>
      <c r="E1360">
        <v>1</v>
      </c>
      <c r="F1360" t="s">
        <v>343</v>
      </c>
      <c r="G1360" s="22">
        <v>11690</v>
      </c>
      <c r="H1360">
        <v>86</v>
      </c>
      <c r="I1360" t="s">
        <v>46</v>
      </c>
      <c r="J1360" t="s">
        <v>47</v>
      </c>
      <c r="K1360" t="s">
        <v>58</v>
      </c>
      <c r="L1360">
        <v>32.200000000000003</v>
      </c>
      <c r="M1360">
        <v>98</v>
      </c>
      <c r="N1360">
        <v>60</v>
      </c>
      <c r="O1360">
        <v>38</v>
      </c>
      <c r="P1360">
        <v>79</v>
      </c>
      <c r="Q1360">
        <v>78</v>
      </c>
      <c r="R1360" t="s">
        <v>54</v>
      </c>
      <c r="S1360" t="s">
        <v>50</v>
      </c>
      <c r="T1360" t="s">
        <v>50</v>
      </c>
      <c r="U1360" t="s">
        <v>50</v>
      </c>
      <c r="V1360" t="s">
        <v>50</v>
      </c>
      <c r="W1360" t="s">
        <v>50</v>
      </c>
      <c r="X1360" t="s">
        <v>51</v>
      </c>
      <c r="Y1360" t="s">
        <v>50</v>
      </c>
      <c r="Z1360" t="s">
        <v>52</v>
      </c>
      <c r="AA1360" t="s">
        <v>50</v>
      </c>
      <c r="AB1360" t="s">
        <v>50</v>
      </c>
      <c r="AI1360" t="s">
        <v>52</v>
      </c>
      <c r="AJ1360" t="s">
        <v>52</v>
      </c>
      <c r="AK1360" t="s">
        <v>51</v>
      </c>
      <c r="AL1360" t="s">
        <v>50</v>
      </c>
      <c r="AM1360" t="s">
        <v>52</v>
      </c>
      <c r="AN1360" t="s">
        <v>50</v>
      </c>
      <c r="AO1360" t="s">
        <v>51</v>
      </c>
      <c r="AP1360" t="s">
        <v>51</v>
      </c>
      <c r="AQ1360" t="s">
        <v>50</v>
      </c>
      <c r="AR1360" t="s">
        <v>50</v>
      </c>
      <c r="AS1360" t="s">
        <v>51</v>
      </c>
      <c r="AT1360" t="s">
        <v>50</v>
      </c>
      <c r="AU1360" t="s">
        <v>52</v>
      </c>
      <c r="AV1360" t="s">
        <v>52</v>
      </c>
      <c r="AW1360" t="s">
        <v>52</v>
      </c>
      <c r="AX1360" t="s">
        <v>52</v>
      </c>
      <c r="AY1360" t="s">
        <v>51</v>
      </c>
    </row>
    <row r="1361" spans="1:51" hidden="1" x14ac:dyDescent="0.25">
      <c r="A1361">
        <v>279885</v>
      </c>
      <c r="B1361">
        <v>61</v>
      </c>
      <c r="D1361">
        <v>61</v>
      </c>
      <c r="E1361">
        <v>2</v>
      </c>
      <c r="F1361" t="s">
        <v>1662</v>
      </c>
      <c r="G1361" s="22">
        <v>11690</v>
      </c>
      <c r="H1361">
        <v>86</v>
      </c>
      <c r="I1361" t="s">
        <v>46</v>
      </c>
      <c r="J1361" t="s">
        <v>47</v>
      </c>
      <c r="K1361" t="s">
        <v>58</v>
      </c>
      <c r="L1361">
        <v>29.93</v>
      </c>
      <c r="M1361">
        <v>95</v>
      </c>
      <c r="N1361">
        <v>60</v>
      </c>
      <c r="O1361">
        <v>35</v>
      </c>
      <c r="P1361">
        <v>77.5</v>
      </c>
      <c r="Q1361">
        <v>78</v>
      </c>
      <c r="R1361" t="s">
        <v>54</v>
      </c>
      <c r="S1361" t="s">
        <v>50</v>
      </c>
      <c r="T1361" t="s">
        <v>50</v>
      </c>
      <c r="U1361" t="s">
        <v>50</v>
      </c>
      <c r="V1361" t="s">
        <v>50</v>
      </c>
      <c r="W1361" t="s">
        <v>50</v>
      </c>
      <c r="X1361" t="s">
        <v>51</v>
      </c>
      <c r="Y1361" t="s">
        <v>50</v>
      </c>
      <c r="Z1361" t="s">
        <v>52</v>
      </c>
      <c r="AA1361" t="s">
        <v>50</v>
      </c>
      <c r="AB1361" t="s">
        <v>50</v>
      </c>
      <c r="AC1361">
        <v>120</v>
      </c>
      <c r="AD1361">
        <v>36</v>
      </c>
      <c r="AF1361">
        <v>4.7</v>
      </c>
      <c r="AI1361" t="s">
        <v>52</v>
      </c>
      <c r="AJ1361" t="s">
        <v>52</v>
      </c>
      <c r="AK1361" t="s">
        <v>51</v>
      </c>
      <c r="AL1361" t="s">
        <v>50</v>
      </c>
      <c r="AM1361" t="s">
        <v>52</v>
      </c>
      <c r="AN1361" t="s">
        <v>50</v>
      </c>
      <c r="AO1361" t="s">
        <v>51</v>
      </c>
      <c r="AP1361" t="s">
        <v>51</v>
      </c>
      <c r="AQ1361" t="s">
        <v>50</v>
      </c>
      <c r="AR1361" t="s">
        <v>50</v>
      </c>
      <c r="AS1361" t="s">
        <v>51</v>
      </c>
      <c r="AT1361" t="s">
        <v>50</v>
      </c>
      <c r="AU1361" t="s">
        <v>52</v>
      </c>
      <c r="AV1361" t="s">
        <v>52</v>
      </c>
      <c r="AW1361" t="s">
        <v>52</v>
      </c>
      <c r="AX1361" t="s">
        <v>52</v>
      </c>
      <c r="AY1361" t="s">
        <v>51</v>
      </c>
    </row>
    <row r="1362" spans="1:51" hidden="1" x14ac:dyDescent="0.25">
      <c r="A1362">
        <v>279885</v>
      </c>
      <c r="B1362">
        <v>61</v>
      </c>
      <c r="D1362">
        <v>61</v>
      </c>
      <c r="E1362">
        <v>3</v>
      </c>
      <c r="F1362" t="s">
        <v>1663</v>
      </c>
      <c r="G1362" s="22">
        <v>11690</v>
      </c>
      <c r="H1362">
        <v>86</v>
      </c>
      <c r="I1362" t="s">
        <v>46</v>
      </c>
      <c r="J1362" t="s">
        <v>47</v>
      </c>
      <c r="K1362" t="s">
        <v>58</v>
      </c>
      <c r="L1362">
        <v>30.38</v>
      </c>
      <c r="M1362">
        <v>100</v>
      </c>
      <c r="N1362">
        <v>50</v>
      </c>
      <c r="O1362">
        <v>50</v>
      </c>
      <c r="P1362">
        <v>75</v>
      </c>
      <c r="Q1362">
        <v>76</v>
      </c>
      <c r="R1362" t="s">
        <v>54</v>
      </c>
      <c r="S1362" t="s">
        <v>50</v>
      </c>
      <c r="T1362" t="s">
        <v>50</v>
      </c>
      <c r="U1362" t="s">
        <v>50</v>
      </c>
      <c r="V1362" t="s">
        <v>50</v>
      </c>
      <c r="W1362" t="s">
        <v>50</v>
      </c>
      <c r="X1362" t="s">
        <v>51</v>
      </c>
      <c r="Y1362" t="s">
        <v>50</v>
      </c>
      <c r="Z1362" t="s">
        <v>52</v>
      </c>
      <c r="AA1362" t="s">
        <v>50</v>
      </c>
      <c r="AB1362" t="s">
        <v>50</v>
      </c>
      <c r="AC1362">
        <v>128</v>
      </c>
      <c r="AD1362">
        <v>33</v>
      </c>
      <c r="AE1362">
        <v>107</v>
      </c>
      <c r="AF1362">
        <v>4.5</v>
      </c>
      <c r="AI1362" t="s">
        <v>52</v>
      </c>
      <c r="AJ1362" t="s">
        <v>52</v>
      </c>
      <c r="AK1362" t="s">
        <v>51</v>
      </c>
      <c r="AL1362" t="s">
        <v>50</v>
      </c>
      <c r="AM1362" t="s">
        <v>52</v>
      </c>
      <c r="AN1362" t="s">
        <v>50</v>
      </c>
      <c r="AO1362" t="s">
        <v>51</v>
      </c>
      <c r="AP1362" t="s">
        <v>51</v>
      </c>
      <c r="AQ1362" t="s">
        <v>50</v>
      </c>
      <c r="AR1362" t="s">
        <v>50</v>
      </c>
      <c r="AS1362" t="s">
        <v>51</v>
      </c>
      <c r="AT1362" t="s">
        <v>50</v>
      </c>
      <c r="AU1362" t="s">
        <v>52</v>
      </c>
      <c r="AV1362" t="s">
        <v>52</v>
      </c>
      <c r="AW1362" t="s">
        <v>52</v>
      </c>
      <c r="AX1362" t="s">
        <v>52</v>
      </c>
      <c r="AY1362" t="s">
        <v>51</v>
      </c>
    </row>
    <row r="1363" spans="1:51" hidden="1" x14ac:dyDescent="0.25">
      <c r="A1363">
        <v>279885</v>
      </c>
      <c r="B1363">
        <v>61</v>
      </c>
      <c r="D1363">
        <v>61</v>
      </c>
      <c r="E1363">
        <v>4</v>
      </c>
      <c r="F1363" t="s">
        <v>1664</v>
      </c>
      <c r="G1363" s="22">
        <v>11690</v>
      </c>
      <c r="H1363">
        <v>86</v>
      </c>
      <c r="I1363" t="s">
        <v>46</v>
      </c>
      <c r="J1363" t="s">
        <v>47</v>
      </c>
      <c r="K1363" t="s">
        <v>58</v>
      </c>
      <c r="L1363">
        <v>30.38</v>
      </c>
      <c r="M1363">
        <v>90</v>
      </c>
      <c r="N1363">
        <v>50</v>
      </c>
      <c r="O1363">
        <v>40</v>
      </c>
      <c r="P1363">
        <v>70</v>
      </c>
      <c r="Q1363">
        <v>72</v>
      </c>
      <c r="R1363" t="s">
        <v>59</v>
      </c>
      <c r="S1363" t="s">
        <v>50</v>
      </c>
      <c r="T1363" t="s">
        <v>50</v>
      </c>
      <c r="U1363" t="s">
        <v>50</v>
      </c>
      <c r="V1363" t="s">
        <v>50</v>
      </c>
      <c r="W1363" t="s">
        <v>50</v>
      </c>
      <c r="X1363" t="s">
        <v>51</v>
      </c>
      <c r="Y1363" t="s">
        <v>50</v>
      </c>
      <c r="Z1363" t="s">
        <v>52</v>
      </c>
      <c r="AA1363" t="s">
        <v>50</v>
      </c>
      <c r="AB1363" t="s">
        <v>50</v>
      </c>
      <c r="AC1363">
        <v>104</v>
      </c>
      <c r="AD1363">
        <v>43</v>
      </c>
      <c r="AE1363">
        <v>115</v>
      </c>
      <c r="AF1363">
        <v>5.9</v>
      </c>
      <c r="AI1363" t="s">
        <v>52</v>
      </c>
      <c r="AJ1363" t="s">
        <v>52</v>
      </c>
      <c r="AK1363" t="s">
        <v>50</v>
      </c>
      <c r="AL1363" t="s">
        <v>50</v>
      </c>
      <c r="AM1363" t="s">
        <v>52</v>
      </c>
      <c r="AN1363" t="s">
        <v>50</v>
      </c>
      <c r="AO1363" t="s">
        <v>51</v>
      </c>
      <c r="AP1363" t="s">
        <v>50</v>
      </c>
      <c r="AQ1363" t="s">
        <v>50</v>
      </c>
      <c r="AR1363" t="s">
        <v>50</v>
      </c>
      <c r="AS1363" t="s">
        <v>51</v>
      </c>
      <c r="AT1363" t="s">
        <v>50</v>
      </c>
      <c r="AU1363" t="s">
        <v>52</v>
      </c>
      <c r="AV1363" t="s">
        <v>52</v>
      </c>
      <c r="AW1363" t="s">
        <v>52</v>
      </c>
      <c r="AX1363" t="s">
        <v>52</v>
      </c>
      <c r="AY1363" t="s">
        <v>51</v>
      </c>
    </row>
    <row r="1364" spans="1:51" hidden="1" x14ac:dyDescent="0.25">
      <c r="A1364">
        <v>279885</v>
      </c>
      <c r="B1364">
        <v>61</v>
      </c>
      <c r="D1364">
        <v>61</v>
      </c>
      <c r="E1364">
        <v>5</v>
      </c>
      <c r="F1364" t="s">
        <v>1665</v>
      </c>
      <c r="G1364" s="22">
        <v>11690</v>
      </c>
      <c r="H1364">
        <v>86</v>
      </c>
      <c r="I1364" t="s">
        <v>46</v>
      </c>
      <c r="J1364" t="s">
        <v>47</v>
      </c>
      <c r="K1364" t="s">
        <v>58</v>
      </c>
      <c r="L1364">
        <v>30.38</v>
      </c>
      <c r="M1364">
        <v>115</v>
      </c>
      <c r="N1364">
        <v>70</v>
      </c>
      <c r="O1364">
        <v>45</v>
      </c>
      <c r="P1364">
        <v>92.5</v>
      </c>
      <c r="Q1364">
        <v>82</v>
      </c>
      <c r="R1364" t="s">
        <v>59</v>
      </c>
      <c r="S1364" t="s">
        <v>50</v>
      </c>
      <c r="T1364" t="s">
        <v>50</v>
      </c>
      <c r="U1364" t="s">
        <v>50</v>
      </c>
      <c r="V1364" t="s">
        <v>50</v>
      </c>
      <c r="W1364" t="s">
        <v>50</v>
      </c>
      <c r="X1364" t="s">
        <v>51</v>
      </c>
      <c r="Y1364" t="s">
        <v>50</v>
      </c>
      <c r="Z1364" t="s">
        <v>52</v>
      </c>
      <c r="AA1364" t="s">
        <v>50</v>
      </c>
      <c r="AB1364" t="s">
        <v>50</v>
      </c>
      <c r="AC1364">
        <v>123</v>
      </c>
      <c r="AD1364">
        <v>35</v>
      </c>
      <c r="AF1364">
        <v>4.5999999999999996</v>
      </c>
      <c r="AI1364" t="s">
        <v>52</v>
      </c>
      <c r="AJ1364" t="s">
        <v>52</v>
      </c>
      <c r="AK1364" t="s">
        <v>51</v>
      </c>
      <c r="AL1364" t="s">
        <v>50</v>
      </c>
      <c r="AM1364" t="s">
        <v>52</v>
      </c>
      <c r="AN1364" t="s">
        <v>50</v>
      </c>
      <c r="AO1364" t="s">
        <v>51</v>
      </c>
      <c r="AP1364" t="s">
        <v>51</v>
      </c>
      <c r="AQ1364" t="s">
        <v>50</v>
      </c>
      <c r="AR1364" t="s">
        <v>50</v>
      </c>
      <c r="AS1364" t="s">
        <v>51</v>
      </c>
      <c r="AT1364" t="s">
        <v>50</v>
      </c>
      <c r="AU1364" t="s">
        <v>52</v>
      </c>
      <c r="AV1364" t="s">
        <v>52</v>
      </c>
      <c r="AW1364" t="s">
        <v>52</v>
      </c>
      <c r="AX1364" t="s">
        <v>52</v>
      </c>
      <c r="AY1364" t="s">
        <v>51</v>
      </c>
    </row>
    <row r="1365" spans="1:51" hidden="1" x14ac:dyDescent="0.25">
      <c r="A1365">
        <v>279885</v>
      </c>
      <c r="B1365">
        <v>61</v>
      </c>
      <c r="C1365">
        <v>61</v>
      </c>
      <c r="D1365">
        <v>61</v>
      </c>
      <c r="E1365">
        <v>6</v>
      </c>
      <c r="F1365" t="s">
        <v>1666</v>
      </c>
      <c r="G1365" s="22">
        <v>11690</v>
      </c>
      <c r="H1365">
        <v>86</v>
      </c>
      <c r="I1365" t="s">
        <v>46</v>
      </c>
      <c r="J1365" t="s">
        <v>47</v>
      </c>
      <c r="K1365" t="s">
        <v>58</v>
      </c>
      <c r="O1365">
        <v>0</v>
      </c>
      <c r="P1365">
        <v>0</v>
      </c>
      <c r="S1365" t="s">
        <v>50</v>
      </c>
      <c r="T1365" t="s">
        <v>50</v>
      </c>
      <c r="V1365" t="s">
        <v>50</v>
      </c>
      <c r="W1365" t="s">
        <v>50</v>
      </c>
      <c r="X1365" t="s">
        <v>51</v>
      </c>
      <c r="Y1365" t="s">
        <v>50</v>
      </c>
      <c r="Z1365" t="s">
        <v>52</v>
      </c>
      <c r="AA1365" t="s">
        <v>50</v>
      </c>
      <c r="AB1365" t="s">
        <v>50</v>
      </c>
      <c r="AK1365" t="s">
        <v>51</v>
      </c>
      <c r="AL1365" t="s">
        <v>50</v>
      </c>
      <c r="AN1365" t="s">
        <v>50</v>
      </c>
      <c r="AO1365" t="s">
        <v>51</v>
      </c>
      <c r="AP1365" t="s">
        <v>51</v>
      </c>
      <c r="AQ1365" t="s">
        <v>50</v>
      </c>
      <c r="AR1365" t="s">
        <v>50</v>
      </c>
      <c r="AS1365" t="s">
        <v>51</v>
      </c>
      <c r="AT1365" t="s">
        <v>50</v>
      </c>
      <c r="AU1365" t="s">
        <v>52</v>
      </c>
      <c r="AV1365" t="s">
        <v>52</v>
      </c>
      <c r="AW1365" t="s">
        <v>52</v>
      </c>
      <c r="AX1365" t="s">
        <v>52</v>
      </c>
      <c r="AY1365" t="s">
        <v>51</v>
      </c>
    </row>
    <row r="1366" spans="1:51" x14ac:dyDescent="0.25">
      <c r="A1366">
        <v>279896</v>
      </c>
      <c r="B1366">
        <v>58</v>
      </c>
      <c r="D1366">
        <v>58</v>
      </c>
      <c r="E1366">
        <v>1</v>
      </c>
      <c r="F1366" t="s">
        <v>344</v>
      </c>
      <c r="G1366" s="22">
        <v>22836</v>
      </c>
      <c r="H1366">
        <v>56</v>
      </c>
      <c r="I1366" t="s">
        <v>46</v>
      </c>
      <c r="J1366" t="s">
        <v>47</v>
      </c>
      <c r="K1366" t="s">
        <v>58</v>
      </c>
      <c r="L1366">
        <v>28.4</v>
      </c>
      <c r="M1366">
        <v>130</v>
      </c>
      <c r="N1366">
        <v>70</v>
      </c>
      <c r="O1366">
        <v>60</v>
      </c>
      <c r="P1366">
        <v>100</v>
      </c>
      <c r="Q1366">
        <v>95</v>
      </c>
      <c r="R1366" t="s">
        <v>54</v>
      </c>
      <c r="S1366" t="s">
        <v>50</v>
      </c>
      <c r="T1366" t="s">
        <v>50</v>
      </c>
      <c r="U1366" t="s">
        <v>51</v>
      </c>
      <c r="V1366" t="s">
        <v>51</v>
      </c>
      <c r="W1366" t="s">
        <v>50</v>
      </c>
      <c r="X1366" t="s">
        <v>51</v>
      </c>
      <c r="Y1366" t="s">
        <v>50</v>
      </c>
      <c r="Z1366" t="s">
        <v>52</v>
      </c>
      <c r="AA1366" t="s">
        <v>50</v>
      </c>
      <c r="AB1366" t="s">
        <v>50</v>
      </c>
      <c r="AC1366">
        <v>54</v>
      </c>
      <c r="AE1366">
        <v>137</v>
      </c>
      <c r="AF1366">
        <v>3.8</v>
      </c>
      <c r="AI1366">
        <v>3.8</v>
      </c>
      <c r="AJ1366">
        <v>2.1</v>
      </c>
      <c r="AK1366" t="s">
        <v>50</v>
      </c>
      <c r="AL1366" t="s">
        <v>51</v>
      </c>
      <c r="AM1366" t="s">
        <v>50</v>
      </c>
      <c r="AN1366" t="s">
        <v>51</v>
      </c>
      <c r="AO1366" t="s">
        <v>51</v>
      </c>
      <c r="AP1366" t="s">
        <v>50</v>
      </c>
      <c r="AQ1366" t="s">
        <v>50</v>
      </c>
      <c r="AR1366" t="s">
        <v>50</v>
      </c>
      <c r="AS1366" t="s">
        <v>51</v>
      </c>
      <c r="AT1366" t="s">
        <v>50</v>
      </c>
      <c r="AU1366" t="s">
        <v>52</v>
      </c>
      <c r="AV1366" t="s">
        <v>52</v>
      </c>
      <c r="AW1366" t="s">
        <v>52</v>
      </c>
      <c r="AX1366" t="s">
        <v>52</v>
      </c>
      <c r="AY1366" t="s">
        <v>51</v>
      </c>
    </row>
    <row r="1367" spans="1:51" hidden="1" x14ac:dyDescent="0.25">
      <c r="A1367">
        <v>279896</v>
      </c>
      <c r="B1367">
        <v>55</v>
      </c>
      <c r="C1367">
        <v>55</v>
      </c>
      <c r="D1367">
        <v>55</v>
      </c>
      <c r="E1367">
        <v>2</v>
      </c>
      <c r="F1367" t="s">
        <v>1667</v>
      </c>
      <c r="G1367" s="22">
        <v>22836</v>
      </c>
      <c r="H1367">
        <v>56</v>
      </c>
      <c r="I1367" t="s">
        <v>46</v>
      </c>
      <c r="J1367" t="s">
        <v>47</v>
      </c>
      <c r="K1367" t="s">
        <v>58</v>
      </c>
      <c r="L1367">
        <v>28.4</v>
      </c>
      <c r="M1367">
        <v>115</v>
      </c>
      <c r="N1367">
        <v>75</v>
      </c>
      <c r="O1367">
        <v>40</v>
      </c>
      <c r="P1367">
        <v>95</v>
      </c>
      <c r="Q1367">
        <v>94</v>
      </c>
      <c r="R1367" t="s">
        <v>54</v>
      </c>
      <c r="S1367" t="s">
        <v>50</v>
      </c>
      <c r="T1367" t="s">
        <v>50</v>
      </c>
      <c r="U1367" t="s">
        <v>51</v>
      </c>
      <c r="V1367" t="s">
        <v>51</v>
      </c>
      <c r="W1367" t="s">
        <v>50</v>
      </c>
      <c r="X1367" t="s">
        <v>51</v>
      </c>
      <c r="Y1367" t="s">
        <v>50</v>
      </c>
      <c r="Z1367" t="s">
        <v>52</v>
      </c>
      <c r="AA1367" t="s">
        <v>50</v>
      </c>
      <c r="AB1367" t="s">
        <v>50</v>
      </c>
      <c r="AC1367">
        <v>69</v>
      </c>
      <c r="AD1367">
        <v>86</v>
      </c>
      <c r="AE1367">
        <v>137</v>
      </c>
      <c r="AF1367">
        <v>3.9</v>
      </c>
      <c r="AK1367" t="s">
        <v>50</v>
      </c>
      <c r="AL1367" t="s">
        <v>51</v>
      </c>
      <c r="AM1367" t="s">
        <v>50</v>
      </c>
      <c r="AN1367" t="s">
        <v>51</v>
      </c>
      <c r="AO1367" t="s">
        <v>51</v>
      </c>
      <c r="AP1367" t="s">
        <v>51</v>
      </c>
      <c r="AQ1367" t="s">
        <v>50</v>
      </c>
      <c r="AR1367" t="s">
        <v>50</v>
      </c>
      <c r="AS1367" t="s">
        <v>51</v>
      </c>
      <c r="AT1367" t="s">
        <v>50</v>
      </c>
      <c r="AU1367" t="s">
        <v>52</v>
      </c>
      <c r="AV1367" t="s">
        <v>52</v>
      </c>
      <c r="AW1367" t="s">
        <v>52</v>
      </c>
      <c r="AX1367" t="s">
        <v>52</v>
      </c>
      <c r="AY1367" t="s">
        <v>51</v>
      </c>
    </row>
    <row r="1368" spans="1:51" hidden="1" x14ac:dyDescent="0.25">
      <c r="A1368">
        <v>279896</v>
      </c>
      <c r="B1368">
        <v>55</v>
      </c>
      <c r="C1368">
        <v>55</v>
      </c>
      <c r="D1368">
        <v>55</v>
      </c>
      <c r="E1368">
        <v>3</v>
      </c>
      <c r="F1368" t="s">
        <v>1668</v>
      </c>
      <c r="G1368" s="22">
        <v>22836</v>
      </c>
      <c r="H1368">
        <v>56</v>
      </c>
      <c r="I1368" t="s">
        <v>46</v>
      </c>
      <c r="J1368" t="s">
        <v>47</v>
      </c>
      <c r="K1368" t="s">
        <v>58</v>
      </c>
      <c r="L1368">
        <v>29.2</v>
      </c>
      <c r="M1368">
        <v>90</v>
      </c>
      <c r="N1368">
        <v>60</v>
      </c>
      <c r="O1368">
        <v>30</v>
      </c>
      <c r="P1368">
        <v>75</v>
      </c>
      <c r="Q1368">
        <v>82</v>
      </c>
      <c r="R1368" t="s">
        <v>54</v>
      </c>
      <c r="S1368" t="s">
        <v>50</v>
      </c>
      <c r="T1368" t="s">
        <v>50</v>
      </c>
      <c r="U1368" t="s">
        <v>50</v>
      </c>
      <c r="V1368" t="s">
        <v>51</v>
      </c>
      <c r="W1368" t="s">
        <v>50</v>
      </c>
      <c r="X1368" t="s">
        <v>51</v>
      </c>
      <c r="Y1368" t="s">
        <v>50</v>
      </c>
      <c r="Z1368" t="s">
        <v>52</v>
      </c>
      <c r="AA1368" t="s">
        <v>50</v>
      </c>
      <c r="AB1368" t="s">
        <v>50</v>
      </c>
      <c r="AD1368">
        <v>86</v>
      </c>
      <c r="AK1368" t="s">
        <v>50</v>
      </c>
      <c r="AL1368" t="s">
        <v>51</v>
      </c>
      <c r="AM1368" t="s">
        <v>50</v>
      </c>
      <c r="AN1368" t="s">
        <v>51</v>
      </c>
      <c r="AO1368" t="s">
        <v>51</v>
      </c>
      <c r="AP1368" t="s">
        <v>51</v>
      </c>
      <c r="AQ1368" t="s">
        <v>50</v>
      </c>
      <c r="AR1368" t="s">
        <v>50</v>
      </c>
      <c r="AS1368" t="s">
        <v>51</v>
      </c>
      <c r="AT1368" t="s">
        <v>50</v>
      </c>
      <c r="AU1368" t="s">
        <v>52</v>
      </c>
      <c r="AV1368" t="s">
        <v>52</v>
      </c>
      <c r="AW1368" t="s">
        <v>52</v>
      </c>
      <c r="AX1368" t="s">
        <v>52</v>
      </c>
      <c r="AY1368" t="s">
        <v>51</v>
      </c>
    </row>
    <row r="1369" spans="1:51" hidden="1" x14ac:dyDescent="0.25">
      <c r="A1369">
        <v>279896</v>
      </c>
      <c r="B1369">
        <v>55</v>
      </c>
      <c r="C1369">
        <v>55</v>
      </c>
      <c r="D1369">
        <v>55</v>
      </c>
      <c r="E1369">
        <v>4</v>
      </c>
      <c r="F1369" t="s">
        <v>1669</v>
      </c>
      <c r="G1369" s="22">
        <v>22836</v>
      </c>
      <c r="H1369">
        <v>56</v>
      </c>
      <c r="I1369" t="s">
        <v>46</v>
      </c>
      <c r="J1369" t="s">
        <v>47</v>
      </c>
      <c r="K1369" t="s">
        <v>58</v>
      </c>
      <c r="L1369">
        <v>29.6</v>
      </c>
      <c r="M1369">
        <v>105</v>
      </c>
      <c r="N1369">
        <v>70</v>
      </c>
      <c r="O1369">
        <v>35</v>
      </c>
      <c r="P1369">
        <v>87.5</v>
      </c>
      <c r="Q1369">
        <v>94</v>
      </c>
      <c r="R1369" t="s">
        <v>54</v>
      </c>
      <c r="S1369" t="s">
        <v>50</v>
      </c>
      <c r="T1369" t="s">
        <v>50</v>
      </c>
      <c r="U1369" t="s">
        <v>50</v>
      </c>
      <c r="V1369" t="s">
        <v>51</v>
      </c>
      <c r="W1369" t="s">
        <v>50</v>
      </c>
      <c r="X1369" t="s">
        <v>51</v>
      </c>
      <c r="Y1369" t="s">
        <v>50</v>
      </c>
      <c r="Z1369" t="s">
        <v>52</v>
      </c>
      <c r="AA1369" t="s">
        <v>50</v>
      </c>
      <c r="AB1369" t="s">
        <v>50</v>
      </c>
      <c r="AC1369">
        <v>94</v>
      </c>
      <c r="AD1369">
        <v>59</v>
      </c>
      <c r="AF1369">
        <v>5</v>
      </c>
      <c r="AK1369" t="s">
        <v>50</v>
      </c>
      <c r="AL1369" t="s">
        <v>50</v>
      </c>
      <c r="AM1369" t="s">
        <v>50</v>
      </c>
      <c r="AN1369" t="s">
        <v>51</v>
      </c>
      <c r="AO1369" t="s">
        <v>51</v>
      </c>
      <c r="AP1369" t="s">
        <v>51</v>
      </c>
      <c r="AQ1369" t="s">
        <v>50</v>
      </c>
      <c r="AR1369" t="s">
        <v>50</v>
      </c>
      <c r="AS1369" t="s">
        <v>51</v>
      </c>
      <c r="AT1369" t="s">
        <v>50</v>
      </c>
      <c r="AU1369" t="s">
        <v>52</v>
      </c>
      <c r="AV1369" t="s">
        <v>52</v>
      </c>
      <c r="AW1369" t="s">
        <v>52</v>
      </c>
      <c r="AX1369" t="s">
        <v>52</v>
      </c>
      <c r="AY1369" t="s">
        <v>51</v>
      </c>
    </row>
    <row r="1370" spans="1:51" hidden="1" x14ac:dyDescent="0.25">
      <c r="A1370">
        <v>279896</v>
      </c>
      <c r="B1370">
        <v>55</v>
      </c>
      <c r="C1370">
        <v>55</v>
      </c>
      <c r="D1370">
        <v>55</v>
      </c>
      <c r="E1370">
        <v>5</v>
      </c>
      <c r="F1370" t="s">
        <v>1670</v>
      </c>
      <c r="G1370" s="22">
        <v>22836</v>
      </c>
      <c r="H1370">
        <v>56</v>
      </c>
      <c r="I1370" t="s">
        <v>46</v>
      </c>
      <c r="J1370" t="s">
        <v>47</v>
      </c>
      <c r="K1370" t="s">
        <v>58</v>
      </c>
      <c r="L1370">
        <v>31.2</v>
      </c>
      <c r="M1370">
        <v>110</v>
      </c>
      <c r="N1370">
        <v>60</v>
      </c>
      <c r="O1370">
        <v>50</v>
      </c>
      <c r="P1370">
        <v>85</v>
      </c>
      <c r="Q1370">
        <v>94</v>
      </c>
      <c r="R1370" t="s">
        <v>54</v>
      </c>
      <c r="S1370" t="s">
        <v>50</v>
      </c>
      <c r="T1370" t="s">
        <v>50</v>
      </c>
      <c r="U1370" t="s">
        <v>50</v>
      </c>
      <c r="V1370" t="s">
        <v>51</v>
      </c>
      <c r="W1370" t="s">
        <v>50</v>
      </c>
      <c r="X1370" t="s">
        <v>51</v>
      </c>
      <c r="Y1370" t="s">
        <v>50</v>
      </c>
      <c r="Z1370" t="s">
        <v>52</v>
      </c>
      <c r="AA1370" t="s">
        <v>50</v>
      </c>
      <c r="AB1370" t="s">
        <v>50</v>
      </c>
      <c r="AC1370">
        <v>107</v>
      </c>
      <c r="AD1370">
        <v>51</v>
      </c>
      <c r="AF1370">
        <v>3.9</v>
      </c>
      <c r="AK1370" t="s">
        <v>50</v>
      </c>
      <c r="AL1370" t="s">
        <v>50</v>
      </c>
      <c r="AM1370" t="s">
        <v>50</v>
      </c>
      <c r="AN1370" t="s">
        <v>51</v>
      </c>
      <c r="AO1370" t="s">
        <v>51</v>
      </c>
      <c r="AP1370" t="s">
        <v>51</v>
      </c>
      <c r="AQ1370" t="s">
        <v>50</v>
      </c>
      <c r="AR1370" t="s">
        <v>50</v>
      </c>
      <c r="AS1370" t="s">
        <v>51</v>
      </c>
      <c r="AT1370" t="s">
        <v>50</v>
      </c>
      <c r="AU1370" t="s">
        <v>52</v>
      </c>
      <c r="AV1370" t="s">
        <v>52</v>
      </c>
      <c r="AW1370" t="s">
        <v>52</v>
      </c>
      <c r="AX1370" t="s">
        <v>52</v>
      </c>
      <c r="AY1370" t="s">
        <v>51</v>
      </c>
    </row>
    <row r="1371" spans="1:51" x14ac:dyDescent="0.25">
      <c r="A1371">
        <v>280550</v>
      </c>
      <c r="B1371">
        <v>60</v>
      </c>
      <c r="C1371">
        <v>60</v>
      </c>
      <c r="D1371">
        <v>34</v>
      </c>
      <c r="E1371">
        <v>1</v>
      </c>
      <c r="F1371" t="s">
        <v>345</v>
      </c>
      <c r="G1371" s="22">
        <v>13789</v>
      </c>
      <c r="H1371">
        <v>81</v>
      </c>
      <c r="I1371" t="s">
        <v>56</v>
      </c>
      <c r="J1371" t="s">
        <v>57</v>
      </c>
      <c r="K1371" t="s">
        <v>58</v>
      </c>
      <c r="L1371">
        <v>26.6</v>
      </c>
      <c r="M1371">
        <v>125</v>
      </c>
      <c r="N1371">
        <v>80</v>
      </c>
      <c r="O1371">
        <v>45</v>
      </c>
      <c r="P1371">
        <v>102.5</v>
      </c>
      <c r="Q1371">
        <v>64</v>
      </c>
      <c r="R1371" t="s">
        <v>54</v>
      </c>
      <c r="S1371" t="s">
        <v>50</v>
      </c>
      <c r="T1371" t="s">
        <v>50</v>
      </c>
      <c r="U1371" t="s">
        <v>50</v>
      </c>
      <c r="V1371" t="s">
        <v>51</v>
      </c>
      <c r="W1371" t="s">
        <v>50</v>
      </c>
      <c r="X1371" t="s">
        <v>50</v>
      </c>
      <c r="Y1371" t="s">
        <v>50</v>
      </c>
      <c r="Z1371" t="s">
        <v>52</v>
      </c>
      <c r="AA1371" t="s">
        <v>51</v>
      </c>
      <c r="AB1371" t="s">
        <v>50</v>
      </c>
      <c r="AK1371" t="s">
        <v>51</v>
      </c>
      <c r="AL1371" t="s">
        <v>50</v>
      </c>
      <c r="AM1371" t="s">
        <v>50</v>
      </c>
      <c r="AN1371" t="s">
        <v>51</v>
      </c>
      <c r="AO1371" t="s">
        <v>50</v>
      </c>
      <c r="AP1371" t="s">
        <v>50</v>
      </c>
      <c r="AQ1371" t="s">
        <v>50</v>
      </c>
      <c r="AR1371" t="s">
        <v>50</v>
      </c>
      <c r="AS1371" t="s">
        <v>51</v>
      </c>
      <c r="AT1371" t="s">
        <v>50</v>
      </c>
      <c r="AU1371" t="s">
        <v>52</v>
      </c>
      <c r="AV1371" t="s">
        <v>52</v>
      </c>
      <c r="AW1371" t="s">
        <v>52</v>
      </c>
      <c r="AX1371" t="s">
        <v>52</v>
      </c>
      <c r="AY1371" t="s">
        <v>50</v>
      </c>
    </row>
    <row r="1372" spans="1:51" hidden="1" x14ac:dyDescent="0.25">
      <c r="A1372">
        <v>280550</v>
      </c>
      <c r="B1372">
        <v>58</v>
      </c>
      <c r="C1372">
        <v>58</v>
      </c>
      <c r="D1372">
        <v>34</v>
      </c>
      <c r="E1372">
        <v>2</v>
      </c>
      <c r="F1372" t="s">
        <v>1671</v>
      </c>
      <c r="G1372" s="22">
        <v>13789</v>
      </c>
      <c r="H1372">
        <v>81</v>
      </c>
      <c r="I1372" t="s">
        <v>56</v>
      </c>
      <c r="J1372" t="s">
        <v>57</v>
      </c>
      <c r="K1372" t="s">
        <v>58</v>
      </c>
      <c r="L1372">
        <v>26.2</v>
      </c>
      <c r="M1372">
        <v>132</v>
      </c>
      <c r="N1372">
        <v>70</v>
      </c>
      <c r="O1372">
        <v>62</v>
      </c>
      <c r="P1372">
        <v>101</v>
      </c>
      <c r="Q1372">
        <v>69</v>
      </c>
      <c r="R1372" t="s">
        <v>54</v>
      </c>
      <c r="S1372" t="s">
        <v>50</v>
      </c>
      <c r="T1372" t="s">
        <v>50</v>
      </c>
      <c r="U1372" t="s">
        <v>50</v>
      </c>
      <c r="V1372" t="s">
        <v>51</v>
      </c>
      <c r="W1372" t="s">
        <v>50</v>
      </c>
      <c r="X1372" t="s">
        <v>50</v>
      </c>
      <c r="Y1372" t="s">
        <v>50</v>
      </c>
      <c r="Z1372" t="s">
        <v>52</v>
      </c>
      <c r="AA1372" t="s">
        <v>51</v>
      </c>
      <c r="AB1372" t="s">
        <v>50</v>
      </c>
      <c r="AK1372" t="s">
        <v>51</v>
      </c>
      <c r="AL1372" t="s">
        <v>50</v>
      </c>
      <c r="AM1372" t="s">
        <v>50</v>
      </c>
      <c r="AN1372" t="s">
        <v>51</v>
      </c>
      <c r="AO1372" t="s">
        <v>50</v>
      </c>
      <c r="AP1372" t="s">
        <v>50</v>
      </c>
      <c r="AQ1372" t="s">
        <v>50</v>
      </c>
      <c r="AR1372" t="s">
        <v>50</v>
      </c>
      <c r="AS1372" t="s">
        <v>50</v>
      </c>
      <c r="AT1372" t="s">
        <v>50</v>
      </c>
      <c r="AU1372" t="s">
        <v>52</v>
      </c>
      <c r="AV1372" t="s">
        <v>52</v>
      </c>
      <c r="AW1372" t="s">
        <v>52</v>
      </c>
      <c r="AX1372" t="s">
        <v>52</v>
      </c>
      <c r="AY1372" t="s">
        <v>50</v>
      </c>
    </row>
    <row r="1373" spans="1:51" x14ac:dyDescent="0.25">
      <c r="A1373">
        <v>280806</v>
      </c>
      <c r="B1373">
        <v>56</v>
      </c>
      <c r="D1373">
        <v>56</v>
      </c>
      <c r="E1373">
        <v>1</v>
      </c>
      <c r="F1373" t="s">
        <v>346</v>
      </c>
      <c r="G1373" s="22">
        <v>12451</v>
      </c>
      <c r="H1373">
        <v>84</v>
      </c>
      <c r="I1373" t="s">
        <v>46</v>
      </c>
      <c r="J1373" t="s">
        <v>47</v>
      </c>
      <c r="K1373" t="s">
        <v>58</v>
      </c>
      <c r="L1373">
        <v>27.75</v>
      </c>
      <c r="M1373">
        <v>135</v>
      </c>
      <c r="N1373">
        <v>80</v>
      </c>
      <c r="O1373">
        <v>55</v>
      </c>
      <c r="P1373">
        <v>107.5</v>
      </c>
      <c r="Q1373">
        <v>98</v>
      </c>
      <c r="R1373" t="s">
        <v>59</v>
      </c>
      <c r="S1373" t="s">
        <v>50</v>
      </c>
      <c r="T1373" t="s">
        <v>50</v>
      </c>
      <c r="U1373" t="s">
        <v>51</v>
      </c>
      <c r="V1373" t="s">
        <v>51</v>
      </c>
      <c r="W1373" t="s">
        <v>51</v>
      </c>
      <c r="X1373" t="s">
        <v>51</v>
      </c>
      <c r="Y1373" t="s">
        <v>51</v>
      </c>
      <c r="Z1373" t="s">
        <v>52</v>
      </c>
      <c r="AA1373" t="s">
        <v>50</v>
      </c>
      <c r="AB1373" t="s">
        <v>51</v>
      </c>
      <c r="AC1373">
        <v>116</v>
      </c>
      <c r="AD1373">
        <v>38</v>
      </c>
      <c r="AE1373">
        <v>113</v>
      </c>
      <c r="AF1373">
        <v>3.8</v>
      </c>
      <c r="AI1373" t="s">
        <v>52</v>
      </c>
      <c r="AJ1373" t="s">
        <v>52</v>
      </c>
      <c r="AK1373" t="s">
        <v>50</v>
      </c>
      <c r="AL1373" t="s">
        <v>50</v>
      </c>
      <c r="AM1373" t="s">
        <v>52</v>
      </c>
      <c r="AN1373" t="s">
        <v>51</v>
      </c>
      <c r="AO1373" t="s">
        <v>51</v>
      </c>
      <c r="AP1373" t="s">
        <v>51</v>
      </c>
      <c r="AQ1373" t="s">
        <v>51</v>
      </c>
      <c r="AR1373" t="s">
        <v>51</v>
      </c>
      <c r="AS1373" t="s">
        <v>50</v>
      </c>
      <c r="AT1373" t="s">
        <v>50</v>
      </c>
      <c r="AU1373" t="s">
        <v>52</v>
      </c>
      <c r="AV1373" t="s">
        <v>52</v>
      </c>
      <c r="AW1373" t="s">
        <v>52</v>
      </c>
      <c r="AX1373" t="s">
        <v>52</v>
      </c>
      <c r="AY1373" t="s">
        <v>51</v>
      </c>
    </row>
    <row r="1374" spans="1:51" hidden="1" x14ac:dyDescent="0.25">
      <c r="A1374">
        <v>280806</v>
      </c>
      <c r="B1374">
        <v>56</v>
      </c>
      <c r="D1374">
        <v>56</v>
      </c>
      <c r="E1374">
        <v>2</v>
      </c>
      <c r="F1374" t="s">
        <v>1672</v>
      </c>
      <c r="G1374" s="22">
        <v>12451</v>
      </c>
      <c r="H1374">
        <v>84</v>
      </c>
      <c r="I1374" t="s">
        <v>46</v>
      </c>
      <c r="J1374" t="s">
        <v>47</v>
      </c>
      <c r="K1374" t="s">
        <v>58</v>
      </c>
      <c r="L1374">
        <v>27.59</v>
      </c>
      <c r="M1374">
        <v>160</v>
      </c>
      <c r="N1374">
        <v>90</v>
      </c>
      <c r="O1374">
        <v>70</v>
      </c>
      <c r="P1374">
        <v>125</v>
      </c>
      <c r="Q1374">
        <v>61</v>
      </c>
      <c r="R1374" t="s">
        <v>54</v>
      </c>
      <c r="S1374" t="s">
        <v>50</v>
      </c>
      <c r="T1374" t="s">
        <v>50</v>
      </c>
      <c r="U1374" t="s">
        <v>51</v>
      </c>
      <c r="V1374" t="s">
        <v>51</v>
      </c>
      <c r="W1374" t="s">
        <v>51</v>
      </c>
      <c r="X1374" t="s">
        <v>51</v>
      </c>
      <c r="Y1374" t="s">
        <v>51</v>
      </c>
      <c r="Z1374" t="s">
        <v>52</v>
      </c>
      <c r="AA1374" t="s">
        <v>50</v>
      </c>
      <c r="AB1374" t="s">
        <v>51</v>
      </c>
      <c r="AC1374">
        <v>88</v>
      </c>
      <c r="AD1374">
        <v>53</v>
      </c>
      <c r="AF1374">
        <v>3.6</v>
      </c>
      <c r="AI1374" t="s">
        <v>52</v>
      </c>
      <c r="AJ1374" t="s">
        <v>52</v>
      </c>
      <c r="AK1374" t="s">
        <v>50</v>
      </c>
      <c r="AL1374" t="s">
        <v>50</v>
      </c>
      <c r="AM1374" t="s">
        <v>52</v>
      </c>
      <c r="AN1374" t="s">
        <v>51</v>
      </c>
      <c r="AO1374" t="s">
        <v>51</v>
      </c>
      <c r="AP1374" t="s">
        <v>51</v>
      </c>
      <c r="AQ1374" t="s">
        <v>51</v>
      </c>
      <c r="AR1374" t="s">
        <v>51</v>
      </c>
      <c r="AS1374" t="s">
        <v>50</v>
      </c>
      <c r="AT1374" t="s">
        <v>50</v>
      </c>
      <c r="AU1374" t="s">
        <v>52</v>
      </c>
      <c r="AV1374" t="s">
        <v>52</v>
      </c>
      <c r="AW1374" t="s">
        <v>52</v>
      </c>
      <c r="AX1374" t="s">
        <v>52</v>
      </c>
      <c r="AY1374" t="s">
        <v>51</v>
      </c>
    </row>
    <row r="1375" spans="1:51" hidden="1" x14ac:dyDescent="0.25">
      <c r="A1375">
        <v>280806</v>
      </c>
      <c r="B1375">
        <v>65</v>
      </c>
      <c r="D1375">
        <v>65</v>
      </c>
      <c r="E1375">
        <v>3</v>
      </c>
      <c r="F1375" t="s">
        <v>1673</v>
      </c>
      <c r="G1375" s="22">
        <v>12451</v>
      </c>
      <c r="H1375">
        <v>84</v>
      </c>
      <c r="I1375" t="s">
        <v>46</v>
      </c>
      <c r="J1375" t="s">
        <v>47</v>
      </c>
      <c r="K1375" t="s">
        <v>58</v>
      </c>
      <c r="L1375">
        <v>25.6</v>
      </c>
      <c r="M1375">
        <v>120</v>
      </c>
      <c r="N1375">
        <v>75</v>
      </c>
      <c r="O1375">
        <v>45</v>
      </c>
      <c r="P1375">
        <v>97.5</v>
      </c>
      <c r="Q1375">
        <v>76</v>
      </c>
      <c r="R1375" t="s">
        <v>59</v>
      </c>
      <c r="S1375" t="s">
        <v>50</v>
      </c>
      <c r="T1375" t="s">
        <v>50</v>
      </c>
      <c r="U1375" t="s">
        <v>51</v>
      </c>
      <c r="V1375" t="s">
        <v>51</v>
      </c>
      <c r="W1375" t="s">
        <v>51</v>
      </c>
      <c r="X1375" t="s">
        <v>51</v>
      </c>
      <c r="Y1375" t="s">
        <v>51</v>
      </c>
      <c r="Z1375" t="s">
        <v>52</v>
      </c>
      <c r="AA1375" t="s">
        <v>50</v>
      </c>
      <c r="AB1375" t="s">
        <v>51</v>
      </c>
      <c r="AC1375">
        <v>118</v>
      </c>
      <c r="AD1375">
        <v>37</v>
      </c>
      <c r="AF1375">
        <v>4.2</v>
      </c>
      <c r="AI1375" t="s">
        <v>52</v>
      </c>
      <c r="AJ1375" t="s">
        <v>52</v>
      </c>
      <c r="AK1375" t="s">
        <v>50</v>
      </c>
      <c r="AL1375" t="s">
        <v>51</v>
      </c>
      <c r="AM1375" t="s">
        <v>52</v>
      </c>
      <c r="AN1375" t="s">
        <v>51</v>
      </c>
      <c r="AO1375" t="s">
        <v>51</v>
      </c>
      <c r="AP1375" t="s">
        <v>51</v>
      </c>
      <c r="AQ1375" t="s">
        <v>50</v>
      </c>
      <c r="AR1375" t="s">
        <v>50</v>
      </c>
      <c r="AS1375" t="s">
        <v>51</v>
      </c>
      <c r="AT1375" t="s">
        <v>50</v>
      </c>
      <c r="AU1375" t="s">
        <v>52</v>
      </c>
      <c r="AV1375" t="s">
        <v>52</v>
      </c>
      <c r="AW1375" t="s">
        <v>52</v>
      </c>
      <c r="AX1375" t="s">
        <v>52</v>
      </c>
      <c r="AY1375" t="s">
        <v>51</v>
      </c>
    </row>
    <row r="1376" spans="1:51" hidden="1" x14ac:dyDescent="0.25">
      <c r="A1376">
        <v>280806</v>
      </c>
      <c r="B1376">
        <v>65</v>
      </c>
      <c r="D1376">
        <v>65</v>
      </c>
      <c r="E1376">
        <v>4</v>
      </c>
      <c r="F1376" t="s">
        <v>1674</v>
      </c>
      <c r="G1376" s="22">
        <v>12451</v>
      </c>
      <c r="H1376">
        <v>84</v>
      </c>
      <c r="I1376" t="s">
        <v>46</v>
      </c>
      <c r="J1376" t="s">
        <v>47</v>
      </c>
      <c r="K1376" t="s">
        <v>58</v>
      </c>
      <c r="L1376">
        <v>25.56</v>
      </c>
      <c r="M1376">
        <v>120</v>
      </c>
      <c r="N1376">
        <v>75</v>
      </c>
      <c r="O1376">
        <v>45</v>
      </c>
      <c r="P1376">
        <v>97.5</v>
      </c>
      <c r="Q1376">
        <v>60</v>
      </c>
      <c r="R1376" t="s">
        <v>54</v>
      </c>
      <c r="S1376" t="s">
        <v>51</v>
      </c>
      <c r="T1376" t="s">
        <v>50</v>
      </c>
      <c r="U1376" t="s">
        <v>50</v>
      </c>
      <c r="V1376" t="s">
        <v>51</v>
      </c>
      <c r="W1376" t="s">
        <v>51</v>
      </c>
      <c r="X1376" t="s">
        <v>51</v>
      </c>
      <c r="Y1376" t="s">
        <v>51</v>
      </c>
      <c r="Z1376" t="s">
        <v>52</v>
      </c>
      <c r="AA1376" t="s">
        <v>50</v>
      </c>
      <c r="AB1376" t="s">
        <v>51</v>
      </c>
      <c r="AC1376">
        <v>122</v>
      </c>
      <c r="AD1376">
        <v>36</v>
      </c>
      <c r="AE1376">
        <v>113</v>
      </c>
      <c r="AF1376">
        <v>4.5999999999999996</v>
      </c>
      <c r="AI1376" t="s">
        <v>52</v>
      </c>
      <c r="AJ1376" t="s">
        <v>52</v>
      </c>
      <c r="AK1376" t="s">
        <v>50</v>
      </c>
      <c r="AL1376" t="s">
        <v>51</v>
      </c>
      <c r="AM1376" t="s">
        <v>52</v>
      </c>
      <c r="AN1376" t="s">
        <v>51</v>
      </c>
      <c r="AO1376" t="s">
        <v>51</v>
      </c>
      <c r="AP1376" t="s">
        <v>51</v>
      </c>
      <c r="AQ1376" t="s">
        <v>50</v>
      </c>
      <c r="AR1376" t="s">
        <v>50</v>
      </c>
      <c r="AS1376" t="s">
        <v>51</v>
      </c>
      <c r="AT1376" t="s">
        <v>50</v>
      </c>
      <c r="AU1376" t="s">
        <v>52</v>
      </c>
      <c r="AV1376" t="s">
        <v>52</v>
      </c>
      <c r="AW1376" t="s">
        <v>52</v>
      </c>
      <c r="AX1376" t="s">
        <v>52</v>
      </c>
      <c r="AY1376" t="s">
        <v>51</v>
      </c>
    </row>
    <row r="1377" spans="1:51" hidden="1" x14ac:dyDescent="0.25">
      <c r="A1377">
        <v>280806</v>
      </c>
      <c r="B1377">
        <v>65</v>
      </c>
      <c r="D1377">
        <v>65</v>
      </c>
      <c r="E1377">
        <v>5</v>
      </c>
      <c r="F1377" t="s">
        <v>1675</v>
      </c>
      <c r="G1377" s="22">
        <v>12451</v>
      </c>
      <c r="H1377">
        <v>84</v>
      </c>
      <c r="I1377" t="s">
        <v>46</v>
      </c>
      <c r="J1377" t="s">
        <v>47</v>
      </c>
      <c r="K1377" t="s">
        <v>58</v>
      </c>
      <c r="L1377">
        <v>25.56</v>
      </c>
      <c r="M1377">
        <v>170</v>
      </c>
      <c r="N1377">
        <v>70</v>
      </c>
      <c r="O1377">
        <v>100</v>
      </c>
      <c r="P1377">
        <v>120</v>
      </c>
      <c r="Q1377">
        <v>75</v>
      </c>
      <c r="R1377" t="s">
        <v>54</v>
      </c>
      <c r="S1377" t="s">
        <v>51</v>
      </c>
      <c r="T1377" t="s">
        <v>50</v>
      </c>
      <c r="U1377" t="s">
        <v>50</v>
      </c>
      <c r="V1377" t="s">
        <v>51</v>
      </c>
      <c r="W1377" t="s">
        <v>51</v>
      </c>
      <c r="X1377" t="s">
        <v>51</v>
      </c>
      <c r="Y1377" t="s">
        <v>51</v>
      </c>
      <c r="Z1377" t="s">
        <v>52</v>
      </c>
      <c r="AA1377" t="s">
        <v>50</v>
      </c>
      <c r="AB1377" t="s">
        <v>51</v>
      </c>
      <c r="AC1377">
        <v>127</v>
      </c>
      <c r="AD1377">
        <v>34</v>
      </c>
      <c r="AE1377">
        <v>115</v>
      </c>
      <c r="AF1377">
        <v>4.5</v>
      </c>
      <c r="AI1377" t="s">
        <v>52</v>
      </c>
      <c r="AJ1377" t="s">
        <v>52</v>
      </c>
      <c r="AK1377" t="s">
        <v>50</v>
      </c>
      <c r="AL1377" t="s">
        <v>51</v>
      </c>
      <c r="AM1377" t="s">
        <v>52</v>
      </c>
      <c r="AN1377" t="s">
        <v>51</v>
      </c>
      <c r="AO1377" t="s">
        <v>51</v>
      </c>
      <c r="AP1377" t="s">
        <v>51</v>
      </c>
      <c r="AQ1377" t="s">
        <v>50</v>
      </c>
      <c r="AR1377" t="s">
        <v>50</v>
      </c>
      <c r="AS1377" t="s">
        <v>51</v>
      </c>
      <c r="AT1377" t="s">
        <v>50</v>
      </c>
      <c r="AU1377" t="s">
        <v>52</v>
      </c>
      <c r="AV1377" t="s">
        <v>52</v>
      </c>
      <c r="AW1377" t="s">
        <v>52</v>
      </c>
      <c r="AX1377" t="s">
        <v>52</v>
      </c>
      <c r="AY1377" t="s">
        <v>51</v>
      </c>
    </row>
    <row r="1378" spans="1:51" hidden="1" x14ac:dyDescent="0.25">
      <c r="A1378">
        <v>280806</v>
      </c>
      <c r="B1378">
        <v>65</v>
      </c>
      <c r="D1378">
        <v>65</v>
      </c>
      <c r="E1378">
        <v>6</v>
      </c>
      <c r="F1378" t="s">
        <v>1676</v>
      </c>
      <c r="G1378" s="22">
        <v>12451</v>
      </c>
      <c r="H1378">
        <v>84</v>
      </c>
      <c r="I1378" t="s">
        <v>46</v>
      </c>
      <c r="J1378" t="s">
        <v>47</v>
      </c>
      <c r="K1378" t="s">
        <v>58</v>
      </c>
      <c r="L1378">
        <v>26.61</v>
      </c>
      <c r="M1378">
        <v>160</v>
      </c>
      <c r="N1378">
        <v>70</v>
      </c>
      <c r="O1378">
        <v>90</v>
      </c>
      <c r="P1378">
        <v>115</v>
      </c>
      <c r="Q1378">
        <v>64</v>
      </c>
      <c r="R1378" t="s">
        <v>54</v>
      </c>
      <c r="S1378" t="s">
        <v>51</v>
      </c>
      <c r="T1378" t="s">
        <v>50</v>
      </c>
      <c r="U1378" t="s">
        <v>50</v>
      </c>
      <c r="V1378" t="s">
        <v>51</v>
      </c>
      <c r="W1378" t="s">
        <v>51</v>
      </c>
      <c r="X1378" t="s">
        <v>51</v>
      </c>
      <c r="Y1378" t="s">
        <v>51</v>
      </c>
      <c r="Z1378" t="s">
        <v>52</v>
      </c>
      <c r="AA1378" t="s">
        <v>50</v>
      </c>
      <c r="AB1378" t="s">
        <v>51</v>
      </c>
      <c r="AC1378">
        <v>160</v>
      </c>
      <c r="AD1378">
        <v>26</v>
      </c>
      <c r="AE1378">
        <v>9.9</v>
      </c>
      <c r="AF1378">
        <v>4.4000000000000004</v>
      </c>
      <c r="AI1378" t="s">
        <v>52</v>
      </c>
      <c r="AJ1378" t="s">
        <v>52</v>
      </c>
      <c r="AK1378" t="s">
        <v>50</v>
      </c>
      <c r="AL1378" t="s">
        <v>51</v>
      </c>
      <c r="AM1378" t="s">
        <v>52</v>
      </c>
      <c r="AN1378" t="s">
        <v>51</v>
      </c>
      <c r="AO1378" t="s">
        <v>51</v>
      </c>
      <c r="AP1378" t="s">
        <v>51</v>
      </c>
      <c r="AQ1378" t="s">
        <v>50</v>
      </c>
      <c r="AR1378" t="s">
        <v>50</v>
      </c>
      <c r="AS1378" t="s">
        <v>51</v>
      </c>
      <c r="AT1378" t="s">
        <v>51</v>
      </c>
      <c r="AU1378" t="s">
        <v>52</v>
      </c>
      <c r="AV1378" t="s">
        <v>52</v>
      </c>
      <c r="AW1378" t="s">
        <v>52</v>
      </c>
      <c r="AX1378" t="s">
        <v>52</v>
      </c>
      <c r="AY1378" t="s">
        <v>51</v>
      </c>
    </row>
    <row r="1379" spans="1:51" hidden="1" x14ac:dyDescent="0.25">
      <c r="A1379">
        <v>280806</v>
      </c>
      <c r="B1379">
        <v>65</v>
      </c>
      <c r="C1379">
        <v>65</v>
      </c>
      <c r="D1379">
        <v>65</v>
      </c>
      <c r="E1379">
        <v>7</v>
      </c>
      <c r="F1379" t="s">
        <v>1677</v>
      </c>
      <c r="G1379" s="22">
        <v>12451</v>
      </c>
      <c r="H1379">
        <v>84</v>
      </c>
      <c r="I1379" t="s">
        <v>46</v>
      </c>
      <c r="J1379" t="s">
        <v>47</v>
      </c>
      <c r="K1379" t="s">
        <v>58</v>
      </c>
      <c r="L1379">
        <v>26.78</v>
      </c>
      <c r="M1379">
        <v>140</v>
      </c>
      <c r="N1379">
        <v>75</v>
      </c>
      <c r="O1379">
        <v>65</v>
      </c>
      <c r="P1379">
        <v>107.5</v>
      </c>
      <c r="Q1379">
        <v>81</v>
      </c>
      <c r="R1379" t="s">
        <v>54</v>
      </c>
      <c r="S1379" t="s">
        <v>50</v>
      </c>
      <c r="T1379" t="s">
        <v>50</v>
      </c>
      <c r="U1379" t="s">
        <v>50</v>
      </c>
      <c r="V1379" t="s">
        <v>51</v>
      </c>
      <c r="W1379" t="s">
        <v>51</v>
      </c>
      <c r="X1379" t="s">
        <v>51</v>
      </c>
      <c r="Y1379" t="s">
        <v>51</v>
      </c>
      <c r="Z1379" t="b">
        <v>1</v>
      </c>
      <c r="AA1379" t="s">
        <v>50</v>
      </c>
      <c r="AB1379" t="s">
        <v>51</v>
      </c>
      <c r="AC1379">
        <v>190</v>
      </c>
      <c r="AD1379">
        <v>21</v>
      </c>
      <c r="AE1379">
        <v>11.6</v>
      </c>
      <c r="AF1379">
        <v>4.2</v>
      </c>
      <c r="AI1379" t="s">
        <v>52</v>
      </c>
      <c r="AJ1379" t="s">
        <v>52</v>
      </c>
      <c r="AK1379" t="s">
        <v>50</v>
      </c>
      <c r="AL1379" t="s">
        <v>51</v>
      </c>
      <c r="AM1379" t="s">
        <v>52</v>
      </c>
      <c r="AN1379" t="s">
        <v>51</v>
      </c>
      <c r="AO1379" t="s">
        <v>51</v>
      </c>
      <c r="AP1379" t="s">
        <v>51</v>
      </c>
      <c r="AQ1379" t="s">
        <v>50</v>
      </c>
      <c r="AR1379" t="s">
        <v>50</v>
      </c>
      <c r="AS1379" t="s">
        <v>51</v>
      </c>
      <c r="AT1379" t="s">
        <v>51</v>
      </c>
      <c r="AU1379" t="s">
        <v>52</v>
      </c>
      <c r="AV1379" t="s">
        <v>52</v>
      </c>
      <c r="AW1379" t="s">
        <v>52</v>
      </c>
      <c r="AX1379" t="s">
        <v>52</v>
      </c>
      <c r="AY1379" t="s">
        <v>51</v>
      </c>
    </row>
    <row r="1380" spans="1:51" hidden="1" x14ac:dyDescent="0.25">
      <c r="A1380">
        <v>280806</v>
      </c>
      <c r="B1380">
        <v>65</v>
      </c>
      <c r="C1380">
        <v>65</v>
      </c>
      <c r="D1380">
        <v>65</v>
      </c>
      <c r="E1380">
        <v>8</v>
      </c>
      <c r="F1380" t="s">
        <v>1678</v>
      </c>
      <c r="G1380" s="22">
        <v>12451</v>
      </c>
      <c r="H1380">
        <v>84</v>
      </c>
      <c r="I1380" t="s">
        <v>46</v>
      </c>
      <c r="J1380" t="s">
        <v>47</v>
      </c>
      <c r="K1380" t="s">
        <v>58</v>
      </c>
      <c r="L1380">
        <v>25.64</v>
      </c>
      <c r="M1380">
        <v>132</v>
      </c>
      <c r="N1380">
        <v>65</v>
      </c>
      <c r="O1380">
        <v>67</v>
      </c>
      <c r="P1380">
        <v>98.5</v>
      </c>
      <c r="Q1380">
        <v>74</v>
      </c>
      <c r="R1380" t="s">
        <v>59</v>
      </c>
      <c r="S1380" t="s">
        <v>50</v>
      </c>
      <c r="T1380" t="s">
        <v>50</v>
      </c>
      <c r="U1380" t="s">
        <v>51</v>
      </c>
      <c r="V1380" t="s">
        <v>51</v>
      </c>
      <c r="W1380" t="s">
        <v>51</v>
      </c>
      <c r="X1380" t="s">
        <v>51</v>
      </c>
      <c r="Y1380" t="s">
        <v>51</v>
      </c>
      <c r="Z1380" t="b">
        <v>1</v>
      </c>
      <c r="AA1380" t="s">
        <v>50</v>
      </c>
      <c r="AB1380" t="s">
        <v>51</v>
      </c>
      <c r="AC1380">
        <v>171</v>
      </c>
      <c r="AD1380">
        <v>24</v>
      </c>
      <c r="AE1380">
        <v>107</v>
      </c>
      <c r="AF1380">
        <v>5.0999999999999996</v>
      </c>
      <c r="AI1380" t="s">
        <v>52</v>
      </c>
      <c r="AJ1380" t="s">
        <v>52</v>
      </c>
      <c r="AK1380" t="s">
        <v>50</v>
      </c>
      <c r="AL1380" t="s">
        <v>51</v>
      </c>
      <c r="AM1380" t="s">
        <v>52</v>
      </c>
      <c r="AN1380" t="s">
        <v>51</v>
      </c>
      <c r="AO1380" t="s">
        <v>51</v>
      </c>
      <c r="AP1380" t="s">
        <v>51</v>
      </c>
      <c r="AQ1380" t="s">
        <v>50</v>
      </c>
      <c r="AR1380" t="s">
        <v>50</v>
      </c>
      <c r="AS1380" t="s">
        <v>51</v>
      </c>
      <c r="AT1380" t="s">
        <v>51</v>
      </c>
      <c r="AU1380" t="s">
        <v>52</v>
      </c>
      <c r="AV1380" t="s">
        <v>52</v>
      </c>
      <c r="AW1380" t="s">
        <v>52</v>
      </c>
      <c r="AX1380" t="s">
        <v>52</v>
      </c>
      <c r="AY1380" t="s">
        <v>51</v>
      </c>
    </row>
    <row r="1381" spans="1:51" hidden="1" x14ac:dyDescent="0.25">
      <c r="A1381">
        <v>280806</v>
      </c>
      <c r="B1381">
        <v>65</v>
      </c>
      <c r="C1381">
        <v>65</v>
      </c>
      <c r="D1381">
        <v>65</v>
      </c>
      <c r="E1381">
        <v>9</v>
      </c>
      <c r="F1381" t="s">
        <v>1679</v>
      </c>
      <c r="G1381" s="22">
        <v>12451</v>
      </c>
      <c r="H1381">
        <v>84</v>
      </c>
      <c r="I1381" t="s">
        <v>46</v>
      </c>
      <c r="J1381" t="s">
        <v>47</v>
      </c>
      <c r="K1381" t="s">
        <v>58</v>
      </c>
      <c r="L1381">
        <v>26.25</v>
      </c>
      <c r="M1381">
        <v>145</v>
      </c>
      <c r="N1381">
        <v>80</v>
      </c>
      <c r="O1381">
        <v>65</v>
      </c>
      <c r="P1381">
        <v>112.5</v>
      </c>
      <c r="Q1381">
        <v>58</v>
      </c>
      <c r="R1381" t="s">
        <v>59</v>
      </c>
      <c r="S1381" t="s">
        <v>51</v>
      </c>
      <c r="T1381" t="s">
        <v>50</v>
      </c>
      <c r="U1381" t="s">
        <v>50</v>
      </c>
      <c r="V1381" t="s">
        <v>51</v>
      </c>
      <c r="W1381" t="s">
        <v>51</v>
      </c>
      <c r="X1381" t="s">
        <v>51</v>
      </c>
      <c r="Y1381" t="s">
        <v>51</v>
      </c>
      <c r="Z1381" t="b">
        <v>1</v>
      </c>
      <c r="AA1381" t="s">
        <v>50</v>
      </c>
      <c r="AB1381" t="s">
        <v>51</v>
      </c>
      <c r="AC1381">
        <v>147</v>
      </c>
      <c r="AD1381">
        <v>28</v>
      </c>
      <c r="AE1381">
        <v>11</v>
      </c>
      <c r="AF1381">
        <v>5.0999999999999996</v>
      </c>
      <c r="AI1381" t="s">
        <v>52</v>
      </c>
      <c r="AJ1381" t="s">
        <v>52</v>
      </c>
      <c r="AK1381" t="s">
        <v>50</v>
      </c>
      <c r="AL1381" t="s">
        <v>51</v>
      </c>
      <c r="AM1381" t="s">
        <v>52</v>
      </c>
      <c r="AN1381" t="s">
        <v>51</v>
      </c>
      <c r="AO1381" t="s">
        <v>51</v>
      </c>
      <c r="AP1381" t="s">
        <v>51</v>
      </c>
      <c r="AQ1381" t="s">
        <v>50</v>
      </c>
      <c r="AR1381" t="s">
        <v>50</v>
      </c>
      <c r="AS1381" t="s">
        <v>51</v>
      </c>
      <c r="AT1381" t="s">
        <v>51</v>
      </c>
      <c r="AU1381" t="s">
        <v>52</v>
      </c>
      <c r="AV1381" t="s">
        <v>52</v>
      </c>
      <c r="AW1381" t="s">
        <v>52</v>
      </c>
      <c r="AX1381" t="s">
        <v>52</v>
      </c>
      <c r="AY1381" t="s">
        <v>51</v>
      </c>
    </row>
    <row r="1382" spans="1:51" hidden="1" x14ac:dyDescent="0.25">
      <c r="A1382">
        <v>280806</v>
      </c>
      <c r="B1382">
        <v>65</v>
      </c>
      <c r="C1382">
        <v>65</v>
      </c>
      <c r="D1382">
        <v>65</v>
      </c>
      <c r="E1382">
        <v>10</v>
      </c>
      <c r="F1382" t="s">
        <v>1680</v>
      </c>
      <c r="G1382" s="22">
        <v>12451</v>
      </c>
      <c r="H1382">
        <v>84</v>
      </c>
      <c r="I1382" t="s">
        <v>46</v>
      </c>
      <c r="J1382" t="s">
        <v>47</v>
      </c>
      <c r="K1382" t="s">
        <v>58</v>
      </c>
      <c r="L1382">
        <v>26</v>
      </c>
      <c r="M1382">
        <v>110</v>
      </c>
      <c r="N1382">
        <v>60</v>
      </c>
      <c r="O1382">
        <v>50</v>
      </c>
      <c r="P1382">
        <v>85</v>
      </c>
      <c r="Q1382">
        <v>53</v>
      </c>
      <c r="R1382" t="s">
        <v>54</v>
      </c>
      <c r="S1382" t="s">
        <v>51</v>
      </c>
      <c r="T1382" t="s">
        <v>50</v>
      </c>
      <c r="U1382" t="s">
        <v>50</v>
      </c>
      <c r="V1382" t="s">
        <v>51</v>
      </c>
      <c r="W1382" t="s">
        <v>51</v>
      </c>
      <c r="X1382" t="s">
        <v>51</v>
      </c>
      <c r="Y1382" t="s">
        <v>51</v>
      </c>
      <c r="Z1382" t="b">
        <v>1</v>
      </c>
      <c r="AA1382" t="s">
        <v>50</v>
      </c>
      <c r="AB1382" t="s">
        <v>51</v>
      </c>
      <c r="AC1382">
        <v>224</v>
      </c>
      <c r="AD1382">
        <v>17</v>
      </c>
      <c r="AE1382">
        <v>112</v>
      </c>
      <c r="AF1382">
        <v>4.9000000000000004</v>
      </c>
      <c r="AK1382" t="s">
        <v>50</v>
      </c>
      <c r="AL1382" t="s">
        <v>51</v>
      </c>
      <c r="AN1382" t="s">
        <v>51</v>
      </c>
      <c r="AO1382" t="s">
        <v>51</v>
      </c>
      <c r="AP1382" t="s">
        <v>51</v>
      </c>
      <c r="AQ1382" t="s">
        <v>50</v>
      </c>
      <c r="AR1382" t="s">
        <v>50</v>
      </c>
      <c r="AS1382" t="s">
        <v>51</v>
      </c>
      <c r="AT1382" t="s">
        <v>51</v>
      </c>
      <c r="AU1382" s="23">
        <v>42550</v>
      </c>
      <c r="AV1382">
        <v>0</v>
      </c>
      <c r="AW1382" t="s">
        <v>52</v>
      </c>
      <c r="AX1382" t="s">
        <v>52</v>
      </c>
      <c r="AY1382" t="s">
        <v>51</v>
      </c>
    </row>
    <row r="1383" spans="1:51" hidden="1" x14ac:dyDescent="0.25">
      <c r="A1383">
        <v>280806</v>
      </c>
      <c r="B1383">
        <v>65</v>
      </c>
      <c r="D1383">
        <v>65</v>
      </c>
      <c r="E1383">
        <v>11</v>
      </c>
      <c r="F1383" t="s">
        <v>1681</v>
      </c>
      <c r="G1383" s="22">
        <v>12451</v>
      </c>
      <c r="H1383">
        <v>84</v>
      </c>
      <c r="I1383" t="s">
        <v>46</v>
      </c>
      <c r="J1383" t="s">
        <v>47</v>
      </c>
      <c r="K1383" t="s">
        <v>58</v>
      </c>
      <c r="L1383">
        <v>26.8</v>
      </c>
      <c r="M1383">
        <v>110</v>
      </c>
      <c r="N1383">
        <v>60</v>
      </c>
      <c r="O1383">
        <v>50</v>
      </c>
      <c r="P1383">
        <v>85</v>
      </c>
      <c r="Q1383">
        <v>70</v>
      </c>
      <c r="R1383" t="s">
        <v>59</v>
      </c>
      <c r="S1383" t="s">
        <v>51</v>
      </c>
      <c r="T1383" t="s">
        <v>50</v>
      </c>
      <c r="U1383" t="s">
        <v>50</v>
      </c>
      <c r="V1383" t="s">
        <v>51</v>
      </c>
      <c r="W1383" t="s">
        <v>51</v>
      </c>
      <c r="X1383" t="s">
        <v>51</v>
      </c>
      <c r="Y1383" t="s">
        <v>51</v>
      </c>
      <c r="Z1383" t="b">
        <v>1</v>
      </c>
      <c r="AA1383" t="s">
        <v>50</v>
      </c>
      <c r="AB1383" t="s">
        <v>51</v>
      </c>
      <c r="AC1383">
        <v>187</v>
      </c>
      <c r="AD1383">
        <v>21</v>
      </c>
      <c r="AE1383">
        <v>114</v>
      </c>
      <c r="AF1383">
        <v>4.7</v>
      </c>
      <c r="AH1383">
        <v>71.599999999999994</v>
      </c>
      <c r="AK1383" t="s">
        <v>50</v>
      </c>
      <c r="AL1383" t="s">
        <v>51</v>
      </c>
      <c r="AN1383" t="s">
        <v>51</v>
      </c>
      <c r="AO1383" t="s">
        <v>51</v>
      </c>
      <c r="AP1383" t="s">
        <v>51</v>
      </c>
      <c r="AQ1383" t="s">
        <v>50</v>
      </c>
      <c r="AR1383" t="s">
        <v>50</v>
      </c>
      <c r="AS1383" t="s">
        <v>51</v>
      </c>
      <c r="AT1383" t="s">
        <v>51</v>
      </c>
      <c r="AU1383" t="s">
        <v>52</v>
      </c>
      <c r="AV1383" t="s">
        <v>52</v>
      </c>
      <c r="AW1383" t="s">
        <v>52</v>
      </c>
      <c r="AX1383" t="s">
        <v>52</v>
      </c>
      <c r="AY1383" t="s">
        <v>51</v>
      </c>
    </row>
    <row r="1384" spans="1:51" hidden="1" x14ac:dyDescent="0.25">
      <c r="A1384">
        <v>280806</v>
      </c>
      <c r="B1384">
        <v>65</v>
      </c>
      <c r="C1384">
        <v>65</v>
      </c>
      <c r="D1384">
        <v>65</v>
      </c>
      <c r="E1384">
        <v>12</v>
      </c>
      <c r="F1384" t="s">
        <v>1682</v>
      </c>
      <c r="G1384" s="22">
        <v>12451</v>
      </c>
      <c r="H1384">
        <v>84</v>
      </c>
      <c r="I1384" t="s">
        <v>46</v>
      </c>
      <c r="J1384" t="s">
        <v>47</v>
      </c>
      <c r="K1384" t="s">
        <v>58</v>
      </c>
      <c r="L1384">
        <v>27.1</v>
      </c>
      <c r="M1384">
        <v>125</v>
      </c>
      <c r="N1384">
        <v>60</v>
      </c>
      <c r="O1384">
        <v>65</v>
      </c>
      <c r="P1384">
        <v>92.5</v>
      </c>
      <c r="Q1384">
        <v>76</v>
      </c>
      <c r="R1384" t="s">
        <v>59</v>
      </c>
      <c r="S1384" t="s">
        <v>50</v>
      </c>
      <c r="T1384" t="s">
        <v>50</v>
      </c>
      <c r="U1384" t="s">
        <v>50</v>
      </c>
      <c r="V1384" t="s">
        <v>51</v>
      </c>
      <c r="W1384" t="s">
        <v>51</v>
      </c>
      <c r="X1384" t="s">
        <v>51</v>
      </c>
      <c r="Y1384" t="s">
        <v>51</v>
      </c>
      <c r="Z1384" t="b">
        <v>1</v>
      </c>
      <c r="AA1384" t="s">
        <v>50</v>
      </c>
      <c r="AB1384" t="s">
        <v>51</v>
      </c>
      <c r="AK1384" t="s">
        <v>50</v>
      </c>
      <c r="AL1384" t="s">
        <v>51</v>
      </c>
      <c r="AN1384" t="s">
        <v>51</v>
      </c>
      <c r="AO1384" t="s">
        <v>51</v>
      </c>
      <c r="AP1384" t="s">
        <v>51</v>
      </c>
      <c r="AQ1384" t="s">
        <v>50</v>
      </c>
      <c r="AR1384" t="s">
        <v>50</v>
      </c>
      <c r="AS1384" t="s">
        <v>51</v>
      </c>
      <c r="AT1384" t="s">
        <v>51</v>
      </c>
      <c r="AU1384" t="s">
        <v>52</v>
      </c>
      <c r="AV1384" t="s">
        <v>52</v>
      </c>
      <c r="AW1384" t="s">
        <v>52</v>
      </c>
      <c r="AX1384" t="s">
        <v>52</v>
      </c>
      <c r="AY1384" t="s">
        <v>51</v>
      </c>
    </row>
    <row r="1385" spans="1:51" hidden="1" x14ac:dyDescent="0.25">
      <c r="A1385">
        <v>280806</v>
      </c>
      <c r="B1385">
        <v>65</v>
      </c>
      <c r="C1385">
        <v>65</v>
      </c>
      <c r="D1385">
        <v>65</v>
      </c>
      <c r="E1385">
        <v>13</v>
      </c>
      <c r="F1385" t="s">
        <v>1683</v>
      </c>
      <c r="G1385" s="22">
        <v>12451</v>
      </c>
      <c r="H1385">
        <v>84</v>
      </c>
      <c r="I1385" t="s">
        <v>46</v>
      </c>
      <c r="J1385" t="s">
        <v>47</v>
      </c>
      <c r="K1385" t="s">
        <v>58</v>
      </c>
      <c r="L1385">
        <v>27.1</v>
      </c>
      <c r="M1385">
        <v>118</v>
      </c>
      <c r="N1385">
        <v>60</v>
      </c>
      <c r="O1385">
        <v>58</v>
      </c>
      <c r="P1385">
        <v>89</v>
      </c>
      <c r="Q1385">
        <v>63</v>
      </c>
      <c r="R1385" t="s">
        <v>59</v>
      </c>
      <c r="S1385" t="s">
        <v>50</v>
      </c>
      <c r="T1385" t="s">
        <v>50</v>
      </c>
      <c r="U1385" t="s">
        <v>50</v>
      </c>
      <c r="V1385" t="s">
        <v>51</v>
      </c>
      <c r="W1385" t="s">
        <v>51</v>
      </c>
      <c r="X1385" t="s">
        <v>51</v>
      </c>
      <c r="Y1385" t="s">
        <v>51</v>
      </c>
      <c r="Z1385" t="b">
        <v>1</v>
      </c>
      <c r="AA1385" t="s">
        <v>50</v>
      </c>
      <c r="AB1385" t="s">
        <v>51</v>
      </c>
      <c r="AC1385">
        <v>228</v>
      </c>
      <c r="AD1385">
        <v>17</v>
      </c>
      <c r="AE1385">
        <v>94</v>
      </c>
      <c r="AF1385">
        <v>4.5</v>
      </c>
      <c r="AK1385" t="s">
        <v>50</v>
      </c>
      <c r="AL1385" t="s">
        <v>51</v>
      </c>
      <c r="AM1385" t="s">
        <v>50</v>
      </c>
      <c r="AN1385" t="s">
        <v>51</v>
      </c>
      <c r="AO1385" t="s">
        <v>51</v>
      </c>
      <c r="AP1385" t="s">
        <v>51</v>
      </c>
      <c r="AQ1385" t="s">
        <v>50</v>
      </c>
      <c r="AR1385" t="s">
        <v>50</v>
      </c>
      <c r="AS1385" t="s">
        <v>51</v>
      </c>
      <c r="AT1385" t="s">
        <v>51</v>
      </c>
      <c r="AU1385" t="s">
        <v>52</v>
      </c>
      <c r="AV1385" t="s">
        <v>52</v>
      </c>
      <c r="AW1385" t="s">
        <v>52</v>
      </c>
      <c r="AX1385" t="s">
        <v>52</v>
      </c>
      <c r="AY1385" t="s">
        <v>51</v>
      </c>
    </row>
    <row r="1386" spans="1:51" hidden="1" x14ac:dyDescent="0.25">
      <c r="A1386">
        <v>280806</v>
      </c>
      <c r="B1386">
        <v>65</v>
      </c>
      <c r="C1386">
        <v>65</v>
      </c>
      <c r="D1386">
        <v>65</v>
      </c>
      <c r="E1386">
        <v>14</v>
      </c>
      <c r="F1386" t="s">
        <v>1684</v>
      </c>
      <c r="G1386" s="22">
        <v>12451</v>
      </c>
      <c r="H1386">
        <v>84</v>
      </c>
      <c r="I1386" t="s">
        <v>46</v>
      </c>
      <c r="J1386" t="s">
        <v>47</v>
      </c>
      <c r="K1386" t="s">
        <v>58</v>
      </c>
      <c r="L1386">
        <v>25</v>
      </c>
      <c r="M1386">
        <v>125</v>
      </c>
      <c r="N1386">
        <v>60</v>
      </c>
      <c r="O1386">
        <v>65</v>
      </c>
      <c r="P1386">
        <v>92.5</v>
      </c>
      <c r="Q1386">
        <v>63</v>
      </c>
      <c r="R1386" t="s">
        <v>54</v>
      </c>
      <c r="S1386" t="s">
        <v>50</v>
      </c>
      <c r="T1386" t="s">
        <v>50</v>
      </c>
      <c r="U1386" t="s">
        <v>50</v>
      </c>
      <c r="V1386" t="s">
        <v>51</v>
      </c>
      <c r="W1386" t="s">
        <v>51</v>
      </c>
      <c r="X1386" t="s">
        <v>51</v>
      </c>
      <c r="Y1386" t="s">
        <v>51</v>
      </c>
      <c r="Z1386" t="b">
        <v>1</v>
      </c>
      <c r="AA1386" t="s">
        <v>50</v>
      </c>
      <c r="AB1386" t="s">
        <v>51</v>
      </c>
      <c r="AC1386">
        <v>171</v>
      </c>
      <c r="AD1386">
        <v>24</v>
      </c>
      <c r="AE1386">
        <v>110</v>
      </c>
      <c r="AF1386">
        <v>4.4000000000000004</v>
      </c>
      <c r="AH1386">
        <v>87.8</v>
      </c>
      <c r="AK1386" t="s">
        <v>50</v>
      </c>
      <c r="AL1386" t="s">
        <v>51</v>
      </c>
      <c r="AM1386" t="s">
        <v>50</v>
      </c>
      <c r="AN1386" t="s">
        <v>51</v>
      </c>
      <c r="AO1386" t="s">
        <v>51</v>
      </c>
      <c r="AP1386" t="s">
        <v>51</v>
      </c>
      <c r="AQ1386" t="s">
        <v>50</v>
      </c>
      <c r="AR1386" t="s">
        <v>50</v>
      </c>
      <c r="AS1386" t="s">
        <v>51</v>
      </c>
      <c r="AT1386" t="s">
        <v>51</v>
      </c>
      <c r="AU1386" t="s">
        <v>52</v>
      </c>
      <c r="AV1386" t="s">
        <v>52</v>
      </c>
      <c r="AW1386" t="s">
        <v>52</v>
      </c>
      <c r="AX1386" t="s">
        <v>52</v>
      </c>
      <c r="AY1386" t="s">
        <v>51</v>
      </c>
    </row>
    <row r="1387" spans="1:51" hidden="1" x14ac:dyDescent="0.25">
      <c r="A1387">
        <v>280806</v>
      </c>
      <c r="B1387">
        <v>65</v>
      </c>
      <c r="C1387">
        <v>65</v>
      </c>
      <c r="D1387">
        <v>65</v>
      </c>
      <c r="E1387">
        <v>15</v>
      </c>
      <c r="F1387" t="s">
        <v>1685</v>
      </c>
      <c r="G1387" s="22">
        <v>12451</v>
      </c>
      <c r="H1387">
        <v>84</v>
      </c>
      <c r="I1387" t="s">
        <v>46</v>
      </c>
      <c r="J1387" t="s">
        <v>47</v>
      </c>
      <c r="K1387" t="s">
        <v>58</v>
      </c>
      <c r="L1387">
        <v>25</v>
      </c>
      <c r="M1387">
        <v>150</v>
      </c>
      <c r="N1387">
        <v>70</v>
      </c>
      <c r="O1387">
        <v>80</v>
      </c>
      <c r="P1387">
        <v>110</v>
      </c>
      <c r="Q1387">
        <v>73</v>
      </c>
      <c r="R1387" t="s">
        <v>54</v>
      </c>
      <c r="S1387" t="s">
        <v>50</v>
      </c>
      <c r="T1387" t="s">
        <v>50</v>
      </c>
      <c r="U1387" t="s">
        <v>50</v>
      </c>
      <c r="V1387" t="s">
        <v>51</v>
      </c>
      <c r="W1387" t="s">
        <v>51</v>
      </c>
      <c r="X1387" t="s">
        <v>51</v>
      </c>
      <c r="Y1387" t="s">
        <v>51</v>
      </c>
      <c r="Z1387" t="b">
        <v>1</v>
      </c>
      <c r="AA1387" t="s">
        <v>50</v>
      </c>
      <c r="AB1387" t="s">
        <v>51</v>
      </c>
      <c r="AC1387">
        <v>129</v>
      </c>
      <c r="AD1387">
        <v>33</v>
      </c>
      <c r="AE1387">
        <v>115</v>
      </c>
      <c r="AF1387">
        <v>4.7</v>
      </c>
      <c r="AK1387" t="s">
        <v>50</v>
      </c>
      <c r="AL1387" t="s">
        <v>51</v>
      </c>
      <c r="AM1387" t="s">
        <v>50</v>
      </c>
      <c r="AN1387" t="s">
        <v>51</v>
      </c>
      <c r="AO1387" t="s">
        <v>51</v>
      </c>
      <c r="AP1387" t="s">
        <v>51</v>
      </c>
      <c r="AQ1387" t="s">
        <v>50</v>
      </c>
      <c r="AR1387" t="s">
        <v>50</v>
      </c>
      <c r="AS1387" t="s">
        <v>51</v>
      </c>
      <c r="AT1387" t="s">
        <v>51</v>
      </c>
      <c r="AU1387" t="s">
        <v>52</v>
      </c>
      <c r="AV1387" t="s">
        <v>52</v>
      </c>
      <c r="AW1387" t="s">
        <v>52</v>
      </c>
      <c r="AX1387" t="s">
        <v>52</v>
      </c>
      <c r="AY1387" t="s">
        <v>51</v>
      </c>
    </row>
    <row r="1388" spans="1:51" hidden="1" x14ac:dyDescent="0.25">
      <c r="A1388">
        <v>280806</v>
      </c>
      <c r="B1388">
        <v>65</v>
      </c>
      <c r="C1388">
        <v>65</v>
      </c>
      <c r="D1388">
        <v>65</v>
      </c>
      <c r="E1388">
        <v>16</v>
      </c>
      <c r="F1388" t="s">
        <v>1686</v>
      </c>
      <c r="G1388" s="22">
        <v>12451</v>
      </c>
      <c r="H1388">
        <v>84</v>
      </c>
      <c r="I1388" t="s">
        <v>46</v>
      </c>
      <c r="J1388" t="s">
        <v>47</v>
      </c>
      <c r="K1388" t="s">
        <v>58</v>
      </c>
      <c r="L1388">
        <v>25.7</v>
      </c>
      <c r="M1388">
        <v>145</v>
      </c>
      <c r="N1388">
        <v>60</v>
      </c>
      <c r="O1388">
        <v>85</v>
      </c>
      <c r="P1388">
        <v>102.5</v>
      </c>
      <c r="Q1388">
        <v>66</v>
      </c>
      <c r="R1388" t="s">
        <v>54</v>
      </c>
      <c r="S1388" t="s">
        <v>50</v>
      </c>
      <c r="T1388" t="s">
        <v>50</v>
      </c>
      <c r="U1388" t="s">
        <v>50</v>
      </c>
      <c r="V1388" t="s">
        <v>51</v>
      </c>
      <c r="W1388" t="s">
        <v>51</v>
      </c>
      <c r="X1388" t="s">
        <v>51</v>
      </c>
      <c r="Y1388" t="s">
        <v>51</v>
      </c>
      <c r="Z1388" t="b">
        <v>1</v>
      </c>
      <c r="AA1388" t="s">
        <v>50</v>
      </c>
      <c r="AB1388" t="s">
        <v>51</v>
      </c>
      <c r="AC1388">
        <v>154</v>
      </c>
      <c r="AD1388">
        <v>27</v>
      </c>
      <c r="AF1388">
        <v>4.8</v>
      </c>
      <c r="AK1388" t="s">
        <v>50</v>
      </c>
      <c r="AL1388" t="s">
        <v>51</v>
      </c>
      <c r="AM1388" t="s">
        <v>50</v>
      </c>
      <c r="AN1388" t="s">
        <v>51</v>
      </c>
      <c r="AO1388" t="s">
        <v>51</v>
      </c>
      <c r="AP1388" t="s">
        <v>51</v>
      </c>
      <c r="AQ1388" t="s">
        <v>50</v>
      </c>
      <c r="AR1388" t="s">
        <v>50</v>
      </c>
      <c r="AS1388" t="s">
        <v>51</v>
      </c>
      <c r="AT1388" t="s">
        <v>51</v>
      </c>
      <c r="AU1388" t="s">
        <v>52</v>
      </c>
      <c r="AV1388" t="s">
        <v>52</v>
      </c>
      <c r="AW1388" t="s">
        <v>52</v>
      </c>
      <c r="AX1388" t="s">
        <v>52</v>
      </c>
      <c r="AY1388" t="s">
        <v>51</v>
      </c>
    </row>
    <row r="1389" spans="1:51" hidden="1" x14ac:dyDescent="0.25">
      <c r="A1389">
        <v>280806</v>
      </c>
      <c r="B1389">
        <v>65</v>
      </c>
      <c r="C1389">
        <v>65</v>
      </c>
      <c r="D1389">
        <v>65</v>
      </c>
      <c r="E1389">
        <v>17</v>
      </c>
      <c r="F1389" t="s">
        <v>1687</v>
      </c>
      <c r="G1389" s="22">
        <v>12451</v>
      </c>
      <c r="H1389">
        <v>84</v>
      </c>
      <c r="I1389" t="s">
        <v>46</v>
      </c>
      <c r="J1389" t="s">
        <v>47</v>
      </c>
      <c r="K1389" t="s">
        <v>58</v>
      </c>
      <c r="L1389">
        <v>25.7</v>
      </c>
      <c r="M1389">
        <v>125</v>
      </c>
      <c r="N1389">
        <v>75</v>
      </c>
      <c r="O1389">
        <v>50</v>
      </c>
      <c r="P1389">
        <v>100</v>
      </c>
      <c r="Q1389">
        <v>80</v>
      </c>
      <c r="R1389" t="s">
        <v>54</v>
      </c>
      <c r="S1389" t="s">
        <v>50</v>
      </c>
      <c r="T1389" t="s">
        <v>50</v>
      </c>
      <c r="U1389" t="s">
        <v>50</v>
      </c>
      <c r="V1389" t="s">
        <v>51</v>
      </c>
      <c r="W1389" t="s">
        <v>51</v>
      </c>
      <c r="X1389" t="s">
        <v>51</v>
      </c>
      <c r="Y1389" t="s">
        <v>51</v>
      </c>
      <c r="Z1389" t="b">
        <v>1</v>
      </c>
      <c r="AA1389" t="s">
        <v>50</v>
      </c>
      <c r="AB1389" t="s">
        <v>51</v>
      </c>
      <c r="AK1389" t="s">
        <v>50</v>
      </c>
      <c r="AL1389" t="s">
        <v>51</v>
      </c>
      <c r="AM1389" t="s">
        <v>50</v>
      </c>
      <c r="AN1389" t="s">
        <v>51</v>
      </c>
      <c r="AO1389" t="s">
        <v>51</v>
      </c>
      <c r="AP1389" t="s">
        <v>51</v>
      </c>
      <c r="AQ1389" t="s">
        <v>50</v>
      </c>
      <c r="AR1389" t="s">
        <v>50</v>
      </c>
      <c r="AS1389" t="s">
        <v>51</v>
      </c>
      <c r="AT1389" t="s">
        <v>51</v>
      </c>
      <c r="AU1389" t="s">
        <v>52</v>
      </c>
      <c r="AV1389" t="s">
        <v>52</v>
      </c>
      <c r="AW1389" t="s">
        <v>52</v>
      </c>
      <c r="AX1389" t="s">
        <v>52</v>
      </c>
      <c r="AY1389" t="s">
        <v>51</v>
      </c>
    </row>
    <row r="1390" spans="1:51" hidden="1" x14ac:dyDescent="0.25">
      <c r="A1390">
        <v>280806</v>
      </c>
      <c r="B1390">
        <v>70</v>
      </c>
      <c r="C1390">
        <v>70</v>
      </c>
      <c r="D1390">
        <v>65</v>
      </c>
      <c r="E1390">
        <v>18</v>
      </c>
      <c r="F1390" t="s">
        <v>1688</v>
      </c>
      <c r="G1390" s="22">
        <v>12451</v>
      </c>
      <c r="H1390">
        <v>84</v>
      </c>
      <c r="I1390" t="s">
        <v>46</v>
      </c>
      <c r="J1390" t="s">
        <v>47</v>
      </c>
      <c r="K1390" t="s">
        <v>58</v>
      </c>
      <c r="L1390">
        <v>26</v>
      </c>
      <c r="M1390">
        <v>120</v>
      </c>
      <c r="N1390">
        <v>60</v>
      </c>
      <c r="O1390">
        <v>60</v>
      </c>
      <c r="P1390">
        <v>90</v>
      </c>
      <c r="Q1390">
        <v>69</v>
      </c>
      <c r="R1390" t="s">
        <v>54</v>
      </c>
      <c r="S1390" t="s">
        <v>50</v>
      </c>
      <c r="T1390" t="s">
        <v>50</v>
      </c>
      <c r="U1390" t="s">
        <v>50</v>
      </c>
      <c r="V1390" t="s">
        <v>51</v>
      </c>
      <c r="W1390" t="s">
        <v>51</v>
      </c>
      <c r="X1390" t="s">
        <v>51</v>
      </c>
      <c r="Y1390" t="s">
        <v>51</v>
      </c>
      <c r="Z1390" t="b">
        <v>1</v>
      </c>
      <c r="AA1390" t="s">
        <v>50</v>
      </c>
      <c r="AB1390" t="s">
        <v>51</v>
      </c>
      <c r="AC1390">
        <v>142</v>
      </c>
      <c r="AD1390">
        <v>29</v>
      </c>
      <c r="AE1390">
        <v>129</v>
      </c>
      <c r="AF1390">
        <v>5.2</v>
      </c>
      <c r="AK1390" t="s">
        <v>50</v>
      </c>
      <c r="AL1390" t="s">
        <v>51</v>
      </c>
      <c r="AM1390" t="s">
        <v>50</v>
      </c>
      <c r="AN1390" t="s">
        <v>51</v>
      </c>
      <c r="AO1390" t="s">
        <v>51</v>
      </c>
      <c r="AP1390" t="s">
        <v>51</v>
      </c>
      <c r="AQ1390" t="s">
        <v>50</v>
      </c>
      <c r="AR1390" t="s">
        <v>50</v>
      </c>
      <c r="AS1390" t="s">
        <v>51</v>
      </c>
      <c r="AT1390" t="s">
        <v>51</v>
      </c>
      <c r="AU1390" t="s">
        <v>52</v>
      </c>
      <c r="AV1390" t="s">
        <v>52</v>
      </c>
      <c r="AW1390" t="s">
        <v>52</v>
      </c>
      <c r="AX1390" t="s">
        <v>52</v>
      </c>
      <c r="AY1390" t="s">
        <v>51</v>
      </c>
    </row>
    <row r="1391" spans="1:51" hidden="1" x14ac:dyDescent="0.25">
      <c r="A1391">
        <v>280806</v>
      </c>
      <c r="B1391">
        <v>70</v>
      </c>
      <c r="C1391">
        <v>70</v>
      </c>
      <c r="D1391">
        <v>65</v>
      </c>
      <c r="E1391">
        <v>19</v>
      </c>
      <c r="F1391" t="s">
        <v>1689</v>
      </c>
      <c r="G1391" s="22">
        <v>12451</v>
      </c>
      <c r="H1391">
        <v>84</v>
      </c>
      <c r="I1391" t="s">
        <v>46</v>
      </c>
      <c r="J1391" t="s">
        <v>47</v>
      </c>
      <c r="K1391" t="s">
        <v>58</v>
      </c>
      <c r="L1391">
        <v>26.4</v>
      </c>
      <c r="M1391">
        <v>125</v>
      </c>
      <c r="N1391">
        <v>70</v>
      </c>
      <c r="O1391">
        <v>55</v>
      </c>
      <c r="P1391">
        <v>97.5</v>
      </c>
      <c r="Q1391">
        <v>72</v>
      </c>
      <c r="R1391" t="s">
        <v>54</v>
      </c>
      <c r="S1391" t="s">
        <v>50</v>
      </c>
      <c r="T1391" t="s">
        <v>50</v>
      </c>
      <c r="U1391" t="s">
        <v>50</v>
      </c>
      <c r="V1391" t="s">
        <v>51</v>
      </c>
      <c r="W1391" t="s">
        <v>51</v>
      </c>
      <c r="X1391" t="s">
        <v>51</v>
      </c>
      <c r="Y1391" t="s">
        <v>51</v>
      </c>
      <c r="Z1391" t="b">
        <v>1</v>
      </c>
      <c r="AA1391" t="s">
        <v>50</v>
      </c>
      <c r="AB1391" t="s">
        <v>51</v>
      </c>
      <c r="AK1391" t="s">
        <v>50</v>
      </c>
      <c r="AL1391" t="s">
        <v>51</v>
      </c>
      <c r="AM1391" t="s">
        <v>50</v>
      </c>
      <c r="AN1391" t="s">
        <v>51</v>
      </c>
      <c r="AO1391" t="s">
        <v>51</v>
      </c>
      <c r="AP1391" t="s">
        <v>51</v>
      </c>
      <c r="AQ1391" t="s">
        <v>50</v>
      </c>
      <c r="AR1391" t="s">
        <v>50</v>
      </c>
      <c r="AS1391" t="s">
        <v>51</v>
      </c>
      <c r="AT1391" t="s">
        <v>51</v>
      </c>
      <c r="AU1391" t="s">
        <v>52</v>
      </c>
      <c r="AV1391" t="s">
        <v>52</v>
      </c>
      <c r="AW1391" t="s">
        <v>52</v>
      </c>
      <c r="AX1391" t="s">
        <v>52</v>
      </c>
      <c r="AY1391" t="s">
        <v>51</v>
      </c>
    </row>
    <row r="1392" spans="1:51" hidden="1" x14ac:dyDescent="0.25">
      <c r="A1392">
        <v>280806</v>
      </c>
      <c r="B1392">
        <v>70</v>
      </c>
      <c r="C1392">
        <v>70</v>
      </c>
      <c r="D1392">
        <v>65</v>
      </c>
      <c r="E1392">
        <v>20</v>
      </c>
      <c r="F1392" t="s">
        <v>1690</v>
      </c>
      <c r="G1392" s="22">
        <v>12451</v>
      </c>
      <c r="H1392">
        <v>84</v>
      </c>
      <c r="I1392" t="s">
        <v>46</v>
      </c>
      <c r="J1392" t="s">
        <v>47</v>
      </c>
      <c r="K1392" t="s">
        <v>58</v>
      </c>
      <c r="L1392">
        <v>26.5</v>
      </c>
      <c r="M1392">
        <v>130</v>
      </c>
      <c r="N1392">
        <v>65</v>
      </c>
      <c r="O1392">
        <v>65</v>
      </c>
      <c r="P1392">
        <v>97.5</v>
      </c>
      <c r="Q1392">
        <v>69</v>
      </c>
      <c r="R1392" t="s">
        <v>54</v>
      </c>
      <c r="S1392" t="s">
        <v>50</v>
      </c>
      <c r="T1392" t="s">
        <v>50</v>
      </c>
      <c r="U1392" t="s">
        <v>50</v>
      </c>
      <c r="V1392" t="s">
        <v>51</v>
      </c>
      <c r="W1392" t="s">
        <v>51</v>
      </c>
      <c r="X1392" t="s">
        <v>51</v>
      </c>
      <c r="Y1392" t="s">
        <v>51</v>
      </c>
      <c r="Z1392" t="b">
        <v>1</v>
      </c>
      <c r="AA1392" t="s">
        <v>50</v>
      </c>
      <c r="AB1392" t="s">
        <v>51</v>
      </c>
      <c r="AC1392">
        <v>140</v>
      </c>
      <c r="AD1392">
        <v>30</v>
      </c>
      <c r="AF1392">
        <v>4.5999999999999996</v>
      </c>
      <c r="AK1392" t="s">
        <v>50</v>
      </c>
      <c r="AL1392" t="s">
        <v>51</v>
      </c>
      <c r="AM1392" t="s">
        <v>50</v>
      </c>
      <c r="AN1392" t="s">
        <v>51</v>
      </c>
      <c r="AO1392" t="s">
        <v>51</v>
      </c>
      <c r="AP1392" t="s">
        <v>51</v>
      </c>
      <c r="AQ1392" t="s">
        <v>50</v>
      </c>
      <c r="AR1392" t="s">
        <v>50</v>
      </c>
      <c r="AS1392" t="s">
        <v>51</v>
      </c>
      <c r="AT1392" t="s">
        <v>51</v>
      </c>
      <c r="AU1392" t="s">
        <v>52</v>
      </c>
      <c r="AV1392" t="s">
        <v>52</v>
      </c>
      <c r="AW1392" t="s">
        <v>52</v>
      </c>
      <c r="AX1392" t="s">
        <v>52</v>
      </c>
      <c r="AY1392" t="s">
        <v>51</v>
      </c>
    </row>
    <row r="1393" spans="1:51" hidden="1" x14ac:dyDescent="0.25">
      <c r="A1393">
        <v>280806</v>
      </c>
      <c r="B1393">
        <v>70</v>
      </c>
      <c r="C1393">
        <v>70</v>
      </c>
      <c r="D1393">
        <v>65</v>
      </c>
      <c r="E1393">
        <v>21</v>
      </c>
      <c r="F1393" t="s">
        <v>1691</v>
      </c>
      <c r="G1393" s="22">
        <v>12451</v>
      </c>
      <c r="H1393">
        <v>84</v>
      </c>
      <c r="I1393" t="s">
        <v>46</v>
      </c>
      <c r="J1393" t="s">
        <v>47</v>
      </c>
      <c r="K1393" t="s">
        <v>58</v>
      </c>
      <c r="L1393">
        <v>26.8</v>
      </c>
      <c r="M1393">
        <v>125</v>
      </c>
      <c r="N1393">
        <v>70</v>
      </c>
      <c r="O1393">
        <v>55</v>
      </c>
      <c r="P1393">
        <v>97.5</v>
      </c>
      <c r="Q1393">
        <v>71</v>
      </c>
      <c r="R1393" t="s">
        <v>54</v>
      </c>
      <c r="S1393" t="s">
        <v>50</v>
      </c>
      <c r="T1393" t="s">
        <v>50</v>
      </c>
      <c r="U1393" t="s">
        <v>50</v>
      </c>
      <c r="V1393" t="s">
        <v>51</v>
      </c>
      <c r="W1393" t="s">
        <v>51</v>
      </c>
      <c r="X1393" t="s">
        <v>51</v>
      </c>
      <c r="Y1393" t="s">
        <v>51</v>
      </c>
      <c r="Z1393" t="b">
        <v>1</v>
      </c>
      <c r="AA1393" t="s">
        <v>50</v>
      </c>
      <c r="AB1393" t="s">
        <v>51</v>
      </c>
      <c r="AC1393">
        <v>144</v>
      </c>
      <c r="AD1393">
        <v>29</v>
      </c>
      <c r="AE1393">
        <v>125</v>
      </c>
      <c r="AF1393">
        <v>4.5999999999999996</v>
      </c>
      <c r="AI1393">
        <v>3.8</v>
      </c>
      <c r="AJ1393">
        <v>1.8</v>
      </c>
      <c r="AK1393" t="s">
        <v>50</v>
      </c>
      <c r="AL1393" t="s">
        <v>51</v>
      </c>
      <c r="AM1393" t="s">
        <v>50</v>
      </c>
      <c r="AN1393" t="s">
        <v>51</v>
      </c>
      <c r="AO1393" t="s">
        <v>51</v>
      </c>
      <c r="AP1393" t="s">
        <v>51</v>
      </c>
      <c r="AQ1393" t="s">
        <v>50</v>
      </c>
      <c r="AR1393" t="s">
        <v>50</v>
      </c>
      <c r="AS1393" t="s">
        <v>51</v>
      </c>
      <c r="AT1393" t="s">
        <v>51</v>
      </c>
      <c r="AU1393" t="s">
        <v>52</v>
      </c>
      <c r="AV1393" t="s">
        <v>52</v>
      </c>
      <c r="AW1393" t="s">
        <v>52</v>
      </c>
      <c r="AX1393" t="s">
        <v>52</v>
      </c>
      <c r="AY1393" t="s">
        <v>51</v>
      </c>
    </row>
    <row r="1394" spans="1:51" hidden="1" x14ac:dyDescent="0.25">
      <c r="A1394">
        <v>280806</v>
      </c>
      <c r="B1394">
        <v>70</v>
      </c>
      <c r="C1394">
        <v>70</v>
      </c>
      <c r="D1394">
        <v>65</v>
      </c>
      <c r="E1394">
        <v>22</v>
      </c>
      <c r="F1394" t="s">
        <v>1692</v>
      </c>
      <c r="G1394" s="22">
        <v>12451</v>
      </c>
      <c r="H1394">
        <v>84</v>
      </c>
      <c r="I1394" t="s">
        <v>46</v>
      </c>
      <c r="J1394" t="s">
        <v>47</v>
      </c>
      <c r="K1394" t="s">
        <v>58</v>
      </c>
      <c r="L1394">
        <v>27</v>
      </c>
      <c r="M1394">
        <v>127</v>
      </c>
      <c r="N1394">
        <v>70</v>
      </c>
      <c r="O1394">
        <v>57</v>
      </c>
      <c r="P1394">
        <v>98.5</v>
      </c>
      <c r="Q1394">
        <v>126</v>
      </c>
      <c r="R1394" t="s">
        <v>54</v>
      </c>
      <c r="S1394" t="s">
        <v>50</v>
      </c>
      <c r="T1394" t="s">
        <v>50</v>
      </c>
      <c r="U1394" t="s">
        <v>50</v>
      </c>
      <c r="V1394" t="s">
        <v>51</v>
      </c>
      <c r="W1394" t="s">
        <v>51</v>
      </c>
      <c r="X1394" t="s">
        <v>51</v>
      </c>
      <c r="Y1394" t="s">
        <v>51</v>
      </c>
      <c r="Z1394" t="b">
        <v>1</v>
      </c>
      <c r="AA1394" t="s">
        <v>50</v>
      </c>
      <c r="AB1394" t="s">
        <v>51</v>
      </c>
      <c r="AK1394" t="s">
        <v>50</v>
      </c>
      <c r="AL1394" t="s">
        <v>51</v>
      </c>
      <c r="AM1394" t="s">
        <v>50</v>
      </c>
      <c r="AN1394" t="s">
        <v>51</v>
      </c>
      <c r="AO1394" t="s">
        <v>51</v>
      </c>
      <c r="AP1394" t="s">
        <v>51</v>
      </c>
      <c r="AQ1394" t="s">
        <v>50</v>
      </c>
      <c r="AR1394" t="s">
        <v>50</v>
      </c>
      <c r="AS1394" t="s">
        <v>51</v>
      </c>
      <c r="AT1394" t="s">
        <v>51</v>
      </c>
      <c r="AU1394" t="s">
        <v>52</v>
      </c>
      <c r="AV1394" t="s">
        <v>52</v>
      </c>
      <c r="AW1394" t="s">
        <v>52</v>
      </c>
      <c r="AX1394" t="s">
        <v>52</v>
      </c>
      <c r="AY1394" t="s">
        <v>51</v>
      </c>
    </row>
    <row r="1395" spans="1:51" hidden="1" x14ac:dyDescent="0.25">
      <c r="A1395">
        <v>280806</v>
      </c>
      <c r="B1395">
        <v>70</v>
      </c>
      <c r="C1395">
        <v>70</v>
      </c>
      <c r="D1395">
        <v>65</v>
      </c>
      <c r="E1395">
        <v>23</v>
      </c>
      <c r="F1395" t="s">
        <v>1693</v>
      </c>
      <c r="G1395" s="22">
        <v>12451</v>
      </c>
      <c r="H1395">
        <v>84</v>
      </c>
      <c r="I1395" t="s">
        <v>46</v>
      </c>
      <c r="J1395" t="s">
        <v>47</v>
      </c>
      <c r="K1395" t="s">
        <v>58</v>
      </c>
      <c r="L1395">
        <v>26.7</v>
      </c>
      <c r="M1395">
        <v>120</v>
      </c>
      <c r="N1395">
        <v>60</v>
      </c>
      <c r="O1395">
        <v>60</v>
      </c>
      <c r="P1395">
        <v>90</v>
      </c>
      <c r="Q1395">
        <v>74</v>
      </c>
      <c r="R1395" t="s">
        <v>54</v>
      </c>
      <c r="S1395" t="s">
        <v>50</v>
      </c>
      <c r="T1395" t="s">
        <v>50</v>
      </c>
      <c r="U1395" t="s">
        <v>50</v>
      </c>
      <c r="V1395" t="s">
        <v>51</v>
      </c>
      <c r="W1395" t="s">
        <v>51</v>
      </c>
      <c r="X1395" t="s">
        <v>51</v>
      </c>
      <c r="Y1395" t="s">
        <v>51</v>
      </c>
      <c r="Z1395" t="b">
        <v>1</v>
      </c>
      <c r="AA1395" t="s">
        <v>50</v>
      </c>
      <c r="AB1395" t="s">
        <v>51</v>
      </c>
      <c r="AC1395">
        <v>169</v>
      </c>
      <c r="AD1395">
        <v>24</v>
      </c>
      <c r="AE1395">
        <v>130</v>
      </c>
      <c r="AF1395">
        <v>4.5999999999999996</v>
      </c>
      <c r="AK1395" t="s">
        <v>50</v>
      </c>
      <c r="AL1395" t="s">
        <v>51</v>
      </c>
      <c r="AM1395" t="s">
        <v>50</v>
      </c>
      <c r="AN1395" t="s">
        <v>51</v>
      </c>
      <c r="AO1395" t="s">
        <v>51</v>
      </c>
      <c r="AP1395" t="s">
        <v>51</v>
      </c>
      <c r="AQ1395" t="s">
        <v>50</v>
      </c>
      <c r="AR1395" t="s">
        <v>50</v>
      </c>
      <c r="AS1395" t="s">
        <v>51</v>
      </c>
      <c r="AT1395" t="s">
        <v>51</v>
      </c>
      <c r="AU1395" t="s">
        <v>52</v>
      </c>
      <c r="AV1395" t="s">
        <v>52</v>
      </c>
      <c r="AW1395" t="s">
        <v>52</v>
      </c>
      <c r="AX1395" t="s">
        <v>52</v>
      </c>
      <c r="AY1395" t="s">
        <v>51</v>
      </c>
    </row>
    <row r="1396" spans="1:51" x14ac:dyDescent="0.25">
      <c r="A1396">
        <v>280977</v>
      </c>
      <c r="B1396">
        <v>58</v>
      </c>
      <c r="C1396">
        <v>58</v>
      </c>
      <c r="D1396">
        <v>30</v>
      </c>
      <c r="E1396">
        <v>1</v>
      </c>
      <c r="F1396" t="s">
        <v>347</v>
      </c>
      <c r="G1396" s="22">
        <v>23645</v>
      </c>
      <c r="H1396">
        <v>54</v>
      </c>
      <c r="I1396" t="s">
        <v>56</v>
      </c>
      <c r="J1396" t="s">
        <v>47</v>
      </c>
      <c r="K1396" t="s">
        <v>58</v>
      </c>
      <c r="L1396">
        <v>31.4</v>
      </c>
      <c r="M1396">
        <v>130</v>
      </c>
      <c r="N1396">
        <v>70</v>
      </c>
      <c r="O1396">
        <v>60</v>
      </c>
      <c r="P1396">
        <v>100</v>
      </c>
      <c r="Q1396">
        <v>72</v>
      </c>
      <c r="R1396" t="s">
        <v>54</v>
      </c>
      <c r="S1396" t="s">
        <v>51</v>
      </c>
      <c r="T1396" t="s">
        <v>50</v>
      </c>
      <c r="U1396" t="s">
        <v>50</v>
      </c>
      <c r="V1396" t="s">
        <v>50</v>
      </c>
      <c r="W1396" t="s">
        <v>50</v>
      </c>
      <c r="X1396" t="s">
        <v>51</v>
      </c>
      <c r="Y1396" t="s">
        <v>50</v>
      </c>
      <c r="Z1396" t="s">
        <v>52</v>
      </c>
      <c r="AA1396" t="s">
        <v>50</v>
      </c>
      <c r="AB1396" t="s">
        <v>50</v>
      </c>
      <c r="AK1396" t="s">
        <v>51</v>
      </c>
      <c r="AL1396" t="s">
        <v>50</v>
      </c>
      <c r="AN1396" t="s">
        <v>51</v>
      </c>
      <c r="AO1396" t="s">
        <v>51</v>
      </c>
      <c r="AP1396" t="s">
        <v>50</v>
      </c>
      <c r="AQ1396" t="s">
        <v>50</v>
      </c>
      <c r="AR1396" t="s">
        <v>50</v>
      </c>
      <c r="AS1396" t="s">
        <v>50</v>
      </c>
      <c r="AT1396" t="s">
        <v>50</v>
      </c>
      <c r="AU1396" t="s">
        <v>52</v>
      </c>
      <c r="AV1396" t="s">
        <v>52</v>
      </c>
      <c r="AW1396" t="s">
        <v>52</v>
      </c>
      <c r="AX1396" t="s">
        <v>52</v>
      </c>
      <c r="AY1396" t="s">
        <v>51</v>
      </c>
    </row>
    <row r="1397" spans="1:51" hidden="1" x14ac:dyDescent="0.25">
      <c r="A1397">
        <v>280977</v>
      </c>
      <c r="B1397">
        <v>60</v>
      </c>
      <c r="C1397">
        <v>60</v>
      </c>
      <c r="D1397">
        <v>30</v>
      </c>
      <c r="E1397">
        <v>2</v>
      </c>
      <c r="F1397" t="s">
        <v>1694</v>
      </c>
      <c r="G1397" s="22">
        <v>23645</v>
      </c>
      <c r="H1397">
        <v>54</v>
      </c>
      <c r="I1397" t="s">
        <v>56</v>
      </c>
      <c r="J1397" t="s">
        <v>47</v>
      </c>
      <c r="K1397" t="s">
        <v>58</v>
      </c>
      <c r="L1397">
        <v>31.2</v>
      </c>
      <c r="M1397">
        <v>105</v>
      </c>
      <c r="N1397">
        <v>70</v>
      </c>
      <c r="O1397">
        <v>35</v>
      </c>
      <c r="P1397">
        <v>87.5</v>
      </c>
      <c r="Q1397">
        <v>75</v>
      </c>
      <c r="R1397" t="s">
        <v>54</v>
      </c>
      <c r="S1397" t="s">
        <v>50</v>
      </c>
      <c r="T1397" t="s">
        <v>50</v>
      </c>
      <c r="U1397" t="s">
        <v>51</v>
      </c>
      <c r="V1397" t="s">
        <v>50</v>
      </c>
      <c r="W1397" t="s">
        <v>50</v>
      </c>
      <c r="X1397" t="s">
        <v>51</v>
      </c>
      <c r="Y1397" t="s">
        <v>50</v>
      </c>
      <c r="Z1397" t="s">
        <v>52</v>
      </c>
      <c r="AA1397" t="s">
        <v>50</v>
      </c>
      <c r="AB1397" t="s">
        <v>50</v>
      </c>
      <c r="AK1397" t="s">
        <v>51</v>
      </c>
      <c r="AL1397" t="s">
        <v>50</v>
      </c>
      <c r="AN1397" t="s">
        <v>51</v>
      </c>
      <c r="AO1397" t="s">
        <v>51</v>
      </c>
      <c r="AP1397" t="s">
        <v>50</v>
      </c>
      <c r="AQ1397" t="s">
        <v>50</v>
      </c>
      <c r="AR1397" t="s">
        <v>50</v>
      </c>
      <c r="AS1397" t="s">
        <v>50</v>
      </c>
      <c r="AT1397" t="s">
        <v>50</v>
      </c>
      <c r="AU1397" t="s">
        <v>52</v>
      </c>
      <c r="AV1397" t="s">
        <v>52</v>
      </c>
      <c r="AW1397" t="s">
        <v>52</v>
      </c>
      <c r="AX1397" t="s">
        <v>52</v>
      </c>
      <c r="AY1397" t="s">
        <v>51</v>
      </c>
    </row>
    <row r="1398" spans="1:51" hidden="1" x14ac:dyDescent="0.25">
      <c r="A1398">
        <v>280977</v>
      </c>
      <c r="B1398">
        <v>60</v>
      </c>
      <c r="C1398">
        <v>60</v>
      </c>
      <c r="D1398">
        <v>30</v>
      </c>
      <c r="E1398">
        <v>3</v>
      </c>
      <c r="F1398" t="s">
        <v>1695</v>
      </c>
      <c r="G1398" s="22">
        <v>23645</v>
      </c>
      <c r="H1398">
        <v>54</v>
      </c>
      <c r="I1398" t="s">
        <v>56</v>
      </c>
      <c r="J1398" t="s">
        <v>47</v>
      </c>
      <c r="K1398" t="s">
        <v>58</v>
      </c>
      <c r="L1398">
        <v>30.5</v>
      </c>
      <c r="M1398">
        <v>95</v>
      </c>
      <c r="N1398">
        <v>60</v>
      </c>
      <c r="O1398">
        <v>35</v>
      </c>
      <c r="P1398">
        <v>77.5</v>
      </c>
      <c r="Q1398">
        <v>88</v>
      </c>
      <c r="R1398" t="s">
        <v>54</v>
      </c>
      <c r="S1398" t="s">
        <v>50</v>
      </c>
      <c r="T1398" t="s">
        <v>50</v>
      </c>
      <c r="U1398" t="s">
        <v>50</v>
      </c>
      <c r="V1398" t="s">
        <v>50</v>
      </c>
      <c r="W1398" t="s">
        <v>50</v>
      </c>
      <c r="X1398" t="s">
        <v>51</v>
      </c>
      <c r="Y1398" t="s">
        <v>50</v>
      </c>
      <c r="Z1398" t="s">
        <v>52</v>
      </c>
      <c r="AA1398" t="s">
        <v>50</v>
      </c>
      <c r="AB1398" t="s">
        <v>50</v>
      </c>
      <c r="AC1398">
        <v>92</v>
      </c>
      <c r="AD1398">
        <v>82</v>
      </c>
      <c r="AE1398">
        <v>164</v>
      </c>
      <c r="AF1398">
        <v>4.2</v>
      </c>
      <c r="AK1398" t="s">
        <v>51</v>
      </c>
      <c r="AL1398" t="s">
        <v>50</v>
      </c>
      <c r="AM1398" t="s">
        <v>50</v>
      </c>
      <c r="AN1398" t="s">
        <v>51</v>
      </c>
      <c r="AO1398" t="s">
        <v>51</v>
      </c>
      <c r="AP1398" t="s">
        <v>50</v>
      </c>
      <c r="AQ1398" t="s">
        <v>50</v>
      </c>
      <c r="AR1398" t="s">
        <v>50</v>
      </c>
      <c r="AS1398" t="s">
        <v>50</v>
      </c>
      <c r="AT1398" t="s">
        <v>50</v>
      </c>
      <c r="AU1398" t="s">
        <v>52</v>
      </c>
      <c r="AV1398" t="s">
        <v>52</v>
      </c>
      <c r="AW1398" t="s">
        <v>52</v>
      </c>
      <c r="AX1398" t="s">
        <v>52</v>
      </c>
      <c r="AY1398" t="s">
        <v>51</v>
      </c>
    </row>
    <row r="1399" spans="1:51" hidden="1" x14ac:dyDescent="0.25">
      <c r="A1399">
        <v>280977</v>
      </c>
      <c r="B1399">
        <v>53</v>
      </c>
      <c r="C1399">
        <v>53</v>
      </c>
      <c r="D1399">
        <v>30</v>
      </c>
      <c r="E1399">
        <v>4</v>
      </c>
      <c r="F1399" t="s">
        <v>1696</v>
      </c>
      <c r="G1399" s="22">
        <v>23645</v>
      </c>
      <c r="H1399">
        <v>54</v>
      </c>
      <c r="I1399" t="s">
        <v>56</v>
      </c>
      <c r="J1399" t="s">
        <v>47</v>
      </c>
      <c r="K1399" t="s">
        <v>58</v>
      </c>
      <c r="L1399">
        <v>31.7</v>
      </c>
      <c r="M1399">
        <v>130</v>
      </c>
      <c r="N1399">
        <v>80</v>
      </c>
      <c r="O1399">
        <v>50</v>
      </c>
      <c r="P1399">
        <v>105</v>
      </c>
      <c r="Q1399">
        <v>96</v>
      </c>
      <c r="R1399" t="s">
        <v>59</v>
      </c>
      <c r="S1399" t="s">
        <v>50</v>
      </c>
      <c r="T1399" t="s">
        <v>50</v>
      </c>
      <c r="U1399" t="s">
        <v>50</v>
      </c>
      <c r="V1399" t="s">
        <v>50</v>
      </c>
      <c r="W1399" t="s">
        <v>50</v>
      </c>
      <c r="X1399" t="s">
        <v>51</v>
      </c>
      <c r="Y1399" t="s">
        <v>50</v>
      </c>
      <c r="Z1399" t="s">
        <v>52</v>
      </c>
      <c r="AA1399" t="s">
        <v>50</v>
      </c>
      <c r="AB1399" t="s">
        <v>50</v>
      </c>
      <c r="AC1399">
        <v>79</v>
      </c>
      <c r="AD1399">
        <v>91</v>
      </c>
      <c r="AE1399">
        <v>151</v>
      </c>
      <c r="AF1399">
        <v>4</v>
      </c>
      <c r="AK1399" t="s">
        <v>51</v>
      </c>
      <c r="AL1399" t="s">
        <v>50</v>
      </c>
      <c r="AM1399" t="s">
        <v>50</v>
      </c>
      <c r="AN1399" t="s">
        <v>51</v>
      </c>
      <c r="AO1399" t="s">
        <v>51</v>
      </c>
      <c r="AP1399" t="s">
        <v>50</v>
      </c>
      <c r="AQ1399" t="s">
        <v>50</v>
      </c>
      <c r="AR1399" t="s">
        <v>50</v>
      </c>
      <c r="AS1399" t="s">
        <v>50</v>
      </c>
      <c r="AT1399" t="s">
        <v>50</v>
      </c>
      <c r="AU1399" t="s">
        <v>52</v>
      </c>
      <c r="AV1399" t="s">
        <v>52</v>
      </c>
      <c r="AW1399" t="s">
        <v>52</v>
      </c>
      <c r="AX1399" t="s">
        <v>52</v>
      </c>
      <c r="AY1399" t="s">
        <v>51</v>
      </c>
    </row>
    <row r="1400" spans="1:51" hidden="1" x14ac:dyDescent="0.25">
      <c r="A1400">
        <v>280977</v>
      </c>
      <c r="B1400">
        <v>53</v>
      </c>
      <c r="C1400">
        <v>53</v>
      </c>
      <c r="D1400">
        <v>30</v>
      </c>
      <c r="E1400">
        <v>5</v>
      </c>
      <c r="F1400" t="s">
        <v>1697</v>
      </c>
      <c r="G1400" s="22">
        <v>23645</v>
      </c>
      <c r="H1400">
        <v>54</v>
      </c>
      <c r="I1400" t="s">
        <v>56</v>
      </c>
      <c r="J1400" t="s">
        <v>47</v>
      </c>
      <c r="K1400" t="s">
        <v>58</v>
      </c>
      <c r="L1400">
        <v>32</v>
      </c>
      <c r="M1400">
        <v>100</v>
      </c>
      <c r="N1400">
        <v>70</v>
      </c>
      <c r="O1400">
        <v>30</v>
      </c>
      <c r="P1400">
        <v>85</v>
      </c>
      <c r="Q1400">
        <v>94</v>
      </c>
      <c r="R1400" t="s">
        <v>59</v>
      </c>
      <c r="S1400" t="s">
        <v>50</v>
      </c>
      <c r="T1400" t="s">
        <v>50</v>
      </c>
      <c r="U1400" t="s">
        <v>50</v>
      </c>
      <c r="V1400" t="s">
        <v>50</v>
      </c>
      <c r="W1400" t="s">
        <v>50</v>
      </c>
      <c r="X1400" t="s">
        <v>51</v>
      </c>
      <c r="Y1400" t="s">
        <v>50</v>
      </c>
      <c r="Z1400" t="s">
        <v>52</v>
      </c>
      <c r="AA1400" t="s">
        <v>50</v>
      </c>
      <c r="AB1400" t="s">
        <v>50</v>
      </c>
      <c r="AC1400">
        <v>94</v>
      </c>
      <c r="AD1400">
        <v>80</v>
      </c>
      <c r="AF1400">
        <v>4.2</v>
      </c>
      <c r="AK1400" t="s">
        <v>51</v>
      </c>
      <c r="AL1400" t="s">
        <v>50</v>
      </c>
      <c r="AM1400" t="s">
        <v>50</v>
      </c>
      <c r="AN1400" t="s">
        <v>51</v>
      </c>
      <c r="AO1400" t="s">
        <v>51</v>
      </c>
      <c r="AP1400" t="s">
        <v>50</v>
      </c>
      <c r="AQ1400" t="s">
        <v>51</v>
      </c>
      <c r="AR1400" t="s">
        <v>51</v>
      </c>
      <c r="AS1400" t="s">
        <v>50</v>
      </c>
      <c r="AT1400" t="s">
        <v>50</v>
      </c>
      <c r="AU1400" t="s">
        <v>52</v>
      </c>
      <c r="AV1400" t="s">
        <v>52</v>
      </c>
      <c r="AW1400" t="s">
        <v>52</v>
      </c>
      <c r="AX1400" t="s">
        <v>52</v>
      </c>
      <c r="AY1400" t="s">
        <v>51</v>
      </c>
    </row>
    <row r="1401" spans="1:51" hidden="1" x14ac:dyDescent="0.25">
      <c r="A1401">
        <v>280977</v>
      </c>
      <c r="B1401">
        <v>53</v>
      </c>
      <c r="C1401">
        <v>53</v>
      </c>
      <c r="D1401">
        <v>30</v>
      </c>
      <c r="E1401">
        <v>6</v>
      </c>
      <c r="F1401" t="s">
        <v>1698</v>
      </c>
      <c r="G1401" s="22">
        <v>23645</v>
      </c>
      <c r="H1401">
        <v>54</v>
      </c>
      <c r="I1401" t="s">
        <v>56</v>
      </c>
      <c r="J1401" t="s">
        <v>47</v>
      </c>
      <c r="K1401" t="s">
        <v>58</v>
      </c>
      <c r="L1401">
        <v>33.1</v>
      </c>
      <c r="M1401">
        <v>120</v>
      </c>
      <c r="N1401">
        <v>80</v>
      </c>
      <c r="O1401">
        <v>40</v>
      </c>
      <c r="P1401">
        <v>100</v>
      </c>
      <c r="Q1401">
        <v>69</v>
      </c>
      <c r="R1401" t="s">
        <v>54</v>
      </c>
      <c r="S1401" t="s">
        <v>50</v>
      </c>
      <c r="T1401" t="s">
        <v>50</v>
      </c>
      <c r="U1401" t="s">
        <v>50</v>
      </c>
      <c r="V1401" t="s">
        <v>50</v>
      </c>
      <c r="W1401" t="s">
        <v>50</v>
      </c>
      <c r="X1401" t="s">
        <v>51</v>
      </c>
      <c r="Y1401" t="s">
        <v>50</v>
      </c>
      <c r="Z1401" t="s">
        <v>52</v>
      </c>
      <c r="AA1401" t="s">
        <v>50</v>
      </c>
      <c r="AB1401" t="s">
        <v>50</v>
      </c>
      <c r="AC1401">
        <v>95</v>
      </c>
      <c r="AD1401">
        <v>79</v>
      </c>
      <c r="AE1401">
        <v>159</v>
      </c>
      <c r="AF1401">
        <v>4.5999999999999996</v>
      </c>
      <c r="AK1401" t="s">
        <v>51</v>
      </c>
      <c r="AL1401" t="s">
        <v>50</v>
      </c>
      <c r="AM1401" t="s">
        <v>50</v>
      </c>
      <c r="AN1401" t="s">
        <v>51</v>
      </c>
      <c r="AO1401" t="s">
        <v>51</v>
      </c>
      <c r="AP1401" t="s">
        <v>50</v>
      </c>
      <c r="AQ1401" t="s">
        <v>51</v>
      </c>
      <c r="AR1401" t="s">
        <v>51</v>
      </c>
      <c r="AS1401" t="s">
        <v>50</v>
      </c>
      <c r="AT1401" t="s">
        <v>50</v>
      </c>
      <c r="AU1401" t="s">
        <v>52</v>
      </c>
      <c r="AV1401" t="s">
        <v>52</v>
      </c>
      <c r="AW1401" t="s">
        <v>52</v>
      </c>
      <c r="AX1401" t="s">
        <v>52</v>
      </c>
      <c r="AY1401" t="s">
        <v>51</v>
      </c>
    </row>
    <row r="1402" spans="1:51" hidden="1" x14ac:dyDescent="0.25">
      <c r="A1402">
        <v>280977</v>
      </c>
      <c r="B1402">
        <v>53</v>
      </c>
      <c r="C1402">
        <v>53</v>
      </c>
      <c r="D1402">
        <v>30</v>
      </c>
      <c r="E1402">
        <v>7</v>
      </c>
      <c r="F1402" t="s">
        <v>1699</v>
      </c>
      <c r="G1402" s="22">
        <v>23645</v>
      </c>
      <c r="H1402">
        <v>54</v>
      </c>
      <c r="I1402" t="s">
        <v>56</v>
      </c>
      <c r="J1402" t="s">
        <v>47</v>
      </c>
      <c r="K1402" t="s">
        <v>58</v>
      </c>
      <c r="L1402">
        <v>32.799999999999997</v>
      </c>
      <c r="M1402">
        <v>112</v>
      </c>
      <c r="N1402">
        <v>75</v>
      </c>
      <c r="O1402">
        <v>37</v>
      </c>
      <c r="P1402">
        <v>93.5</v>
      </c>
      <c r="Q1402">
        <v>64</v>
      </c>
      <c r="R1402" t="s">
        <v>49</v>
      </c>
      <c r="S1402" t="s">
        <v>50</v>
      </c>
      <c r="T1402" t="s">
        <v>50</v>
      </c>
      <c r="U1402" t="s">
        <v>50</v>
      </c>
      <c r="V1402" t="s">
        <v>50</v>
      </c>
      <c r="W1402" t="s">
        <v>50</v>
      </c>
      <c r="X1402" t="s">
        <v>51</v>
      </c>
      <c r="Y1402" t="s">
        <v>50</v>
      </c>
      <c r="Z1402" t="s">
        <v>52</v>
      </c>
      <c r="AA1402" t="s">
        <v>50</v>
      </c>
      <c r="AB1402" t="s">
        <v>50</v>
      </c>
      <c r="AK1402" t="s">
        <v>51</v>
      </c>
      <c r="AL1402" t="s">
        <v>50</v>
      </c>
      <c r="AM1402" t="s">
        <v>50</v>
      </c>
      <c r="AN1402" t="s">
        <v>51</v>
      </c>
      <c r="AO1402" t="s">
        <v>51</v>
      </c>
      <c r="AP1402" t="s">
        <v>50</v>
      </c>
      <c r="AQ1402" t="s">
        <v>50</v>
      </c>
      <c r="AR1402" t="s">
        <v>50</v>
      </c>
      <c r="AS1402" t="s">
        <v>50</v>
      </c>
      <c r="AT1402" t="s">
        <v>50</v>
      </c>
      <c r="AU1402" t="s">
        <v>52</v>
      </c>
      <c r="AV1402" t="s">
        <v>52</v>
      </c>
      <c r="AW1402" t="s">
        <v>52</v>
      </c>
      <c r="AX1402" t="s">
        <v>52</v>
      </c>
      <c r="AY1402" t="s">
        <v>51</v>
      </c>
    </row>
    <row r="1403" spans="1:51" hidden="1" x14ac:dyDescent="0.25">
      <c r="A1403">
        <v>280977</v>
      </c>
      <c r="B1403">
        <v>61</v>
      </c>
      <c r="C1403">
        <v>61</v>
      </c>
      <c r="D1403">
        <v>30</v>
      </c>
      <c r="E1403">
        <v>8</v>
      </c>
      <c r="F1403" t="s">
        <v>1700</v>
      </c>
      <c r="G1403" s="22">
        <v>23645</v>
      </c>
      <c r="H1403">
        <v>54</v>
      </c>
      <c r="I1403" t="s">
        <v>56</v>
      </c>
      <c r="J1403" t="s">
        <v>47</v>
      </c>
      <c r="K1403" t="s">
        <v>58</v>
      </c>
      <c r="L1403">
        <v>32.799999999999997</v>
      </c>
      <c r="M1403">
        <v>120</v>
      </c>
      <c r="N1403">
        <v>60</v>
      </c>
      <c r="O1403">
        <v>60</v>
      </c>
      <c r="P1403">
        <v>90</v>
      </c>
      <c r="Q1403">
        <v>60</v>
      </c>
      <c r="R1403" t="s">
        <v>49</v>
      </c>
      <c r="S1403" t="s">
        <v>50</v>
      </c>
      <c r="T1403" t="s">
        <v>50</v>
      </c>
      <c r="U1403" t="s">
        <v>50</v>
      </c>
      <c r="V1403" t="s">
        <v>50</v>
      </c>
      <c r="W1403" t="s">
        <v>50</v>
      </c>
      <c r="X1403" t="s">
        <v>51</v>
      </c>
      <c r="Y1403" t="s">
        <v>50</v>
      </c>
      <c r="Z1403" t="s">
        <v>52</v>
      </c>
      <c r="AA1403" t="s">
        <v>50</v>
      </c>
      <c r="AB1403" t="s">
        <v>50</v>
      </c>
      <c r="AC1403">
        <v>92</v>
      </c>
      <c r="AD1403">
        <v>82</v>
      </c>
      <c r="AE1403">
        <v>157</v>
      </c>
      <c r="AF1403">
        <v>4.3</v>
      </c>
      <c r="AI1403">
        <v>7.2</v>
      </c>
      <c r="AJ1403">
        <v>5.2</v>
      </c>
      <c r="AK1403" t="s">
        <v>51</v>
      </c>
      <c r="AL1403" t="s">
        <v>50</v>
      </c>
      <c r="AM1403" t="s">
        <v>50</v>
      </c>
      <c r="AN1403" t="s">
        <v>51</v>
      </c>
      <c r="AO1403" t="s">
        <v>51</v>
      </c>
      <c r="AP1403" t="s">
        <v>50</v>
      </c>
      <c r="AQ1403" t="s">
        <v>50</v>
      </c>
      <c r="AR1403" t="s">
        <v>50</v>
      </c>
      <c r="AS1403" t="s">
        <v>50</v>
      </c>
      <c r="AT1403" t="s">
        <v>50</v>
      </c>
      <c r="AU1403" t="s">
        <v>52</v>
      </c>
      <c r="AV1403" t="s">
        <v>52</v>
      </c>
      <c r="AW1403" t="s">
        <v>52</v>
      </c>
      <c r="AX1403" t="s">
        <v>52</v>
      </c>
      <c r="AY1403" t="s">
        <v>51</v>
      </c>
    </row>
    <row r="1404" spans="1:51" x14ac:dyDescent="0.25">
      <c r="A1404">
        <v>281372</v>
      </c>
      <c r="B1404">
        <v>51</v>
      </c>
      <c r="D1404">
        <v>51</v>
      </c>
      <c r="E1404">
        <v>1</v>
      </c>
      <c r="F1404" t="s">
        <v>348</v>
      </c>
      <c r="G1404" s="22">
        <v>14525</v>
      </c>
      <c r="H1404">
        <v>79</v>
      </c>
      <c r="I1404" t="s">
        <v>46</v>
      </c>
      <c r="J1404" t="s">
        <v>57</v>
      </c>
      <c r="K1404" t="s">
        <v>58</v>
      </c>
      <c r="L1404">
        <v>38.450000000000003</v>
      </c>
      <c r="M1404">
        <v>120</v>
      </c>
      <c r="N1404">
        <v>80</v>
      </c>
      <c r="O1404">
        <v>40</v>
      </c>
      <c r="P1404">
        <v>100</v>
      </c>
      <c r="Q1404">
        <v>71</v>
      </c>
      <c r="R1404" t="s">
        <v>49</v>
      </c>
      <c r="S1404" t="s">
        <v>51</v>
      </c>
      <c r="T1404" t="s">
        <v>50</v>
      </c>
      <c r="U1404" t="s">
        <v>50</v>
      </c>
      <c r="V1404" t="s">
        <v>51</v>
      </c>
      <c r="W1404" t="s">
        <v>51</v>
      </c>
      <c r="X1404" t="s">
        <v>50</v>
      </c>
      <c r="Y1404" t="s">
        <v>50</v>
      </c>
      <c r="Z1404" t="s">
        <v>52</v>
      </c>
      <c r="AA1404" t="s">
        <v>50</v>
      </c>
      <c r="AB1404" t="s">
        <v>51</v>
      </c>
      <c r="AC1404">
        <v>229</v>
      </c>
      <c r="AD1404">
        <v>18</v>
      </c>
      <c r="AE1404">
        <v>112</v>
      </c>
      <c r="AF1404">
        <v>3.9</v>
      </c>
      <c r="AI1404" t="s">
        <v>52</v>
      </c>
      <c r="AJ1404" t="s">
        <v>52</v>
      </c>
      <c r="AK1404" t="s">
        <v>50</v>
      </c>
      <c r="AL1404" t="s">
        <v>50</v>
      </c>
      <c r="AM1404" t="s">
        <v>52</v>
      </c>
      <c r="AN1404" t="s">
        <v>51</v>
      </c>
      <c r="AO1404" t="s">
        <v>51</v>
      </c>
      <c r="AP1404" t="s">
        <v>50</v>
      </c>
      <c r="AQ1404" t="s">
        <v>50</v>
      </c>
      <c r="AR1404" t="s">
        <v>50</v>
      </c>
      <c r="AS1404" t="s">
        <v>51</v>
      </c>
      <c r="AT1404" t="s">
        <v>50</v>
      </c>
      <c r="AU1404" t="s">
        <v>52</v>
      </c>
      <c r="AV1404" t="s">
        <v>52</v>
      </c>
      <c r="AW1404" t="s">
        <v>52</v>
      </c>
      <c r="AX1404" t="s">
        <v>52</v>
      </c>
      <c r="AY1404" t="s">
        <v>51</v>
      </c>
    </row>
    <row r="1405" spans="1:51" hidden="1" x14ac:dyDescent="0.25">
      <c r="A1405">
        <v>281372</v>
      </c>
      <c r="B1405">
        <v>51</v>
      </c>
      <c r="D1405">
        <v>51</v>
      </c>
      <c r="E1405">
        <v>2</v>
      </c>
      <c r="F1405" t="s">
        <v>1701</v>
      </c>
      <c r="G1405" s="22">
        <v>14525</v>
      </c>
      <c r="H1405">
        <v>79</v>
      </c>
      <c r="I1405" t="s">
        <v>46</v>
      </c>
      <c r="J1405" t="s">
        <v>57</v>
      </c>
      <c r="K1405" t="s">
        <v>58</v>
      </c>
      <c r="L1405">
        <v>38.450000000000003</v>
      </c>
      <c r="M1405">
        <v>130</v>
      </c>
      <c r="N1405">
        <v>80</v>
      </c>
      <c r="O1405">
        <v>50</v>
      </c>
      <c r="P1405">
        <v>105</v>
      </c>
      <c r="Q1405">
        <v>72</v>
      </c>
      <c r="R1405" t="s">
        <v>49</v>
      </c>
      <c r="S1405" t="s">
        <v>51</v>
      </c>
      <c r="T1405" t="s">
        <v>50</v>
      </c>
      <c r="U1405" t="s">
        <v>50</v>
      </c>
      <c r="V1405" t="s">
        <v>51</v>
      </c>
      <c r="W1405" t="s">
        <v>51</v>
      </c>
      <c r="X1405" t="s">
        <v>50</v>
      </c>
      <c r="Y1405" t="s">
        <v>50</v>
      </c>
      <c r="Z1405" t="s">
        <v>52</v>
      </c>
      <c r="AA1405" t="s">
        <v>50</v>
      </c>
      <c r="AB1405" t="s">
        <v>51</v>
      </c>
      <c r="AC1405">
        <v>237</v>
      </c>
      <c r="AD1405">
        <v>17</v>
      </c>
      <c r="AE1405">
        <v>107</v>
      </c>
      <c r="AF1405">
        <v>3.9</v>
      </c>
      <c r="AI1405" t="s">
        <v>52</v>
      </c>
      <c r="AJ1405" t="s">
        <v>52</v>
      </c>
      <c r="AK1405" t="s">
        <v>50</v>
      </c>
      <c r="AL1405" t="s">
        <v>50</v>
      </c>
      <c r="AM1405" t="s">
        <v>52</v>
      </c>
      <c r="AN1405" t="s">
        <v>51</v>
      </c>
      <c r="AO1405" t="s">
        <v>51</v>
      </c>
      <c r="AP1405" t="s">
        <v>50</v>
      </c>
      <c r="AQ1405" t="s">
        <v>50</v>
      </c>
      <c r="AR1405" t="s">
        <v>50</v>
      </c>
      <c r="AS1405" t="s">
        <v>51</v>
      </c>
      <c r="AT1405" t="s">
        <v>50</v>
      </c>
      <c r="AU1405" t="s">
        <v>52</v>
      </c>
      <c r="AV1405" t="s">
        <v>52</v>
      </c>
      <c r="AW1405" t="s">
        <v>52</v>
      </c>
      <c r="AX1405" t="s">
        <v>52</v>
      </c>
      <c r="AY1405" t="s">
        <v>51</v>
      </c>
    </row>
    <row r="1406" spans="1:51" hidden="1" x14ac:dyDescent="0.25">
      <c r="A1406">
        <v>281372</v>
      </c>
      <c r="B1406">
        <v>51</v>
      </c>
      <c r="D1406">
        <v>51</v>
      </c>
      <c r="E1406">
        <v>3</v>
      </c>
      <c r="F1406" t="s">
        <v>1702</v>
      </c>
      <c r="G1406" s="22">
        <v>14525</v>
      </c>
      <c r="H1406">
        <v>79</v>
      </c>
      <c r="I1406" t="s">
        <v>46</v>
      </c>
      <c r="J1406" t="s">
        <v>57</v>
      </c>
      <c r="K1406" t="s">
        <v>58</v>
      </c>
      <c r="L1406">
        <v>38.229999999999997</v>
      </c>
      <c r="M1406">
        <v>145</v>
      </c>
      <c r="N1406">
        <v>70</v>
      </c>
      <c r="O1406">
        <v>75</v>
      </c>
      <c r="P1406">
        <v>107.5</v>
      </c>
      <c r="Q1406">
        <v>66</v>
      </c>
      <c r="R1406" t="s">
        <v>54</v>
      </c>
      <c r="S1406" t="s">
        <v>51</v>
      </c>
      <c r="T1406" t="s">
        <v>50</v>
      </c>
      <c r="U1406" t="s">
        <v>50</v>
      </c>
      <c r="V1406" t="s">
        <v>51</v>
      </c>
      <c r="W1406" t="s">
        <v>51</v>
      </c>
      <c r="X1406" t="s">
        <v>50</v>
      </c>
      <c r="Y1406" t="s">
        <v>50</v>
      </c>
      <c r="Z1406" t="s">
        <v>52</v>
      </c>
      <c r="AA1406" t="s">
        <v>50</v>
      </c>
      <c r="AB1406" t="s">
        <v>51</v>
      </c>
      <c r="AC1406">
        <v>280</v>
      </c>
      <c r="AD1406">
        <v>14</v>
      </c>
      <c r="AE1406">
        <v>114</v>
      </c>
      <c r="AF1406">
        <v>3.9</v>
      </c>
      <c r="AI1406" t="s">
        <v>52</v>
      </c>
      <c r="AJ1406" t="s">
        <v>52</v>
      </c>
      <c r="AK1406" t="s">
        <v>50</v>
      </c>
      <c r="AL1406" t="s">
        <v>50</v>
      </c>
      <c r="AM1406" t="s">
        <v>52</v>
      </c>
      <c r="AN1406" t="s">
        <v>51</v>
      </c>
      <c r="AO1406" t="s">
        <v>51</v>
      </c>
      <c r="AP1406" t="s">
        <v>50</v>
      </c>
      <c r="AQ1406" t="s">
        <v>50</v>
      </c>
      <c r="AR1406" t="s">
        <v>50</v>
      </c>
      <c r="AS1406" t="s">
        <v>51</v>
      </c>
      <c r="AT1406" t="s">
        <v>50</v>
      </c>
      <c r="AU1406" t="s">
        <v>52</v>
      </c>
      <c r="AV1406" t="s">
        <v>52</v>
      </c>
      <c r="AW1406" t="s">
        <v>52</v>
      </c>
      <c r="AX1406" t="s">
        <v>52</v>
      </c>
      <c r="AY1406" t="s">
        <v>51</v>
      </c>
    </row>
    <row r="1407" spans="1:51" hidden="1" x14ac:dyDescent="0.25">
      <c r="A1407">
        <v>281372</v>
      </c>
      <c r="B1407">
        <v>51</v>
      </c>
      <c r="D1407">
        <v>51</v>
      </c>
      <c r="E1407">
        <v>4</v>
      </c>
      <c r="F1407" t="s">
        <v>1703</v>
      </c>
      <c r="G1407" s="22">
        <v>14525</v>
      </c>
      <c r="H1407">
        <v>79</v>
      </c>
      <c r="I1407" t="s">
        <v>46</v>
      </c>
      <c r="J1407" t="s">
        <v>57</v>
      </c>
      <c r="K1407" t="s">
        <v>58</v>
      </c>
      <c r="L1407">
        <v>38.869999999999997</v>
      </c>
      <c r="M1407">
        <v>125</v>
      </c>
      <c r="N1407">
        <v>60</v>
      </c>
      <c r="O1407">
        <v>65</v>
      </c>
      <c r="P1407">
        <v>92.5</v>
      </c>
      <c r="Q1407">
        <v>67</v>
      </c>
      <c r="R1407" t="s">
        <v>59</v>
      </c>
      <c r="S1407" t="s">
        <v>51</v>
      </c>
      <c r="T1407" t="s">
        <v>50</v>
      </c>
      <c r="U1407" t="s">
        <v>50</v>
      </c>
      <c r="V1407" t="s">
        <v>51</v>
      </c>
      <c r="W1407" t="s">
        <v>51</v>
      </c>
      <c r="X1407" t="s">
        <v>50</v>
      </c>
      <c r="Y1407" t="s">
        <v>50</v>
      </c>
      <c r="Z1407" t="s">
        <v>52</v>
      </c>
      <c r="AA1407" t="s">
        <v>50</v>
      </c>
      <c r="AB1407" t="s">
        <v>51</v>
      </c>
      <c r="AI1407" t="s">
        <v>52</v>
      </c>
      <c r="AJ1407" t="s">
        <v>52</v>
      </c>
      <c r="AK1407" t="s">
        <v>50</v>
      </c>
      <c r="AL1407" t="s">
        <v>50</v>
      </c>
      <c r="AM1407" t="s">
        <v>52</v>
      </c>
      <c r="AN1407" t="s">
        <v>51</v>
      </c>
      <c r="AO1407" t="s">
        <v>51</v>
      </c>
      <c r="AP1407" t="s">
        <v>50</v>
      </c>
      <c r="AQ1407" t="s">
        <v>50</v>
      </c>
      <c r="AR1407" t="s">
        <v>50</v>
      </c>
      <c r="AS1407" t="s">
        <v>51</v>
      </c>
      <c r="AT1407" t="s">
        <v>50</v>
      </c>
      <c r="AU1407" t="s">
        <v>52</v>
      </c>
      <c r="AV1407" t="s">
        <v>52</v>
      </c>
      <c r="AW1407" t="s">
        <v>52</v>
      </c>
      <c r="AX1407" t="s">
        <v>52</v>
      </c>
      <c r="AY1407" t="s">
        <v>51</v>
      </c>
    </row>
    <row r="1408" spans="1:51" hidden="1" x14ac:dyDescent="0.25">
      <c r="A1408">
        <v>281372</v>
      </c>
      <c r="B1408">
        <v>51</v>
      </c>
      <c r="D1408">
        <v>51</v>
      </c>
      <c r="E1408">
        <v>5</v>
      </c>
      <c r="F1408" t="s">
        <v>1704</v>
      </c>
      <c r="G1408" s="22">
        <v>14525</v>
      </c>
      <c r="H1408">
        <v>79</v>
      </c>
      <c r="I1408" t="s">
        <v>46</v>
      </c>
      <c r="J1408" t="s">
        <v>57</v>
      </c>
      <c r="K1408" t="s">
        <v>58</v>
      </c>
      <c r="L1408">
        <v>38.700000000000003</v>
      </c>
      <c r="M1408">
        <v>125</v>
      </c>
      <c r="N1408">
        <v>60</v>
      </c>
      <c r="O1408">
        <v>65</v>
      </c>
      <c r="P1408">
        <v>92.5</v>
      </c>
      <c r="Q1408">
        <v>67</v>
      </c>
      <c r="R1408" t="s">
        <v>54</v>
      </c>
      <c r="S1408" t="s">
        <v>50</v>
      </c>
      <c r="T1408" t="s">
        <v>50</v>
      </c>
      <c r="U1408" t="s">
        <v>50</v>
      </c>
      <c r="V1408" t="s">
        <v>51</v>
      </c>
      <c r="W1408" t="s">
        <v>51</v>
      </c>
      <c r="X1408" t="s">
        <v>50</v>
      </c>
      <c r="Y1408" t="s">
        <v>50</v>
      </c>
      <c r="Z1408" t="s">
        <v>52</v>
      </c>
      <c r="AA1408" t="s">
        <v>50</v>
      </c>
      <c r="AB1408" t="s">
        <v>51</v>
      </c>
      <c r="AC1408">
        <v>265</v>
      </c>
      <c r="AD1408">
        <v>15</v>
      </c>
      <c r="AE1408">
        <v>97</v>
      </c>
      <c r="AF1408">
        <v>3.7</v>
      </c>
      <c r="AI1408" t="s">
        <v>52</v>
      </c>
      <c r="AJ1408" t="s">
        <v>52</v>
      </c>
      <c r="AK1408" t="s">
        <v>50</v>
      </c>
      <c r="AL1408" t="s">
        <v>50</v>
      </c>
      <c r="AM1408" t="s">
        <v>52</v>
      </c>
      <c r="AN1408" t="s">
        <v>51</v>
      </c>
      <c r="AO1408" t="s">
        <v>51</v>
      </c>
      <c r="AP1408" t="s">
        <v>50</v>
      </c>
      <c r="AQ1408" t="s">
        <v>50</v>
      </c>
      <c r="AR1408" t="s">
        <v>50</v>
      </c>
      <c r="AS1408" t="s">
        <v>51</v>
      </c>
      <c r="AT1408" t="s">
        <v>50</v>
      </c>
      <c r="AU1408" t="s">
        <v>52</v>
      </c>
      <c r="AV1408" t="s">
        <v>52</v>
      </c>
      <c r="AW1408" t="s">
        <v>52</v>
      </c>
      <c r="AX1408" t="s">
        <v>52</v>
      </c>
      <c r="AY1408" t="s">
        <v>51</v>
      </c>
    </row>
    <row r="1409" spans="1:51" hidden="1" x14ac:dyDescent="0.25">
      <c r="A1409">
        <v>281372</v>
      </c>
      <c r="B1409">
        <v>51</v>
      </c>
      <c r="D1409">
        <v>51</v>
      </c>
      <c r="E1409">
        <v>6</v>
      </c>
      <c r="F1409" t="s">
        <v>1705</v>
      </c>
      <c r="G1409" s="22">
        <v>14525</v>
      </c>
      <c r="H1409">
        <v>79</v>
      </c>
      <c r="I1409" t="s">
        <v>46</v>
      </c>
      <c r="J1409" t="s">
        <v>57</v>
      </c>
      <c r="K1409" t="s">
        <v>58</v>
      </c>
      <c r="L1409">
        <v>38.700000000000003</v>
      </c>
      <c r="M1409">
        <v>125</v>
      </c>
      <c r="N1409">
        <v>60</v>
      </c>
      <c r="O1409">
        <v>65</v>
      </c>
      <c r="P1409">
        <v>92.5</v>
      </c>
      <c r="Q1409">
        <v>67</v>
      </c>
      <c r="R1409" t="s">
        <v>54</v>
      </c>
      <c r="S1409" t="s">
        <v>50</v>
      </c>
      <c r="T1409" t="s">
        <v>50</v>
      </c>
      <c r="U1409" t="s">
        <v>50</v>
      </c>
      <c r="V1409" t="s">
        <v>51</v>
      </c>
      <c r="W1409" t="s">
        <v>51</v>
      </c>
      <c r="X1409" t="s">
        <v>50</v>
      </c>
      <c r="Y1409" t="s">
        <v>50</v>
      </c>
      <c r="Z1409" t="s">
        <v>52</v>
      </c>
      <c r="AA1409" t="s">
        <v>50</v>
      </c>
      <c r="AB1409" t="s">
        <v>51</v>
      </c>
      <c r="AC1409">
        <v>265</v>
      </c>
      <c r="AD1409">
        <v>15</v>
      </c>
      <c r="AE1409">
        <v>97</v>
      </c>
      <c r="AF1409">
        <v>3.7</v>
      </c>
      <c r="AI1409" t="s">
        <v>52</v>
      </c>
      <c r="AJ1409" t="s">
        <v>52</v>
      </c>
      <c r="AK1409" t="s">
        <v>50</v>
      </c>
      <c r="AL1409" t="s">
        <v>50</v>
      </c>
      <c r="AM1409" t="s">
        <v>52</v>
      </c>
      <c r="AN1409" t="s">
        <v>51</v>
      </c>
      <c r="AO1409" t="s">
        <v>51</v>
      </c>
      <c r="AP1409" t="s">
        <v>50</v>
      </c>
      <c r="AQ1409" t="s">
        <v>50</v>
      </c>
      <c r="AR1409" t="s">
        <v>50</v>
      </c>
      <c r="AS1409" t="s">
        <v>51</v>
      </c>
      <c r="AT1409" t="s">
        <v>50</v>
      </c>
      <c r="AU1409" t="s">
        <v>52</v>
      </c>
      <c r="AV1409" t="s">
        <v>52</v>
      </c>
      <c r="AW1409" t="s">
        <v>52</v>
      </c>
      <c r="AX1409" t="s">
        <v>52</v>
      </c>
      <c r="AY1409" t="s">
        <v>51</v>
      </c>
    </row>
    <row r="1410" spans="1:51" hidden="1" x14ac:dyDescent="0.25">
      <c r="A1410">
        <v>281372</v>
      </c>
      <c r="B1410">
        <v>51</v>
      </c>
      <c r="D1410">
        <v>51</v>
      </c>
      <c r="E1410">
        <v>7</v>
      </c>
      <c r="F1410" t="s">
        <v>1706</v>
      </c>
      <c r="G1410" s="22">
        <v>14525</v>
      </c>
      <c r="H1410">
        <v>79</v>
      </c>
      <c r="I1410" t="s">
        <v>46</v>
      </c>
      <c r="J1410" t="s">
        <v>57</v>
      </c>
      <c r="K1410" t="s">
        <v>58</v>
      </c>
      <c r="L1410">
        <v>38</v>
      </c>
      <c r="M1410">
        <v>110</v>
      </c>
      <c r="N1410">
        <v>65</v>
      </c>
      <c r="O1410">
        <v>45</v>
      </c>
      <c r="P1410">
        <v>87.5</v>
      </c>
      <c r="Q1410">
        <v>65</v>
      </c>
      <c r="R1410" t="s">
        <v>54</v>
      </c>
      <c r="S1410" t="s">
        <v>50</v>
      </c>
      <c r="T1410" t="s">
        <v>50</v>
      </c>
      <c r="U1410" t="s">
        <v>50</v>
      </c>
      <c r="V1410" t="s">
        <v>51</v>
      </c>
      <c r="W1410" t="s">
        <v>51</v>
      </c>
      <c r="X1410" t="s">
        <v>50</v>
      </c>
      <c r="Z1410" t="s">
        <v>52</v>
      </c>
      <c r="AA1410" t="s">
        <v>50</v>
      </c>
      <c r="AB1410" t="s">
        <v>51</v>
      </c>
      <c r="AC1410">
        <v>257</v>
      </c>
      <c r="AD1410">
        <v>15</v>
      </c>
      <c r="AE1410">
        <v>102</v>
      </c>
      <c r="AF1410">
        <v>4.4000000000000004</v>
      </c>
      <c r="AK1410" t="s">
        <v>50</v>
      </c>
      <c r="AL1410" t="s">
        <v>50</v>
      </c>
      <c r="AN1410" t="s">
        <v>51</v>
      </c>
      <c r="AO1410" t="s">
        <v>51</v>
      </c>
      <c r="AP1410" t="s">
        <v>50</v>
      </c>
      <c r="AQ1410" t="s">
        <v>50</v>
      </c>
      <c r="AR1410" t="s">
        <v>50</v>
      </c>
      <c r="AS1410" t="s">
        <v>51</v>
      </c>
      <c r="AT1410" t="s">
        <v>50</v>
      </c>
      <c r="AU1410" s="23">
        <v>42527</v>
      </c>
      <c r="AV1410">
        <v>0</v>
      </c>
      <c r="AW1410" t="s">
        <v>52</v>
      </c>
      <c r="AX1410">
        <v>737</v>
      </c>
      <c r="AY1410" t="s">
        <v>51</v>
      </c>
    </row>
    <row r="1411" spans="1:51" x14ac:dyDescent="0.25">
      <c r="A1411">
        <v>281639</v>
      </c>
      <c r="B1411">
        <v>60</v>
      </c>
      <c r="C1411">
        <v>60</v>
      </c>
      <c r="D1411">
        <v>60</v>
      </c>
      <c r="E1411">
        <v>1</v>
      </c>
      <c r="F1411" t="s">
        <v>349</v>
      </c>
      <c r="G1411" s="22">
        <v>12924</v>
      </c>
      <c r="H1411">
        <v>83</v>
      </c>
      <c r="I1411" t="s">
        <v>46</v>
      </c>
      <c r="J1411" t="s">
        <v>47</v>
      </c>
      <c r="K1411" t="s">
        <v>58</v>
      </c>
      <c r="L1411">
        <v>36.5</v>
      </c>
      <c r="M1411">
        <v>135</v>
      </c>
      <c r="N1411">
        <v>70</v>
      </c>
      <c r="O1411">
        <v>65</v>
      </c>
      <c r="P1411">
        <v>102.5</v>
      </c>
      <c r="Q1411">
        <v>61</v>
      </c>
      <c r="R1411" t="s">
        <v>59</v>
      </c>
      <c r="S1411" t="s">
        <v>50</v>
      </c>
      <c r="T1411" t="s">
        <v>50</v>
      </c>
      <c r="U1411" t="s">
        <v>50</v>
      </c>
      <c r="V1411" t="s">
        <v>51</v>
      </c>
      <c r="W1411" t="s">
        <v>50</v>
      </c>
      <c r="X1411" t="s">
        <v>51</v>
      </c>
      <c r="Y1411" t="s">
        <v>50</v>
      </c>
      <c r="Z1411" t="s">
        <v>52</v>
      </c>
      <c r="AA1411" t="s">
        <v>50</v>
      </c>
      <c r="AB1411" t="s">
        <v>51</v>
      </c>
      <c r="AC1411">
        <v>110</v>
      </c>
      <c r="AD1411">
        <v>40</v>
      </c>
      <c r="AE1411">
        <v>105</v>
      </c>
      <c r="AF1411">
        <v>4.4000000000000004</v>
      </c>
      <c r="AI1411">
        <v>3.6</v>
      </c>
      <c r="AJ1411">
        <v>1.5</v>
      </c>
      <c r="AK1411" t="s">
        <v>50</v>
      </c>
      <c r="AL1411" t="s">
        <v>51</v>
      </c>
      <c r="AM1411" t="s">
        <v>50</v>
      </c>
      <c r="AN1411" t="s">
        <v>51</v>
      </c>
      <c r="AO1411" t="s">
        <v>51</v>
      </c>
      <c r="AP1411" t="s">
        <v>50</v>
      </c>
      <c r="AQ1411" t="s">
        <v>50</v>
      </c>
      <c r="AR1411" t="s">
        <v>50</v>
      </c>
      <c r="AS1411" t="s">
        <v>51</v>
      </c>
      <c r="AT1411" t="s">
        <v>50</v>
      </c>
      <c r="AU1411" t="s">
        <v>52</v>
      </c>
      <c r="AV1411" t="s">
        <v>52</v>
      </c>
      <c r="AW1411" t="s">
        <v>52</v>
      </c>
      <c r="AX1411" t="s">
        <v>52</v>
      </c>
      <c r="AY1411" t="s">
        <v>51</v>
      </c>
    </row>
    <row r="1412" spans="1:51" hidden="1" x14ac:dyDescent="0.25">
      <c r="A1412">
        <v>281639</v>
      </c>
      <c r="B1412">
        <v>60</v>
      </c>
      <c r="C1412">
        <v>60</v>
      </c>
      <c r="D1412">
        <v>60</v>
      </c>
      <c r="E1412">
        <v>2</v>
      </c>
      <c r="F1412" t="s">
        <v>1707</v>
      </c>
      <c r="G1412" s="22">
        <v>12924</v>
      </c>
      <c r="H1412">
        <v>83</v>
      </c>
      <c r="I1412" t="s">
        <v>46</v>
      </c>
      <c r="J1412" t="s">
        <v>47</v>
      </c>
      <c r="K1412" t="s">
        <v>58</v>
      </c>
      <c r="L1412">
        <v>36.4</v>
      </c>
      <c r="M1412">
        <v>150</v>
      </c>
      <c r="N1412">
        <v>80</v>
      </c>
      <c r="O1412">
        <v>70</v>
      </c>
      <c r="P1412">
        <v>115</v>
      </c>
      <c r="Q1412">
        <v>70</v>
      </c>
      <c r="R1412" t="s">
        <v>59</v>
      </c>
      <c r="S1412" t="s">
        <v>50</v>
      </c>
      <c r="T1412" t="s">
        <v>50</v>
      </c>
      <c r="U1412" t="s">
        <v>50</v>
      </c>
      <c r="V1412" t="s">
        <v>51</v>
      </c>
      <c r="W1412" t="s">
        <v>50</v>
      </c>
      <c r="X1412" t="s">
        <v>51</v>
      </c>
      <c r="Y1412" t="s">
        <v>50</v>
      </c>
      <c r="Z1412" t="s">
        <v>52</v>
      </c>
      <c r="AA1412" t="s">
        <v>50</v>
      </c>
      <c r="AB1412" t="s">
        <v>51</v>
      </c>
      <c r="AC1412">
        <v>140</v>
      </c>
      <c r="AD1412">
        <v>30</v>
      </c>
      <c r="AF1412">
        <v>5.2</v>
      </c>
      <c r="AK1412" t="s">
        <v>50</v>
      </c>
      <c r="AL1412" t="s">
        <v>51</v>
      </c>
      <c r="AM1412" t="s">
        <v>50</v>
      </c>
      <c r="AN1412" t="s">
        <v>50</v>
      </c>
      <c r="AO1412" t="s">
        <v>51</v>
      </c>
      <c r="AP1412" t="s">
        <v>51</v>
      </c>
      <c r="AQ1412" t="s">
        <v>50</v>
      </c>
      <c r="AR1412" t="s">
        <v>50</v>
      </c>
      <c r="AS1412" t="s">
        <v>51</v>
      </c>
      <c r="AT1412" t="s">
        <v>50</v>
      </c>
      <c r="AU1412" t="s">
        <v>52</v>
      </c>
      <c r="AV1412" t="s">
        <v>52</v>
      </c>
      <c r="AW1412" t="s">
        <v>52</v>
      </c>
      <c r="AX1412" t="s">
        <v>52</v>
      </c>
      <c r="AY1412" t="s">
        <v>51</v>
      </c>
    </row>
    <row r="1413" spans="1:51" hidden="1" x14ac:dyDescent="0.25">
      <c r="A1413">
        <v>281639</v>
      </c>
      <c r="B1413">
        <v>60</v>
      </c>
      <c r="C1413">
        <v>60</v>
      </c>
      <c r="D1413">
        <v>60</v>
      </c>
      <c r="E1413">
        <v>3</v>
      </c>
      <c r="F1413" t="s">
        <v>1708</v>
      </c>
      <c r="G1413" s="22">
        <v>12924</v>
      </c>
      <c r="H1413">
        <v>83</v>
      </c>
      <c r="I1413" t="s">
        <v>46</v>
      </c>
      <c r="J1413" t="s">
        <v>47</v>
      </c>
      <c r="K1413" t="s">
        <v>58</v>
      </c>
      <c r="L1413">
        <v>35</v>
      </c>
      <c r="M1413">
        <v>120</v>
      </c>
      <c r="N1413">
        <v>55</v>
      </c>
      <c r="O1413">
        <v>65</v>
      </c>
      <c r="P1413">
        <v>87.5</v>
      </c>
      <c r="Q1413">
        <v>56</v>
      </c>
      <c r="R1413" t="s">
        <v>59</v>
      </c>
      <c r="S1413" t="s">
        <v>50</v>
      </c>
      <c r="T1413" t="s">
        <v>50</v>
      </c>
      <c r="U1413" t="s">
        <v>50</v>
      </c>
      <c r="V1413" t="s">
        <v>51</v>
      </c>
      <c r="W1413" t="s">
        <v>50</v>
      </c>
      <c r="X1413" t="s">
        <v>51</v>
      </c>
      <c r="Y1413" t="s">
        <v>50</v>
      </c>
      <c r="Z1413" t="s">
        <v>52</v>
      </c>
      <c r="AA1413" t="s">
        <v>50</v>
      </c>
      <c r="AB1413" t="s">
        <v>51</v>
      </c>
      <c r="AC1413">
        <v>135</v>
      </c>
      <c r="AD1413">
        <v>32</v>
      </c>
      <c r="AE1413">
        <v>110</v>
      </c>
      <c r="AF1413">
        <v>4.8</v>
      </c>
      <c r="AK1413" t="s">
        <v>50</v>
      </c>
      <c r="AL1413" t="s">
        <v>51</v>
      </c>
      <c r="AM1413" t="s">
        <v>50</v>
      </c>
      <c r="AN1413" t="s">
        <v>50</v>
      </c>
      <c r="AO1413" t="s">
        <v>51</v>
      </c>
      <c r="AP1413" t="s">
        <v>50</v>
      </c>
      <c r="AQ1413" t="s">
        <v>50</v>
      </c>
      <c r="AR1413" t="s">
        <v>50</v>
      </c>
      <c r="AS1413" t="s">
        <v>51</v>
      </c>
      <c r="AT1413" t="s">
        <v>50</v>
      </c>
      <c r="AU1413" t="s">
        <v>52</v>
      </c>
      <c r="AV1413" t="s">
        <v>52</v>
      </c>
      <c r="AW1413" t="s">
        <v>52</v>
      </c>
      <c r="AX1413" t="s">
        <v>52</v>
      </c>
      <c r="AY1413" t="s">
        <v>51</v>
      </c>
    </row>
    <row r="1414" spans="1:51" hidden="1" x14ac:dyDescent="0.25">
      <c r="A1414">
        <v>281639</v>
      </c>
      <c r="B1414">
        <v>60</v>
      </c>
      <c r="C1414">
        <v>60</v>
      </c>
      <c r="D1414">
        <v>60</v>
      </c>
      <c r="E1414">
        <v>4</v>
      </c>
      <c r="F1414" t="s">
        <v>1709</v>
      </c>
      <c r="G1414" s="22">
        <v>12924</v>
      </c>
      <c r="H1414">
        <v>83</v>
      </c>
      <c r="I1414" t="s">
        <v>46</v>
      </c>
      <c r="J1414" t="s">
        <v>47</v>
      </c>
      <c r="K1414" t="s">
        <v>58</v>
      </c>
      <c r="L1414">
        <v>34.799999999999997</v>
      </c>
      <c r="M1414">
        <v>125</v>
      </c>
      <c r="N1414">
        <v>55</v>
      </c>
      <c r="O1414">
        <v>70</v>
      </c>
      <c r="P1414">
        <v>90</v>
      </c>
      <c r="Q1414">
        <v>66</v>
      </c>
      <c r="R1414" t="s">
        <v>59</v>
      </c>
      <c r="S1414" t="s">
        <v>50</v>
      </c>
      <c r="T1414" t="s">
        <v>50</v>
      </c>
      <c r="U1414" t="s">
        <v>50</v>
      </c>
      <c r="V1414" t="s">
        <v>51</v>
      </c>
      <c r="W1414" t="s">
        <v>50</v>
      </c>
      <c r="X1414" t="s">
        <v>51</v>
      </c>
      <c r="Y1414" t="s">
        <v>50</v>
      </c>
      <c r="Z1414" t="s">
        <v>52</v>
      </c>
      <c r="AA1414" t="s">
        <v>50</v>
      </c>
      <c r="AB1414" t="s">
        <v>51</v>
      </c>
      <c r="AC1414">
        <v>107</v>
      </c>
      <c r="AD1414">
        <v>42</v>
      </c>
      <c r="AF1414">
        <v>4.5999999999999996</v>
      </c>
      <c r="AK1414" t="s">
        <v>50</v>
      </c>
      <c r="AL1414" t="s">
        <v>51</v>
      </c>
      <c r="AM1414" t="s">
        <v>50</v>
      </c>
      <c r="AN1414" t="s">
        <v>51</v>
      </c>
      <c r="AO1414" t="s">
        <v>51</v>
      </c>
      <c r="AP1414" t="s">
        <v>50</v>
      </c>
      <c r="AQ1414" t="s">
        <v>50</v>
      </c>
      <c r="AR1414" t="s">
        <v>50</v>
      </c>
      <c r="AS1414" t="s">
        <v>51</v>
      </c>
      <c r="AT1414" t="s">
        <v>50</v>
      </c>
      <c r="AU1414" t="s">
        <v>52</v>
      </c>
      <c r="AV1414" t="s">
        <v>52</v>
      </c>
      <c r="AW1414" t="s">
        <v>52</v>
      </c>
      <c r="AX1414" t="s">
        <v>52</v>
      </c>
      <c r="AY1414" t="s">
        <v>51</v>
      </c>
    </row>
    <row r="1415" spans="1:51" x14ac:dyDescent="0.25">
      <c r="A1415">
        <v>281678</v>
      </c>
      <c r="B1415">
        <v>53</v>
      </c>
      <c r="C1415">
        <v>53</v>
      </c>
      <c r="D1415">
        <v>40</v>
      </c>
      <c r="E1415">
        <v>1</v>
      </c>
      <c r="F1415" t="s">
        <v>350</v>
      </c>
      <c r="G1415" s="22">
        <v>20253</v>
      </c>
      <c r="H1415">
        <v>63</v>
      </c>
      <c r="I1415" t="s">
        <v>46</v>
      </c>
      <c r="J1415" t="s">
        <v>47</v>
      </c>
      <c r="K1415" t="s">
        <v>48</v>
      </c>
      <c r="L1415">
        <v>27.3</v>
      </c>
      <c r="M1415">
        <v>130</v>
      </c>
      <c r="N1415">
        <v>75</v>
      </c>
      <c r="O1415">
        <v>55</v>
      </c>
      <c r="P1415">
        <v>102.5</v>
      </c>
      <c r="Q1415">
        <v>68</v>
      </c>
      <c r="R1415" t="s">
        <v>54</v>
      </c>
      <c r="S1415" t="s">
        <v>50</v>
      </c>
      <c r="T1415" t="s">
        <v>50</v>
      </c>
      <c r="U1415" t="s">
        <v>50</v>
      </c>
      <c r="V1415" t="s">
        <v>50</v>
      </c>
      <c r="W1415" t="s">
        <v>50</v>
      </c>
      <c r="X1415" t="s">
        <v>50</v>
      </c>
      <c r="Y1415" t="s">
        <v>50</v>
      </c>
      <c r="Z1415" t="s">
        <v>52</v>
      </c>
      <c r="AA1415" t="s">
        <v>50</v>
      </c>
      <c r="AB1415" t="s">
        <v>50</v>
      </c>
      <c r="AK1415" t="s">
        <v>50</v>
      </c>
      <c r="AL1415" t="s">
        <v>51</v>
      </c>
      <c r="AM1415" t="s">
        <v>50</v>
      </c>
      <c r="AN1415" t="s">
        <v>51</v>
      </c>
      <c r="AO1415" t="s">
        <v>50</v>
      </c>
      <c r="AP1415" t="s">
        <v>50</v>
      </c>
      <c r="AQ1415" t="s">
        <v>50</v>
      </c>
      <c r="AR1415" t="s">
        <v>50</v>
      </c>
      <c r="AS1415" t="s">
        <v>50</v>
      </c>
      <c r="AT1415" t="s">
        <v>50</v>
      </c>
      <c r="AU1415" t="s">
        <v>52</v>
      </c>
      <c r="AV1415" t="s">
        <v>52</v>
      </c>
      <c r="AW1415" t="s">
        <v>52</v>
      </c>
      <c r="AX1415" t="s">
        <v>52</v>
      </c>
      <c r="AY1415" t="s">
        <v>50</v>
      </c>
    </row>
    <row r="1416" spans="1:51" hidden="1" x14ac:dyDescent="0.25">
      <c r="A1416">
        <v>281678</v>
      </c>
      <c r="B1416">
        <v>53</v>
      </c>
      <c r="C1416">
        <v>53</v>
      </c>
      <c r="D1416">
        <v>40</v>
      </c>
      <c r="E1416">
        <v>2</v>
      </c>
      <c r="F1416" t="s">
        <v>1710</v>
      </c>
      <c r="G1416" s="22">
        <v>20253</v>
      </c>
      <c r="H1416">
        <v>63</v>
      </c>
      <c r="I1416" t="s">
        <v>46</v>
      </c>
      <c r="J1416" t="s">
        <v>47</v>
      </c>
      <c r="K1416" t="s">
        <v>48</v>
      </c>
      <c r="L1416">
        <v>27.7</v>
      </c>
      <c r="M1416">
        <v>130</v>
      </c>
      <c r="N1416">
        <v>60</v>
      </c>
      <c r="O1416">
        <v>70</v>
      </c>
      <c r="P1416">
        <v>95</v>
      </c>
      <c r="Q1416">
        <v>64</v>
      </c>
      <c r="R1416" t="s">
        <v>54</v>
      </c>
      <c r="S1416" t="s">
        <v>50</v>
      </c>
      <c r="T1416" t="s">
        <v>50</v>
      </c>
      <c r="U1416" t="s">
        <v>50</v>
      </c>
      <c r="V1416" t="s">
        <v>50</v>
      </c>
      <c r="W1416" t="s">
        <v>50</v>
      </c>
      <c r="X1416" t="s">
        <v>50</v>
      </c>
      <c r="Y1416" t="s">
        <v>50</v>
      </c>
      <c r="Z1416" t="s">
        <v>52</v>
      </c>
      <c r="AA1416" t="s">
        <v>50</v>
      </c>
      <c r="AB1416" t="s">
        <v>50</v>
      </c>
      <c r="AC1416">
        <v>67</v>
      </c>
      <c r="AD1416">
        <v>85</v>
      </c>
      <c r="AE1416">
        <v>126</v>
      </c>
      <c r="AF1416">
        <v>4.2</v>
      </c>
      <c r="AI1416">
        <v>6.5</v>
      </c>
      <c r="AJ1416">
        <v>3.2</v>
      </c>
      <c r="AK1416" t="s">
        <v>50</v>
      </c>
      <c r="AL1416" t="s">
        <v>51</v>
      </c>
      <c r="AM1416" t="s">
        <v>50</v>
      </c>
      <c r="AN1416" t="s">
        <v>51</v>
      </c>
      <c r="AO1416" t="s">
        <v>50</v>
      </c>
      <c r="AP1416" t="s">
        <v>50</v>
      </c>
      <c r="AQ1416" t="s">
        <v>50</v>
      </c>
      <c r="AR1416" t="s">
        <v>50</v>
      </c>
      <c r="AS1416" t="s">
        <v>50</v>
      </c>
      <c r="AT1416" t="s">
        <v>50</v>
      </c>
      <c r="AU1416" t="s">
        <v>52</v>
      </c>
      <c r="AV1416" t="s">
        <v>52</v>
      </c>
      <c r="AW1416" t="s">
        <v>52</v>
      </c>
      <c r="AX1416" t="s">
        <v>52</v>
      </c>
      <c r="AY1416" t="s">
        <v>50</v>
      </c>
    </row>
    <row r="1417" spans="1:51" x14ac:dyDescent="0.25">
      <c r="A1417">
        <v>282052</v>
      </c>
      <c r="B1417">
        <v>52</v>
      </c>
      <c r="C1417">
        <v>52</v>
      </c>
      <c r="D1417">
        <v>47</v>
      </c>
      <c r="E1417">
        <v>1</v>
      </c>
      <c r="F1417" t="s">
        <v>351</v>
      </c>
      <c r="G1417" s="22">
        <v>9623</v>
      </c>
      <c r="H1417">
        <v>92</v>
      </c>
      <c r="I1417" t="s">
        <v>56</v>
      </c>
      <c r="J1417" t="s">
        <v>47</v>
      </c>
      <c r="K1417" t="s">
        <v>58</v>
      </c>
      <c r="L1417">
        <v>22.9</v>
      </c>
      <c r="M1417">
        <v>120</v>
      </c>
      <c r="N1417">
        <v>60</v>
      </c>
      <c r="O1417">
        <v>60</v>
      </c>
      <c r="P1417">
        <v>90</v>
      </c>
      <c r="Q1417">
        <v>77</v>
      </c>
      <c r="R1417" t="s">
        <v>59</v>
      </c>
      <c r="S1417" t="s">
        <v>50</v>
      </c>
      <c r="T1417" t="s">
        <v>50</v>
      </c>
      <c r="U1417" t="s">
        <v>51</v>
      </c>
      <c r="V1417" t="s">
        <v>50</v>
      </c>
      <c r="W1417" t="s">
        <v>50</v>
      </c>
      <c r="X1417" t="s">
        <v>51</v>
      </c>
      <c r="Y1417" t="s">
        <v>50</v>
      </c>
      <c r="Z1417" t="s">
        <v>52</v>
      </c>
      <c r="AA1417" t="s">
        <v>50</v>
      </c>
      <c r="AB1417" t="s">
        <v>50</v>
      </c>
      <c r="AC1417">
        <v>221</v>
      </c>
      <c r="AD1417">
        <v>22</v>
      </c>
      <c r="AE1417">
        <v>114</v>
      </c>
      <c r="AF1417">
        <v>5.5</v>
      </c>
      <c r="AK1417" t="s">
        <v>50</v>
      </c>
      <c r="AL1417" t="s">
        <v>50</v>
      </c>
      <c r="AN1417" t="s">
        <v>50</v>
      </c>
      <c r="AO1417" t="s">
        <v>51</v>
      </c>
      <c r="AP1417" t="s">
        <v>50</v>
      </c>
      <c r="AQ1417" t="s">
        <v>50</v>
      </c>
      <c r="AR1417" t="s">
        <v>50</v>
      </c>
      <c r="AS1417" t="s">
        <v>50</v>
      </c>
      <c r="AT1417" t="s">
        <v>50</v>
      </c>
      <c r="AU1417" t="s">
        <v>52</v>
      </c>
      <c r="AV1417" t="s">
        <v>52</v>
      </c>
      <c r="AW1417" t="s">
        <v>52</v>
      </c>
      <c r="AX1417" t="s">
        <v>52</v>
      </c>
      <c r="AY1417" t="s">
        <v>51</v>
      </c>
    </row>
    <row r="1418" spans="1:51" hidden="1" x14ac:dyDescent="0.25">
      <c r="A1418">
        <v>282052</v>
      </c>
      <c r="B1418">
        <v>52</v>
      </c>
      <c r="C1418">
        <v>52</v>
      </c>
      <c r="D1418">
        <v>47</v>
      </c>
      <c r="E1418">
        <v>2</v>
      </c>
      <c r="F1418" t="s">
        <v>1711</v>
      </c>
      <c r="G1418" s="22">
        <v>9623</v>
      </c>
      <c r="H1418">
        <v>92</v>
      </c>
      <c r="I1418" t="s">
        <v>56</v>
      </c>
      <c r="J1418" t="s">
        <v>47</v>
      </c>
      <c r="K1418" t="s">
        <v>58</v>
      </c>
      <c r="L1418">
        <v>22.7</v>
      </c>
      <c r="M1418">
        <v>99</v>
      </c>
      <c r="N1418">
        <v>60</v>
      </c>
      <c r="O1418">
        <v>39</v>
      </c>
      <c r="P1418">
        <v>79.5</v>
      </c>
      <c r="Q1418">
        <v>82</v>
      </c>
      <c r="R1418" t="s">
        <v>54</v>
      </c>
      <c r="S1418" t="s">
        <v>51</v>
      </c>
      <c r="T1418" t="s">
        <v>50</v>
      </c>
      <c r="U1418" t="s">
        <v>50</v>
      </c>
      <c r="V1418" t="s">
        <v>50</v>
      </c>
      <c r="W1418" t="s">
        <v>50</v>
      </c>
      <c r="X1418" t="s">
        <v>51</v>
      </c>
      <c r="Y1418" t="s">
        <v>50</v>
      </c>
      <c r="Z1418" t="s">
        <v>52</v>
      </c>
      <c r="AA1418" t="s">
        <v>50</v>
      </c>
      <c r="AB1418" t="s">
        <v>50</v>
      </c>
      <c r="AC1418">
        <v>175</v>
      </c>
      <c r="AD1418">
        <v>29</v>
      </c>
      <c r="AF1418">
        <v>3.8</v>
      </c>
      <c r="AK1418" t="s">
        <v>50</v>
      </c>
      <c r="AL1418" t="s">
        <v>50</v>
      </c>
      <c r="AN1418" t="s">
        <v>50</v>
      </c>
      <c r="AO1418" t="s">
        <v>51</v>
      </c>
      <c r="AP1418" t="s">
        <v>50</v>
      </c>
      <c r="AQ1418" t="s">
        <v>50</v>
      </c>
      <c r="AR1418" t="s">
        <v>50</v>
      </c>
      <c r="AS1418" t="s">
        <v>50</v>
      </c>
      <c r="AT1418" t="s">
        <v>50</v>
      </c>
      <c r="AU1418" t="s">
        <v>52</v>
      </c>
      <c r="AV1418" t="s">
        <v>52</v>
      </c>
      <c r="AW1418" t="s">
        <v>52</v>
      </c>
      <c r="AX1418" t="s">
        <v>52</v>
      </c>
      <c r="AY1418" t="s">
        <v>51</v>
      </c>
    </row>
    <row r="1419" spans="1:51" hidden="1" x14ac:dyDescent="0.25">
      <c r="A1419">
        <v>282052</v>
      </c>
      <c r="B1419">
        <v>52</v>
      </c>
      <c r="C1419">
        <v>52</v>
      </c>
      <c r="D1419">
        <v>47</v>
      </c>
      <c r="E1419">
        <v>3</v>
      </c>
      <c r="F1419" t="s">
        <v>1712</v>
      </c>
      <c r="G1419" s="22">
        <v>9623</v>
      </c>
      <c r="H1419">
        <v>92</v>
      </c>
      <c r="I1419" t="s">
        <v>56</v>
      </c>
      <c r="J1419" t="s">
        <v>47</v>
      </c>
      <c r="K1419" t="s">
        <v>58</v>
      </c>
      <c r="L1419">
        <v>25.9</v>
      </c>
      <c r="M1419">
        <v>120</v>
      </c>
      <c r="N1419">
        <v>60</v>
      </c>
      <c r="O1419">
        <v>60</v>
      </c>
      <c r="P1419">
        <v>90</v>
      </c>
      <c r="Q1419">
        <v>66</v>
      </c>
      <c r="R1419" t="s">
        <v>59</v>
      </c>
      <c r="S1419" t="s">
        <v>50</v>
      </c>
      <c r="T1419" t="s">
        <v>50</v>
      </c>
      <c r="U1419" t="s">
        <v>50</v>
      </c>
      <c r="V1419" t="s">
        <v>50</v>
      </c>
      <c r="W1419" t="s">
        <v>50</v>
      </c>
      <c r="X1419" t="s">
        <v>51</v>
      </c>
      <c r="Y1419" t="s">
        <v>50</v>
      </c>
      <c r="Z1419" t="s">
        <v>52</v>
      </c>
      <c r="AA1419" t="s">
        <v>50</v>
      </c>
      <c r="AB1419" t="s">
        <v>50</v>
      </c>
      <c r="AC1419">
        <v>192</v>
      </c>
      <c r="AD1419">
        <v>26</v>
      </c>
      <c r="AF1419">
        <v>3.9</v>
      </c>
      <c r="AK1419" t="s">
        <v>50</v>
      </c>
      <c r="AL1419" t="s">
        <v>50</v>
      </c>
      <c r="AM1419" t="s">
        <v>50</v>
      </c>
      <c r="AN1419" t="s">
        <v>50</v>
      </c>
      <c r="AO1419" t="s">
        <v>51</v>
      </c>
      <c r="AP1419" t="s">
        <v>50</v>
      </c>
      <c r="AQ1419" t="s">
        <v>50</v>
      </c>
      <c r="AR1419" t="s">
        <v>50</v>
      </c>
      <c r="AS1419" t="s">
        <v>50</v>
      </c>
      <c r="AT1419" t="s">
        <v>50</v>
      </c>
      <c r="AU1419" t="s">
        <v>52</v>
      </c>
      <c r="AV1419" t="s">
        <v>52</v>
      </c>
      <c r="AW1419" t="s">
        <v>52</v>
      </c>
      <c r="AX1419" t="s">
        <v>52</v>
      </c>
      <c r="AY1419" t="s">
        <v>51</v>
      </c>
    </row>
    <row r="1420" spans="1:51" hidden="1" x14ac:dyDescent="0.25">
      <c r="A1420">
        <v>282052</v>
      </c>
      <c r="B1420">
        <v>52</v>
      </c>
      <c r="C1420">
        <v>52</v>
      </c>
      <c r="D1420">
        <v>47</v>
      </c>
      <c r="E1420">
        <v>4</v>
      </c>
      <c r="F1420" t="s">
        <v>1713</v>
      </c>
      <c r="G1420" s="22">
        <v>9623</v>
      </c>
      <c r="H1420">
        <v>92</v>
      </c>
      <c r="I1420" t="s">
        <v>56</v>
      </c>
      <c r="J1420" t="s">
        <v>47</v>
      </c>
      <c r="K1420" t="s">
        <v>58</v>
      </c>
      <c r="L1420">
        <v>23</v>
      </c>
      <c r="M1420">
        <v>108</v>
      </c>
      <c r="N1420">
        <v>65</v>
      </c>
      <c r="O1420">
        <v>43</v>
      </c>
      <c r="P1420">
        <v>86.5</v>
      </c>
      <c r="Q1420">
        <v>85</v>
      </c>
      <c r="R1420" t="s">
        <v>59</v>
      </c>
      <c r="S1420" t="s">
        <v>50</v>
      </c>
      <c r="T1420" t="s">
        <v>50</v>
      </c>
      <c r="U1420" t="s">
        <v>51</v>
      </c>
      <c r="V1420" t="s">
        <v>50</v>
      </c>
      <c r="W1420" t="s">
        <v>50</v>
      </c>
      <c r="X1420" t="s">
        <v>51</v>
      </c>
      <c r="Y1420" t="s">
        <v>50</v>
      </c>
      <c r="Z1420" t="s">
        <v>52</v>
      </c>
      <c r="AA1420" t="s">
        <v>50</v>
      </c>
      <c r="AB1420" t="s">
        <v>50</v>
      </c>
      <c r="AC1420">
        <v>173</v>
      </c>
      <c r="AD1420">
        <v>29</v>
      </c>
      <c r="AE1420">
        <v>127</v>
      </c>
      <c r="AF1420">
        <v>3.6</v>
      </c>
      <c r="AK1420" t="s">
        <v>50</v>
      </c>
      <c r="AL1420" t="s">
        <v>50</v>
      </c>
      <c r="AM1420" t="s">
        <v>50</v>
      </c>
      <c r="AN1420" t="s">
        <v>50</v>
      </c>
      <c r="AO1420" t="s">
        <v>51</v>
      </c>
      <c r="AP1420" t="s">
        <v>50</v>
      </c>
      <c r="AQ1420" t="s">
        <v>50</v>
      </c>
      <c r="AR1420" t="s">
        <v>50</v>
      </c>
      <c r="AS1420" t="s">
        <v>50</v>
      </c>
      <c r="AT1420" t="s">
        <v>50</v>
      </c>
      <c r="AU1420" t="s">
        <v>52</v>
      </c>
      <c r="AV1420" t="s">
        <v>52</v>
      </c>
      <c r="AW1420" t="s">
        <v>52</v>
      </c>
      <c r="AX1420" t="s">
        <v>52</v>
      </c>
      <c r="AY1420" t="s">
        <v>51</v>
      </c>
    </row>
    <row r="1421" spans="1:51" hidden="1" x14ac:dyDescent="0.25">
      <c r="A1421">
        <v>282052</v>
      </c>
      <c r="B1421">
        <v>52</v>
      </c>
      <c r="C1421">
        <v>52</v>
      </c>
      <c r="D1421">
        <v>47</v>
      </c>
      <c r="E1421">
        <v>5</v>
      </c>
      <c r="F1421" t="s">
        <v>1714</v>
      </c>
      <c r="G1421" s="22">
        <v>9623</v>
      </c>
      <c r="H1421">
        <v>92</v>
      </c>
      <c r="I1421" t="s">
        <v>56</v>
      </c>
      <c r="J1421" t="s">
        <v>47</v>
      </c>
      <c r="K1421" t="s">
        <v>58</v>
      </c>
      <c r="L1421">
        <v>22.3</v>
      </c>
      <c r="M1421">
        <v>110</v>
      </c>
      <c r="N1421">
        <v>60</v>
      </c>
      <c r="O1421">
        <v>50</v>
      </c>
      <c r="P1421">
        <v>85</v>
      </c>
      <c r="Q1421">
        <v>77</v>
      </c>
      <c r="R1421" t="s">
        <v>59</v>
      </c>
      <c r="S1421" t="s">
        <v>50</v>
      </c>
      <c r="T1421" t="s">
        <v>50</v>
      </c>
      <c r="U1421" t="s">
        <v>50</v>
      </c>
      <c r="V1421" t="s">
        <v>50</v>
      </c>
      <c r="W1421" t="s">
        <v>50</v>
      </c>
      <c r="X1421" t="s">
        <v>51</v>
      </c>
      <c r="Y1421" t="s">
        <v>50</v>
      </c>
      <c r="Z1421" t="s">
        <v>52</v>
      </c>
      <c r="AA1421" t="s">
        <v>50</v>
      </c>
      <c r="AB1421" t="s">
        <v>50</v>
      </c>
      <c r="AC1421">
        <v>161</v>
      </c>
      <c r="AD1421">
        <v>32</v>
      </c>
      <c r="AF1421">
        <v>4.4000000000000004</v>
      </c>
      <c r="AK1421" t="s">
        <v>50</v>
      </c>
      <c r="AL1421" t="s">
        <v>50</v>
      </c>
      <c r="AM1421" t="s">
        <v>50</v>
      </c>
      <c r="AN1421" t="s">
        <v>50</v>
      </c>
      <c r="AO1421" t="s">
        <v>51</v>
      </c>
      <c r="AP1421" t="s">
        <v>50</v>
      </c>
      <c r="AQ1421" t="s">
        <v>50</v>
      </c>
      <c r="AR1421" t="s">
        <v>50</v>
      </c>
      <c r="AS1421" t="s">
        <v>50</v>
      </c>
      <c r="AT1421" t="s">
        <v>50</v>
      </c>
      <c r="AU1421" t="s">
        <v>52</v>
      </c>
      <c r="AV1421" t="s">
        <v>52</v>
      </c>
      <c r="AW1421" t="s">
        <v>52</v>
      </c>
      <c r="AX1421" t="s">
        <v>52</v>
      </c>
      <c r="AY1421" t="s">
        <v>51</v>
      </c>
    </row>
    <row r="1422" spans="1:51" x14ac:dyDescent="0.25">
      <c r="A1422">
        <v>282150</v>
      </c>
      <c r="B1422">
        <v>74</v>
      </c>
      <c r="D1422">
        <v>74</v>
      </c>
      <c r="E1422">
        <v>1</v>
      </c>
      <c r="F1422" t="s">
        <v>352</v>
      </c>
      <c r="G1422" s="22">
        <v>15468</v>
      </c>
      <c r="H1422">
        <v>76</v>
      </c>
      <c r="I1422" t="s">
        <v>46</v>
      </c>
      <c r="J1422" t="s">
        <v>57</v>
      </c>
      <c r="K1422" t="s">
        <v>58</v>
      </c>
      <c r="L1422">
        <v>28.58</v>
      </c>
      <c r="M1422">
        <v>145</v>
      </c>
      <c r="N1422">
        <v>70</v>
      </c>
      <c r="O1422">
        <v>75</v>
      </c>
      <c r="P1422">
        <v>107.5</v>
      </c>
      <c r="Q1422">
        <v>62</v>
      </c>
      <c r="R1422" t="s">
        <v>54</v>
      </c>
      <c r="S1422" t="s">
        <v>51</v>
      </c>
      <c r="T1422" t="s">
        <v>50</v>
      </c>
      <c r="U1422" t="s">
        <v>50</v>
      </c>
      <c r="V1422" t="s">
        <v>51</v>
      </c>
      <c r="W1422" t="s">
        <v>50</v>
      </c>
      <c r="X1422" t="s">
        <v>50</v>
      </c>
      <c r="Y1422" t="s">
        <v>51</v>
      </c>
      <c r="Z1422" t="s">
        <v>52</v>
      </c>
      <c r="AA1422" t="s">
        <v>50</v>
      </c>
      <c r="AB1422" t="s">
        <v>50</v>
      </c>
      <c r="AC1422">
        <v>92</v>
      </c>
      <c r="AD1422">
        <v>54</v>
      </c>
      <c r="AE1422">
        <v>13.7</v>
      </c>
      <c r="AF1422">
        <v>4.5999999999999996</v>
      </c>
      <c r="AI1422" t="s">
        <v>52</v>
      </c>
      <c r="AJ1422" t="s">
        <v>52</v>
      </c>
      <c r="AK1422" t="s">
        <v>50</v>
      </c>
      <c r="AL1422" t="s">
        <v>51</v>
      </c>
      <c r="AM1422" t="s">
        <v>52</v>
      </c>
      <c r="AN1422" t="s">
        <v>50</v>
      </c>
      <c r="AO1422" t="s">
        <v>51</v>
      </c>
      <c r="AP1422" t="s">
        <v>50</v>
      </c>
      <c r="AQ1422" t="s">
        <v>50</v>
      </c>
      <c r="AR1422" t="s">
        <v>50</v>
      </c>
      <c r="AS1422" t="s">
        <v>51</v>
      </c>
      <c r="AT1422" t="s">
        <v>50</v>
      </c>
      <c r="AU1422" t="s">
        <v>52</v>
      </c>
      <c r="AV1422" t="s">
        <v>52</v>
      </c>
      <c r="AW1422" t="s">
        <v>52</v>
      </c>
      <c r="AX1422" t="s">
        <v>52</v>
      </c>
      <c r="AY1422" t="s">
        <v>51</v>
      </c>
    </row>
    <row r="1423" spans="1:51" hidden="1" x14ac:dyDescent="0.25">
      <c r="A1423">
        <v>282150</v>
      </c>
      <c r="B1423">
        <v>74</v>
      </c>
      <c r="D1423">
        <v>74</v>
      </c>
      <c r="E1423">
        <v>2</v>
      </c>
      <c r="F1423" t="s">
        <v>1715</v>
      </c>
      <c r="G1423" s="22">
        <v>15468</v>
      </c>
      <c r="H1423">
        <v>76</v>
      </c>
      <c r="I1423" t="s">
        <v>46</v>
      </c>
      <c r="J1423" t="s">
        <v>57</v>
      </c>
      <c r="K1423" t="s">
        <v>48</v>
      </c>
      <c r="L1423">
        <v>28.58</v>
      </c>
      <c r="M1423">
        <v>145</v>
      </c>
      <c r="N1423">
        <v>70</v>
      </c>
      <c r="O1423">
        <v>75</v>
      </c>
      <c r="P1423">
        <v>107.5</v>
      </c>
      <c r="Q1423">
        <v>62</v>
      </c>
      <c r="R1423" t="s">
        <v>54</v>
      </c>
      <c r="S1423" t="s">
        <v>51</v>
      </c>
      <c r="T1423" t="s">
        <v>50</v>
      </c>
      <c r="U1423" t="s">
        <v>50</v>
      </c>
      <c r="V1423" t="s">
        <v>51</v>
      </c>
      <c r="W1423" t="s">
        <v>50</v>
      </c>
      <c r="X1423" t="s">
        <v>50</v>
      </c>
      <c r="Y1423" t="s">
        <v>51</v>
      </c>
      <c r="Z1423" t="s">
        <v>52</v>
      </c>
      <c r="AA1423" t="s">
        <v>50</v>
      </c>
      <c r="AB1423" t="s">
        <v>50</v>
      </c>
      <c r="AC1423">
        <v>92</v>
      </c>
      <c r="AD1423">
        <v>54</v>
      </c>
      <c r="AE1423">
        <v>13.7</v>
      </c>
      <c r="AF1423">
        <v>4.5999999999999996</v>
      </c>
      <c r="AI1423" t="s">
        <v>52</v>
      </c>
      <c r="AJ1423" t="s">
        <v>52</v>
      </c>
      <c r="AK1423" t="s">
        <v>50</v>
      </c>
      <c r="AL1423" t="s">
        <v>51</v>
      </c>
      <c r="AM1423" t="s">
        <v>52</v>
      </c>
      <c r="AN1423" t="s">
        <v>50</v>
      </c>
      <c r="AO1423" t="s">
        <v>51</v>
      </c>
      <c r="AP1423" t="s">
        <v>50</v>
      </c>
      <c r="AQ1423" t="s">
        <v>50</v>
      </c>
      <c r="AR1423" t="s">
        <v>50</v>
      </c>
      <c r="AS1423" t="s">
        <v>51</v>
      </c>
      <c r="AT1423" t="s">
        <v>50</v>
      </c>
      <c r="AU1423" t="s">
        <v>52</v>
      </c>
      <c r="AV1423" t="s">
        <v>52</v>
      </c>
      <c r="AW1423" t="s">
        <v>52</v>
      </c>
      <c r="AX1423" t="s">
        <v>52</v>
      </c>
      <c r="AY1423" t="s">
        <v>51</v>
      </c>
    </row>
    <row r="1424" spans="1:51" hidden="1" x14ac:dyDescent="0.25">
      <c r="A1424">
        <v>282150</v>
      </c>
      <c r="B1424">
        <v>74</v>
      </c>
      <c r="D1424">
        <v>74</v>
      </c>
      <c r="E1424">
        <v>3</v>
      </c>
      <c r="F1424" t="s">
        <v>1716</v>
      </c>
      <c r="G1424" s="22">
        <v>15468</v>
      </c>
      <c r="H1424">
        <v>76</v>
      </c>
      <c r="I1424" t="s">
        <v>46</v>
      </c>
      <c r="J1424" t="s">
        <v>57</v>
      </c>
      <c r="K1424" t="s">
        <v>48</v>
      </c>
      <c r="L1424">
        <v>28.46</v>
      </c>
      <c r="M1424">
        <v>120</v>
      </c>
      <c r="N1424">
        <v>70</v>
      </c>
      <c r="O1424">
        <v>50</v>
      </c>
      <c r="P1424">
        <v>95</v>
      </c>
      <c r="Q1424">
        <v>51</v>
      </c>
      <c r="R1424" t="s">
        <v>54</v>
      </c>
      <c r="S1424" t="s">
        <v>50</v>
      </c>
      <c r="T1424" t="s">
        <v>50</v>
      </c>
      <c r="U1424" t="s">
        <v>50</v>
      </c>
      <c r="V1424" t="s">
        <v>51</v>
      </c>
      <c r="W1424" t="s">
        <v>50</v>
      </c>
      <c r="X1424" t="s">
        <v>50</v>
      </c>
      <c r="Y1424" t="s">
        <v>51</v>
      </c>
      <c r="Z1424" t="s">
        <v>52</v>
      </c>
      <c r="AA1424" t="s">
        <v>50</v>
      </c>
      <c r="AB1424" t="s">
        <v>50</v>
      </c>
      <c r="AC1424">
        <v>110</v>
      </c>
      <c r="AD1424">
        <v>43</v>
      </c>
      <c r="AF1424">
        <v>5.2</v>
      </c>
      <c r="AI1424" t="s">
        <v>52</v>
      </c>
      <c r="AJ1424" t="s">
        <v>52</v>
      </c>
      <c r="AK1424" t="s">
        <v>50</v>
      </c>
      <c r="AL1424" t="s">
        <v>51</v>
      </c>
      <c r="AM1424" t="s">
        <v>52</v>
      </c>
      <c r="AN1424" t="s">
        <v>50</v>
      </c>
      <c r="AO1424" t="s">
        <v>51</v>
      </c>
      <c r="AP1424" t="s">
        <v>51</v>
      </c>
      <c r="AQ1424" t="s">
        <v>50</v>
      </c>
      <c r="AR1424" t="s">
        <v>50</v>
      </c>
      <c r="AS1424" t="s">
        <v>51</v>
      </c>
      <c r="AT1424" t="s">
        <v>50</v>
      </c>
      <c r="AU1424" t="s">
        <v>52</v>
      </c>
      <c r="AV1424" t="s">
        <v>52</v>
      </c>
      <c r="AW1424" t="s">
        <v>52</v>
      </c>
      <c r="AX1424" t="s">
        <v>52</v>
      </c>
      <c r="AY1424" t="s">
        <v>51</v>
      </c>
    </row>
    <row r="1425" spans="1:51" hidden="1" x14ac:dyDescent="0.25">
      <c r="A1425">
        <v>282150</v>
      </c>
      <c r="B1425">
        <v>74</v>
      </c>
      <c r="D1425">
        <v>74</v>
      </c>
      <c r="E1425">
        <v>4</v>
      </c>
      <c r="F1425" t="s">
        <v>1717</v>
      </c>
      <c r="G1425" s="22">
        <v>15468</v>
      </c>
      <c r="H1425">
        <v>76</v>
      </c>
      <c r="I1425" t="s">
        <v>46</v>
      </c>
      <c r="J1425" t="s">
        <v>57</v>
      </c>
      <c r="K1425" t="s">
        <v>48</v>
      </c>
      <c r="L1425">
        <v>28.58</v>
      </c>
      <c r="M1425">
        <v>140</v>
      </c>
      <c r="N1425">
        <v>80</v>
      </c>
      <c r="O1425">
        <v>60</v>
      </c>
      <c r="P1425">
        <v>110</v>
      </c>
      <c r="Q1425">
        <v>45</v>
      </c>
      <c r="R1425" t="s">
        <v>54</v>
      </c>
      <c r="S1425" t="s">
        <v>50</v>
      </c>
      <c r="T1425" t="s">
        <v>50</v>
      </c>
      <c r="U1425" t="s">
        <v>50</v>
      </c>
      <c r="V1425" t="s">
        <v>51</v>
      </c>
      <c r="W1425" t="s">
        <v>50</v>
      </c>
      <c r="X1425" t="s">
        <v>50</v>
      </c>
      <c r="Y1425" t="s">
        <v>51</v>
      </c>
      <c r="Z1425" t="s">
        <v>52</v>
      </c>
      <c r="AA1425" t="s">
        <v>50</v>
      </c>
      <c r="AB1425" t="s">
        <v>50</v>
      </c>
      <c r="AC1425">
        <v>109</v>
      </c>
      <c r="AD1425">
        <v>43</v>
      </c>
      <c r="AF1425">
        <v>6</v>
      </c>
      <c r="AI1425" t="s">
        <v>52</v>
      </c>
      <c r="AJ1425" t="s">
        <v>52</v>
      </c>
      <c r="AK1425" t="s">
        <v>50</v>
      </c>
      <c r="AL1425" t="s">
        <v>51</v>
      </c>
      <c r="AM1425" t="s">
        <v>52</v>
      </c>
      <c r="AN1425" t="s">
        <v>50</v>
      </c>
      <c r="AO1425" t="s">
        <v>51</v>
      </c>
      <c r="AP1425" t="s">
        <v>51</v>
      </c>
      <c r="AQ1425" t="s">
        <v>50</v>
      </c>
      <c r="AR1425" t="s">
        <v>50</v>
      </c>
      <c r="AS1425" t="s">
        <v>51</v>
      </c>
      <c r="AT1425" t="s">
        <v>50</v>
      </c>
      <c r="AU1425" t="s">
        <v>52</v>
      </c>
      <c r="AV1425" t="s">
        <v>52</v>
      </c>
      <c r="AW1425" t="s">
        <v>52</v>
      </c>
      <c r="AX1425" t="s">
        <v>52</v>
      </c>
      <c r="AY1425" t="s">
        <v>51</v>
      </c>
    </row>
    <row r="1426" spans="1:51" hidden="1" x14ac:dyDescent="0.25">
      <c r="A1426">
        <v>282150</v>
      </c>
      <c r="B1426">
        <v>74</v>
      </c>
      <c r="D1426">
        <v>74</v>
      </c>
      <c r="E1426">
        <v>5</v>
      </c>
      <c r="F1426" t="s">
        <v>1718</v>
      </c>
      <c r="G1426" s="22">
        <v>15468</v>
      </c>
      <c r="H1426">
        <v>76</v>
      </c>
      <c r="I1426" t="s">
        <v>46</v>
      </c>
      <c r="J1426" t="s">
        <v>57</v>
      </c>
      <c r="K1426" t="s">
        <v>48</v>
      </c>
      <c r="L1426">
        <v>28.96</v>
      </c>
      <c r="M1426">
        <v>165</v>
      </c>
      <c r="N1426">
        <v>75</v>
      </c>
      <c r="O1426">
        <v>90</v>
      </c>
      <c r="P1426">
        <v>120</v>
      </c>
      <c r="Q1426">
        <v>52</v>
      </c>
      <c r="R1426" t="s">
        <v>59</v>
      </c>
      <c r="S1426" t="s">
        <v>50</v>
      </c>
      <c r="T1426" t="s">
        <v>50</v>
      </c>
      <c r="U1426" t="s">
        <v>50</v>
      </c>
      <c r="V1426" t="s">
        <v>51</v>
      </c>
      <c r="W1426" t="s">
        <v>50</v>
      </c>
      <c r="X1426" t="s">
        <v>50</v>
      </c>
      <c r="Y1426" t="s">
        <v>51</v>
      </c>
      <c r="Z1426" t="s">
        <v>52</v>
      </c>
      <c r="AA1426" t="s">
        <v>50</v>
      </c>
      <c r="AB1426" t="s">
        <v>50</v>
      </c>
      <c r="AC1426">
        <v>96</v>
      </c>
      <c r="AD1426">
        <v>51</v>
      </c>
      <c r="AF1426">
        <v>4.8</v>
      </c>
      <c r="AI1426" t="s">
        <v>52</v>
      </c>
      <c r="AJ1426" t="s">
        <v>52</v>
      </c>
      <c r="AK1426" t="s">
        <v>50</v>
      </c>
      <c r="AL1426" t="s">
        <v>51</v>
      </c>
      <c r="AM1426" t="s">
        <v>52</v>
      </c>
      <c r="AN1426" t="s">
        <v>50</v>
      </c>
      <c r="AO1426" t="s">
        <v>51</v>
      </c>
      <c r="AP1426" t="s">
        <v>50</v>
      </c>
      <c r="AQ1426" t="s">
        <v>50</v>
      </c>
      <c r="AR1426" t="s">
        <v>50</v>
      </c>
      <c r="AS1426" t="s">
        <v>51</v>
      </c>
      <c r="AT1426" t="s">
        <v>50</v>
      </c>
      <c r="AU1426" t="s">
        <v>52</v>
      </c>
      <c r="AV1426" t="s">
        <v>52</v>
      </c>
      <c r="AW1426" t="s">
        <v>52</v>
      </c>
      <c r="AX1426" t="s">
        <v>52</v>
      </c>
      <c r="AY1426" t="s">
        <v>51</v>
      </c>
    </row>
    <row r="1427" spans="1:51" hidden="1" x14ac:dyDescent="0.25">
      <c r="A1427">
        <v>282150</v>
      </c>
      <c r="B1427">
        <v>74</v>
      </c>
      <c r="D1427">
        <v>74</v>
      </c>
      <c r="E1427">
        <v>6</v>
      </c>
      <c r="F1427" t="s">
        <v>1719</v>
      </c>
      <c r="G1427" s="22">
        <v>15468</v>
      </c>
      <c r="H1427">
        <v>76</v>
      </c>
      <c r="I1427" t="s">
        <v>46</v>
      </c>
      <c r="J1427" t="s">
        <v>57</v>
      </c>
      <c r="K1427" t="s">
        <v>48</v>
      </c>
      <c r="L1427">
        <v>28.96</v>
      </c>
      <c r="M1427">
        <v>180</v>
      </c>
      <c r="N1427">
        <v>75</v>
      </c>
      <c r="O1427">
        <v>105</v>
      </c>
      <c r="P1427">
        <v>127.5</v>
      </c>
      <c r="Q1427">
        <v>46</v>
      </c>
      <c r="R1427" t="s">
        <v>54</v>
      </c>
      <c r="S1427" t="s">
        <v>50</v>
      </c>
      <c r="T1427" t="s">
        <v>50</v>
      </c>
      <c r="U1427" t="s">
        <v>50</v>
      </c>
      <c r="V1427" t="s">
        <v>51</v>
      </c>
      <c r="W1427" t="s">
        <v>50</v>
      </c>
      <c r="X1427" t="s">
        <v>50</v>
      </c>
      <c r="Y1427" t="s">
        <v>51</v>
      </c>
      <c r="Z1427" t="s">
        <v>52</v>
      </c>
      <c r="AA1427" t="s">
        <v>50</v>
      </c>
      <c r="AB1427" t="s">
        <v>50</v>
      </c>
      <c r="AC1427">
        <v>88</v>
      </c>
      <c r="AD1427">
        <v>56</v>
      </c>
      <c r="AF1427">
        <v>4.9000000000000004</v>
      </c>
      <c r="AI1427" t="s">
        <v>52</v>
      </c>
      <c r="AJ1427" t="s">
        <v>52</v>
      </c>
      <c r="AK1427" t="s">
        <v>50</v>
      </c>
      <c r="AL1427" t="s">
        <v>51</v>
      </c>
      <c r="AM1427" t="s">
        <v>52</v>
      </c>
      <c r="AN1427" t="s">
        <v>50</v>
      </c>
      <c r="AO1427" t="s">
        <v>51</v>
      </c>
      <c r="AP1427" t="s">
        <v>50</v>
      </c>
      <c r="AQ1427" t="s">
        <v>50</v>
      </c>
      <c r="AR1427" t="s">
        <v>50</v>
      </c>
      <c r="AS1427" t="s">
        <v>51</v>
      </c>
      <c r="AT1427" t="s">
        <v>50</v>
      </c>
      <c r="AU1427" t="s">
        <v>52</v>
      </c>
      <c r="AV1427" t="s">
        <v>52</v>
      </c>
      <c r="AW1427" t="s">
        <v>52</v>
      </c>
      <c r="AX1427" t="s">
        <v>52</v>
      </c>
      <c r="AY1427" t="s">
        <v>51</v>
      </c>
    </row>
    <row r="1428" spans="1:51" hidden="1" x14ac:dyDescent="0.25">
      <c r="A1428">
        <v>282150</v>
      </c>
      <c r="B1428">
        <v>74</v>
      </c>
      <c r="D1428">
        <v>74</v>
      </c>
      <c r="E1428">
        <v>7</v>
      </c>
      <c r="F1428" t="s">
        <v>1720</v>
      </c>
      <c r="G1428" s="22">
        <v>15468</v>
      </c>
      <c r="H1428">
        <v>76</v>
      </c>
      <c r="I1428" t="s">
        <v>46</v>
      </c>
      <c r="J1428" t="s">
        <v>57</v>
      </c>
      <c r="K1428" t="s">
        <v>48</v>
      </c>
      <c r="L1428">
        <v>29.34</v>
      </c>
      <c r="M1428">
        <v>140</v>
      </c>
      <c r="N1428">
        <v>75</v>
      </c>
      <c r="O1428">
        <v>65</v>
      </c>
      <c r="P1428">
        <v>107.5</v>
      </c>
      <c r="Q1428">
        <v>75</v>
      </c>
      <c r="R1428" t="s">
        <v>54</v>
      </c>
      <c r="S1428" t="s">
        <v>50</v>
      </c>
      <c r="T1428" t="s">
        <v>50</v>
      </c>
      <c r="U1428" t="s">
        <v>50</v>
      </c>
      <c r="V1428" t="s">
        <v>51</v>
      </c>
      <c r="W1428" t="s">
        <v>50</v>
      </c>
      <c r="X1428" t="s">
        <v>50</v>
      </c>
      <c r="Y1428" t="s">
        <v>51</v>
      </c>
      <c r="Z1428" t="s">
        <v>52</v>
      </c>
      <c r="AA1428" t="s">
        <v>50</v>
      </c>
      <c r="AB1428" t="s">
        <v>50</v>
      </c>
      <c r="AI1428" t="s">
        <v>52</v>
      </c>
      <c r="AJ1428" t="s">
        <v>52</v>
      </c>
      <c r="AK1428" t="s">
        <v>50</v>
      </c>
      <c r="AL1428" t="s">
        <v>51</v>
      </c>
      <c r="AM1428" t="s">
        <v>52</v>
      </c>
      <c r="AN1428" t="s">
        <v>50</v>
      </c>
      <c r="AO1428" t="s">
        <v>51</v>
      </c>
      <c r="AP1428" t="s">
        <v>50</v>
      </c>
      <c r="AQ1428" t="s">
        <v>50</v>
      </c>
      <c r="AR1428" t="s">
        <v>50</v>
      </c>
      <c r="AS1428" t="s">
        <v>51</v>
      </c>
      <c r="AT1428" t="s">
        <v>50</v>
      </c>
      <c r="AU1428" t="s">
        <v>52</v>
      </c>
      <c r="AV1428" t="s">
        <v>52</v>
      </c>
      <c r="AW1428" t="s">
        <v>52</v>
      </c>
      <c r="AX1428" t="s">
        <v>52</v>
      </c>
      <c r="AY1428" t="s">
        <v>51</v>
      </c>
    </row>
    <row r="1429" spans="1:51" hidden="1" x14ac:dyDescent="0.25">
      <c r="A1429">
        <v>282150</v>
      </c>
      <c r="B1429">
        <v>74</v>
      </c>
      <c r="D1429">
        <v>74</v>
      </c>
      <c r="E1429">
        <v>8</v>
      </c>
      <c r="F1429" t="s">
        <v>1721</v>
      </c>
      <c r="G1429" s="22">
        <v>15468</v>
      </c>
      <c r="H1429">
        <v>76</v>
      </c>
      <c r="I1429" t="s">
        <v>46</v>
      </c>
      <c r="J1429" t="s">
        <v>57</v>
      </c>
      <c r="K1429" t="s">
        <v>48</v>
      </c>
      <c r="L1429">
        <v>29.3</v>
      </c>
      <c r="M1429">
        <v>145</v>
      </c>
      <c r="N1429">
        <v>80</v>
      </c>
      <c r="O1429">
        <v>65</v>
      </c>
      <c r="P1429">
        <v>112.5</v>
      </c>
      <c r="Q1429">
        <v>49</v>
      </c>
      <c r="R1429" t="s">
        <v>54</v>
      </c>
      <c r="S1429" t="s">
        <v>51</v>
      </c>
      <c r="T1429" t="s">
        <v>50</v>
      </c>
      <c r="U1429" t="s">
        <v>51</v>
      </c>
      <c r="V1429" t="s">
        <v>51</v>
      </c>
      <c r="W1429" t="s">
        <v>50</v>
      </c>
      <c r="X1429" t="s">
        <v>50</v>
      </c>
      <c r="Y1429" t="s">
        <v>51</v>
      </c>
      <c r="Z1429" t="s">
        <v>52</v>
      </c>
      <c r="AA1429" t="s">
        <v>50</v>
      </c>
      <c r="AB1429" t="s">
        <v>50</v>
      </c>
      <c r="AC1429">
        <v>104</v>
      </c>
      <c r="AD1429">
        <v>46</v>
      </c>
      <c r="AE1429">
        <v>140</v>
      </c>
      <c r="AF1429">
        <v>5</v>
      </c>
      <c r="AI1429" t="s">
        <v>52</v>
      </c>
      <c r="AJ1429" t="s">
        <v>52</v>
      </c>
      <c r="AK1429" t="s">
        <v>50</v>
      </c>
      <c r="AL1429" t="s">
        <v>51</v>
      </c>
      <c r="AM1429" t="s">
        <v>52</v>
      </c>
      <c r="AN1429" t="s">
        <v>50</v>
      </c>
      <c r="AO1429" t="s">
        <v>51</v>
      </c>
      <c r="AP1429" t="s">
        <v>50</v>
      </c>
      <c r="AQ1429" t="s">
        <v>50</v>
      </c>
      <c r="AR1429" t="s">
        <v>50</v>
      </c>
      <c r="AS1429" t="s">
        <v>51</v>
      </c>
      <c r="AT1429" t="s">
        <v>50</v>
      </c>
      <c r="AU1429" t="s">
        <v>52</v>
      </c>
      <c r="AV1429" t="s">
        <v>52</v>
      </c>
      <c r="AW1429" t="s">
        <v>52</v>
      </c>
      <c r="AX1429" t="s">
        <v>52</v>
      </c>
      <c r="AY1429" t="s">
        <v>51</v>
      </c>
    </row>
    <row r="1430" spans="1:51" hidden="1" x14ac:dyDescent="0.25">
      <c r="A1430">
        <v>282150</v>
      </c>
      <c r="B1430">
        <v>74</v>
      </c>
      <c r="D1430">
        <v>74</v>
      </c>
      <c r="E1430">
        <v>9</v>
      </c>
      <c r="F1430" t="s">
        <v>1722</v>
      </c>
      <c r="G1430" s="22">
        <v>15468</v>
      </c>
      <c r="H1430">
        <v>76</v>
      </c>
      <c r="I1430" t="s">
        <v>46</v>
      </c>
      <c r="J1430" t="s">
        <v>57</v>
      </c>
      <c r="K1430" t="s">
        <v>48</v>
      </c>
      <c r="L1430">
        <v>29.34</v>
      </c>
      <c r="M1430">
        <v>150</v>
      </c>
      <c r="N1430">
        <v>90</v>
      </c>
      <c r="O1430">
        <v>60</v>
      </c>
      <c r="P1430">
        <v>120</v>
      </c>
      <c r="Q1430">
        <v>54</v>
      </c>
      <c r="R1430" t="s">
        <v>54</v>
      </c>
      <c r="S1430" t="s">
        <v>50</v>
      </c>
      <c r="T1430" t="s">
        <v>50</v>
      </c>
      <c r="U1430" t="s">
        <v>50</v>
      </c>
      <c r="V1430" t="s">
        <v>51</v>
      </c>
      <c r="W1430" t="s">
        <v>50</v>
      </c>
      <c r="X1430" t="s">
        <v>51</v>
      </c>
      <c r="Y1430" t="s">
        <v>51</v>
      </c>
      <c r="Z1430" t="s">
        <v>52</v>
      </c>
      <c r="AA1430" t="s">
        <v>50</v>
      </c>
      <c r="AB1430" t="s">
        <v>50</v>
      </c>
      <c r="AI1430" t="s">
        <v>52</v>
      </c>
      <c r="AJ1430" t="s">
        <v>52</v>
      </c>
      <c r="AK1430" t="s">
        <v>50</v>
      </c>
      <c r="AL1430" t="s">
        <v>51</v>
      </c>
      <c r="AM1430" t="s">
        <v>52</v>
      </c>
      <c r="AN1430" t="s">
        <v>50</v>
      </c>
      <c r="AO1430" t="s">
        <v>51</v>
      </c>
      <c r="AP1430" t="s">
        <v>50</v>
      </c>
      <c r="AQ1430" t="s">
        <v>50</v>
      </c>
      <c r="AR1430" t="s">
        <v>50</v>
      </c>
      <c r="AS1430" t="s">
        <v>51</v>
      </c>
      <c r="AT1430" t="s">
        <v>50</v>
      </c>
      <c r="AU1430" t="s">
        <v>52</v>
      </c>
      <c r="AV1430" t="s">
        <v>52</v>
      </c>
      <c r="AW1430" t="s">
        <v>52</v>
      </c>
      <c r="AX1430" t="s">
        <v>52</v>
      </c>
      <c r="AY1430" t="s">
        <v>51</v>
      </c>
    </row>
    <row r="1431" spans="1:51" hidden="1" x14ac:dyDescent="0.25">
      <c r="A1431">
        <v>282150</v>
      </c>
      <c r="B1431">
        <v>74</v>
      </c>
      <c r="D1431">
        <v>74</v>
      </c>
      <c r="E1431">
        <v>10</v>
      </c>
      <c r="F1431" t="s">
        <v>1723</v>
      </c>
      <c r="G1431" s="22">
        <v>15468</v>
      </c>
      <c r="H1431">
        <v>76</v>
      </c>
      <c r="I1431" t="s">
        <v>46</v>
      </c>
      <c r="J1431" t="s">
        <v>57</v>
      </c>
      <c r="K1431" t="s">
        <v>48</v>
      </c>
      <c r="L1431">
        <v>29.91</v>
      </c>
      <c r="M1431">
        <v>140</v>
      </c>
      <c r="N1431">
        <v>75</v>
      </c>
      <c r="O1431">
        <v>65</v>
      </c>
      <c r="P1431">
        <v>107.5</v>
      </c>
      <c r="Q1431">
        <v>52</v>
      </c>
      <c r="R1431" t="s">
        <v>59</v>
      </c>
      <c r="S1431" t="s">
        <v>50</v>
      </c>
      <c r="T1431" t="s">
        <v>50</v>
      </c>
      <c r="U1431" t="s">
        <v>50</v>
      </c>
      <c r="V1431" t="s">
        <v>51</v>
      </c>
      <c r="W1431" t="s">
        <v>50</v>
      </c>
      <c r="X1431" t="s">
        <v>51</v>
      </c>
      <c r="Y1431" t="s">
        <v>51</v>
      </c>
      <c r="Z1431" t="s">
        <v>52</v>
      </c>
      <c r="AA1431" t="s">
        <v>50</v>
      </c>
      <c r="AB1431" t="s">
        <v>50</v>
      </c>
      <c r="AC1431">
        <v>116</v>
      </c>
      <c r="AD1431">
        <v>40</v>
      </c>
      <c r="AE1431">
        <v>131</v>
      </c>
      <c r="AF1431">
        <v>4.5</v>
      </c>
      <c r="AI1431" t="s">
        <v>52</v>
      </c>
      <c r="AJ1431" t="s">
        <v>52</v>
      </c>
      <c r="AK1431" t="s">
        <v>50</v>
      </c>
      <c r="AL1431" t="s">
        <v>51</v>
      </c>
      <c r="AM1431" t="s">
        <v>52</v>
      </c>
      <c r="AN1431" t="s">
        <v>50</v>
      </c>
      <c r="AO1431" t="s">
        <v>51</v>
      </c>
      <c r="AP1431" t="s">
        <v>50</v>
      </c>
      <c r="AQ1431" t="s">
        <v>50</v>
      </c>
      <c r="AR1431" t="s">
        <v>50</v>
      </c>
      <c r="AS1431" t="s">
        <v>51</v>
      </c>
      <c r="AT1431" t="s">
        <v>50</v>
      </c>
      <c r="AU1431" t="s">
        <v>52</v>
      </c>
      <c r="AV1431" t="s">
        <v>52</v>
      </c>
      <c r="AW1431" t="s">
        <v>52</v>
      </c>
      <c r="AX1431" t="s">
        <v>52</v>
      </c>
      <c r="AY1431" t="s">
        <v>51</v>
      </c>
    </row>
    <row r="1432" spans="1:51" hidden="1" x14ac:dyDescent="0.25">
      <c r="A1432">
        <v>282150</v>
      </c>
      <c r="B1432">
        <v>65</v>
      </c>
      <c r="C1432">
        <v>65</v>
      </c>
      <c r="D1432">
        <v>48</v>
      </c>
      <c r="E1432">
        <v>11</v>
      </c>
      <c r="F1432" t="s">
        <v>1724</v>
      </c>
      <c r="G1432" s="22">
        <v>15468</v>
      </c>
      <c r="H1432">
        <v>76</v>
      </c>
      <c r="I1432" t="s">
        <v>46</v>
      </c>
      <c r="J1432" t="s">
        <v>57</v>
      </c>
      <c r="K1432" t="s">
        <v>48</v>
      </c>
      <c r="L1432">
        <v>29.1</v>
      </c>
      <c r="M1432">
        <v>130</v>
      </c>
      <c r="N1432">
        <v>70</v>
      </c>
      <c r="O1432">
        <v>60</v>
      </c>
      <c r="P1432">
        <v>100</v>
      </c>
      <c r="Q1432">
        <v>67</v>
      </c>
      <c r="R1432" t="s">
        <v>54</v>
      </c>
      <c r="S1432" t="s">
        <v>50</v>
      </c>
      <c r="T1432" t="s">
        <v>50</v>
      </c>
      <c r="U1432" t="s">
        <v>50</v>
      </c>
      <c r="V1432" t="s">
        <v>51</v>
      </c>
      <c r="W1432" t="s">
        <v>50</v>
      </c>
      <c r="X1432" t="s">
        <v>51</v>
      </c>
      <c r="Y1432" t="s">
        <v>51</v>
      </c>
      <c r="Z1432" t="s">
        <v>52</v>
      </c>
      <c r="AA1432" t="s">
        <v>50</v>
      </c>
      <c r="AB1432" t="s">
        <v>50</v>
      </c>
      <c r="AC1432">
        <v>115</v>
      </c>
      <c r="AD1432">
        <v>40</v>
      </c>
      <c r="AE1432">
        <v>144</v>
      </c>
      <c r="AF1432">
        <v>4.2</v>
      </c>
      <c r="AI1432">
        <v>4.9000000000000004</v>
      </c>
      <c r="AJ1432">
        <v>1.8</v>
      </c>
      <c r="AK1432" t="s">
        <v>50</v>
      </c>
      <c r="AL1432" t="s">
        <v>51</v>
      </c>
      <c r="AM1432" t="s">
        <v>50</v>
      </c>
      <c r="AN1432" t="s">
        <v>50</v>
      </c>
      <c r="AO1432" t="s">
        <v>51</v>
      </c>
      <c r="AP1432" t="s">
        <v>50</v>
      </c>
      <c r="AQ1432" t="s">
        <v>50</v>
      </c>
      <c r="AR1432" t="s">
        <v>50</v>
      </c>
      <c r="AS1432" t="s">
        <v>51</v>
      </c>
      <c r="AT1432" t="s">
        <v>51</v>
      </c>
      <c r="AU1432" t="s">
        <v>52</v>
      </c>
      <c r="AV1432" t="s">
        <v>52</v>
      </c>
      <c r="AW1432" t="s">
        <v>52</v>
      </c>
      <c r="AX1432" t="s">
        <v>52</v>
      </c>
      <c r="AY1432" t="s">
        <v>51</v>
      </c>
    </row>
    <row r="1433" spans="1:51" hidden="1" x14ac:dyDescent="0.25">
      <c r="A1433">
        <v>282150</v>
      </c>
      <c r="B1433">
        <v>65</v>
      </c>
      <c r="C1433">
        <v>65</v>
      </c>
      <c r="D1433">
        <v>48</v>
      </c>
      <c r="E1433">
        <v>12</v>
      </c>
      <c r="F1433" t="s">
        <v>1725</v>
      </c>
      <c r="G1433" s="22">
        <v>15468</v>
      </c>
      <c r="H1433">
        <v>76</v>
      </c>
      <c r="I1433" t="s">
        <v>46</v>
      </c>
      <c r="J1433" t="s">
        <v>57</v>
      </c>
      <c r="K1433" t="s">
        <v>48</v>
      </c>
      <c r="L1433">
        <v>29.7</v>
      </c>
      <c r="M1433">
        <v>160</v>
      </c>
      <c r="N1433">
        <v>80</v>
      </c>
      <c r="O1433">
        <v>80</v>
      </c>
      <c r="P1433">
        <v>120</v>
      </c>
      <c r="Q1433">
        <v>70</v>
      </c>
      <c r="R1433" t="s">
        <v>54</v>
      </c>
      <c r="S1433" t="s">
        <v>50</v>
      </c>
      <c r="T1433" t="s">
        <v>50</v>
      </c>
      <c r="U1433" t="s">
        <v>50</v>
      </c>
      <c r="V1433" t="s">
        <v>51</v>
      </c>
      <c r="W1433" t="s">
        <v>50</v>
      </c>
      <c r="X1433" t="s">
        <v>51</v>
      </c>
      <c r="Y1433" t="s">
        <v>51</v>
      </c>
      <c r="Z1433" t="s">
        <v>52</v>
      </c>
      <c r="AA1433" t="s">
        <v>50</v>
      </c>
      <c r="AB1433" t="s">
        <v>50</v>
      </c>
      <c r="AC1433">
        <v>136</v>
      </c>
      <c r="AD1433">
        <v>33</v>
      </c>
      <c r="AE1433">
        <v>143</v>
      </c>
      <c r="AF1433">
        <v>4.3</v>
      </c>
      <c r="AK1433" t="s">
        <v>50</v>
      </c>
      <c r="AL1433" t="s">
        <v>51</v>
      </c>
      <c r="AM1433" t="s">
        <v>50</v>
      </c>
      <c r="AN1433" t="s">
        <v>50</v>
      </c>
      <c r="AO1433" t="s">
        <v>51</v>
      </c>
      <c r="AP1433" t="s">
        <v>50</v>
      </c>
      <c r="AQ1433" t="s">
        <v>50</v>
      </c>
      <c r="AR1433" t="s">
        <v>50</v>
      </c>
      <c r="AS1433" t="s">
        <v>51</v>
      </c>
      <c r="AT1433" t="s">
        <v>51</v>
      </c>
      <c r="AU1433" t="s">
        <v>52</v>
      </c>
      <c r="AV1433" t="s">
        <v>52</v>
      </c>
      <c r="AW1433" t="s">
        <v>52</v>
      </c>
      <c r="AX1433" t="s">
        <v>52</v>
      </c>
      <c r="AY1433" t="s">
        <v>51</v>
      </c>
    </row>
    <row r="1434" spans="1:51" x14ac:dyDescent="0.25">
      <c r="A1434">
        <v>282295</v>
      </c>
      <c r="B1434">
        <v>57</v>
      </c>
      <c r="C1434">
        <v>57</v>
      </c>
      <c r="D1434">
        <v>53</v>
      </c>
      <c r="E1434">
        <v>1</v>
      </c>
      <c r="F1434" t="s">
        <v>353</v>
      </c>
      <c r="G1434" s="22">
        <v>14559</v>
      </c>
      <c r="H1434">
        <v>79</v>
      </c>
      <c r="I1434" t="s">
        <v>46</v>
      </c>
      <c r="J1434" t="s">
        <v>47</v>
      </c>
      <c r="K1434" t="s">
        <v>58</v>
      </c>
      <c r="L1434">
        <v>33.6</v>
      </c>
      <c r="M1434">
        <v>190</v>
      </c>
      <c r="N1434">
        <v>80</v>
      </c>
      <c r="O1434">
        <v>110</v>
      </c>
      <c r="P1434">
        <v>135</v>
      </c>
      <c r="Q1434">
        <v>60</v>
      </c>
      <c r="R1434" t="s">
        <v>54</v>
      </c>
      <c r="S1434" t="s">
        <v>50</v>
      </c>
      <c r="T1434" t="s">
        <v>50</v>
      </c>
      <c r="U1434" t="s">
        <v>50</v>
      </c>
      <c r="V1434" t="s">
        <v>51</v>
      </c>
      <c r="W1434" t="s">
        <v>50</v>
      </c>
      <c r="X1434" t="s">
        <v>51</v>
      </c>
      <c r="Y1434" t="s">
        <v>50</v>
      </c>
      <c r="Z1434" t="s">
        <v>52</v>
      </c>
      <c r="AA1434" t="s">
        <v>50</v>
      </c>
      <c r="AB1434" t="s">
        <v>50</v>
      </c>
      <c r="AC1434">
        <v>66</v>
      </c>
      <c r="AD1434">
        <v>78</v>
      </c>
      <c r="AE1434">
        <v>124</v>
      </c>
      <c r="AF1434">
        <v>4</v>
      </c>
      <c r="AK1434" t="s">
        <v>51</v>
      </c>
      <c r="AL1434" t="s">
        <v>50</v>
      </c>
      <c r="AN1434" t="s">
        <v>51</v>
      </c>
      <c r="AO1434" t="s">
        <v>51</v>
      </c>
      <c r="AP1434" t="s">
        <v>50</v>
      </c>
      <c r="AQ1434" t="s">
        <v>50</v>
      </c>
      <c r="AR1434" t="s">
        <v>50</v>
      </c>
      <c r="AS1434" t="s">
        <v>50</v>
      </c>
      <c r="AT1434" t="s">
        <v>50</v>
      </c>
      <c r="AU1434" t="s">
        <v>52</v>
      </c>
      <c r="AV1434" t="s">
        <v>52</v>
      </c>
      <c r="AW1434" t="s">
        <v>52</v>
      </c>
      <c r="AX1434" t="s">
        <v>52</v>
      </c>
      <c r="AY1434" t="s">
        <v>51</v>
      </c>
    </row>
    <row r="1435" spans="1:51" hidden="1" x14ac:dyDescent="0.25">
      <c r="A1435">
        <v>282295</v>
      </c>
      <c r="B1435">
        <v>57</v>
      </c>
      <c r="C1435">
        <v>57</v>
      </c>
      <c r="D1435">
        <v>53</v>
      </c>
      <c r="E1435">
        <v>2</v>
      </c>
      <c r="F1435" t="s">
        <v>1726</v>
      </c>
      <c r="G1435" s="22">
        <v>14559</v>
      </c>
      <c r="H1435">
        <v>79</v>
      </c>
      <c r="I1435" t="s">
        <v>46</v>
      </c>
      <c r="J1435" t="s">
        <v>47</v>
      </c>
      <c r="K1435" t="s">
        <v>58</v>
      </c>
      <c r="L1435">
        <v>34.1</v>
      </c>
      <c r="M1435">
        <v>170</v>
      </c>
      <c r="N1435">
        <v>80</v>
      </c>
      <c r="O1435">
        <v>90</v>
      </c>
      <c r="P1435">
        <v>125</v>
      </c>
      <c r="Q1435">
        <v>61</v>
      </c>
      <c r="R1435" t="s">
        <v>54</v>
      </c>
      <c r="S1435" t="s">
        <v>50</v>
      </c>
      <c r="T1435" t="s">
        <v>50</v>
      </c>
      <c r="U1435" t="s">
        <v>50</v>
      </c>
      <c r="V1435" t="s">
        <v>51</v>
      </c>
      <c r="W1435" t="s">
        <v>50</v>
      </c>
      <c r="X1435" t="s">
        <v>51</v>
      </c>
      <c r="Y1435" t="s">
        <v>50</v>
      </c>
      <c r="Z1435" t="s">
        <v>52</v>
      </c>
      <c r="AA1435" t="s">
        <v>50</v>
      </c>
      <c r="AB1435" t="s">
        <v>50</v>
      </c>
      <c r="AC1435">
        <v>70</v>
      </c>
      <c r="AD1435">
        <v>73</v>
      </c>
      <c r="AF1435">
        <v>4.5</v>
      </c>
      <c r="AK1435" t="s">
        <v>51</v>
      </c>
      <c r="AL1435" t="s">
        <v>50</v>
      </c>
      <c r="AM1435" t="s">
        <v>50</v>
      </c>
      <c r="AN1435" t="s">
        <v>51</v>
      </c>
      <c r="AO1435" t="s">
        <v>51</v>
      </c>
      <c r="AP1435" t="s">
        <v>50</v>
      </c>
      <c r="AQ1435" t="s">
        <v>50</v>
      </c>
      <c r="AR1435" t="s">
        <v>50</v>
      </c>
      <c r="AS1435" t="s">
        <v>51</v>
      </c>
      <c r="AT1435" t="s">
        <v>50</v>
      </c>
      <c r="AU1435" t="s">
        <v>52</v>
      </c>
      <c r="AV1435" t="s">
        <v>52</v>
      </c>
      <c r="AW1435" t="s">
        <v>52</v>
      </c>
      <c r="AX1435" t="s">
        <v>52</v>
      </c>
      <c r="AY1435" t="s">
        <v>51</v>
      </c>
    </row>
    <row r="1436" spans="1:51" hidden="1" x14ac:dyDescent="0.25">
      <c r="A1436">
        <v>282295</v>
      </c>
      <c r="B1436">
        <v>57</v>
      </c>
      <c r="C1436">
        <v>57</v>
      </c>
      <c r="D1436">
        <v>53</v>
      </c>
      <c r="E1436">
        <v>3</v>
      </c>
      <c r="F1436" t="s">
        <v>1727</v>
      </c>
      <c r="G1436" s="22">
        <v>14559</v>
      </c>
      <c r="H1436">
        <v>79</v>
      </c>
      <c r="I1436" t="s">
        <v>46</v>
      </c>
      <c r="J1436" t="s">
        <v>47</v>
      </c>
      <c r="K1436" t="s">
        <v>58</v>
      </c>
      <c r="L1436">
        <v>34.1</v>
      </c>
      <c r="M1436">
        <v>140</v>
      </c>
      <c r="N1436">
        <v>80</v>
      </c>
      <c r="O1436">
        <v>60</v>
      </c>
      <c r="P1436">
        <v>110</v>
      </c>
      <c r="Q1436">
        <v>54</v>
      </c>
      <c r="R1436" t="s">
        <v>59</v>
      </c>
      <c r="S1436" t="s">
        <v>50</v>
      </c>
      <c r="T1436" t="s">
        <v>50</v>
      </c>
      <c r="U1436" t="s">
        <v>50</v>
      </c>
      <c r="V1436" t="s">
        <v>51</v>
      </c>
      <c r="W1436" t="s">
        <v>50</v>
      </c>
      <c r="X1436" t="s">
        <v>51</v>
      </c>
      <c r="Y1436" t="s">
        <v>50</v>
      </c>
      <c r="Z1436" t="s">
        <v>52</v>
      </c>
      <c r="AA1436" t="s">
        <v>50</v>
      </c>
      <c r="AB1436" t="s">
        <v>50</v>
      </c>
      <c r="AK1436" t="s">
        <v>51</v>
      </c>
      <c r="AL1436" t="s">
        <v>50</v>
      </c>
      <c r="AM1436" t="s">
        <v>50</v>
      </c>
      <c r="AN1436" t="s">
        <v>51</v>
      </c>
      <c r="AO1436" t="s">
        <v>51</v>
      </c>
      <c r="AP1436" t="s">
        <v>50</v>
      </c>
      <c r="AQ1436" t="s">
        <v>50</v>
      </c>
      <c r="AR1436" t="s">
        <v>50</v>
      </c>
      <c r="AS1436" t="s">
        <v>51</v>
      </c>
      <c r="AT1436" t="s">
        <v>50</v>
      </c>
      <c r="AU1436" t="s">
        <v>52</v>
      </c>
      <c r="AV1436" t="s">
        <v>52</v>
      </c>
      <c r="AW1436" t="s">
        <v>52</v>
      </c>
      <c r="AX1436" t="s">
        <v>52</v>
      </c>
      <c r="AY1436" t="s">
        <v>51</v>
      </c>
    </row>
    <row r="1437" spans="1:51" hidden="1" x14ac:dyDescent="0.25">
      <c r="A1437">
        <v>282295</v>
      </c>
      <c r="B1437">
        <v>57</v>
      </c>
      <c r="C1437">
        <v>57</v>
      </c>
      <c r="D1437">
        <v>53</v>
      </c>
      <c r="E1437">
        <v>4</v>
      </c>
      <c r="F1437" t="s">
        <v>1728</v>
      </c>
      <c r="G1437" s="22">
        <v>14559</v>
      </c>
      <c r="H1437">
        <v>79</v>
      </c>
      <c r="I1437" t="s">
        <v>46</v>
      </c>
      <c r="J1437" t="s">
        <v>47</v>
      </c>
      <c r="K1437" t="s">
        <v>58</v>
      </c>
      <c r="L1437">
        <v>34</v>
      </c>
      <c r="M1437">
        <v>180</v>
      </c>
      <c r="N1437">
        <v>80</v>
      </c>
      <c r="O1437">
        <v>100</v>
      </c>
      <c r="P1437">
        <v>130</v>
      </c>
      <c r="Q1437">
        <v>54</v>
      </c>
      <c r="R1437" t="s">
        <v>54</v>
      </c>
      <c r="S1437" t="s">
        <v>50</v>
      </c>
      <c r="T1437" t="s">
        <v>50</v>
      </c>
      <c r="U1437" t="s">
        <v>50</v>
      </c>
      <c r="V1437" t="s">
        <v>51</v>
      </c>
      <c r="W1437" t="s">
        <v>50</v>
      </c>
      <c r="X1437" t="s">
        <v>51</v>
      </c>
      <c r="Y1437" t="s">
        <v>50</v>
      </c>
      <c r="Z1437" t="s">
        <v>52</v>
      </c>
      <c r="AA1437" t="s">
        <v>50</v>
      </c>
      <c r="AB1437" t="s">
        <v>50</v>
      </c>
      <c r="AC1437">
        <v>67</v>
      </c>
      <c r="AD1437">
        <v>76</v>
      </c>
      <c r="AE1437">
        <v>131</v>
      </c>
      <c r="AF1437">
        <v>4.5999999999999996</v>
      </c>
      <c r="AK1437" t="s">
        <v>51</v>
      </c>
      <c r="AL1437" t="s">
        <v>50</v>
      </c>
      <c r="AM1437" t="s">
        <v>50</v>
      </c>
      <c r="AN1437" t="s">
        <v>51</v>
      </c>
      <c r="AO1437" t="s">
        <v>51</v>
      </c>
      <c r="AP1437" t="s">
        <v>50</v>
      </c>
      <c r="AQ1437" t="s">
        <v>50</v>
      </c>
      <c r="AR1437" t="s">
        <v>50</v>
      </c>
      <c r="AS1437" t="s">
        <v>51</v>
      </c>
      <c r="AT1437" t="s">
        <v>50</v>
      </c>
      <c r="AU1437" t="s">
        <v>52</v>
      </c>
      <c r="AV1437" t="s">
        <v>52</v>
      </c>
      <c r="AW1437" t="s">
        <v>52</v>
      </c>
      <c r="AX1437" t="s">
        <v>52</v>
      </c>
      <c r="AY1437" t="s">
        <v>51</v>
      </c>
    </row>
    <row r="1438" spans="1:51" hidden="1" x14ac:dyDescent="0.25">
      <c r="A1438">
        <v>282295</v>
      </c>
      <c r="B1438">
        <v>57</v>
      </c>
      <c r="C1438">
        <v>57</v>
      </c>
      <c r="D1438">
        <v>53</v>
      </c>
      <c r="E1438">
        <v>5</v>
      </c>
      <c r="F1438" t="s">
        <v>1729</v>
      </c>
      <c r="G1438" s="22">
        <v>14559</v>
      </c>
      <c r="H1438">
        <v>79</v>
      </c>
      <c r="I1438" t="s">
        <v>46</v>
      </c>
      <c r="J1438" t="s">
        <v>47</v>
      </c>
      <c r="K1438" t="s">
        <v>58</v>
      </c>
      <c r="L1438">
        <v>33.799999999999997</v>
      </c>
      <c r="M1438">
        <v>140</v>
      </c>
      <c r="N1438">
        <v>70</v>
      </c>
      <c r="O1438">
        <v>70</v>
      </c>
      <c r="P1438">
        <v>105</v>
      </c>
      <c r="Q1438">
        <v>54</v>
      </c>
      <c r="R1438" t="s">
        <v>59</v>
      </c>
      <c r="S1438" t="s">
        <v>50</v>
      </c>
      <c r="T1438" t="s">
        <v>50</v>
      </c>
      <c r="U1438" t="s">
        <v>50</v>
      </c>
      <c r="V1438" t="s">
        <v>51</v>
      </c>
      <c r="W1438" t="s">
        <v>50</v>
      </c>
      <c r="X1438" t="s">
        <v>51</v>
      </c>
      <c r="Y1438" t="s">
        <v>50</v>
      </c>
      <c r="Z1438" t="s">
        <v>52</v>
      </c>
      <c r="AA1438" t="s">
        <v>50</v>
      </c>
      <c r="AB1438" t="s">
        <v>50</v>
      </c>
      <c r="AC1438">
        <v>73</v>
      </c>
      <c r="AD1438">
        <v>68</v>
      </c>
      <c r="AE1438">
        <v>126</v>
      </c>
      <c r="AF1438">
        <v>4.7</v>
      </c>
      <c r="AK1438" t="s">
        <v>51</v>
      </c>
      <c r="AL1438" t="s">
        <v>50</v>
      </c>
      <c r="AM1438" t="s">
        <v>50</v>
      </c>
      <c r="AN1438" t="s">
        <v>51</v>
      </c>
      <c r="AO1438" t="s">
        <v>51</v>
      </c>
      <c r="AP1438" t="s">
        <v>50</v>
      </c>
      <c r="AQ1438" t="s">
        <v>50</v>
      </c>
      <c r="AR1438" t="s">
        <v>50</v>
      </c>
      <c r="AS1438" t="s">
        <v>51</v>
      </c>
      <c r="AT1438" t="s">
        <v>50</v>
      </c>
      <c r="AU1438" t="s">
        <v>52</v>
      </c>
      <c r="AV1438" t="s">
        <v>52</v>
      </c>
      <c r="AW1438" t="s">
        <v>52</v>
      </c>
      <c r="AX1438" t="s">
        <v>52</v>
      </c>
      <c r="AY1438" t="s">
        <v>51</v>
      </c>
    </row>
    <row r="1439" spans="1:51" hidden="1" x14ac:dyDescent="0.25">
      <c r="A1439">
        <v>282295</v>
      </c>
      <c r="B1439">
        <v>57</v>
      </c>
      <c r="C1439">
        <v>57</v>
      </c>
      <c r="D1439">
        <v>53</v>
      </c>
      <c r="E1439">
        <v>6</v>
      </c>
      <c r="F1439" t="s">
        <v>1730</v>
      </c>
      <c r="G1439" s="22">
        <v>14559</v>
      </c>
      <c r="H1439">
        <v>79</v>
      </c>
      <c r="I1439" t="s">
        <v>46</v>
      </c>
      <c r="J1439" t="s">
        <v>47</v>
      </c>
      <c r="K1439" t="s">
        <v>58</v>
      </c>
      <c r="L1439">
        <v>34.1</v>
      </c>
      <c r="M1439">
        <v>120</v>
      </c>
      <c r="N1439">
        <v>60</v>
      </c>
      <c r="O1439">
        <v>60</v>
      </c>
      <c r="P1439">
        <v>90</v>
      </c>
      <c r="Q1439">
        <v>54</v>
      </c>
      <c r="R1439" t="s">
        <v>54</v>
      </c>
      <c r="S1439" t="s">
        <v>50</v>
      </c>
      <c r="T1439" t="s">
        <v>50</v>
      </c>
      <c r="U1439" t="s">
        <v>50</v>
      </c>
      <c r="V1439" t="s">
        <v>51</v>
      </c>
      <c r="W1439" t="s">
        <v>50</v>
      </c>
      <c r="X1439" t="s">
        <v>51</v>
      </c>
      <c r="Y1439" t="s">
        <v>50</v>
      </c>
      <c r="Z1439" t="s">
        <v>52</v>
      </c>
      <c r="AA1439" t="s">
        <v>50</v>
      </c>
      <c r="AB1439" t="s">
        <v>50</v>
      </c>
      <c r="AC1439">
        <v>73</v>
      </c>
      <c r="AD1439">
        <v>68</v>
      </c>
      <c r="AF1439">
        <v>4</v>
      </c>
      <c r="AK1439" t="s">
        <v>51</v>
      </c>
      <c r="AL1439" t="s">
        <v>50</v>
      </c>
      <c r="AM1439" t="s">
        <v>50</v>
      </c>
      <c r="AN1439" t="s">
        <v>51</v>
      </c>
      <c r="AO1439" t="s">
        <v>51</v>
      </c>
      <c r="AP1439" t="s">
        <v>51</v>
      </c>
      <c r="AQ1439" t="s">
        <v>50</v>
      </c>
      <c r="AR1439" t="s">
        <v>50</v>
      </c>
      <c r="AS1439" t="s">
        <v>51</v>
      </c>
      <c r="AT1439" t="s">
        <v>50</v>
      </c>
      <c r="AU1439" t="s">
        <v>52</v>
      </c>
      <c r="AV1439" t="s">
        <v>52</v>
      </c>
      <c r="AW1439" t="s">
        <v>52</v>
      </c>
      <c r="AX1439" t="s">
        <v>52</v>
      </c>
      <c r="AY1439" t="s">
        <v>51</v>
      </c>
    </row>
    <row r="1440" spans="1:51" hidden="1" x14ac:dyDescent="0.25">
      <c r="A1440">
        <v>282295</v>
      </c>
      <c r="B1440">
        <v>63</v>
      </c>
      <c r="C1440">
        <v>63</v>
      </c>
      <c r="D1440">
        <v>53</v>
      </c>
      <c r="E1440">
        <v>7</v>
      </c>
      <c r="F1440" t="s">
        <v>1731</v>
      </c>
      <c r="G1440" s="22">
        <v>14559</v>
      </c>
      <c r="H1440">
        <v>79</v>
      </c>
      <c r="I1440" t="s">
        <v>46</v>
      </c>
      <c r="J1440" t="s">
        <v>47</v>
      </c>
      <c r="K1440" t="s">
        <v>58</v>
      </c>
      <c r="L1440">
        <v>33.799999999999997</v>
      </c>
      <c r="M1440">
        <v>135</v>
      </c>
      <c r="N1440">
        <v>70</v>
      </c>
      <c r="O1440">
        <v>65</v>
      </c>
      <c r="P1440">
        <v>102.5</v>
      </c>
      <c r="Q1440">
        <v>59</v>
      </c>
      <c r="R1440" t="s">
        <v>54</v>
      </c>
      <c r="S1440" t="s">
        <v>50</v>
      </c>
      <c r="T1440" t="s">
        <v>50</v>
      </c>
      <c r="U1440" t="s">
        <v>50</v>
      </c>
      <c r="V1440" t="s">
        <v>51</v>
      </c>
      <c r="W1440" t="s">
        <v>50</v>
      </c>
      <c r="X1440" t="s">
        <v>51</v>
      </c>
      <c r="Y1440" t="s">
        <v>50</v>
      </c>
      <c r="Z1440" t="s">
        <v>52</v>
      </c>
      <c r="AA1440" t="s">
        <v>50</v>
      </c>
      <c r="AB1440" t="s">
        <v>50</v>
      </c>
      <c r="AC1440">
        <v>89</v>
      </c>
      <c r="AD1440">
        <v>54</v>
      </c>
      <c r="AE1440">
        <v>120</v>
      </c>
      <c r="AF1440">
        <v>5.5</v>
      </c>
      <c r="AK1440" t="s">
        <v>51</v>
      </c>
      <c r="AL1440" t="s">
        <v>50</v>
      </c>
      <c r="AM1440" t="s">
        <v>50</v>
      </c>
      <c r="AN1440" t="s">
        <v>51</v>
      </c>
      <c r="AO1440" t="s">
        <v>51</v>
      </c>
      <c r="AP1440" t="s">
        <v>51</v>
      </c>
      <c r="AQ1440" t="s">
        <v>50</v>
      </c>
      <c r="AR1440" t="s">
        <v>50</v>
      </c>
      <c r="AS1440" t="s">
        <v>51</v>
      </c>
      <c r="AT1440" t="s">
        <v>50</v>
      </c>
      <c r="AU1440" t="s">
        <v>52</v>
      </c>
      <c r="AV1440" t="s">
        <v>52</v>
      </c>
      <c r="AW1440" t="s">
        <v>52</v>
      </c>
      <c r="AX1440" t="s">
        <v>52</v>
      </c>
      <c r="AY1440" t="s">
        <v>51</v>
      </c>
    </row>
    <row r="1441" spans="1:51" x14ac:dyDescent="0.25">
      <c r="A1441">
        <v>282304</v>
      </c>
      <c r="B1441">
        <v>75</v>
      </c>
      <c r="D1441">
        <v>75</v>
      </c>
      <c r="E1441">
        <v>1</v>
      </c>
      <c r="F1441" t="s">
        <v>354</v>
      </c>
      <c r="G1441" s="22">
        <v>10446</v>
      </c>
      <c r="H1441">
        <v>90</v>
      </c>
      <c r="I1441" t="s">
        <v>46</v>
      </c>
      <c r="J1441" t="s">
        <v>47</v>
      </c>
      <c r="K1441" t="s">
        <v>58</v>
      </c>
      <c r="L1441">
        <v>33.78</v>
      </c>
      <c r="O1441">
        <v>0</v>
      </c>
      <c r="P1441">
        <v>0</v>
      </c>
      <c r="S1441" t="s">
        <v>50</v>
      </c>
      <c r="T1441" t="s">
        <v>50</v>
      </c>
      <c r="V1441" t="s">
        <v>51</v>
      </c>
      <c r="W1441" t="s">
        <v>51</v>
      </c>
      <c r="X1441" t="s">
        <v>51</v>
      </c>
      <c r="Y1441" t="s">
        <v>50</v>
      </c>
      <c r="Z1441" t="s">
        <v>52</v>
      </c>
      <c r="AA1441" t="s">
        <v>50</v>
      </c>
      <c r="AB1441" t="s">
        <v>50</v>
      </c>
      <c r="AC1441">
        <v>99</v>
      </c>
      <c r="AD1441">
        <v>45</v>
      </c>
      <c r="AF1441">
        <v>4.2</v>
      </c>
      <c r="AI1441" t="s">
        <v>52</v>
      </c>
      <c r="AJ1441" t="s">
        <v>52</v>
      </c>
      <c r="AK1441" t="s">
        <v>51</v>
      </c>
      <c r="AL1441" t="s">
        <v>50</v>
      </c>
      <c r="AM1441" t="s">
        <v>52</v>
      </c>
      <c r="AN1441" t="s">
        <v>51</v>
      </c>
      <c r="AO1441" t="s">
        <v>51</v>
      </c>
      <c r="AP1441" t="s">
        <v>51</v>
      </c>
      <c r="AR1441" t="s">
        <v>50</v>
      </c>
      <c r="AS1441" t="s">
        <v>51</v>
      </c>
      <c r="AT1441" t="s">
        <v>50</v>
      </c>
      <c r="AU1441" t="s">
        <v>52</v>
      </c>
      <c r="AV1441" t="s">
        <v>52</v>
      </c>
      <c r="AW1441" t="s">
        <v>52</v>
      </c>
      <c r="AX1441" t="s">
        <v>52</v>
      </c>
      <c r="AY1441" t="s">
        <v>51</v>
      </c>
    </row>
    <row r="1442" spans="1:51" hidden="1" x14ac:dyDescent="0.25">
      <c r="A1442">
        <v>282304</v>
      </c>
      <c r="B1442">
        <v>75</v>
      </c>
      <c r="D1442">
        <v>75</v>
      </c>
      <c r="E1442">
        <v>2</v>
      </c>
      <c r="F1442" t="s">
        <v>1732</v>
      </c>
      <c r="G1442" s="22">
        <v>10446</v>
      </c>
      <c r="H1442">
        <v>90</v>
      </c>
      <c r="I1442" t="s">
        <v>46</v>
      </c>
      <c r="J1442" t="s">
        <v>47</v>
      </c>
      <c r="K1442" t="s">
        <v>58</v>
      </c>
      <c r="L1442">
        <v>33.78</v>
      </c>
      <c r="M1442">
        <v>140</v>
      </c>
      <c r="N1442">
        <v>65</v>
      </c>
      <c r="O1442">
        <v>75</v>
      </c>
      <c r="P1442">
        <v>102.5</v>
      </c>
      <c r="Q1442">
        <v>72</v>
      </c>
      <c r="R1442" t="s">
        <v>59</v>
      </c>
      <c r="S1442" t="s">
        <v>50</v>
      </c>
      <c r="T1442" t="s">
        <v>50</v>
      </c>
      <c r="U1442" t="s">
        <v>50</v>
      </c>
      <c r="V1442" t="s">
        <v>51</v>
      </c>
      <c r="W1442" t="s">
        <v>51</v>
      </c>
      <c r="X1442" t="s">
        <v>51</v>
      </c>
      <c r="Y1442" t="s">
        <v>50</v>
      </c>
      <c r="Z1442" t="s">
        <v>52</v>
      </c>
      <c r="AA1442" t="s">
        <v>50</v>
      </c>
      <c r="AB1442" t="s">
        <v>50</v>
      </c>
      <c r="AC1442">
        <v>99</v>
      </c>
      <c r="AD1442">
        <v>45</v>
      </c>
      <c r="AF1442">
        <v>4.2</v>
      </c>
      <c r="AI1442" t="s">
        <v>52</v>
      </c>
      <c r="AJ1442" t="s">
        <v>52</v>
      </c>
      <c r="AK1442" t="s">
        <v>51</v>
      </c>
      <c r="AL1442" t="s">
        <v>50</v>
      </c>
      <c r="AM1442" t="s">
        <v>52</v>
      </c>
      <c r="AN1442" t="s">
        <v>51</v>
      </c>
      <c r="AO1442" t="s">
        <v>51</v>
      </c>
      <c r="AP1442" t="s">
        <v>51</v>
      </c>
      <c r="AR1442" t="s">
        <v>50</v>
      </c>
      <c r="AS1442" t="s">
        <v>51</v>
      </c>
      <c r="AT1442" t="s">
        <v>50</v>
      </c>
      <c r="AU1442" t="s">
        <v>52</v>
      </c>
      <c r="AV1442" t="s">
        <v>52</v>
      </c>
      <c r="AW1442" t="s">
        <v>52</v>
      </c>
      <c r="AX1442" t="s">
        <v>52</v>
      </c>
      <c r="AY1442" t="s">
        <v>51</v>
      </c>
    </row>
    <row r="1443" spans="1:51" hidden="1" x14ac:dyDescent="0.25">
      <c r="A1443">
        <v>282304</v>
      </c>
      <c r="B1443">
        <v>75</v>
      </c>
      <c r="D1443">
        <v>75</v>
      </c>
      <c r="E1443">
        <v>3</v>
      </c>
      <c r="F1443" t="s">
        <v>1733</v>
      </c>
      <c r="G1443" s="22">
        <v>10446</v>
      </c>
      <c r="H1443">
        <v>90</v>
      </c>
      <c r="I1443" t="s">
        <v>46</v>
      </c>
      <c r="J1443" t="s">
        <v>47</v>
      </c>
      <c r="K1443" t="s">
        <v>58</v>
      </c>
      <c r="L1443">
        <v>33.78</v>
      </c>
      <c r="M1443">
        <v>160</v>
      </c>
      <c r="N1443">
        <v>80</v>
      </c>
      <c r="O1443">
        <v>80</v>
      </c>
      <c r="P1443">
        <v>120</v>
      </c>
      <c r="Q1443">
        <v>66</v>
      </c>
      <c r="R1443" t="s">
        <v>59</v>
      </c>
      <c r="S1443" t="s">
        <v>50</v>
      </c>
      <c r="T1443" t="s">
        <v>50</v>
      </c>
      <c r="U1443" t="s">
        <v>50</v>
      </c>
      <c r="V1443" t="s">
        <v>51</v>
      </c>
      <c r="W1443" t="s">
        <v>51</v>
      </c>
      <c r="X1443" t="s">
        <v>51</v>
      </c>
      <c r="Y1443" t="s">
        <v>50</v>
      </c>
      <c r="Z1443" t="s">
        <v>52</v>
      </c>
      <c r="AA1443" t="s">
        <v>50</v>
      </c>
      <c r="AB1443" t="s">
        <v>50</v>
      </c>
      <c r="AI1443" t="s">
        <v>52</v>
      </c>
      <c r="AJ1443" t="s">
        <v>52</v>
      </c>
      <c r="AK1443" t="s">
        <v>51</v>
      </c>
      <c r="AL1443" t="s">
        <v>50</v>
      </c>
      <c r="AM1443" t="s">
        <v>52</v>
      </c>
      <c r="AN1443" t="s">
        <v>51</v>
      </c>
      <c r="AO1443" t="s">
        <v>51</v>
      </c>
      <c r="AP1443" t="s">
        <v>51</v>
      </c>
      <c r="AR1443" t="s">
        <v>50</v>
      </c>
      <c r="AS1443" t="s">
        <v>51</v>
      </c>
      <c r="AT1443" t="s">
        <v>50</v>
      </c>
      <c r="AU1443" t="s">
        <v>52</v>
      </c>
      <c r="AV1443" t="s">
        <v>52</v>
      </c>
      <c r="AW1443" t="s">
        <v>52</v>
      </c>
      <c r="AX1443" t="s">
        <v>52</v>
      </c>
      <c r="AY1443" t="s">
        <v>51</v>
      </c>
    </row>
    <row r="1444" spans="1:51" hidden="1" x14ac:dyDescent="0.25">
      <c r="A1444">
        <v>282304</v>
      </c>
      <c r="B1444">
        <v>75</v>
      </c>
      <c r="D1444">
        <v>75</v>
      </c>
      <c r="E1444">
        <v>4</v>
      </c>
      <c r="F1444" t="s">
        <v>1734</v>
      </c>
      <c r="G1444" s="22">
        <v>10446</v>
      </c>
      <c r="H1444">
        <v>90</v>
      </c>
      <c r="I1444" t="s">
        <v>46</v>
      </c>
      <c r="J1444" t="s">
        <v>47</v>
      </c>
      <c r="K1444" t="s">
        <v>58</v>
      </c>
      <c r="L1444">
        <v>33.31</v>
      </c>
      <c r="M1444">
        <v>185</v>
      </c>
      <c r="N1444">
        <v>85</v>
      </c>
      <c r="O1444">
        <v>100</v>
      </c>
      <c r="P1444">
        <v>135</v>
      </c>
      <c r="Q1444">
        <v>69</v>
      </c>
      <c r="R1444" t="s">
        <v>59</v>
      </c>
      <c r="S1444" t="s">
        <v>50</v>
      </c>
      <c r="T1444" t="s">
        <v>50</v>
      </c>
      <c r="U1444" t="s">
        <v>50</v>
      </c>
      <c r="V1444" t="s">
        <v>51</v>
      </c>
      <c r="W1444" t="s">
        <v>51</v>
      </c>
      <c r="X1444" t="s">
        <v>51</v>
      </c>
      <c r="Y1444" t="s">
        <v>50</v>
      </c>
      <c r="Z1444" t="s">
        <v>52</v>
      </c>
      <c r="AA1444" t="s">
        <v>50</v>
      </c>
      <c r="AB1444" t="s">
        <v>50</v>
      </c>
      <c r="AC1444">
        <v>104</v>
      </c>
      <c r="AD1444">
        <v>42</v>
      </c>
      <c r="AF1444">
        <v>4.2</v>
      </c>
      <c r="AI1444" t="s">
        <v>52</v>
      </c>
      <c r="AJ1444" t="s">
        <v>52</v>
      </c>
      <c r="AK1444" t="s">
        <v>51</v>
      </c>
      <c r="AL1444" t="s">
        <v>50</v>
      </c>
      <c r="AM1444" t="s">
        <v>52</v>
      </c>
      <c r="AN1444" t="s">
        <v>51</v>
      </c>
      <c r="AO1444" t="s">
        <v>51</v>
      </c>
      <c r="AP1444" t="s">
        <v>51</v>
      </c>
      <c r="AR1444" t="s">
        <v>50</v>
      </c>
      <c r="AS1444" t="s">
        <v>51</v>
      </c>
      <c r="AT1444" t="s">
        <v>50</v>
      </c>
      <c r="AU1444" t="s">
        <v>52</v>
      </c>
      <c r="AV1444" t="s">
        <v>52</v>
      </c>
      <c r="AW1444" t="s">
        <v>52</v>
      </c>
      <c r="AX1444" t="s">
        <v>52</v>
      </c>
      <c r="AY1444" t="s">
        <v>51</v>
      </c>
    </row>
    <row r="1445" spans="1:51" hidden="1" x14ac:dyDescent="0.25">
      <c r="A1445">
        <v>282304</v>
      </c>
      <c r="B1445">
        <v>75</v>
      </c>
      <c r="D1445">
        <v>75</v>
      </c>
      <c r="E1445">
        <v>5</v>
      </c>
      <c r="F1445" t="s">
        <v>1735</v>
      </c>
      <c r="G1445" s="22">
        <v>10446</v>
      </c>
      <c r="H1445">
        <v>90</v>
      </c>
      <c r="I1445" t="s">
        <v>46</v>
      </c>
      <c r="J1445" t="s">
        <v>47</v>
      </c>
      <c r="K1445" t="s">
        <v>58</v>
      </c>
      <c r="L1445">
        <v>31.9</v>
      </c>
      <c r="M1445">
        <v>140</v>
      </c>
      <c r="N1445">
        <v>60</v>
      </c>
      <c r="O1445">
        <v>80</v>
      </c>
      <c r="P1445">
        <v>100</v>
      </c>
      <c r="Q1445">
        <v>87</v>
      </c>
      <c r="R1445" t="s">
        <v>54</v>
      </c>
      <c r="S1445" t="s">
        <v>50</v>
      </c>
      <c r="T1445" t="s">
        <v>50</v>
      </c>
      <c r="U1445" t="s">
        <v>50</v>
      </c>
      <c r="V1445" t="s">
        <v>51</v>
      </c>
      <c r="W1445" t="s">
        <v>51</v>
      </c>
      <c r="X1445" t="s">
        <v>51</v>
      </c>
      <c r="Y1445" t="s">
        <v>50</v>
      </c>
      <c r="Z1445" t="s">
        <v>52</v>
      </c>
      <c r="AA1445" t="s">
        <v>50</v>
      </c>
      <c r="AB1445" t="s">
        <v>50</v>
      </c>
      <c r="AC1445">
        <v>138</v>
      </c>
      <c r="AD1445">
        <v>30</v>
      </c>
      <c r="AF1445">
        <v>4.9000000000000004</v>
      </c>
      <c r="AI1445" t="s">
        <v>52</v>
      </c>
      <c r="AJ1445" t="s">
        <v>52</v>
      </c>
      <c r="AK1445" t="s">
        <v>50</v>
      </c>
      <c r="AL1445" t="s">
        <v>50</v>
      </c>
      <c r="AM1445" t="s">
        <v>52</v>
      </c>
      <c r="AN1445" t="s">
        <v>51</v>
      </c>
      <c r="AO1445" t="s">
        <v>51</v>
      </c>
      <c r="AP1445" t="s">
        <v>51</v>
      </c>
      <c r="AR1445" t="s">
        <v>50</v>
      </c>
      <c r="AS1445" t="s">
        <v>51</v>
      </c>
      <c r="AT1445" t="s">
        <v>50</v>
      </c>
      <c r="AU1445" t="s">
        <v>52</v>
      </c>
      <c r="AV1445" t="s">
        <v>52</v>
      </c>
      <c r="AW1445" t="s">
        <v>52</v>
      </c>
      <c r="AX1445" t="s">
        <v>52</v>
      </c>
      <c r="AY1445" t="s">
        <v>51</v>
      </c>
    </row>
    <row r="1446" spans="1:51" hidden="1" x14ac:dyDescent="0.25">
      <c r="A1446">
        <v>282304</v>
      </c>
      <c r="B1446">
        <v>75</v>
      </c>
      <c r="D1446">
        <v>75</v>
      </c>
      <c r="E1446">
        <v>6</v>
      </c>
      <c r="F1446" t="s">
        <v>1736</v>
      </c>
      <c r="G1446" s="22">
        <v>10446</v>
      </c>
      <c r="H1446">
        <v>90</v>
      </c>
      <c r="I1446" t="s">
        <v>46</v>
      </c>
      <c r="J1446" t="s">
        <v>47</v>
      </c>
      <c r="K1446" t="s">
        <v>58</v>
      </c>
      <c r="L1446">
        <v>33.590000000000003</v>
      </c>
      <c r="M1446">
        <v>130</v>
      </c>
      <c r="N1446">
        <v>60</v>
      </c>
      <c r="O1446">
        <v>70</v>
      </c>
      <c r="P1446">
        <v>95</v>
      </c>
      <c r="Q1446">
        <v>68</v>
      </c>
      <c r="R1446" t="s">
        <v>54</v>
      </c>
      <c r="S1446" t="s">
        <v>50</v>
      </c>
      <c r="T1446" t="s">
        <v>50</v>
      </c>
      <c r="U1446" t="s">
        <v>51</v>
      </c>
      <c r="V1446" t="s">
        <v>51</v>
      </c>
      <c r="W1446" t="s">
        <v>51</v>
      </c>
      <c r="X1446" t="s">
        <v>51</v>
      </c>
      <c r="Y1446" t="s">
        <v>50</v>
      </c>
      <c r="Z1446" t="s">
        <v>52</v>
      </c>
      <c r="AA1446" t="s">
        <v>50</v>
      </c>
      <c r="AB1446" t="s">
        <v>50</v>
      </c>
      <c r="AE1446">
        <v>132</v>
      </c>
      <c r="AF1446">
        <v>4.5999999999999996</v>
      </c>
      <c r="AI1446" t="s">
        <v>52</v>
      </c>
      <c r="AJ1446" t="s">
        <v>52</v>
      </c>
      <c r="AK1446" t="s">
        <v>50</v>
      </c>
      <c r="AL1446" t="s">
        <v>50</v>
      </c>
      <c r="AM1446" t="s">
        <v>52</v>
      </c>
      <c r="AN1446" t="s">
        <v>51</v>
      </c>
      <c r="AO1446" t="s">
        <v>51</v>
      </c>
      <c r="AP1446" t="s">
        <v>50</v>
      </c>
      <c r="AR1446" t="s">
        <v>50</v>
      </c>
      <c r="AS1446" t="s">
        <v>51</v>
      </c>
      <c r="AT1446" t="s">
        <v>50</v>
      </c>
      <c r="AU1446" t="s">
        <v>52</v>
      </c>
      <c r="AV1446" t="s">
        <v>52</v>
      </c>
      <c r="AW1446" t="s">
        <v>52</v>
      </c>
      <c r="AX1446" t="s">
        <v>52</v>
      </c>
      <c r="AY1446" t="s">
        <v>51</v>
      </c>
    </row>
    <row r="1447" spans="1:51" hidden="1" x14ac:dyDescent="0.25">
      <c r="A1447">
        <v>282304</v>
      </c>
      <c r="B1447">
        <v>75</v>
      </c>
      <c r="D1447">
        <v>75</v>
      </c>
      <c r="E1447">
        <v>7</v>
      </c>
      <c r="F1447" t="s">
        <v>1737</v>
      </c>
      <c r="G1447" s="22">
        <v>10446</v>
      </c>
      <c r="H1447">
        <v>90</v>
      </c>
      <c r="I1447" t="s">
        <v>46</v>
      </c>
      <c r="J1447" t="s">
        <v>47</v>
      </c>
      <c r="K1447" t="s">
        <v>58</v>
      </c>
      <c r="L1447">
        <v>32.840000000000003</v>
      </c>
      <c r="M1447">
        <v>160</v>
      </c>
      <c r="N1447">
        <v>80</v>
      </c>
      <c r="O1447">
        <v>80</v>
      </c>
      <c r="P1447">
        <v>120</v>
      </c>
      <c r="Q1447">
        <v>66</v>
      </c>
      <c r="R1447" t="s">
        <v>54</v>
      </c>
      <c r="S1447" t="s">
        <v>50</v>
      </c>
      <c r="T1447" t="s">
        <v>50</v>
      </c>
      <c r="U1447" t="s">
        <v>50</v>
      </c>
      <c r="V1447" t="s">
        <v>51</v>
      </c>
      <c r="W1447" t="s">
        <v>51</v>
      </c>
      <c r="X1447" t="s">
        <v>51</v>
      </c>
      <c r="Y1447" t="s">
        <v>50</v>
      </c>
      <c r="Z1447" t="s">
        <v>52</v>
      </c>
      <c r="AA1447" t="s">
        <v>50</v>
      </c>
      <c r="AB1447" t="s">
        <v>50</v>
      </c>
      <c r="AI1447" t="s">
        <v>52</v>
      </c>
      <c r="AJ1447" t="s">
        <v>52</v>
      </c>
      <c r="AK1447" t="s">
        <v>50</v>
      </c>
      <c r="AL1447" t="s">
        <v>50</v>
      </c>
      <c r="AM1447" t="s">
        <v>52</v>
      </c>
      <c r="AN1447" t="s">
        <v>51</v>
      </c>
      <c r="AO1447" t="s">
        <v>51</v>
      </c>
      <c r="AP1447" t="s">
        <v>50</v>
      </c>
      <c r="AR1447" t="s">
        <v>50</v>
      </c>
      <c r="AS1447" t="s">
        <v>51</v>
      </c>
      <c r="AT1447" t="s">
        <v>50</v>
      </c>
      <c r="AU1447" t="s">
        <v>52</v>
      </c>
      <c r="AV1447" t="s">
        <v>52</v>
      </c>
      <c r="AW1447" t="s">
        <v>52</v>
      </c>
      <c r="AX1447" t="s">
        <v>52</v>
      </c>
      <c r="AY1447" t="s">
        <v>51</v>
      </c>
    </row>
    <row r="1448" spans="1:51" hidden="1" x14ac:dyDescent="0.25">
      <c r="A1448">
        <v>282304</v>
      </c>
      <c r="B1448">
        <v>75</v>
      </c>
      <c r="D1448">
        <v>75</v>
      </c>
      <c r="E1448">
        <v>8</v>
      </c>
      <c r="F1448" t="s">
        <v>1738</v>
      </c>
      <c r="G1448" s="22">
        <v>10446</v>
      </c>
      <c r="H1448">
        <v>90</v>
      </c>
      <c r="I1448" t="s">
        <v>46</v>
      </c>
      <c r="J1448" t="s">
        <v>47</v>
      </c>
      <c r="K1448" t="s">
        <v>58</v>
      </c>
      <c r="L1448">
        <v>32.840000000000003</v>
      </c>
      <c r="M1448">
        <v>135</v>
      </c>
      <c r="N1448">
        <v>65</v>
      </c>
      <c r="O1448">
        <v>70</v>
      </c>
      <c r="P1448">
        <v>100</v>
      </c>
      <c r="Q1448">
        <v>60</v>
      </c>
      <c r="R1448" t="s">
        <v>54</v>
      </c>
      <c r="S1448" t="s">
        <v>51</v>
      </c>
      <c r="T1448" t="s">
        <v>50</v>
      </c>
      <c r="U1448" t="s">
        <v>50</v>
      </c>
      <c r="V1448" t="s">
        <v>51</v>
      </c>
      <c r="W1448" t="s">
        <v>51</v>
      </c>
      <c r="X1448" t="s">
        <v>51</v>
      </c>
      <c r="Y1448" t="s">
        <v>50</v>
      </c>
      <c r="Z1448" t="s">
        <v>52</v>
      </c>
      <c r="AA1448" t="s">
        <v>50</v>
      </c>
      <c r="AB1448" t="s">
        <v>50</v>
      </c>
      <c r="AC1448">
        <v>98</v>
      </c>
      <c r="AD1448">
        <v>45</v>
      </c>
      <c r="AF1448">
        <v>3.9</v>
      </c>
      <c r="AI1448" t="s">
        <v>52</v>
      </c>
      <c r="AJ1448" t="s">
        <v>52</v>
      </c>
      <c r="AK1448" t="s">
        <v>50</v>
      </c>
      <c r="AL1448" t="s">
        <v>50</v>
      </c>
      <c r="AM1448" t="s">
        <v>52</v>
      </c>
      <c r="AN1448" t="s">
        <v>51</v>
      </c>
      <c r="AO1448" t="s">
        <v>51</v>
      </c>
      <c r="AP1448" t="s">
        <v>50</v>
      </c>
      <c r="AR1448" t="s">
        <v>50</v>
      </c>
      <c r="AS1448" t="s">
        <v>51</v>
      </c>
      <c r="AT1448" t="s">
        <v>50</v>
      </c>
      <c r="AU1448" t="s">
        <v>52</v>
      </c>
      <c r="AV1448" t="s">
        <v>52</v>
      </c>
      <c r="AW1448" t="s">
        <v>52</v>
      </c>
      <c r="AX1448" t="s">
        <v>52</v>
      </c>
      <c r="AY1448" t="s">
        <v>51</v>
      </c>
    </row>
    <row r="1449" spans="1:51" hidden="1" x14ac:dyDescent="0.25">
      <c r="A1449">
        <v>282304</v>
      </c>
      <c r="B1449">
        <v>75</v>
      </c>
      <c r="D1449">
        <v>75</v>
      </c>
      <c r="E1449">
        <v>9</v>
      </c>
      <c r="F1449" t="s">
        <v>1739</v>
      </c>
      <c r="G1449" s="22">
        <v>10446</v>
      </c>
      <c r="H1449">
        <v>90</v>
      </c>
      <c r="I1449" t="s">
        <v>46</v>
      </c>
      <c r="J1449" t="s">
        <v>47</v>
      </c>
      <c r="K1449" t="s">
        <v>58</v>
      </c>
      <c r="L1449">
        <v>32.840000000000003</v>
      </c>
      <c r="M1449">
        <v>130</v>
      </c>
      <c r="N1449">
        <v>70</v>
      </c>
      <c r="O1449">
        <v>60</v>
      </c>
      <c r="P1449">
        <v>100</v>
      </c>
      <c r="Q1449">
        <v>60</v>
      </c>
      <c r="R1449" t="s">
        <v>54</v>
      </c>
      <c r="S1449" t="s">
        <v>50</v>
      </c>
      <c r="T1449" t="s">
        <v>50</v>
      </c>
      <c r="U1449" t="s">
        <v>50</v>
      </c>
      <c r="V1449" t="s">
        <v>51</v>
      </c>
      <c r="W1449" t="s">
        <v>51</v>
      </c>
      <c r="X1449" t="s">
        <v>51</v>
      </c>
      <c r="Y1449" t="s">
        <v>50</v>
      </c>
      <c r="Z1449" t="s">
        <v>52</v>
      </c>
      <c r="AA1449" t="s">
        <v>50</v>
      </c>
      <c r="AB1449" t="s">
        <v>50</v>
      </c>
      <c r="AC1449">
        <v>118</v>
      </c>
      <c r="AD1449">
        <v>36</v>
      </c>
      <c r="AE1449">
        <v>115</v>
      </c>
      <c r="AF1449">
        <v>4.2</v>
      </c>
      <c r="AG1449">
        <v>324</v>
      </c>
      <c r="AI1449" t="s">
        <v>52</v>
      </c>
      <c r="AJ1449" t="s">
        <v>52</v>
      </c>
      <c r="AK1449" t="s">
        <v>50</v>
      </c>
      <c r="AL1449" t="s">
        <v>50</v>
      </c>
      <c r="AM1449" t="s">
        <v>52</v>
      </c>
      <c r="AN1449" t="s">
        <v>51</v>
      </c>
      <c r="AO1449" t="s">
        <v>51</v>
      </c>
      <c r="AP1449" t="s">
        <v>50</v>
      </c>
      <c r="AR1449" t="s">
        <v>50</v>
      </c>
      <c r="AS1449" t="s">
        <v>51</v>
      </c>
      <c r="AT1449" t="s">
        <v>50</v>
      </c>
      <c r="AU1449" t="s">
        <v>52</v>
      </c>
      <c r="AV1449" t="s">
        <v>52</v>
      </c>
      <c r="AW1449" t="s">
        <v>52</v>
      </c>
      <c r="AX1449" t="s">
        <v>52</v>
      </c>
      <c r="AY1449" t="s">
        <v>51</v>
      </c>
    </row>
    <row r="1450" spans="1:51" hidden="1" x14ac:dyDescent="0.25">
      <c r="A1450">
        <v>282304</v>
      </c>
      <c r="B1450">
        <v>75</v>
      </c>
      <c r="D1450">
        <v>75</v>
      </c>
      <c r="E1450">
        <v>10</v>
      </c>
      <c r="F1450" t="s">
        <v>1740</v>
      </c>
      <c r="G1450" s="22">
        <v>10446</v>
      </c>
      <c r="H1450">
        <v>90</v>
      </c>
      <c r="I1450" t="s">
        <v>46</v>
      </c>
      <c r="J1450" t="s">
        <v>47</v>
      </c>
      <c r="K1450" t="s">
        <v>58</v>
      </c>
      <c r="L1450">
        <v>32.840000000000003</v>
      </c>
      <c r="M1450">
        <v>110</v>
      </c>
      <c r="N1450">
        <v>80</v>
      </c>
      <c r="O1450">
        <v>30</v>
      </c>
      <c r="P1450">
        <v>95</v>
      </c>
      <c r="Q1450">
        <v>80</v>
      </c>
      <c r="R1450" t="s">
        <v>54</v>
      </c>
      <c r="S1450" t="s">
        <v>50</v>
      </c>
      <c r="T1450" t="s">
        <v>50</v>
      </c>
      <c r="U1450" t="s">
        <v>51</v>
      </c>
      <c r="V1450" t="s">
        <v>51</v>
      </c>
      <c r="W1450" t="s">
        <v>51</v>
      </c>
      <c r="X1450" t="s">
        <v>51</v>
      </c>
      <c r="Y1450" t="s">
        <v>50</v>
      </c>
      <c r="Z1450" t="s">
        <v>52</v>
      </c>
      <c r="AA1450" t="s">
        <v>50</v>
      </c>
      <c r="AB1450" t="s">
        <v>50</v>
      </c>
      <c r="AC1450">
        <v>112</v>
      </c>
      <c r="AD1450">
        <v>38</v>
      </c>
      <c r="AE1450">
        <v>117</v>
      </c>
      <c r="AF1450">
        <v>4.2</v>
      </c>
      <c r="AI1450" t="s">
        <v>52</v>
      </c>
      <c r="AJ1450" t="s">
        <v>52</v>
      </c>
      <c r="AK1450" t="s">
        <v>50</v>
      </c>
      <c r="AL1450" t="s">
        <v>50</v>
      </c>
      <c r="AM1450" t="s">
        <v>52</v>
      </c>
      <c r="AN1450" t="s">
        <v>51</v>
      </c>
      <c r="AO1450" t="s">
        <v>51</v>
      </c>
      <c r="AP1450" t="s">
        <v>50</v>
      </c>
      <c r="AR1450" t="s">
        <v>50</v>
      </c>
      <c r="AS1450" t="s">
        <v>51</v>
      </c>
      <c r="AT1450" t="s">
        <v>50</v>
      </c>
      <c r="AU1450" t="s">
        <v>52</v>
      </c>
      <c r="AV1450" t="s">
        <v>52</v>
      </c>
      <c r="AW1450" t="s">
        <v>52</v>
      </c>
      <c r="AX1450" t="s">
        <v>52</v>
      </c>
      <c r="AY1450" t="s">
        <v>51</v>
      </c>
    </row>
    <row r="1451" spans="1:51" hidden="1" x14ac:dyDescent="0.25">
      <c r="A1451">
        <v>282304</v>
      </c>
      <c r="B1451">
        <v>75</v>
      </c>
      <c r="D1451">
        <v>75</v>
      </c>
      <c r="E1451">
        <v>11</v>
      </c>
      <c r="F1451" t="s">
        <v>1741</v>
      </c>
      <c r="G1451" s="22">
        <v>10446</v>
      </c>
      <c r="H1451">
        <v>90</v>
      </c>
      <c r="I1451" t="s">
        <v>46</v>
      </c>
      <c r="J1451" t="s">
        <v>47</v>
      </c>
      <c r="K1451" t="s">
        <v>58</v>
      </c>
      <c r="L1451">
        <v>32.369999999999997</v>
      </c>
      <c r="M1451">
        <v>125</v>
      </c>
      <c r="N1451">
        <v>75</v>
      </c>
      <c r="O1451">
        <v>50</v>
      </c>
      <c r="P1451">
        <v>100</v>
      </c>
      <c r="Q1451">
        <v>61</v>
      </c>
      <c r="R1451" t="s">
        <v>59</v>
      </c>
      <c r="S1451" t="s">
        <v>50</v>
      </c>
      <c r="T1451" t="s">
        <v>50</v>
      </c>
      <c r="U1451" t="s">
        <v>50</v>
      </c>
      <c r="V1451" t="s">
        <v>51</v>
      </c>
      <c r="W1451" t="s">
        <v>51</v>
      </c>
      <c r="X1451" t="s">
        <v>51</v>
      </c>
      <c r="Y1451" t="s">
        <v>50</v>
      </c>
      <c r="Z1451" t="s">
        <v>52</v>
      </c>
      <c r="AA1451" t="s">
        <v>50</v>
      </c>
      <c r="AB1451" t="s">
        <v>50</v>
      </c>
      <c r="AC1451">
        <v>99</v>
      </c>
      <c r="AD1451">
        <v>46</v>
      </c>
      <c r="AF1451">
        <v>4</v>
      </c>
      <c r="AI1451" t="s">
        <v>52</v>
      </c>
      <c r="AJ1451" t="s">
        <v>52</v>
      </c>
      <c r="AK1451" t="s">
        <v>50</v>
      </c>
      <c r="AL1451" t="s">
        <v>50</v>
      </c>
      <c r="AM1451" t="s">
        <v>52</v>
      </c>
      <c r="AN1451" t="s">
        <v>51</v>
      </c>
      <c r="AO1451" t="s">
        <v>51</v>
      </c>
      <c r="AP1451" t="s">
        <v>50</v>
      </c>
      <c r="AR1451" t="s">
        <v>50</v>
      </c>
      <c r="AS1451" t="s">
        <v>51</v>
      </c>
      <c r="AT1451" t="s">
        <v>50</v>
      </c>
      <c r="AU1451" t="s">
        <v>52</v>
      </c>
      <c r="AV1451" t="s">
        <v>52</v>
      </c>
      <c r="AW1451" t="s">
        <v>52</v>
      </c>
      <c r="AX1451" t="s">
        <v>52</v>
      </c>
      <c r="AY1451" t="s">
        <v>51</v>
      </c>
    </row>
    <row r="1452" spans="1:51" hidden="1" x14ac:dyDescent="0.25">
      <c r="A1452">
        <v>282304</v>
      </c>
      <c r="B1452">
        <v>60</v>
      </c>
      <c r="D1452">
        <v>60</v>
      </c>
      <c r="E1452">
        <v>12</v>
      </c>
      <c r="F1452" t="s">
        <v>1742</v>
      </c>
      <c r="G1452" s="22">
        <v>10446</v>
      </c>
      <c r="H1452">
        <v>90</v>
      </c>
      <c r="I1452" t="s">
        <v>46</v>
      </c>
      <c r="J1452" t="s">
        <v>47</v>
      </c>
      <c r="K1452" t="s">
        <v>58</v>
      </c>
      <c r="L1452">
        <v>32.369999999999997</v>
      </c>
      <c r="M1452">
        <v>130</v>
      </c>
      <c r="N1452">
        <v>70</v>
      </c>
      <c r="O1452">
        <v>60</v>
      </c>
      <c r="P1452">
        <v>100</v>
      </c>
      <c r="Q1452">
        <v>58</v>
      </c>
      <c r="R1452" t="s">
        <v>54</v>
      </c>
      <c r="S1452" t="s">
        <v>50</v>
      </c>
      <c r="T1452" t="s">
        <v>50</v>
      </c>
      <c r="U1452" t="s">
        <v>50</v>
      </c>
      <c r="V1452" t="s">
        <v>51</v>
      </c>
      <c r="W1452" t="s">
        <v>51</v>
      </c>
      <c r="X1452" t="s">
        <v>51</v>
      </c>
      <c r="Y1452" t="s">
        <v>50</v>
      </c>
      <c r="Z1452" t="s">
        <v>52</v>
      </c>
      <c r="AA1452" t="s">
        <v>50</v>
      </c>
      <c r="AB1452" t="s">
        <v>50</v>
      </c>
      <c r="AC1452">
        <v>122</v>
      </c>
      <c r="AD1452">
        <v>34</v>
      </c>
      <c r="AF1452">
        <v>4.5999999999999996</v>
      </c>
      <c r="AI1452" t="s">
        <v>52</v>
      </c>
      <c r="AJ1452" t="s">
        <v>52</v>
      </c>
      <c r="AK1452" t="s">
        <v>50</v>
      </c>
      <c r="AL1452" t="s">
        <v>50</v>
      </c>
      <c r="AM1452" t="s">
        <v>52</v>
      </c>
      <c r="AN1452" t="s">
        <v>51</v>
      </c>
      <c r="AO1452" t="s">
        <v>51</v>
      </c>
      <c r="AP1452" t="s">
        <v>50</v>
      </c>
      <c r="AR1452" t="s">
        <v>50</v>
      </c>
      <c r="AS1452" t="s">
        <v>51</v>
      </c>
      <c r="AT1452" t="s">
        <v>50</v>
      </c>
      <c r="AU1452" t="s">
        <v>52</v>
      </c>
      <c r="AV1452" t="s">
        <v>52</v>
      </c>
      <c r="AW1452" t="s">
        <v>52</v>
      </c>
      <c r="AX1452" t="s">
        <v>52</v>
      </c>
      <c r="AY1452" t="s">
        <v>51</v>
      </c>
    </row>
    <row r="1453" spans="1:51" hidden="1" x14ac:dyDescent="0.25">
      <c r="A1453">
        <v>282304</v>
      </c>
      <c r="B1453">
        <v>60</v>
      </c>
      <c r="C1453">
        <v>60</v>
      </c>
      <c r="D1453">
        <v>60</v>
      </c>
      <c r="E1453">
        <v>13</v>
      </c>
      <c r="F1453" t="s">
        <v>1743</v>
      </c>
      <c r="G1453" s="22">
        <v>10446</v>
      </c>
      <c r="H1453">
        <v>90</v>
      </c>
      <c r="I1453" t="s">
        <v>46</v>
      </c>
      <c r="J1453" t="s">
        <v>47</v>
      </c>
      <c r="K1453" t="s">
        <v>58</v>
      </c>
      <c r="L1453">
        <v>32.4</v>
      </c>
      <c r="M1453">
        <v>130</v>
      </c>
      <c r="N1453">
        <v>70</v>
      </c>
      <c r="O1453">
        <v>60</v>
      </c>
      <c r="P1453">
        <v>100</v>
      </c>
      <c r="Q1453">
        <v>69</v>
      </c>
      <c r="R1453" t="s">
        <v>54</v>
      </c>
      <c r="S1453" t="s">
        <v>50</v>
      </c>
      <c r="T1453" t="s">
        <v>50</v>
      </c>
      <c r="U1453" t="s">
        <v>50</v>
      </c>
      <c r="V1453" t="s">
        <v>51</v>
      </c>
      <c r="W1453" t="s">
        <v>51</v>
      </c>
      <c r="X1453" t="s">
        <v>51</v>
      </c>
      <c r="Y1453" t="s">
        <v>50</v>
      </c>
      <c r="Z1453" t="s">
        <v>52</v>
      </c>
      <c r="AA1453" t="s">
        <v>50</v>
      </c>
      <c r="AB1453" t="s">
        <v>50</v>
      </c>
      <c r="AC1453">
        <v>131</v>
      </c>
      <c r="AD1453">
        <v>32</v>
      </c>
      <c r="AE1453">
        <v>128</v>
      </c>
      <c r="AF1453">
        <v>4.7</v>
      </c>
      <c r="AI1453">
        <v>3.1</v>
      </c>
      <c r="AJ1453">
        <v>1.5</v>
      </c>
      <c r="AK1453" t="s">
        <v>50</v>
      </c>
      <c r="AL1453" t="s">
        <v>51</v>
      </c>
      <c r="AN1453" t="s">
        <v>51</v>
      </c>
      <c r="AO1453" t="s">
        <v>51</v>
      </c>
      <c r="AP1453" t="s">
        <v>50</v>
      </c>
      <c r="AQ1453" t="s">
        <v>50</v>
      </c>
      <c r="AR1453" t="s">
        <v>50</v>
      </c>
      <c r="AS1453" t="s">
        <v>51</v>
      </c>
      <c r="AT1453" t="s">
        <v>50</v>
      </c>
      <c r="AU1453" t="s">
        <v>52</v>
      </c>
      <c r="AV1453" t="s">
        <v>52</v>
      </c>
      <c r="AW1453" t="s">
        <v>52</v>
      </c>
      <c r="AX1453" t="s">
        <v>52</v>
      </c>
      <c r="AY1453" t="s">
        <v>51</v>
      </c>
    </row>
    <row r="1454" spans="1:51" hidden="1" x14ac:dyDescent="0.25">
      <c r="A1454">
        <v>282304</v>
      </c>
      <c r="B1454">
        <v>60</v>
      </c>
      <c r="C1454">
        <v>60</v>
      </c>
      <c r="D1454">
        <v>60</v>
      </c>
      <c r="E1454">
        <v>14</v>
      </c>
      <c r="F1454" t="s">
        <v>1744</v>
      </c>
      <c r="G1454" s="22">
        <v>10446</v>
      </c>
      <c r="H1454">
        <v>90</v>
      </c>
      <c r="I1454" t="s">
        <v>46</v>
      </c>
      <c r="J1454" t="s">
        <v>47</v>
      </c>
      <c r="K1454" t="s">
        <v>58</v>
      </c>
      <c r="L1454">
        <v>32.6</v>
      </c>
      <c r="M1454">
        <v>115</v>
      </c>
      <c r="N1454">
        <v>65</v>
      </c>
      <c r="O1454">
        <v>50</v>
      </c>
      <c r="P1454">
        <v>90</v>
      </c>
      <c r="Q1454">
        <v>61</v>
      </c>
      <c r="R1454" t="s">
        <v>54</v>
      </c>
      <c r="S1454" t="s">
        <v>51</v>
      </c>
      <c r="T1454" t="s">
        <v>50</v>
      </c>
      <c r="U1454" t="s">
        <v>50</v>
      </c>
      <c r="V1454" t="s">
        <v>51</v>
      </c>
      <c r="W1454" t="s">
        <v>51</v>
      </c>
      <c r="X1454" t="s">
        <v>51</v>
      </c>
      <c r="Y1454" t="s">
        <v>50</v>
      </c>
      <c r="Z1454" t="s">
        <v>52</v>
      </c>
      <c r="AA1454" t="s">
        <v>50</v>
      </c>
      <c r="AB1454" t="s">
        <v>50</v>
      </c>
      <c r="AK1454" t="s">
        <v>50</v>
      </c>
      <c r="AL1454" t="s">
        <v>51</v>
      </c>
      <c r="AN1454" t="s">
        <v>51</v>
      </c>
      <c r="AO1454" t="s">
        <v>51</v>
      </c>
      <c r="AP1454" t="s">
        <v>50</v>
      </c>
      <c r="AQ1454" t="s">
        <v>50</v>
      </c>
      <c r="AR1454" t="s">
        <v>50</v>
      </c>
      <c r="AS1454" t="s">
        <v>51</v>
      </c>
      <c r="AT1454" t="s">
        <v>50</v>
      </c>
      <c r="AU1454" t="s">
        <v>52</v>
      </c>
      <c r="AV1454" t="s">
        <v>52</v>
      </c>
      <c r="AW1454" t="s">
        <v>52</v>
      </c>
      <c r="AX1454" t="s">
        <v>52</v>
      </c>
      <c r="AY1454" t="s">
        <v>51</v>
      </c>
    </row>
    <row r="1455" spans="1:51" hidden="1" x14ac:dyDescent="0.25">
      <c r="A1455">
        <v>282304</v>
      </c>
      <c r="B1455">
        <v>60</v>
      </c>
      <c r="C1455">
        <v>60</v>
      </c>
      <c r="D1455">
        <v>60</v>
      </c>
      <c r="E1455">
        <v>15</v>
      </c>
      <c r="F1455" t="s">
        <v>1745</v>
      </c>
      <c r="G1455" s="22">
        <v>10446</v>
      </c>
      <c r="H1455">
        <v>90</v>
      </c>
      <c r="I1455" t="s">
        <v>46</v>
      </c>
      <c r="J1455" t="s">
        <v>47</v>
      </c>
      <c r="K1455" t="s">
        <v>58</v>
      </c>
      <c r="L1455">
        <v>32.1</v>
      </c>
      <c r="M1455">
        <v>130</v>
      </c>
      <c r="N1455">
        <v>60</v>
      </c>
      <c r="O1455">
        <v>70</v>
      </c>
      <c r="P1455">
        <v>95</v>
      </c>
      <c r="Q1455">
        <v>65</v>
      </c>
      <c r="R1455" t="s">
        <v>59</v>
      </c>
      <c r="S1455" t="s">
        <v>51</v>
      </c>
      <c r="T1455" t="s">
        <v>50</v>
      </c>
      <c r="U1455" t="s">
        <v>50</v>
      </c>
      <c r="V1455" t="s">
        <v>51</v>
      </c>
      <c r="W1455" t="s">
        <v>51</v>
      </c>
      <c r="X1455" t="s">
        <v>51</v>
      </c>
      <c r="Y1455" t="s">
        <v>50</v>
      </c>
      <c r="Z1455" t="s">
        <v>52</v>
      </c>
      <c r="AA1455" t="s">
        <v>50</v>
      </c>
      <c r="AB1455" t="s">
        <v>50</v>
      </c>
      <c r="AC1455">
        <v>102</v>
      </c>
      <c r="AD1455">
        <v>42</v>
      </c>
      <c r="AE1455">
        <v>128</v>
      </c>
      <c r="AF1455">
        <v>3.9</v>
      </c>
      <c r="AK1455" t="s">
        <v>50</v>
      </c>
      <c r="AL1455" t="s">
        <v>50</v>
      </c>
      <c r="AM1455" t="s">
        <v>50</v>
      </c>
      <c r="AN1455" t="s">
        <v>51</v>
      </c>
      <c r="AO1455" t="s">
        <v>51</v>
      </c>
      <c r="AP1455" t="s">
        <v>50</v>
      </c>
      <c r="AQ1455" t="s">
        <v>50</v>
      </c>
      <c r="AR1455" t="s">
        <v>50</v>
      </c>
      <c r="AS1455" t="s">
        <v>51</v>
      </c>
      <c r="AT1455" t="s">
        <v>50</v>
      </c>
      <c r="AU1455" s="23">
        <v>42660</v>
      </c>
      <c r="AV1455">
        <v>0</v>
      </c>
      <c r="AW1455" t="s">
        <v>52</v>
      </c>
      <c r="AX1455" t="s">
        <v>52</v>
      </c>
      <c r="AY1455" t="s">
        <v>51</v>
      </c>
    </row>
    <row r="1456" spans="1:51" hidden="1" x14ac:dyDescent="0.25">
      <c r="A1456">
        <v>282304</v>
      </c>
      <c r="B1456">
        <v>60</v>
      </c>
      <c r="C1456">
        <v>60</v>
      </c>
      <c r="D1456">
        <v>60</v>
      </c>
      <c r="E1456">
        <v>16</v>
      </c>
      <c r="F1456" t="s">
        <v>1746</v>
      </c>
      <c r="G1456" s="22">
        <v>10446</v>
      </c>
      <c r="H1456">
        <v>90</v>
      </c>
      <c r="I1456" t="s">
        <v>46</v>
      </c>
      <c r="J1456" t="s">
        <v>47</v>
      </c>
      <c r="K1456" t="s">
        <v>58</v>
      </c>
      <c r="L1456">
        <v>32.9</v>
      </c>
      <c r="M1456">
        <v>125</v>
      </c>
      <c r="N1456">
        <v>60</v>
      </c>
      <c r="O1456">
        <v>65</v>
      </c>
      <c r="P1456">
        <v>92.5</v>
      </c>
      <c r="Q1456">
        <v>73</v>
      </c>
      <c r="R1456" t="s">
        <v>59</v>
      </c>
      <c r="S1456" t="s">
        <v>50</v>
      </c>
      <c r="T1456" t="s">
        <v>50</v>
      </c>
      <c r="U1456" t="s">
        <v>50</v>
      </c>
      <c r="V1456" t="s">
        <v>51</v>
      </c>
      <c r="W1456" t="s">
        <v>51</v>
      </c>
      <c r="X1456" t="s">
        <v>51</v>
      </c>
      <c r="Y1456" t="s">
        <v>50</v>
      </c>
      <c r="Z1456" t="s">
        <v>52</v>
      </c>
      <c r="AA1456" t="s">
        <v>50</v>
      </c>
      <c r="AB1456" t="s">
        <v>50</v>
      </c>
      <c r="AC1456">
        <v>112</v>
      </c>
      <c r="AD1456">
        <v>38</v>
      </c>
      <c r="AF1456">
        <v>3.6</v>
      </c>
      <c r="AK1456" t="s">
        <v>50</v>
      </c>
      <c r="AL1456" t="s">
        <v>50</v>
      </c>
      <c r="AM1456" t="s">
        <v>50</v>
      </c>
      <c r="AN1456" t="s">
        <v>51</v>
      </c>
      <c r="AO1456" t="s">
        <v>51</v>
      </c>
      <c r="AP1456" t="s">
        <v>50</v>
      </c>
      <c r="AQ1456" t="s">
        <v>50</v>
      </c>
      <c r="AR1456" t="s">
        <v>50</v>
      </c>
      <c r="AS1456" t="s">
        <v>51</v>
      </c>
      <c r="AT1456" t="s">
        <v>50</v>
      </c>
      <c r="AU1456" t="s">
        <v>52</v>
      </c>
      <c r="AV1456" t="s">
        <v>52</v>
      </c>
      <c r="AW1456" t="s">
        <v>52</v>
      </c>
      <c r="AX1456" t="s">
        <v>52</v>
      </c>
      <c r="AY1456" t="s">
        <v>51</v>
      </c>
    </row>
    <row r="1457" spans="1:51" hidden="1" x14ac:dyDescent="0.25">
      <c r="A1457">
        <v>282304</v>
      </c>
      <c r="B1457">
        <v>60</v>
      </c>
      <c r="C1457">
        <v>60</v>
      </c>
      <c r="D1457">
        <v>60</v>
      </c>
      <c r="E1457">
        <v>17</v>
      </c>
      <c r="F1457" t="s">
        <v>1747</v>
      </c>
      <c r="G1457" s="22">
        <v>10446</v>
      </c>
      <c r="H1457">
        <v>90</v>
      </c>
      <c r="I1457" t="s">
        <v>46</v>
      </c>
      <c r="J1457" t="s">
        <v>47</v>
      </c>
      <c r="K1457" t="s">
        <v>58</v>
      </c>
      <c r="L1457">
        <v>31.9</v>
      </c>
      <c r="M1457">
        <v>120</v>
      </c>
      <c r="N1457">
        <v>60</v>
      </c>
      <c r="O1457">
        <v>60</v>
      </c>
      <c r="P1457">
        <v>90</v>
      </c>
      <c r="Q1457">
        <v>61</v>
      </c>
      <c r="R1457" t="s">
        <v>59</v>
      </c>
      <c r="S1457" t="s">
        <v>50</v>
      </c>
      <c r="T1457" t="s">
        <v>50</v>
      </c>
      <c r="U1457" t="s">
        <v>51</v>
      </c>
      <c r="V1457" t="s">
        <v>51</v>
      </c>
      <c r="W1457" t="s">
        <v>51</v>
      </c>
      <c r="X1457" t="s">
        <v>51</v>
      </c>
      <c r="Y1457" t="s">
        <v>50</v>
      </c>
      <c r="Z1457" t="s">
        <v>52</v>
      </c>
      <c r="AA1457" t="s">
        <v>50</v>
      </c>
      <c r="AB1457" t="s">
        <v>50</v>
      </c>
      <c r="AK1457" t="s">
        <v>50</v>
      </c>
      <c r="AL1457" t="s">
        <v>50</v>
      </c>
      <c r="AM1457" t="s">
        <v>50</v>
      </c>
      <c r="AN1457" t="s">
        <v>51</v>
      </c>
      <c r="AO1457" t="s">
        <v>51</v>
      </c>
      <c r="AP1457" t="s">
        <v>50</v>
      </c>
      <c r="AQ1457" t="s">
        <v>50</v>
      </c>
      <c r="AR1457" t="s">
        <v>50</v>
      </c>
      <c r="AS1457" t="s">
        <v>51</v>
      </c>
      <c r="AT1457" t="s">
        <v>50</v>
      </c>
      <c r="AU1457" t="s">
        <v>52</v>
      </c>
      <c r="AV1457" t="s">
        <v>52</v>
      </c>
      <c r="AW1457" t="s">
        <v>52</v>
      </c>
      <c r="AX1457" t="s">
        <v>52</v>
      </c>
      <c r="AY1457" t="s">
        <v>51</v>
      </c>
    </row>
    <row r="1458" spans="1:51" hidden="1" x14ac:dyDescent="0.25">
      <c r="A1458">
        <v>282304</v>
      </c>
      <c r="B1458">
        <v>60</v>
      </c>
      <c r="C1458">
        <v>60</v>
      </c>
      <c r="D1458">
        <v>60</v>
      </c>
      <c r="E1458">
        <v>18</v>
      </c>
      <c r="F1458" t="s">
        <v>1748</v>
      </c>
      <c r="G1458" s="22">
        <v>10446</v>
      </c>
      <c r="H1458">
        <v>90</v>
      </c>
      <c r="I1458" t="s">
        <v>46</v>
      </c>
      <c r="J1458" t="s">
        <v>47</v>
      </c>
      <c r="K1458" t="s">
        <v>58</v>
      </c>
      <c r="L1458">
        <v>30.3</v>
      </c>
      <c r="M1458">
        <v>120</v>
      </c>
      <c r="N1458">
        <v>70</v>
      </c>
      <c r="O1458">
        <v>50</v>
      </c>
      <c r="P1458">
        <v>95</v>
      </c>
      <c r="Q1458">
        <v>67</v>
      </c>
      <c r="R1458" t="s">
        <v>54</v>
      </c>
      <c r="S1458" t="s">
        <v>50</v>
      </c>
      <c r="T1458" t="s">
        <v>50</v>
      </c>
      <c r="U1458" t="s">
        <v>50</v>
      </c>
      <c r="V1458" t="s">
        <v>51</v>
      </c>
      <c r="W1458" t="s">
        <v>51</v>
      </c>
      <c r="X1458" t="s">
        <v>51</v>
      </c>
      <c r="Y1458" t="s">
        <v>50</v>
      </c>
      <c r="Z1458" t="s">
        <v>52</v>
      </c>
      <c r="AA1458" t="s">
        <v>50</v>
      </c>
      <c r="AB1458" t="s">
        <v>50</v>
      </c>
      <c r="AC1458">
        <v>128</v>
      </c>
      <c r="AD1458">
        <v>32</v>
      </c>
      <c r="AE1458">
        <v>120</v>
      </c>
      <c r="AF1458">
        <v>3.4</v>
      </c>
      <c r="AK1458" t="s">
        <v>50</v>
      </c>
      <c r="AL1458" t="s">
        <v>50</v>
      </c>
      <c r="AM1458" t="s">
        <v>50</v>
      </c>
      <c r="AN1458" t="s">
        <v>51</v>
      </c>
      <c r="AO1458" t="s">
        <v>51</v>
      </c>
      <c r="AP1458" t="s">
        <v>50</v>
      </c>
      <c r="AQ1458" t="s">
        <v>50</v>
      </c>
      <c r="AR1458" t="s">
        <v>50</v>
      </c>
      <c r="AS1458" t="s">
        <v>51</v>
      </c>
      <c r="AT1458" t="s">
        <v>50</v>
      </c>
      <c r="AU1458" t="s">
        <v>52</v>
      </c>
      <c r="AV1458" t="s">
        <v>52</v>
      </c>
      <c r="AW1458" t="s">
        <v>52</v>
      </c>
      <c r="AX1458" t="s">
        <v>52</v>
      </c>
      <c r="AY1458" t="s">
        <v>51</v>
      </c>
    </row>
    <row r="1459" spans="1:51" hidden="1" x14ac:dyDescent="0.25">
      <c r="A1459">
        <v>282304</v>
      </c>
      <c r="B1459">
        <v>60</v>
      </c>
      <c r="C1459">
        <v>60</v>
      </c>
      <c r="D1459">
        <v>60</v>
      </c>
      <c r="E1459">
        <v>19</v>
      </c>
      <c r="F1459" t="s">
        <v>1749</v>
      </c>
      <c r="G1459" s="22">
        <v>10446</v>
      </c>
      <c r="H1459">
        <v>90</v>
      </c>
      <c r="I1459" t="s">
        <v>46</v>
      </c>
      <c r="J1459" t="s">
        <v>47</v>
      </c>
      <c r="K1459" t="s">
        <v>58</v>
      </c>
      <c r="L1459">
        <v>29</v>
      </c>
      <c r="M1459">
        <v>140</v>
      </c>
      <c r="N1459">
        <v>85</v>
      </c>
      <c r="O1459">
        <v>55</v>
      </c>
      <c r="P1459">
        <v>112.5</v>
      </c>
      <c r="Q1459">
        <v>66</v>
      </c>
      <c r="R1459" t="s">
        <v>59</v>
      </c>
      <c r="S1459" t="s">
        <v>50</v>
      </c>
      <c r="T1459" t="s">
        <v>50</v>
      </c>
      <c r="U1459" t="s">
        <v>51</v>
      </c>
      <c r="V1459" t="s">
        <v>51</v>
      </c>
      <c r="W1459" t="s">
        <v>51</v>
      </c>
      <c r="X1459" t="s">
        <v>51</v>
      </c>
      <c r="Y1459" t="s">
        <v>50</v>
      </c>
      <c r="Z1459" t="s">
        <v>52</v>
      </c>
      <c r="AA1459" t="s">
        <v>50</v>
      </c>
      <c r="AB1459" t="s">
        <v>50</v>
      </c>
      <c r="AK1459" t="s">
        <v>50</v>
      </c>
      <c r="AL1459" t="s">
        <v>50</v>
      </c>
      <c r="AM1459" t="s">
        <v>50</v>
      </c>
      <c r="AN1459" t="s">
        <v>51</v>
      </c>
      <c r="AO1459" t="s">
        <v>51</v>
      </c>
      <c r="AP1459" t="s">
        <v>50</v>
      </c>
      <c r="AQ1459" t="s">
        <v>50</v>
      </c>
      <c r="AR1459" t="s">
        <v>50</v>
      </c>
      <c r="AS1459" t="s">
        <v>51</v>
      </c>
      <c r="AT1459" t="s">
        <v>50</v>
      </c>
      <c r="AU1459" t="s">
        <v>52</v>
      </c>
      <c r="AV1459" t="s">
        <v>52</v>
      </c>
      <c r="AW1459" t="s">
        <v>52</v>
      </c>
      <c r="AX1459" t="s">
        <v>52</v>
      </c>
      <c r="AY1459" t="s">
        <v>51</v>
      </c>
    </row>
    <row r="1460" spans="1:51" hidden="1" x14ac:dyDescent="0.25">
      <c r="A1460">
        <v>282304</v>
      </c>
      <c r="B1460">
        <v>60</v>
      </c>
      <c r="C1460">
        <v>60</v>
      </c>
      <c r="D1460">
        <v>60</v>
      </c>
      <c r="E1460">
        <v>20</v>
      </c>
      <c r="F1460" t="s">
        <v>1750</v>
      </c>
      <c r="G1460" s="22">
        <v>10446</v>
      </c>
      <c r="H1460">
        <v>90</v>
      </c>
      <c r="I1460" t="s">
        <v>46</v>
      </c>
      <c r="J1460" t="s">
        <v>47</v>
      </c>
      <c r="K1460" t="s">
        <v>58</v>
      </c>
      <c r="L1460">
        <v>28.6</v>
      </c>
      <c r="M1460">
        <v>140</v>
      </c>
      <c r="N1460">
        <v>80</v>
      </c>
      <c r="O1460">
        <v>60</v>
      </c>
      <c r="P1460">
        <v>110</v>
      </c>
      <c r="Q1460">
        <v>57</v>
      </c>
      <c r="R1460" t="s">
        <v>54</v>
      </c>
      <c r="S1460" t="s">
        <v>50</v>
      </c>
      <c r="T1460" t="s">
        <v>50</v>
      </c>
      <c r="U1460" t="s">
        <v>50</v>
      </c>
      <c r="V1460" t="s">
        <v>51</v>
      </c>
      <c r="W1460" t="s">
        <v>51</v>
      </c>
      <c r="X1460" t="s">
        <v>51</v>
      </c>
      <c r="Y1460" t="s">
        <v>50</v>
      </c>
      <c r="Z1460" t="s">
        <v>52</v>
      </c>
      <c r="AA1460" t="s">
        <v>50</v>
      </c>
      <c r="AB1460" t="s">
        <v>50</v>
      </c>
      <c r="AC1460">
        <v>102</v>
      </c>
      <c r="AD1460">
        <v>42</v>
      </c>
      <c r="AF1460">
        <v>3.8</v>
      </c>
      <c r="AK1460" t="s">
        <v>50</v>
      </c>
      <c r="AL1460" t="s">
        <v>50</v>
      </c>
      <c r="AM1460" t="s">
        <v>50</v>
      </c>
      <c r="AN1460" t="s">
        <v>51</v>
      </c>
      <c r="AO1460" t="s">
        <v>51</v>
      </c>
      <c r="AP1460" t="s">
        <v>50</v>
      </c>
      <c r="AQ1460" t="s">
        <v>50</v>
      </c>
      <c r="AR1460" t="s">
        <v>50</v>
      </c>
      <c r="AS1460" t="s">
        <v>51</v>
      </c>
      <c r="AT1460" t="s">
        <v>50</v>
      </c>
      <c r="AU1460" t="s">
        <v>52</v>
      </c>
      <c r="AV1460" t="s">
        <v>52</v>
      </c>
      <c r="AW1460" t="s">
        <v>52</v>
      </c>
      <c r="AX1460" t="s">
        <v>52</v>
      </c>
      <c r="AY1460" t="s">
        <v>51</v>
      </c>
    </row>
    <row r="1461" spans="1:51" hidden="1" x14ac:dyDescent="0.25">
      <c r="A1461">
        <v>282304</v>
      </c>
      <c r="B1461">
        <v>60</v>
      </c>
      <c r="C1461">
        <v>60</v>
      </c>
      <c r="D1461">
        <v>60</v>
      </c>
      <c r="E1461">
        <v>21</v>
      </c>
      <c r="F1461" t="s">
        <v>1751</v>
      </c>
      <c r="G1461" s="22">
        <v>10446</v>
      </c>
      <c r="H1461">
        <v>90</v>
      </c>
      <c r="I1461" t="s">
        <v>46</v>
      </c>
      <c r="J1461" t="s">
        <v>47</v>
      </c>
      <c r="K1461" t="s">
        <v>58</v>
      </c>
      <c r="L1461">
        <v>29.9</v>
      </c>
      <c r="M1461">
        <v>125</v>
      </c>
      <c r="N1461">
        <v>75</v>
      </c>
      <c r="O1461">
        <v>50</v>
      </c>
      <c r="P1461">
        <v>100</v>
      </c>
      <c r="Q1461">
        <v>63</v>
      </c>
      <c r="R1461" t="s">
        <v>59</v>
      </c>
      <c r="S1461" t="s">
        <v>50</v>
      </c>
      <c r="T1461" t="s">
        <v>50</v>
      </c>
      <c r="U1461" t="s">
        <v>51</v>
      </c>
      <c r="V1461" t="s">
        <v>51</v>
      </c>
      <c r="W1461" t="s">
        <v>51</v>
      </c>
      <c r="X1461" t="s">
        <v>51</v>
      </c>
      <c r="Y1461" t="s">
        <v>50</v>
      </c>
      <c r="Z1461" t="s">
        <v>52</v>
      </c>
      <c r="AA1461" t="s">
        <v>50</v>
      </c>
      <c r="AB1461" t="s">
        <v>50</v>
      </c>
      <c r="AC1461">
        <v>103</v>
      </c>
      <c r="AD1461">
        <v>42</v>
      </c>
      <c r="AE1461">
        <v>126</v>
      </c>
      <c r="AF1461">
        <v>3.6</v>
      </c>
      <c r="AK1461" t="s">
        <v>50</v>
      </c>
      <c r="AL1461" t="s">
        <v>50</v>
      </c>
      <c r="AM1461" t="s">
        <v>50</v>
      </c>
      <c r="AN1461" t="s">
        <v>51</v>
      </c>
      <c r="AO1461" t="s">
        <v>51</v>
      </c>
      <c r="AP1461" t="s">
        <v>50</v>
      </c>
      <c r="AQ1461" t="s">
        <v>50</v>
      </c>
      <c r="AR1461" t="s">
        <v>50</v>
      </c>
      <c r="AS1461" t="s">
        <v>51</v>
      </c>
      <c r="AT1461" t="s">
        <v>50</v>
      </c>
      <c r="AU1461" t="s">
        <v>52</v>
      </c>
      <c r="AV1461" t="s">
        <v>52</v>
      </c>
      <c r="AW1461" t="s">
        <v>52</v>
      </c>
      <c r="AX1461" t="s">
        <v>52</v>
      </c>
      <c r="AY1461" t="s">
        <v>51</v>
      </c>
    </row>
    <row r="1462" spans="1:51" hidden="1" x14ac:dyDescent="0.25">
      <c r="A1462">
        <v>282304</v>
      </c>
      <c r="B1462">
        <v>60</v>
      </c>
      <c r="C1462">
        <v>60</v>
      </c>
      <c r="D1462">
        <v>60</v>
      </c>
      <c r="E1462">
        <v>22</v>
      </c>
      <c r="F1462" t="s">
        <v>1752</v>
      </c>
      <c r="G1462" s="22">
        <v>10446</v>
      </c>
      <c r="H1462">
        <v>90</v>
      </c>
      <c r="I1462" t="s">
        <v>46</v>
      </c>
      <c r="J1462" t="s">
        <v>47</v>
      </c>
      <c r="K1462" t="s">
        <v>58</v>
      </c>
      <c r="L1462">
        <v>31.4</v>
      </c>
      <c r="M1462">
        <v>122</v>
      </c>
      <c r="N1462">
        <v>58</v>
      </c>
      <c r="O1462">
        <v>64</v>
      </c>
      <c r="P1462">
        <v>90</v>
      </c>
      <c r="Q1462">
        <v>69</v>
      </c>
      <c r="R1462" t="s">
        <v>54</v>
      </c>
      <c r="S1462" t="s">
        <v>50</v>
      </c>
      <c r="T1462" t="s">
        <v>50</v>
      </c>
      <c r="U1462" t="s">
        <v>50</v>
      </c>
      <c r="V1462" t="s">
        <v>51</v>
      </c>
      <c r="W1462" t="s">
        <v>51</v>
      </c>
      <c r="X1462" t="s">
        <v>51</v>
      </c>
      <c r="Y1462" t="s">
        <v>50</v>
      </c>
      <c r="Z1462" t="s">
        <v>52</v>
      </c>
      <c r="AA1462" t="s">
        <v>50</v>
      </c>
      <c r="AB1462" t="s">
        <v>50</v>
      </c>
      <c r="AC1462">
        <v>120</v>
      </c>
      <c r="AD1462">
        <v>35</v>
      </c>
      <c r="AE1462">
        <v>123</v>
      </c>
      <c r="AF1462">
        <v>4.4000000000000004</v>
      </c>
      <c r="AK1462" t="s">
        <v>50</v>
      </c>
      <c r="AL1462" t="s">
        <v>50</v>
      </c>
      <c r="AM1462" t="s">
        <v>50</v>
      </c>
      <c r="AN1462" t="s">
        <v>51</v>
      </c>
      <c r="AO1462" t="s">
        <v>51</v>
      </c>
      <c r="AP1462" t="s">
        <v>50</v>
      </c>
      <c r="AQ1462" t="s">
        <v>50</v>
      </c>
      <c r="AR1462" t="s">
        <v>50</v>
      </c>
      <c r="AS1462" t="s">
        <v>51</v>
      </c>
      <c r="AT1462" t="s">
        <v>50</v>
      </c>
      <c r="AU1462" t="s">
        <v>52</v>
      </c>
      <c r="AV1462" t="s">
        <v>52</v>
      </c>
      <c r="AW1462" t="s">
        <v>52</v>
      </c>
      <c r="AX1462" t="s">
        <v>52</v>
      </c>
      <c r="AY1462" t="s">
        <v>51</v>
      </c>
    </row>
    <row r="1463" spans="1:51" hidden="1" x14ac:dyDescent="0.25">
      <c r="A1463">
        <v>282304</v>
      </c>
      <c r="B1463">
        <v>60</v>
      </c>
      <c r="C1463">
        <v>60</v>
      </c>
      <c r="D1463">
        <v>60</v>
      </c>
      <c r="E1463">
        <v>23</v>
      </c>
      <c r="F1463" t="s">
        <v>1753</v>
      </c>
      <c r="G1463" s="22">
        <v>10446</v>
      </c>
      <c r="H1463">
        <v>90</v>
      </c>
      <c r="I1463" t="s">
        <v>46</v>
      </c>
      <c r="J1463" t="s">
        <v>47</v>
      </c>
      <c r="K1463" t="s">
        <v>58</v>
      </c>
      <c r="L1463">
        <v>36.1</v>
      </c>
      <c r="M1463">
        <v>120</v>
      </c>
      <c r="N1463">
        <v>70</v>
      </c>
      <c r="O1463">
        <v>50</v>
      </c>
      <c r="P1463">
        <v>95</v>
      </c>
      <c r="Q1463">
        <v>64</v>
      </c>
      <c r="R1463" t="s">
        <v>54</v>
      </c>
      <c r="S1463" t="s">
        <v>50</v>
      </c>
      <c r="T1463" t="s">
        <v>50</v>
      </c>
      <c r="U1463" t="s">
        <v>50</v>
      </c>
      <c r="V1463" t="s">
        <v>51</v>
      </c>
      <c r="W1463" t="s">
        <v>51</v>
      </c>
      <c r="X1463" t="s">
        <v>51</v>
      </c>
      <c r="Y1463" t="s">
        <v>50</v>
      </c>
      <c r="Z1463" t="s">
        <v>52</v>
      </c>
      <c r="AA1463" t="s">
        <v>50</v>
      </c>
      <c r="AB1463" t="s">
        <v>50</v>
      </c>
      <c r="AC1463">
        <v>131</v>
      </c>
      <c r="AD1463">
        <v>31</v>
      </c>
      <c r="AE1463">
        <v>116</v>
      </c>
      <c r="AF1463">
        <v>4.7</v>
      </c>
      <c r="AK1463" t="s">
        <v>50</v>
      </c>
      <c r="AL1463" t="s">
        <v>50</v>
      </c>
      <c r="AM1463" t="s">
        <v>50</v>
      </c>
      <c r="AN1463" t="s">
        <v>51</v>
      </c>
      <c r="AO1463" t="s">
        <v>51</v>
      </c>
      <c r="AP1463" t="s">
        <v>50</v>
      </c>
      <c r="AQ1463" t="s">
        <v>50</v>
      </c>
      <c r="AR1463" t="s">
        <v>50</v>
      </c>
      <c r="AS1463" t="s">
        <v>51</v>
      </c>
      <c r="AT1463" t="s">
        <v>50</v>
      </c>
      <c r="AU1463" t="s">
        <v>52</v>
      </c>
      <c r="AV1463" t="s">
        <v>52</v>
      </c>
      <c r="AW1463" t="s">
        <v>52</v>
      </c>
      <c r="AX1463" t="s">
        <v>52</v>
      </c>
      <c r="AY1463" t="s">
        <v>51</v>
      </c>
    </row>
    <row r="1464" spans="1:51" hidden="1" x14ac:dyDescent="0.25">
      <c r="A1464">
        <v>282304</v>
      </c>
      <c r="B1464">
        <v>57</v>
      </c>
      <c r="C1464">
        <v>57</v>
      </c>
      <c r="D1464">
        <v>57</v>
      </c>
      <c r="E1464">
        <v>24</v>
      </c>
      <c r="F1464" t="s">
        <v>1754</v>
      </c>
      <c r="G1464" s="22">
        <v>10446</v>
      </c>
      <c r="H1464">
        <v>90</v>
      </c>
      <c r="I1464" t="s">
        <v>46</v>
      </c>
      <c r="J1464" t="s">
        <v>47</v>
      </c>
      <c r="K1464" t="s">
        <v>58</v>
      </c>
      <c r="L1464">
        <v>31.2</v>
      </c>
      <c r="M1464">
        <v>120</v>
      </c>
      <c r="N1464">
        <v>60</v>
      </c>
      <c r="O1464">
        <v>60</v>
      </c>
      <c r="P1464">
        <v>90</v>
      </c>
      <c r="Q1464">
        <v>55</v>
      </c>
      <c r="R1464" t="s">
        <v>59</v>
      </c>
      <c r="S1464" t="s">
        <v>50</v>
      </c>
      <c r="T1464" t="s">
        <v>50</v>
      </c>
      <c r="U1464" t="s">
        <v>51</v>
      </c>
      <c r="V1464" t="s">
        <v>51</v>
      </c>
      <c r="W1464" t="s">
        <v>51</v>
      </c>
      <c r="X1464" t="s">
        <v>51</v>
      </c>
      <c r="Y1464" t="s">
        <v>50</v>
      </c>
      <c r="Z1464" t="s">
        <v>52</v>
      </c>
      <c r="AA1464" t="s">
        <v>50</v>
      </c>
      <c r="AB1464" t="s">
        <v>50</v>
      </c>
      <c r="AC1464">
        <v>133</v>
      </c>
      <c r="AD1464">
        <v>31</v>
      </c>
      <c r="AE1464">
        <v>116</v>
      </c>
      <c r="AF1464">
        <v>3.4</v>
      </c>
      <c r="AK1464" t="s">
        <v>50</v>
      </c>
      <c r="AL1464" t="s">
        <v>50</v>
      </c>
      <c r="AM1464" t="s">
        <v>50</v>
      </c>
      <c r="AN1464" t="s">
        <v>51</v>
      </c>
      <c r="AO1464" t="s">
        <v>51</v>
      </c>
      <c r="AP1464" t="s">
        <v>50</v>
      </c>
      <c r="AQ1464" t="s">
        <v>50</v>
      </c>
      <c r="AR1464" t="s">
        <v>50</v>
      </c>
      <c r="AS1464" t="s">
        <v>51</v>
      </c>
      <c r="AT1464" t="s">
        <v>50</v>
      </c>
      <c r="AU1464" s="23">
        <v>42949</v>
      </c>
      <c r="AV1464">
        <v>0</v>
      </c>
      <c r="AW1464" t="s">
        <v>52</v>
      </c>
      <c r="AX1464">
        <v>490</v>
      </c>
      <c r="AY1464" t="s">
        <v>51</v>
      </c>
    </row>
    <row r="1465" spans="1:51" hidden="1" x14ac:dyDescent="0.25">
      <c r="A1465">
        <v>282304</v>
      </c>
      <c r="B1465">
        <v>57</v>
      </c>
      <c r="C1465">
        <v>57</v>
      </c>
      <c r="D1465">
        <v>57</v>
      </c>
      <c r="E1465">
        <v>25</v>
      </c>
      <c r="F1465" t="s">
        <v>1755</v>
      </c>
      <c r="G1465" s="22">
        <v>10446</v>
      </c>
      <c r="H1465">
        <v>90</v>
      </c>
      <c r="I1465" t="s">
        <v>46</v>
      </c>
      <c r="J1465" t="s">
        <v>47</v>
      </c>
      <c r="K1465" t="s">
        <v>58</v>
      </c>
      <c r="L1465">
        <v>28.1</v>
      </c>
      <c r="M1465">
        <v>120</v>
      </c>
      <c r="N1465">
        <v>70</v>
      </c>
      <c r="O1465">
        <v>50</v>
      </c>
      <c r="P1465">
        <v>95</v>
      </c>
      <c r="Q1465">
        <v>53</v>
      </c>
      <c r="R1465" t="s">
        <v>59</v>
      </c>
      <c r="S1465" t="s">
        <v>50</v>
      </c>
      <c r="T1465" t="s">
        <v>50</v>
      </c>
      <c r="U1465" t="s">
        <v>51</v>
      </c>
      <c r="V1465" t="s">
        <v>51</v>
      </c>
      <c r="W1465" t="s">
        <v>51</v>
      </c>
      <c r="X1465" t="s">
        <v>51</v>
      </c>
      <c r="Y1465" t="s">
        <v>50</v>
      </c>
      <c r="Z1465" t="s">
        <v>52</v>
      </c>
      <c r="AA1465" t="s">
        <v>50</v>
      </c>
      <c r="AB1465" t="s">
        <v>50</v>
      </c>
      <c r="AC1465">
        <v>124</v>
      </c>
      <c r="AD1465">
        <v>33</v>
      </c>
      <c r="AF1465">
        <v>3.7</v>
      </c>
      <c r="AK1465" t="s">
        <v>50</v>
      </c>
      <c r="AL1465" t="s">
        <v>50</v>
      </c>
      <c r="AM1465" t="s">
        <v>50</v>
      </c>
      <c r="AN1465" t="s">
        <v>51</v>
      </c>
      <c r="AO1465" t="s">
        <v>51</v>
      </c>
      <c r="AP1465" t="s">
        <v>50</v>
      </c>
      <c r="AQ1465" t="s">
        <v>50</v>
      </c>
      <c r="AR1465" t="s">
        <v>50</v>
      </c>
      <c r="AS1465" t="s">
        <v>51</v>
      </c>
      <c r="AT1465" t="s">
        <v>50</v>
      </c>
      <c r="AU1465" t="s">
        <v>52</v>
      </c>
      <c r="AV1465" t="s">
        <v>52</v>
      </c>
      <c r="AW1465" t="s">
        <v>52</v>
      </c>
      <c r="AX1465" t="s">
        <v>52</v>
      </c>
      <c r="AY1465" t="s">
        <v>51</v>
      </c>
    </row>
    <row r="1466" spans="1:51" hidden="1" x14ac:dyDescent="0.25">
      <c r="A1466">
        <v>282304</v>
      </c>
      <c r="B1466">
        <v>57</v>
      </c>
      <c r="C1466">
        <v>57</v>
      </c>
      <c r="D1466">
        <v>57</v>
      </c>
      <c r="E1466">
        <v>26</v>
      </c>
      <c r="F1466" t="s">
        <v>1756</v>
      </c>
      <c r="G1466" s="22">
        <v>10446</v>
      </c>
      <c r="H1466">
        <v>90</v>
      </c>
      <c r="I1466" t="s">
        <v>46</v>
      </c>
      <c r="J1466" t="s">
        <v>47</v>
      </c>
      <c r="K1466" t="s">
        <v>58</v>
      </c>
      <c r="L1466">
        <v>32.799999999999997</v>
      </c>
      <c r="M1466">
        <v>110</v>
      </c>
      <c r="N1466">
        <v>70</v>
      </c>
      <c r="O1466">
        <v>40</v>
      </c>
      <c r="P1466">
        <v>90</v>
      </c>
      <c r="Q1466">
        <v>52</v>
      </c>
      <c r="R1466" t="s">
        <v>59</v>
      </c>
      <c r="S1466" t="s">
        <v>50</v>
      </c>
      <c r="T1466" t="s">
        <v>50</v>
      </c>
      <c r="U1466" t="s">
        <v>51</v>
      </c>
      <c r="V1466" t="s">
        <v>51</v>
      </c>
      <c r="W1466" t="s">
        <v>51</v>
      </c>
      <c r="X1466" t="s">
        <v>51</v>
      </c>
      <c r="Y1466" t="s">
        <v>50</v>
      </c>
      <c r="Z1466" t="s">
        <v>52</v>
      </c>
      <c r="AA1466" t="s">
        <v>50</v>
      </c>
      <c r="AB1466" t="s">
        <v>50</v>
      </c>
      <c r="AC1466">
        <v>128</v>
      </c>
      <c r="AD1466">
        <v>32</v>
      </c>
      <c r="AF1466">
        <v>3.8</v>
      </c>
      <c r="AK1466" t="s">
        <v>50</v>
      </c>
      <c r="AL1466" t="s">
        <v>50</v>
      </c>
      <c r="AM1466" t="s">
        <v>50</v>
      </c>
      <c r="AN1466" t="s">
        <v>51</v>
      </c>
      <c r="AO1466" t="s">
        <v>51</v>
      </c>
      <c r="AP1466" t="s">
        <v>50</v>
      </c>
      <c r="AQ1466" t="s">
        <v>50</v>
      </c>
      <c r="AR1466" t="s">
        <v>50</v>
      </c>
      <c r="AS1466" t="s">
        <v>51</v>
      </c>
      <c r="AT1466" t="s">
        <v>50</v>
      </c>
      <c r="AU1466" t="s">
        <v>52</v>
      </c>
      <c r="AV1466" t="s">
        <v>52</v>
      </c>
      <c r="AW1466" t="s">
        <v>52</v>
      </c>
      <c r="AX1466" t="s">
        <v>52</v>
      </c>
      <c r="AY1466" t="s">
        <v>51</v>
      </c>
    </row>
    <row r="1467" spans="1:51" hidden="1" x14ac:dyDescent="0.25">
      <c r="A1467">
        <v>282304</v>
      </c>
      <c r="B1467">
        <v>57</v>
      </c>
      <c r="C1467">
        <v>57</v>
      </c>
      <c r="D1467">
        <v>57</v>
      </c>
      <c r="E1467">
        <v>27</v>
      </c>
      <c r="F1467" t="s">
        <v>1757</v>
      </c>
      <c r="G1467" s="22">
        <v>10446</v>
      </c>
      <c r="H1467">
        <v>90</v>
      </c>
      <c r="I1467" t="s">
        <v>46</v>
      </c>
      <c r="J1467" t="s">
        <v>47</v>
      </c>
      <c r="K1467" t="s">
        <v>58</v>
      </c>
      <c r="L1467">
        <v>31.2</v>
      </c>
      <c r="M1467">
        <v>120</v>
      </c>
      <c r="N1467">
        <v>60</v>
      </c>
      <c r="O1467">
        <v>60</v>
      </c>
      <c r="P1467">
        <v>90</v>
      </c>
      <c r="Q1467">
        <v>55</v>
      </c>
      <c r="R1467" t="s">
        <v>59</v>
      </c>
      <c r="S1467" t="s">
        <v>50</v>
      </c>
      <c r="T1467" t="s">
        <v>50</v>
      </c>
      <c r="U1467" t="s">
        <v>50</v>
      </c>
      <c r="V1467" t="s">
        <v>51</v>
      </c>
      <c r="W1467" t="s">
        <v>51</v>
      </c>
      <c r="X1467" t="s">
        <v>51</v>
      </c>
      <c r="Y1467" t="s">
        <v>50</v>
      </c>
      <c r="Z1467" t="s">
        <v>52</v>
      </c>
      <c r="AA1467" t="s">
        <v>50</v>
      </c>
      <c r="AB1467" t="s">
        <v>50</v>
      </c>
      <c r="AC1467">
        <v>128</v>
      </c>
      <c r="AF1467">
        <v>3.8</v>
      </c>
      <c r="AK1467" t="s">
        <v>50</v>
      </c>
      <c r="AL1467" t="s">
        <v>50</v>
      </c>
      <c r="AM1467" t="s">
        <v>50</v>
      </c>
      <c r="AN1467" t="s">
        <v>51</v>
      </c>
      <c r="AO1467" t="s">
        <v>51</v>
      </c>
      <c r="AP1467" t="s">
        <v>50</v>
      </c>
      <c r="AQ1467" t="s">
        <v>50</v>
      </c>
      <c r="AR1467" t="s">
        <v>50</v>
      </c>
      <c r="AS1467" t="s">
        <v>51</v>
      </c>
      <c r="AT1467" t="s">
        <v>50</v>
      </c>
      <c r="AU1467" t="s">
        <v>52</v>
      </c>
      <c r="AV1467" t="s">
        <v>52</v>
      </c>
      <c r="AW1467" t="s">
        <v>52</v>
      </c>
      <c r="AX1467" t="s">
        <v>52</v>
      </c>
      <c r="AY1467" t="s">
        <v>51</v>
      </c>
    </row>
    <row r="1468" spans="1:51" hidden="1" x14ac:dyDescent="0.25">
      <c r="A1468">
        <v>282304</v>
      </c>
      <c r="B1468">
        <v>57</v>
      </c>
      <c r="C1468">
        <v>57</v>
      </c>
      <c r="D1468">
        <v>57</v>
      </c>
      <c r="E1468">
        <v>28</v>
      </c>
      <c r="F1468" t="s">
        <v>1758</v>
      </c>
      <c r="G1468" s="22">
        <v>10446</v>
      </c>
      <c r="H1468">
        <v>90</v>
      </c>
      <c r="I1468" t="s">
        <v>46</v>
      </c>
      <c r="J1468" t="s">
        <v>47</v>
      </c>
      <c r="K1468" t="s">
        <v>58</v>
      </c>
      <c r="L1468">
        <v>29.3</v>
      </c>
      <c r="M1468">
        <v>120</v>
      </c>
      <c r="N1468">
        <v>70</v>
      </c>
      <c r="O1468">
        <v>50</v>
      </c>
      <c r="P1468">
        <v>95</v>
      </c>
      <c r="Q1468">
        <v>54</v>
      </c>
      <c r="R1468" t="s">
        <v>59</v>
      </c>
      <c r="S1468" t="s">
        <v>50</v>
      </c>
      <c r="T1468" t="s">
        <v>50</v>
      </c>
      <c r="U1468" t="s">
        <v>51</v>
      </c>
      <c r="V1468" t="s">
        <v>51</v>
      </c>
      <c r="W1468" t="s">
        <v>51</v>
      </c>
      <c r="X1468" t="s">
        <v>51</v>
      </c>
      <c r="Y1468" t="s">
        <v>50</v>
      </c>
      <c r="Z1468" t="s">
        <v>52</v>
      </c>
      <c r="AA1468" t="s">
        <v>50</v>
      </c>
      <c r="AB1468" t="s">
        <v>50</v>
      </c>
      <c r="AC1468">
        <v>133</v>
      </c>
      <c r="AD1468">
        <v>31</v>
      </c>
      <c r="AE1468">
        <v>132</v>
      </c>
      <c r="AF1468">
        <v>3.1</v>
      </c>
      <c r="AK1468" t="s">
        <v>50</v>
      </c>
      <c r="AL1468" t="s">
        <v>50</v>
      </c>
      <c r="AM1468" t="s">
        <v>50</v>
      </c>
      <c r="AN1468" t="s">
        <v>51</v>
      </c>
      <c r="AO1468" t="s">
        <v>51</v>
      </c>
      <c r="AP1468" t="s">
        <v>50</v>
      </c>
      <c r="AQ1468" t="s">
        <v>50</v>
      </c>
      <c r="AR1468" t="s">
        <v>50</v>
      </c>
      <c r="AS1468" t="s">
        <v>51</v>
      </c>
      <c r="AT1468" t="s">
        <v>50</v>
      </c>
      <c r="AU1468" t="s">
        <v>52</v>
      </c>
      <c r="AV1468" t="s">
        <v>52</v>
      </c>
      <c r="AW1468" t="s">
        <v>52</v>
      </c>
      <c r="AX1468" t="s">
        <v>52</v>
      </c>
      <c r="AY1468" t="s">
        <v>51</v>
      </c>
    </row>
    <row r="1469" spans="1:51" hidden="1" x14ac:dyDescent="0.25">
      <c r="A1469">
        <v>282304</v>
      </c>
      <c r="B1469">
        <v>57</v>
      </c>
      <c r="C1469">
        <v>57</v>
      </c>
      <c r="D1469">
        <v>57</v>
      </c>
      <c r="E1469">
        <v>29</v>
      </c>
      <c r="F1469" t="s">
        <v>1759</v>
      </c>
      <c r="G1469" s="22">
        <v>10446</v>
      </c>
      <c r="H1469">
        <v>90</v>
      </c>
      <c r="I1469" t="s">
        <v>46</v>
      </c>
      <c r="J1469" t="s">
        <v>47</v>
      </c>
      <c r="K1469" t="s">
        <v>58</v>
      </c>
      <c r="L1469">
        <v>28.9</v>
      </c>
      <c r="M1469">
        <v>120</v>
      </c>
      <c r="N1469">
        <v>60</v>
      </c>
      <c r="O1469">
        <v>60</v>
      </c>
      <c r="P1469">
        <v>90</v>
      </c>
      <c r="Q1469">
        <v>55</v>
      </c>
      <c r="R1469" t="s">
        <v>54</v>
      </c>
      <c r="S1469" t="s">
        <v>50</v>
      </c>
      <c r="T1469" t="s">
        <v>50</v>
      </c>
      <c r="U1469" t="s">
        <v>50</v>
      </c>
      <c r="V1469" t="s">
        <v>51</v>
      </c>
      <c r="W1469" t="s">
        <v>51</v>
      </c>
      <c r="X1469" t="s">
        <v>51</v>
      </c>
      <c r="Y1469" t="s">
        <v>50</v>
      </c>
      <c r="Z1469" t="s">
        <v>52</v>
      </c>
      <c r="AA1469" t="s">
        <v>50</v>
      </c>
      <c r="AB1469" t="s">
        <v>50</v>
      </c>
      <c r="AC1469">
        <v>115</v>
      </c>
      <c r="AD1469">
        <v>36</v>
      </c>
      <c r="AE1469">
        <v>131</v>
      </c>
      <c r="AF1469">
        <v>3.7</v>
      </c>
      <c r="AI1469">
        <v>3.3</v>
      </c>
      <c r="AJ1469">
        <v>1.7</v>
      </c>
      <c r="AK1469" t="s">
        <v>50</v>
      </c>
      <c r="AL1469" t="s">
        <v>50</v>
      </c>
      <c r="AM1469" t="s">
        <v>50</v>
      </c>
      <c r="AN1469" t="s">
        <v>51</v>
      </c>
      <c r="AO1469" t="s">
        <v>51</v>
      </c>
      <c r="AP1469" t="s">
        <v>50</v>
      </c>
      <c r="AQ1469" t="s">
        <v>50</v>
      </c>
      <c r="AR1469" t="s">
        <v>50</v>
      </c>
      <c r="AS1469" t="s">
        <v>51</v>
      </c>
      <c r="AT1469" t="s">
        <v>50</v>
      </c>
      <c r="AU1469" t="s">
        <v>52</v>
      </c>
      <c r="AV1469" t="s">
        <v>52</v>
      </c>
      <c r="AW1469" t="s">
        <v>52</v>
      </c>
      <c r="AX1469" t="s">
        <v>52</v>
      </c>
      <c r="AY1469" t="s">
        <v>51</v>
      </c>
    </row>
    <row r="1470" spans="1:51" x14ac:dyDescent="0.25">
      <c r="A1470">
        <v>282343</v>
      </c>
      <c r="B1470">
        <v>55</v>
      </c>
      <c r="C1470">
        <v>55</v>
      </c>
      <c r="D1470">
        <v>36</v>
      </c>
      <c r="E1470">
        <v>1</v>
      </c>
      <c r="F1470" t="s">
        <v>355</v>
      </c>
      <c r="G1470" s="22">
        <v>11325</v>
      </c>
      <c r="H1470">
        <v>87</v>
      </c>
      <c r="I1470" t="s">
        <v>46</v>
      </c>
      <c r="J1470" t="s">
        <v>47</v>
      </c>
      <c r="K1470" t="s">
        <v>58</v>
      </c>
      <c r="L1470">
        <v>21.9</v>
      </c>
      <c r="M1470">
        <v>112</v>
      </c>
      <c r="N1470">
        <v>65</v>
      </c>
      <c r="O1470">
        <v>47</v>
      </c>
      <c r="P1470">
        <v>88.5</v>
      </c>
      <c r="Q1470">
        <v>67</v>
      </c>
      <c r="R1470" t="s">
        <v>54</v>
      </c>
      <c r="S1470" t="s">
        <v>50</v>
      </c>
      <c r="T1470" t="s">
        <v>50</v>
      </c>
      <c r="U1470" t="s">
        <v>50</v>
      </c>
      <c r="V1470" t="s">
        <v>51</v>
      </c>
      <c r="W1470" t="s">
        <v>50</v>
      </c>
      <c r="X1470" t="s">
        <v>51</v>
      </c>
      <c r="Y1470" t="s">
        <v>50</v>
      </c>
      <c r="Z1470" t="s">
        <v>52</v>
      </c>
      <c r="AA1470" t="s">
        <v>50</v>
      </c>
      <c r="AB1470" t="s">
        <v>50</v>
      </c>
      <c r="AC1470">
        <v>106</v>
      </c>
      <c r="AD1470">
        <v>41</v>
      </c>
      <c r="AE1470">
        <v>158</v>
      </c>
      <c r="AF1470">
        <v>4.8</v>
      </c>
      <c r="AK1470" t="s">
        <v>50</v>
      </c>
      <c r="AL1470" t="s">
        <v>51</v>
      </c>
      <c r="AN1470" t="s">
        <v>51</v>
      </c>
      <c r="AO1470" t="s">
        <v>51</v>
      </c>
      <c r="AP1470" t="s">
        <v>51</v>
      </c>
      <c r="AQ1470" t="s">
        <v>50</v>
      </c>
      <c r="AR1470" t="s">
        <v>50</v>
      </c>
      <c r="AS1470" t="s">
        <v>50</v>
      </c>
      <c r="AT1470" t="s">
        <v>51</v>
      </c>
      <c r="AU1470" t="s">
        <v>52</v>
      </c>
      <c r="AV1470" t="s">
        <v>52</v>
      </c>
      <c r="AW1470" t="s">
        <v>52</v>
      </c>
      <c r="AX1470" t="s">
        <v>52</v>
      </c>
      <c r="AY1470" t="s">
        <v>51</v>
      </c>
    </row>
    <row r="1471" spans="1:51" hidden="1" x14ac:dyDescent="0.25">
      <c r="A1471">
        <v>282343</v>
      </c>
      <c r="B1471">
        <v>52</v>
      </c>
      <c r="C1471">
        <v>52</v>
      </c>
      <c r="D1471">
        <v>36</v>
      </c>
      <c r="E1471">
        <v>2</v>
      </c>
      <c r="F1471" t="s">
        <v>1760</v>
      </c>
      <c r="G1471" s="22">
        <v>11325</v>
      </c>
      <c r="H1471">
        <v>87</v>
      </c>
      <c r="I1471" t="s">
        <v>46</v>
      </c>
      <c r="J1471" t="s">
        <v>47</v>
      </c>
      <c r="K1471" t="s">
        <v>58</v>
      </c>
      <c r="L1471">
        <v>20.3</v>
      </c>
      <c r="M1471">
        <v>120</v>
      </c>
      <c r="N1471">
        <v>70</v>
      </c>
      <c r="O1471">
        <v>50</v>
      </c>
      <c r="P1471">
        <v>95</v>
      </c>
      <c r="Q1471">
        <v>63</v>
      </c>
      <c r="R1471" t="s">
        <v>54</v>
      </c>
      <c r="S1471" t="s">
        <v>50</v>
      </c>
      <c r="T1471" t="s">
        <v>50</v>
      </c>
      <c r="U1471" t="s">
        <v>50</v>
      </c>
      <c r="V1471" t="s">
        <v>51</v>
      </c>
      <c r="W1471" t="s">
        <v>50</v>
      </c>
      <c r="X1471" t="s">
        <v>51</v>
      </c>
      <c r="Y1471" t="s">
        <v>50</v>
      </c>
      <c r="Z1471" t="s">
        <v>52</v>
      </c>
      <c r="AA1471" t="s">
        <v>50</v>
      </c>
      <c r="AB1471" t="s">
        <v>50</v>
      </c>
      <c r="AC1471">
        <v>102</v>
      </c>
      <c r="AD1471">
        <v>43</v>
      </c>
      <c r="AE1471">
        <v>127</v>
      </c>
      <c r="AF1471">
        <v>4.5999999999999996</v>
      </c>
      <c r="AK1471" t="s">
        <v>50</v>
      </c>
      <c r="AL1471" t="s">
        <v>51</v>
      </c>
      <c r="AM1471" t="s">
        <v>50</v>
      </c>
      <c r="AN1471" t="s">
        <v>51</v>
      </c>
      <c r="AO1471" t="s">
        <v>51</v>
      </c>
      <c r="AP1471" t="s">
        <v>50</v>
      </c>
      <c r="AQ1471" t="s">
        <v>50</v>
      </c>
      <c r="AR1471" t="s">
        <v>50</v>
      </c>
      <c r="AS1471" t="s">
        <v>50</v>
      </c>
      <c r="AT1471" t="s">
        <v>51</v>
      </c>
      <c r="AU1471" t="s">
        <v>52</v>
      </c>
      <c r="AV1471" t="s">
        <v>52</v>
      </c>
      <c r="AW1471" t="s">
        <v>52</v>
      </c>
      <c r="AX1471" t="s">
        <v>52</v>
      </c>
      <c r="AY1471" t="s">
        <v>51</v>
      </c>
    </row>
    <row r="1472" spans="1:51" hidden="1" x14ac:dyDescent="0.25">
      <c r="A1472">
        <v>282343</v>
      </c>
      <c r="B1472">
        <v>52</v>
      </c>
      <c r="C1472">
        <v>52</v>
      </c>
      <c r="D1472">
        <v>36</v>
      </c>
      <c r="E1472">
        <v>3</v>
      </c>
      <c r="F1472" t="s">
        <v>1761</v>
      </c>
      <c r="G1472" s="22">
        <v>11325</v>
      </c>
      <c r="H1472">
        <v>87</v>
      </c>
      <c r="I1472" t="s">
        <v>46</v>
      </c>
      <c r="J1472" t="s">
        <v>47</v>
      </c>
      <c r="K1472" t="s">
        <v>58</v>
      </c>
      <c r="L1472">
        <v>20.3</v>
      </c>
      <c r="O1472">
        <v>0</v>
      </c>
      <c r="P1472">
        <v>0</v>
      </c>
      <c r="S1472" t="s">
        <v>50</v>
      </c>
      <c r="T1472" t="s">
        <v>50</v>
      </c>
      <c r="V1472" t="s">
        <v>51</v>
      </c>
      <c r="W1472" t="s">
        <v>50</v>
      </c>
      <c r="X1472" t="s">
        <v>51</v>
      </c>
      <c r="Y1472" t="s">
        <v>50</v>
      </c>
      <c r="Z1472" t="s">
        <v>52</v>
      </c>
      <c r="AA1472" t="s">
        <v>50</v>
      </c>
      <c r="AB1472" t="s">
        <v>50</v>
      </c>
      <c r="AK1472" t="s">
        <v>50</v>
      </c>
      <c r="AL1472" t="s">
        <v>51</v>
      </c>
      <c r="AM1472" t="s">
        <v>50</v>
      </c>
      <c r="AN1472" t="s">
        <v>51</v>
      </c>
      <c r="AO1472" t="s">
        <v>51</v>
      </c>
      <c r="AP1472" t="s">
        <v>50</v>
      </c>
      <c r="AQ1472" t="s">
        <v>50</v>
      </c>
      <c r="AR1472" t="s">
        <v>50</v>
      </c>
      <c r="AS1472" t="s">
        <v>50</v>
      </c>
      <c r="AT1472" t="s">
        <v>51</v>
      </c>
      <c r="AU1472" t="s">
        <v>52</v>
      </c>
      <c r="AV1472" t="s">
        <v>52</v>
      </c>
      <c r="AW1472" t="s">
        <v>52</v>
      </c>
      <c r="AX1472" t="s">
        <v>52</v>
      </c>
      <c r="AY1472" t="s">
        <v>51</v>
      </c>
    </row>
    <row r="1473" spans="1:51" x14ac:dyDescent="0.25">
      <c r="A1473">
        <v>282450</v>
      </c>
      <c r="B1473">
        <v>65</v>
      </c>
      <c r="D1473">
        <v>65</v>
      </c>
      <c r="E1473">
        <v>1</v>
      </c>
      <c r="F1473" t="s">
        <v>356</v>
      </c>
      <c r="G1473" s="22">
        <v>9687</v>
      </c>
      <c r="H1473">
        <v>92</v>
      </c>
      <c r="I1473" t="s">
        <v>46</v>
      </c>
      <c r="J1473" t="s">
        <v>47</v>
      </c>
      <c r="K1473" t="s">
        <v>58</v>
      </c>
      <c r="L1473">
        <v>39.11</v>
      </c>
      <c r="M1473">
        <v>140</v>
      </c>
      <c r="N1473">
        <v>80</v>
      </c>
      <c r="O1473">
        <v>60</v>
      </c>
      <c r="P1473">
        <v>110</v>
      </c>
      <c r="Q1473">
        <v>60</v>
      </c>
      <c r="R1473" t="s">
        <v>54</v>
      </c>
      <c r="S1473" t="s">
        <v>51</v>
      </c>
      <c r="T1473" t="s">
        <v>50</v>
      </c>
      <c r="U1473" t="s">
        <v>50</v>
      </c>
      <c r="V1473" t="s">
        <v>51</v>
      </c>
      <c r="W1473" t="s">
        <v>51</v>
      </c>
      <c r="X1473" t="s">
        <v>50</v>
      </c>
      <c r="Y1473" t="s">
        <v>50</v>
      </c>
      <c r="Z1473" t="s">
        <v>52</v>
      </c>
      <c r="AA1473" t="s">
        <v>50</v>
      </c>
      <c r="AB1473" t="s">
        <v>50</v>
      </c>
      <c r="AI1473" t="s">
        <v>52</v>
      </c>
      <c r="AJ1473" t="s">
        <v>52</v>
      </c>
      <c r="AK1473" t="s">
        <v>50</v>
      </c>
      <c r="AL1473" t="s">
        <v>51</v>
      </c>
      <c r="AM1473" t="s">
        <v>52</v>
      </c>
      <c r="AN1473" t="s">
        <v>50</v>
      </c>
      <c r="AO1473" t="s">
        <v>51</v>
      </c>
      <c r="AP1473" t="s">
        <v>50</v>
      </c>
      <c r="AQ1473" t="s">
        <v>50</v>
      </c>
      <c r="AR1473" t="s">
        <v>50</v>
      </c>
      <c r="AS1473" t="s">
        <v>51</v>
      </c>
      <c r="AT1473" t="s">
        <v>50</v>
      </c>
      <c r="AU1473" t="s">
        <v>52</v>
      </c>
      <c r="AV1473" t="s">
        <v>52</v>
      </c>
      <c r="AW1473" t="s">
        <v>52</v>
      </c>
      <c r="AX1473" t="s">
        <v>52</v>
      </c>
      <c r="AY1473" t="s">
        <v>51</v>
      </c>
    </row>
    <row r="1474" spans="1:51" hidden="1" x14ac:dyDescent="0.25">
      <c r="A1474">
        <v>282450</v>
      </c>
      <c r="B1474">
        <v>65</v>
      </c>
      <c r="D1474">
        <v>65</v>
      </c>
      <c r="E1474">
        <v>2</v>
      </c>
      <c r="F1474" t="s">
        <v>1762</v>
      </c>
      <c r="G1474" s="22">
        <v>9687</v>
      </c>
      <c r="H1474">
        <v>92</v>
      </c>
      <c r="I1474" t="s">
        <v>46</v>
      </c>
      <c r="J1474" t="s">
        <v>47</v>
      </c>
      <c r="K1474" t="s">
        <v>58</v>
      </c>
      <c r="L1474">
        <v>40</v>
      </c>
      <c r="M1474">
        <v>160</v>
      </c>
      <c r="N1474">
        <v>80</v>
      </c>
      <c r="O1474">
        <v>80</v>
      </c>
      <c r="P1474">
        <v>120</v>
      </c>
      <c r="Q1474">
        <v>59</v>
      </c>
      <c r="R1474" t="s">
        <v>59</v>
      </c>
      <c r="S1474" t="s">
        <v>50</v>
      </c>
      <c r="T1474" t="s">
        <v>50</v>
      </c>
      <c r="U1474" t="s">
        <v>50</v>
      </c>
      <c r="V1474" t="s">
        <v>51</v>
      </c>
      <c r="W1474" t="s">
        <v>51</v>
      </c>
      <c r="X1474" t="s">
        <v>50</v>
      </c>
      <c r="Y1474" t="s">
        <v>50</v>
      </c>
      <c r="Z1474" t="s">
        <v>52</v>
      </c>
      <c r="AA1474" t="s">
        <v>50</v>
      </c>
      <c r="AB1474" t="s">
        <v>50</v>
      </c>
      <c r="AC1474">
        <v>131</v>
      </c>
      <c r="AD1474">
        <v>31</v>
      </c>
      <c r="AF1474">
        <v>4.9000000000000004</v>
      </c>
      <c r="AI1474" t="s">
        <v>52</v>
      </c>
      <c r="AJ1474" t="s">
        <v>52</v>
      </c>
      <c r="AK1474" t="s">
        <v>50</v>
      </c>
      <c r="AL1474" t="s">
        <v>51</v>
      </c>
      <c r="AM1474" t="s">
        <v>52</v>
      </c>
      <c r="AN1474" t="s">
        <v>50</v>
      </c>
      <c r="AO1474" t="s">
        <v>51</v>
      </c>
      <c r="AP1474" t="s">
        <v>50</v>
      </c>
      <c r="AQ1474" t="s">
        <v>50</v>
      </c>
      <c r="AR1474" t="s">
        <v>50</v>
      </c>
      <c r="AS1474" t="s">
        <v>51</v>
      </c>
      <c r="AT1474" t="s">
        <v>50</v>
      </c>
      <c r="AU1474" t="s">
        <v>52</v>
      </c>
      <c r="AV1474" t="s">
        <v>52</v>
      </c>
      <c r="AW1474" t="s">
        <v>52</v>
      </c>
      <c r="AX1474" t="s">
        <v>52</v>
      </c>
      <c r="AY1474" t="s">
        <v>51</v>
      </c>
    </row>
    <row r="1475" spans="1:51" hidden="1" x14ac:dyDescent="0.25">
      <c r="A1475">
        <v>282450</v>
      </c>
      <c r="B1475">
        <v>65</v>
      </c>
      <c r="D1475">
        <v>65</v>
      </c>
      <c r="E1475">
        <v>3</v>
      </c>
      <c r="F1475" t="s">
        <v>1763</v>
      </c>
      <c r="G1475" s="22">
        <v>9687</v>
      </c>
      <c r="H1475">
        <v>92</v>
      </c>
      <c r="I1475" t="s">
        <v>46</v>
      </c>
      <c r="J1475" t="s">
        <v>47</v>
      </c>
      <c r="K1475" t="s">
        <v>58</v>
      </c>
      <c r="L1475">
        <v>41.6</v>
      </c>
      <c r="M1475">
        <v>143</v>
      </c>
      <c r="N1475">
        <v>70</v>
      </c>
      <c r="O1475">
        <v>73</v>
      </c>
      <c r="P1475">
        <v>106.5</v>
      </c>
      <c r="Q1475">
        <v>60</v>
      </c>
      <c r="R1475" t="s">
        <v>59</v>
      </c>
      <c r="S1475" t="s">
        <v>50</v>
      </c>
      <c r="T1475" t="s">
        <v>50</v>
      </c>
      <c r="U1475" t="s">
        <v>50</v>
      </c>
      <c r="V1475" t="s">
        <v>51</v>
      </c>
      <c r="W1475" t="s">
        <v>51</v>
      </c>
      <c r="X1475" t="s">
        <v>50</v>
      </c>
      <c r="Y1475" t="s">
        <v>50</v>
      </c>
      <c r="Z1475" t="s">
        <v>52</v>
      </c>
      <c r="AA1475" t="s">
        <v>50</v>
      </c>
      <c r="AB1475" t="s">
        <v>50</v>
      </c>
      <c r="AD1475">
        <v>35</v>
      </c>
      <c r="AF1475">
        <v>5</v>
      </c>
      <c r="AI1475" t="s">
        <v>52</v>
      </c>
      <c r="AJ1475" t="s">
        <v>52</v>
      </c>
      <c r="AK1475" t="s">
        <v>50</v>
      </c>
      <c r="AL1475" t="s">
        <v>51</v>
      </c>
      <c r="AM1475" t="s">
        <v>52</v>
      </c>
      <c r="AN1475" t="s">
        <v>50</v>
      </c>
      <c r="AO1475" t="s">
        <v>51</v>
      </c>
      <c r="AP1475" t="s">
        <v>50</v>
      </c>
      <c r="AQ1475" t="s">
        <v>50</v>
      </c>
      <c r="AR1475" t="s">
        <v>50</v>
      </c>
      <c r="AS1475" t="s">
        <v>51</v>
      </c>
      <c r="AT1475" t="s">
        <v>50</v>
      </c>
      <c r="AU1475" t="s">
        <v>52</v>
      </c>
      <c r="AV1475" t="s">
        <v>52</v>
      </c>
      <c r="AW1475" t="s">
        <v>52</v>
      </c>
      <c r="AX1475" t="s">
        <v>52</v>
      </c>
      <c r="AY1475" t="s">
        <v>51</v>
      </c>
    </row>
    <row r="1476" spans="1:51" hidden="1" x14ac:dyDescent="0.25">
      <c r="A1476">
        <v>282450</v>
      </c>
      <c r="B1476">
        <v>65</v>
      </c>
      <c r="D1476">
        <v>65</v>
      </c>
      <c r="E1476">
        <v>4</v>
      </c>
      <c r="F1476" t="s">
        <v>1764</v>
      </c>
      <c r="G1476" s="22">
        <v>9687</v>
      </c>
      <c r="H1476">
        <v>92</v>
      </c>
      <c r="I1476" t="s">
        <v>46</v>
      </c>
      <c r="J1476" t="s">
        <v>47</v>
      </c>
      <c r="K1476" t="s">
        <v>58</v>
      </c>
      <c r="L1476">
        <v>41.73</v>
      </c>
      <c r="M1476">
        <v>158</v>
      </c>
      <c r="N1476">
        <v>70</v>
      </c>
      <c r="O1476">
        <v>88</v>
      </c>
      <c r="P1476">
        <v>114</v>
      </c>
      <c r="Q1476">
        <v>54</v>
      </c>
      <c r="R1476" t="s">
        <v>59</v>
      </c>
      <c r="S1476" t="s">
        <v>50</v>
      </c>
      <c r="T1476" t="s">
        <v>50</v>
      </c>
      <c r="U1476" t="s">
        <v>50</v>
      </c>
      <c r="V1476" t="s">
        <v>51</v>
      </c>
      <c r="W1476" t="s">
        <v>51</v>
      </c>
      <c r="X1476" t="s">
        <v>50</v>
      </c>
      <c r="Y1476" t="s">
        <v>50</v>
      </c>
      <c r="Z1476" t="s">
        <v>52</v>
      </c>
      <c r="AA1476" t="s">
        <v>50</v>
      </c>
      <c r="AB1476" t="s">
        <v>50</v>
      </c>
      <c r="AI1476" t="s">
        <v>52</v>
      </c>
      <c r="AJ1476" t="s">
        <v>52</v>
      </c>
      <c r="AK1476" t="s">
        <v>50</v>
      </c>
      <c r="AL1476" t="s">
        <v>51</v>
      </c>
      <c r="AM1476" t="s">
        <v>52</v>
      </c>
      <c r="AN1476" t="s">
        <v>50</v>
      </c>
      <c r="AO1476" t="s">
        <v>51</v>
      </c>
      <c r="AP1476" t="s">
        <v>50</v>
      </c>
      <c r="AQ1476" t="s">
        <v>50</v>
      </c>
      <c r="AR1476" t="s">
        <v>50</v>
      </c>
      <c r="AS1476" t="s">
        <v>51</v>
      </c>
      <c r="AT1476" t="s">
        <v>50</v>
      </c>
      <c r="AU1476" t="s">
        <v>52</v>
      </c>
      <c r="AV1476" t="s">
        <v>52</v>
      </c>
      <c r="AW1476" t="s">
        <v>52</v>
      </c>
      <c r="AX1476" t="s">
        <v>52</v>
      </c>
      <c r="AY1476" t="s">
        <v>51</v>
      </c>
    </row>
    <row r="1477" spans="1:51" hidden="1" x14ac:dyDescent="0.25">
      <c r="A1477">
        <v>282450</v>
      </c>
      <c r="B1477">
        <v>65</v>
      </c>
      <c r="D1477">
        <v>65</v>
      </c>
      <c r="E1477">
        <v>5</v>
      </c>
      <c r="F1477" t="s">
        <v>1765</v>
      </c>
      <c r="G1477" s="22">
        <v>9687</v>
      </c>
      <c r="H1477">
        <v>92</v>
      </c>
      <c r="I1477" t="s">
        <v>46</v>
      </c>
      <c r="J1477" t="s">
        <v>47</v>
      </c>
      <c r="K1477" t="s">
        <v>58</v>
      </c>
      <c r="L1477">
        <v>40.58</v>
      </c>
      <c r="M1477">
        <v>140</v>
      </c>
      <c r="N1477">
        <v>70</v>
      </c>
      <c r="O1477">
        <v>70</v>
      </c>
      <c r="P1477">
        <v>105</v>
      </c>
      <c r="Q1477">
        <v>62</v>
      </c>
      <c r="R1477" t="s">
        <v>59</v>
      </c>
      <c r="S1477" t="s">
        <v>50</v>
      </c>
      <c r="T1477" t="s">
        <v>50</v>
      </c>
      <c r="U1477" t="s">
        <v>51</v>
      </c>
      <c r="V1477" t="s">
        <v>51</v>
      </c>
      <c r="W1477" t="s">
        <v>51</v>
      </c>
      <c r="X1477" t="s">
        <v>50</v>
      </c>
      <c r="Y1477" t="s">
        <v>50</v>
      </c>
      <c r="Z1477" t="s">
        <v>52</v>
      </c>
      <c r="AA1477" t="s">
        <v>50</v>
      </c>
      <c r="AB1477" t="s">
        <v>50</v>
      </c>
      <c r="AI1477" t="s">
        <v>52</v>
      </c>
      <c r="AJ1477" t="s">
        <v>52</v>
      </c>
      <c r="AK1477" t="s">
        <v>50</v>
      </c>
      <c r="AL1477" t="s">
        <v>51</v>
      </c>
      <c r="AM1477" t="s">
        <v>52</v>
      </c>
      <c r="AN1477" t="s">
        <v>50</v>
      </c>
      <c r="AO1477" t="s">
        <v>51</v>
      </c>
      <c r="AP1477" t="s">
        <v>50</v>
      </c>
      <c r="AQ1477" t="s">
        <v>50</v>
      </c>
      <c r="AR1477" t="s">
        <v>50</v>
      </c>
      <c r="AS1477" t="s">
        <v>51</v>
      </c>
      <c r="AT1477" t="s">
        <v>50</v>
      </c>
      <c r="AU1477" t="s">
        <v>52</v>
      </c>
      <c r="AV1477" t="s">
        <v>52</v>
      </c>
      <c r="AW1477" t="s">
        <v>52</v>
      </c>
      <c r="AX1477" t="s">
        <v>52</v>
      </c>
      <c r="AY1477" t="s">
        <v>51</v>
      </c>
    </row>
    <row r="1478" spans="1:51" hidden="1" x14ac:dyDescent="0.25">
      <c r="A1478">
        <v>282450</v>
      </c>
      <c r="B1478">
        <v>65</v>
      </c>
      <c r="C1478">
        <v>65</v>
      </c>
      <c r="D1478">
        <v>65</v>
      </c>
      <c r="E1478">
        <v>6</v>
      </c>
      <c r="F1478" t="s">
        <v>1766</v>
      </c>
      <c r="G1478" s="22">
        <v>9687</v>
      </c>
      <c r="H1478">
        <v>92</v>
      </c>
      <c r="I1478" t="s">
        <v>46</v>
      </c>
      <c r="J1478" t="s">
        <v>47</v>
      </c>
      <c r="K1478" t="s">
        <v>58</v>
      </c>
      <c r="L1478">
        <v>40.58</v>
      </c>
      <c r="O1478">
        <v>0</v>
      </c>
      <c r="P1478">
        <v>0</v>
      </c>
      <c r="S1478" t="s">
        <v>50</v>
      </c>
      <c r="T1478" t="s">
        <v>50</v>
      </c>
      <c r="V1478" t="s">
        <v>51</v>
      </c>
      <c r="W1478" t="s">
        <v>51</v>
      </c>
      <c r="X1478" t="s">
        <v>50</v>
      </c>
      <c r="Y1478" t="s">
        <v>50</v>
      </c>
      <c r="Z1478" t="s">
        <v>52</v>
      </c>
      <c r="AA1478" t="s">
        <v>50</v>
      </c>
      <c r="AB1478" t="s">
        <v>50</v>
      </c>
      <c r="AK1478" t="s">
        <v>50</v>
      </c>
      <c r="AL1478" t="s">
        <v>51</v>
      </c>
      <c r="AN1478" t="s">
        <v>50</v>
      </c>
      <c r="AO1478" t="s">
        <v>51</v>
      </c>
      <c r="AP1478" t="s">
        <v>50</v>
      </c>
      <c r="AQ1478" t="s">
        <v>50</v>
      </c>
      <c r="AR1478" t="s">
        <v>50</v>
      </c>
      <c r="AS1478" t="s">
        <v>51</v>
      </c>
      <c r="AT1478" t="s">
        <v>50</v>
      </c>
      <c r="AU1478" t="s">
        <v>52</v>
      </c>
      <c r="AV1478" t="s">
        <v>52</v>
      </c>
      <c r="AW1478" t="s">
        <v>52</v>
      </c>
      <c r="AX1478" t="s">
        <v>52</v>
      </c>
      <c r="AY1478" t="s">
        <v>51</v>
      </c>
    </row>
    <row r="1479" spans="1:51" x14ac:dyDescent="0.25">
      <c r="A1479">
        <v>282505</v>
      </c>
      <c r="B1479">
        <v>60</v>
      </c>
      <c r="D1479">
        <v>60</v>
      </c>
      <c r="E1479">
        <v>1</v>
      </c>
      <c r="F1479" t="s">
        <v>357</v>
      </c>
      <c r="G1479" s="22">
        <v>12109</v>
      </c>
      <c r="H1479">
        <v>85</v>
      </c>
      <c r="I1479" t="s">
        <v>46</v>
      </c>
      <c r="J1479" t="s">
        <v>57</v>
      </c>
      <c r="K1479" t="s">
        <v>58</v>
      </c>
      <c r="L1479">
        <v>32.869999999999997</v>
      </c>
      <c r="M1479">
        <v>130</v>
      </c>
      <c r="N1479">
        <v>70</v>
      </c>
      <c r="O1479">
        <v>60</v>
      </c>
      <c r="P1479">
        <v>100</v>
      </c>
      <c r="Q1479">
        <v>72</v>
      </c>
      <c r="R1479" t="s">
        <v>54</v>
      </c>
      <c r="S1479" t="s">
        <v>51</v>
      </c>
      <c r="T1479" t="s">
        <v>50</v>
      </c>
      <c r="U1479" t="s">
        <v>50</v>
      </c>
      <c r="V1479" t="s">
        <v>51</v>
      </c>
      <c r="W1479" t="s">
        <v>51</v>
      </c>
      <c r="X1479" t="s">
        <v>50</v>
      </c>
      <c r="Y1479" t="s">
        <v>50</v>
      </c>
      <c r="Z1479" t="s">
        <v>52</v>
      </c>
      <c r="AA1479" t="s">
        <v>50</v>
      </c>
      <c r="AB1479" t="s">
        <v>51</v>
      </c>
      <c r="AC1479">
        <v>100</v>
      </c>
      <c r="AD1479">
        <v>45</v>
      </c>
      <c r="AF1479">
        <v>4.8</v>
      </c>
      <c r="AI1479" t="s">
        <v>52</v>
      </c>
      <c r="AJ1479" t="s">
        <v>52</v>
      </c>
      <c r="AK1479" t="s">
        <v>50</v>
      </c>
      <c r="AL1479" t="s">
        <v>51</v>
      </c>
      <c r="AM1479" t="s">
        <v>52</v>
      </c>
      <c r="AN1479" t="s">
        <v>51</v>
      </c>
      <c r="AO1479" t="s">
        <v>51</v>
      </c>
      <c r="AP1479" t="s">
        <v>50</v>
      </c>
      <c r="AQ1479" t="s">
        <v>50</v>
      </c>
      <c r="AR1479" t="s">
        <v>50</v>
      </c>
      <c r="AS1479" t="s">
        <v>51</v>
      </c>
      <c r="AT1479" t="s">
        <v>51</v>
      </c>
      <c r="AU1479" t="s">
        <v>52</v>
      </c>
      <c r="AV1479" t="s">
        <v>52</v>
      </c>
      <c r="AW1479" t="s">
        <v>52</v>
      </c>
      <c r="AX1479" t="s">
        <v>52</v>
      </c>
      <c r="AY1479" t="s">
        <v>51</v>
      </c>
    </row>
    <row r="1480" spans="1:51" hidden="1" x14ac:dyDescent="0.25">
      <c r="A1480">
        <v>282505</v>
      </c>
      <c r="B1480">
        <v>60</v>
      </c>
      <c r="D1480">
        <v>60</v>
      </c>
      <c r="E1480">
        <v>2</v>
      </c>
      <c r="F1480" t="s">
        <v>1767</v>
      </c>
      <c r="G1480" s="22">
        <v>12109</v>
      </c>
      <c r="H1480">
        <v>85</v>
      </c>
      <c r="I1480" t="s">
        <v>46</v>
      </c>
      <c r="J1480" t="s">
        <v>57</v>
      </c>
      <c r="K1480" t="s">
        <v>58</v>
      </c>
      <c r="L1480">
        <v>33.979999999999997</v>
      </c>
      <c r="M1480">
        <v>129</v>
      </c>
      <c r="N1480">
        <v>70</v>
      </c>
      <c r="O1480">
        <v>59</v>
      </c>
      <c r="P1480">
        <v>99.5</v>
      </c>
      <c r="Q1480">
        <v>74</v>
      </c>
      <c r="R1480" t="s">
        <v>59</v>
      </c>
      <c r="S1480" t="s">
        <v>51</v>
      </c>
      <c r="T1480" t="s">
        <v>50</v>
      </c>
      <c r="U1480" t="s">
        <v>51</v>
      </c>
      <c r="V1480" t="s">
        <v>51</v>
      </c>
      <c r="W1480" t="s">
        <v>51</v>
      </c>
      <c r="X1480" t="s">
        <v>50</v>
      </c>
      <c r="Y1480" t="s">
        <v>50</v>
      </c>
      <c r="Z1480" t="s">
        <v>52</v>
      </c>
      <c r="AA1480" t="s">
        <v>50</v>
      </c>
      <c r="AB1480" t="s">
        <v>51</v>
      </c>
      <c r="AI1480" t="s">
        <v>52</v>
      </c>
      <c r="AJ1480" t="s">
        <v>52</v>
      </c>
      <c r="AK1480" t="s">
        <v>50</v>
      </c>
      <c r="AL1480" t="s">
        <v>51</v>
      </c>
      <c r="AM1480" t="s">
        <v>52</v>
      </c>
      <c r="AN1480" t="s">
        <v>51</v>
      </c>
      <c r="AO1480" t="s">
        <v>51</v>
      </c>
      <c r="AP1480" t="s">
        <v>50</v>
      </c>
      <c r="AQ1480" t="s">
        <v>50</v>
      </c>
      <c r="AR1480" t="s">
        <v>50</v>
      </c>
      <c r="AS1480" t="s">
        <v>51</v>
      </c>
      <c r="AT1480" t="s">
        <v>51</v>
      </c>
      <c r="AU1480" t="s">
        <v>52</v>
      </c>
      <c r="AV1480" t="s">
        <v>52</v>
      </c>
      <c r="AW1480" t="s">
        <v>52</v>
      </c>
      <c r="AX1480" t="s">
        <v>52</v>
      </c>
      <c r="AY1480" t="s">
        <v>51</v>
      </c>
    </row>
    <row r="1481" spans="1:51" hidden="1" x14ac:dyDescent="0.25">
      <c r="A1481">
        <v>282505</v>
      </c>
      <c r="B1481">
        <v>60</v>
      </c>
      <c r="D1481">
        <v>60</v>
      </c>
      <c r="E1481">
        <v>3</v>
      </c>
      <c r="F1481" t="s">
        <v>1768</v>
      </c>
      <c r="G1481" s="22">
        <v>12109</v>
      </c>
      <c r="H1481">
        <v>85</v>
      </c>
      <c r="I1481" t="s">
        <v>46</v>
      </c>
      <c r="J1481" t="s">
        <v>57</v>
      </c>
      <c r="K1481" t="s">
        <v>58</v>
      </c>
      <c r="L1481">
        <v>33.69</v>
      </c>
      <c r="M1481">
        <v>125</v>
      </c>
      <c r="N1481">
        <v>70</v>
      </c>
      <c r="O1481">
        <v>55</v>
      </c>
      <c r="P1481">
        <v>97.5</v>
      </c>
      <c r="Q1481">
        <v>90</v>
      </c>
      <c r="R1481" t="s">
        <v>59</v>
      </c>
      <c r="S1481" t="s">
        <v>51</v>
      </c>
      <c r="T1481" t="s">
        <v>50</v>
      </c>
      <c r="U1481" t="s">
        <v>50</v>
      </c>
      <c r="V1481" t="s">
        <v>51</v>
      </c>
      <c r="W1481" t="s">
        <v>51</v>
      </c>
      <c r="X1481" t="s">
        <v>50</v>
      </c>
      <c r="Y1481" t="s">
        <v>50</v>
      </c>
      <c r="Z1481" t="s">
        <v>52</v>
      </c>
      <c r="AA1481" t="s">
        <v>50</v>
      </c>
      <c r="AB1481" t="s">
        <v>51</v>
      </c>
      <c r="AI1481" t="s">
        <v>52</v>
      </c>
      <c r="AJ1481" t="s">
        <v>52</v>
      </c>
      <c r="AK1481" t="s">
        <v>50</v>
      </c>
      <c r="AL1481" t="s">
        <v>51</v>
      </c>
      <c r="AM1481" t="s">
        <v>52</v>
      </c>
      <c r="AN1481" t="s">
        <v>51</v>
      </c>
      <c r="AO1481" t="s">
        <v>51</v>
      </c>
      <c r="AP1481" t="s">
        <v>50</v>
      </c>
      <c r="AQ1481" t="s">
        <v>50</v>
      </c>
      <c r="AR1481" t="s">
        <v>50</v>
      </c>
      <c r="AS1481" t="s">
        <v>51</v>
      </c>
      <c r="AT1481" t="s">
        <v>51</v>
      </c>
      <c r="AU1481" t="s">
        <v>52</v>
      </c>
      <c r="AV1481" t="s">
        <v>52</v>
      </c>
      <c r="AW1481" t="s">
        <v>52</v>
      </c>
      <c r="AX1481" t="s">
        <v>52</v>
      </c>
      <c r="AY1481" t="s">
        <v>51</v>
      </c>
    </row>
    <row r="1482" spans="1:51" hidden="1" x14ac:dyDescent="0.25">
      <c r="A1482">
        <v>282505</v>
      </c>
      <c r="B1482">
        <v>60</v>
      </c>
      <c r="D1482">
        <v>60</v>
      </c>
      <c r="E1482">
        <v>4</v>
      </c>
      <c r="F1482" t="s">
        <v>1769</v>
      </c>
      <c r="G1482" s="22">
        <v>12109</v>
      </c>
      <c r="H1482">
        <v>85</v>
      </c>
      <c r="I1482" t="s">
        <v>46</v>
      </c>
      <c r="J1482" t="s">
        <v>57</v>
      </c>
      <c r="K1482" t="s">
        <v>58</v>
      </c>
      <c r="L1482">
        <v>32.869999999999997</v>
      </c>
      <c r="M1482">
        <v>125</v>
      </c>
      <c r="N1482">
        <v>70</v>
      </c>
      <c r="O1482">
        <v>55</v>
      </c>
      <c r="P1482">
        <v>97.5</v>
      </c>
      <c r="Q1482">
        <v>74</v>
      </c>
      <c r="R1482" t="s">
        <v>59</v>
      </c>
      <c r="S1482" t="s">
        <v>51</v>
      </c>
      <c r="T1482" t="s">
        <v>50</v>
      </c>
      <c r="U1482" t="s">
        <v>50</v>
      </c>
      <c r="V1482" t="s">
        <v>51</v>
      </c>
      <c r="W1482" t="s">
        <v>51</v>
      </c>
      <c r="X1482" t="s">
        <v>50</v>
      </c>
      <c r="Y1482" t="s">
        <v>50</v>
      </c>
      <c r="Z1482" t="s">
        <v>52</v>
      </c>
      <c r="AA1482" t="s">
        <v>50</v>
      </c>
      <c r="AB1482" t="s">
        <v>51</v>
      </c>
      <c r="AC1482">
        <v>100</v>
      </c>
      <c r="AD1482">
        <v>45</v>
      </c>
      <c r="AE1482">
        <v>109</v>
      </c>
      <c r="AF1482">
        <v>4.7</v>
      </c>
      <c r="AI1482" t="s">
        <v>52</v>
      </c>
      <c r="AJ1482" t="s">
        <v>52</v>
      </c>
      <c r="AK1482" t="s">
        <v>50</v>
      </c>
      <c r="AL1482" t="s">
        <v>51</v>
      </c>
      <c r="AM1482" t="s">
        <v>52</v>
      </c>
      <c r="AN1482" t="s">
        <v>50</v>
      </c>
      <c r="AO1482" t="s">
        <v>51</v>
      </c>
      <c r="AP1482" t="s">
        <v>50</v>
      </c>
      <c r="AQ1482" t="s">
        <v>50</v>
      </c>
      <c r="AR1482" t="s">
        <v>50</v>
      </c>
      <c r="AS1482" t="s">
        <v>51</v>
      </c>
      <c r="AT1482" t="s">
        <v>51</v>
      </c>
      <c r="AU1482" t="s">
        <v>52</v>
      </c>
      <c r="AV1482" t="s">
        <v>52</v>
      </c>
      <c r="AW1482" t="s">
        <v>52</v>
      </c>
      <c r="AX1482" t="s">
        <v>52</v>
      </c>
      <c r="AY1482" t="s">
        <v>51</v>
      </c>
    </row>
    <row r="1483" spans="1:51" hidden="1" x14ac:dyDescent="0.25">
      <c r="A1483">
        <v>282505</v>
      </c>
      <c r="B1483">
        <v>65</v>
      </c>
      <c r="C1483">
        <v>65</v>
      </c>
      <c r="D1483">
        <v>60</v>
      </c>
      <c r="E1483">
        <v>5</v>
      </c>
      <c r="F1483" t="s">
        <v>1770</v>
      </c>
      <c r="G1483" s="22">
        <v>12109</v>
      </c>
      <c r="H1483">
        <v>85</v>
      </c>
      <c r="I1483" t="s">
        <v>46</v>
      </c>
      <c r="J1483" t="s">
        <v>57</v>
      </c>
      <c r="K1483" t="s">
        <v>58</v>
      </c>
      <c r="L1483">
        <v>35.1</v>
      </c>
      <c r="M1483">
        <v>140</v>
      </c>
      <c r="N1483">
        <v>70</v>
      </c>
      <c r="O1483">
        <v>70</v>
      </c>
      <c r="P1483">
        <v>105</v>
      </c>
      <c r="Q1483">
        <v>75</v>
      </c>
      <c r="R1483" t="s">
        <v>54</v>
      </c>
      <c r="S1483" t="s">
        <v>50</v>
      </c>
      <c r="T1483" t="s">
        <v>50</v>
      </c>
      <c r="U1483" t="s">
        <v>51</v>
      </c>
      <c r="V1483" t="s">
        <v>51</v>
      </c>
      <c r="W1483" t="s">
        <v>51</v>
      </c>
      <c r="X1483" t="s">
        <v>50</v>
      </c>
      <c r="Y1483" t="s">
        <v>50</v>
      </c>
      <c r="Z1483" t="s">
        <v>52</v>
      </c>
      <c r="AA1483" t="s">
        <v>50</v>
      </c>
      <c r="AB1483" t="s">
        <v>51</v>
      </c>
      <c r="AK1483" t="s">
        <v>50</v>
      </c>
      <c r="AL1483" t="s">
        <v>51</v>
      </c>
      <c r="AN1483" t="s">
        <v>50</v>
      </c>
      <c r="AO1483" t="s">
        <v>51</v>
      </c>
      <c r="AP1483" t="s">
        <v>50</v>
      </c>
      <c r="AQ1483" t="s">
        <v>50</v>
      </c>
      <c r="AR1483" t="s">
        <v>50</v>
      </c>
      <c r="AS1483" t="s">
        <v>51</v>
      </c>
      <c r="AT1483" t="s">
        <v>51</v>
      </c>
      <c r="AU1483" t="s">
        <v>52</v>
      </c>
      <c r="AV1483" t="s">
        <v>52</v>
      </c>
      <c r="AW1483" t="s">
        <v>52</v>
      </c>
      <c r="AX1483" t="s">
        <v>52</v>
      </c>
      <c r="AY1483" t="s">
        <v>51</v>
      </c>
    </row>
    <row r="1484" spans="1:51" hidden="1" x14ac:dyDescent="0.25">
      <c r="A1484">
        <v>282505</v>
      </c>
      <c r="B1484">
        <v>65</v>
      </c>
      <c r="C1484">
        <v>65</v>
      </c>
      <c r="D1484">
        <v>60</v>
      </c>
      <c r="E1484">
        <v>6</v>
      </c>
      <c r="F1484" t="s">
        <v>1771</v>
      </c>
      <c r="G1484" s="22">
        <v>12109</v>
      </c>
      <c r="H1484">
        <v>85</v>
      </c>
      <c r="I1484" t="s">
        <v>46</v>
      </c>
      <c r="J1484" t="s">
        <v>57</v>
      </c>
      <c r="K1484" t="s">
        <v>58</v>
      </c>
      <c r="L1484">
        <v>35.1</v>
      </c>
      <c r="O1484">
        <v>0</v>
      </c>
      <c r="P1484">
        <v>0</v>
      </c>
      <c r="S1484" t="s">
        <v>50</v>
      </c>
      <c r="T1484" t="s">
        <v>50</v>
      </c>
      <c r="V1484" t="s">
        <v>51</v>
      </c>
      <c r="W1484" t="s">
        <v>51</v>
      </c>
      <c r="X1484" t="s">
        <v>50</v>
      </c>
      <c r="Y1484" t="s">
        <v>50</v>
      </c>
      <c r="Z1484" t="s">
        <v>52</v>
      </c>
      <c r="AA1484" t="s">
        <v>50</v>
      </c>
      <c r="AB1484" t="s">
        <v>51</v>
      </c>
      <c r="AK1484" t="s">
        <v>50</v>
      </c>
      <c r="AL1484" t="s">
        <v>51</v>
      </c>
      <c r="AN1484" t="s">
        <v>50</v>
      </c>
      <c r="AO1484" t="s">
        <v>51</v>
      </c>
      <c r="AP1484" t="s">
        <v>50</v>
      </c>
      <c r="AQ1484" t="s">
        <v>50</v>
      </c>
      <c r="AR1484" t="s">
        <v>50</v>
      </c>
      <c r="AS1484" t="s">
        <v>51</v>
      </c>
      <c r="AT1484" t="s">
        <v>51</v>
      </c>
      <c r="AU1484" t="s">
        <v>52</v>
      </c>
      <c r="AV1484" t="s">
        <v>52</v>
      </c>
      <c r="AW1484" t="s">
        <v>52</v>
      </c>
      <c r="AX1484" t="s">
        <v>52</v>
      </c>
      <c r="AY1484" t="s">
        <v>51</v>
      </c>
    </row>
    <row r="1485" spans="1:51" x14ac:dyDescent="0.25">
      <c r="A1485">
        <v>282524</v>
      </c>
      <c r="B1485">
        <v>64</v>
      </c>
      <c r="D1485">
        <v>64</v>
      </c>
      <c r="E1485">
        <v>1</v>
      </c>
      <c r="F1485" t="s">
        <v>358</v>
      </c>
      <c r="G1485" s="22">
        <v>14033</v>
      </c>
      <c r="H1485">
        <v>80</v>
      </c>
      <c r="I1485" t="s">
        <v>46</v>
      </c>
      <c r="J1485" t="s">
        <v>57</v>
      </c>
      <c r="K1485" t="s">
        <v>58</v>
      </c>
      <c r="L1485">
        <v>21.91</v>
      </c>
      <c r="M1485">
        <v>120</v>
      </c>
      <c r="N1485">
        <v>70</v>
      </c>
      <c r="O1485">
        <v>50</v>
      </c>
      <c r="P1485">
        <v>95</v>
      </c>
      <c r="Q1485">
        <v>100</v>
      </c>
      <c r="R1485" t="s">
        <v>54</v>
      </c>
      <c r="S1485" t="s">
        <v>50</v>
      </c>
      <c r="T1485" t="s">
        <v>50</v>
      </c>
      <c r="U1485" t="s">
        <v>50</v>
      </c>
      <c r="V1485" t="s">
        <v>51</v>
      </c>
      <c r="W1485" t="s">
        <v>50</v>
      </c>
      <c r="X1485" t="s">
        <v>50</v>
      </c>
      <c r="Y1485" t="s">
        <v>51</v>
      </c>
      <c r="Z1485" t="s">
        <v>52</v>
      </c>
      <c r="AA1485" t="s">
        <v>50</v>
      </c>
      <c r="AB1485" t="s">
        <v>51</v>
      </c>
      <c r="AI1485" t="s">
        <v>52</v>
      </c>
      <c r="AJ1485" t="s">
        <v>52</v>
      </c>
      <c r="AK1485" t="s">
        <v>50</v>
      </c>
      <c r="AL1485" t="s">
        <v>50</v>
      </c>
      <c r="AM1485" t="s">
        <v>52</v>
      </c>
      <c r="AN1485" t="s">
        <v>50</v>
      </c>
      <c r="AO1485" t="s">
        <v>51</v>
      </c>
      <c r="AP1485" t="s">
        <v>51</v>
      </c>
      <c r="AQ1485" t="s">
        <v>50</v>
      </c>
      <c r="AR1485" t="s">
        <v>50</v>
      </c>
      <c r="AS1485" t="s">
        <v>50</v>
      </c>
      <c r="AT1485" t="s">
        <v>50</v>
      </c>
      <c r="AU1485" t="s">
        <v>52</v>
      </c>
      <c r="AV1485" t="s">
        <v>52</v>
      </c>
      <c r="AW1485" t="s">
        <v>52</v>
      </c>
      <c r="AX1485" t="s">
        <v>52</v>
      </c>
      <c r="AY1485" t="s">
        <v>51</v>
      </c>
    </row>
    <row r="1486" spans="1:51" hidden="1" x14ac:dyDescent="0.25">
      <c r="A1486">
        <v>282524</v>
      </c>
      <c r="B1486">
        <v>64</v>
      </c>
      <c r="D1486">
        <v>64</v>
      </c>
      <c r="E1486">
        <v>2</v>
      </c>
      <c r="F1486" t="s">
        <v>1772</v>
      </c>
      <c r="G1486" s="22">
        <v>14033</v>
      </c>
      <c r="H1486">
        <v>80</v>
      </c>
      <c r="I1486" t="s">
        <v>46</v>
      </c>
      <c r="J1486" t="s">
        <v>57</v>
      </c>
      <c r="K1486" t="s">
        <v>58</v>
      </c>
      <c r="L1486">
        <v>20.28</v>
      </c>
      <c r="M1486">
        <v>160</v>
      </c>
      <c r="N1486">
        <v>80</v>
      </c>
      <c r="O1486">
        <v>80</v>
      </c>
      <c r="P1486">
        <v>120</v>
      </c>
      <c r="Q1486">
        <v>98</v>
      </c>
      <c r="R1486" t="s">
        <v>59</v>
      </c>
      <c r="S1486" t="s">
        <v>50</v>
      </c>
      <c r="T1486" t="s">
        <v>50</v>
      </c>
      <c r="U1486" t="s">
        <v>50</v>
      </c>
      <c r="V1486" t="s">
        <v>51</v>
      </c>
      <c r="W1486" t="s">
        <v>50</v>
      </c>
      <c r="X1486" t="s">
        <v>50</v>
      </c>
      <c r="Y1486" t="s">
        <v>51</v>
      </c>
      <c r="Z1486" t="s">
        <v>52</v>
      </c>
      <c r="AA1486" t="s">
        <v>50</v>
      </c>
      <c r="AB1486" t="s">
        <v>51</v>
      </c>
      <c r="AI1486" t="s">
        <v>52</v>
      </c>
      <c r="AJ1486" t="s">
        <v>52</v>
      </c>
      <c r="AK1486" t="s">
        <v>50</v>
      </c>
      <c r="AL1486" t="s">
        <v>50</v>
      </c>
      <c r="AM1486" t="s">
        <v>52</v>
      </c>
      <c r="AN1486" t="s">
        <v>50</v>
      </c>
      <c r="AO1486" t="s">
        <v>50</v>
      </c>
      <c r="AQ1486" t="s">
        <v>51</v>
      </c>
      <c r="AR1486" t="s">
        <v>51</v>
      </c>
      <c r="AS1486" t="s">
        <v>50</v>
      </c>
      <c r="AT1486" t="s">
        <v>50</v>
      </c>
      <c r="AU1486" t="s">
        <v>52</v>
      </c>
      <c r="AV1486" t="s">
        <v>52</v>
      </c>
      <c r="AW1486" t="s">
        <v>52</v>
      </c>
      <c r="AX1486" t="s">
        <v>52</v>
      </c>
      <c r="AY1486" t="s">
        <v>51</v>
      </c>
    </row>
    <row r="1487" spans="1:51" hidden="1" x14ac:dyDescent="0.25">
      <c r="A1487">
        <v>282524</v>
      </c>
      <c r="B1487">
        <v>64</v>
      </c>
      <c r="D1487">
        <v>64</v>
      </c>
      <c r="E1487">
        <v>3</v>
      </c>
      <c r="F1487" t="s">
        <v>1773</v>
      </c>
      <c r="G1487" s="22">
        <v>14033</v>
      </c>
      <c r="H1487">
        <v>80</v>
      </c>
      <c r="I1487" t="s">
        <v>46</v>
      </c>
      <c r="J1487" t="s">
        <v>57</v>
      </c>
      <c r="K1487" t="s">
        <v>58</v>
      </c>
      <c r="L1487">
        <v>18.82</v>
      </c>
      <c r="M1487">
        <v>102</v>
      </c>
      <c r="N1487">
        <v>64</v>
      </c>
      <c r="O1487">
        <v>38</v>
      </c>
      <c r="P1487">
        <v>83</v>
      </c>
      <c r="Q1487">
        <v>81</v>
      </c>
      <c r="R1487" t="s">
        <v>59</v>
      </c>
      <c r="S1487" t="s">
        <v>50</v>
      </c>
      <c r="T1487" t="s">
        <v>50</v>
      </c>
      <c r="U1487" t="s">
        <v>50</v>
      </c>
      <c r="V1487" t="s">
        <v>51</v>
      </c>
      <c r="W1487" t="s">
        <v>50</v>
      </c>
      <c r="X1487" t="s">
        <v>50</v>
      </c>
      <c r="Y1487" t="s">
        <v>51</v>
      </c>
      <c r="Z1487" t="s">
        <v>52</v>
      </c>
      <c r="AA1487" t="s">
        <v>50</v>
      </c>
      <c r="AB1487" t="s">
        <v>51</v>
      </c>
      <c r="AC1487">
        <v>51</v>
      </c>
      <c r="AD1487">
        <v>89</v>
      </c>
      <c r="AE1487">
        <v>97</v>
      </c>
      <c r="AF1487">
        <v>3.9</v>
      </c>
      <c r="AI1487" t="s">
        <v>52</v>
      </c>
      <c r="AJ1487" t="s">
        <v>52</v>
      </c>
      <c r="AK1487" t="s">
        <v>50</v>
      </c>
      <c r="AL1487" t="s">
        <v>50</v>
      </c>
      <c r="AM1487" t="s">
        <v>52</v>
      </c>
      <c r="AN1487" t="s">
        <v>50</v>
      </c>
      <c r="AO1487" t="s">
        <v>50</v>
      </c>
      <c r="AQ1487" t="s">
        <v>51</v>
      </c>
      <c r="AR1487" t="s">
        <v>51</v>
      </c>
      <c r="AS1487" t="s">
        <v>50</v>
      </c>
      <c r="AT1487" t="s">
        <v>50</v>
      </c>
      <c r="AU1487" t="s">
        <v>52</v>
      </c>
      <c r="AV1487" t="s">
        <v>52</v>
      </c>
      <c r="AW1487" t="s">
        <v>52</v>
      </c>
      <c r="AX1487" t="s">
        <v>52</v>
      </c>
      <c r="AY1487" t="s">
        <v>51</v>
      </c>
    </row>
    <row r="1488" spans="1:51" hidden="1" x14ac:dyDescent="0.25">
      <c r="A1488">
        <v>282524</v>
      </c>
      <c r="B1488">
        <v>64</v>
      </c>
      <c r="D1488">
        <v>64</v>
      </c>
      <c r="E1488">
        <v>4</v>
      </c>
      <c r="F1488" t="s">
        <v>1774</v>
      </c>
      <c r="G1488" s="22">
        <v>14033</v>
      </c>
      <c r="H1488">
        <v>80</v>
      </c>
      <c r="I1488" t="s">
        <v>46</v>
      </c>
      <c r="J1488" t="s">
        <v>57</v>
      </c>
      <c r="K1488" t="s">
        <v>58</v>
      </c>
      <c r="L1488">
        <v>18.260000000000002</v>
      </c>
      <c r="M1488">
        <v>120</v>
      </c>
      <c r="N1488">
        <v>80</v>
      </c>
      <c r="O1488">
        <v>40</v>
      </c>
      <c r="P1488">
        <v>100</v>
      </c>
      <c r="Q1488">
        <v>99</v>
      </c>
      <c r="R1488" t="s">
        <v>59</v>
      </c>
      <c r="S1488" t="s">
        <v>50</v>
      </c>
      <c r="T1488" t="s">
        <v>50</v>
      </c>
      <c r="U1488" t="s">
        <v>51</v>
      </c>
      <c r="V1488" t="s">
        <v>51</v>
      </c>
      <c r="W1488" t="s">
        <v>50</v>
      </c>
      <c r="X1488" t="s">
        <v>50</v>
      </c>
      <c r="Y1488" t="s">
        <v>51</v>
      </c>
      <c r="Z1488" t="s">
        <v>52</v>
      </c>
      <c r="AA1488" t="s">
        <v>50</v>
      </c>
      <c r="AB1488" t="s">
        <v>51</v>
      </c>
      <c r="AI1488" t="s">
        <v>52</v>
      </c>
      <c r="AJ1488" t="s">
        <v>52</v>
      </c>
      <c r="AK1488" t="s">
        <v>50</v>
      </c>
      <c r="AL1488" t="s">
        <v>50</v>
      </c>
      <c r="AM1488" t="s">
        <v>52</v>
      </c>
      <c r="AN1488" t="s">
        <v>50</v>
      </c>
      <c r="AO1488" t="s">
        <v>50</v>
      </c>
      <c r="AQ1488" t="s">
        <v>50</v>
      </c>
      <c r="AR1488" t="s">
        <v>50</v>
      </c>
      <c r="AS1488" t="s">
        <v>50</v>
      </c>
      <c r="AT1488" t="s">
        <v>50</v>
      </c>
      <c r="AU1488" t="s">
        <v>52</v>
      </c>
      <c r="AV1488" t="s">
        <v>52</v>
      </c>
      <c r="AW1488" t="s">
        <v>52</v>
      </c>
      <c r="AX1488" t="s">
        <v>52</v>
      </c>
      <c r="AY1488" t="s">
        <v>51</v>
      </c>
    </row>
    <row r="1489" spans="1:51" hidden="1" x14ac:dyDescent="0.25">
      <c r="A1489">
        <v>282524</v>
      </c>
      <c r="B1489">
        <v>64</v>
      </c>
      <c r="D1489">
        <v>64</v>
      </c>
      <c r="E1489">
        <v>5</v>
      </c>
      <c r="F1489" t="s">
        <v>1775</v>
      </c>
      <c r="G1489" s="22">
        <v>14033</v>
      </c>
      <c r="H1489">
        <v>80</v>
      </c>
      <c r="I1489" t="s">
        <v>46</v>
      </c>
      <c r="J1489" t="s">
        <v>57</v>
      </c>
      <c r="K1489" t="s">
        <v>58</v>
      </c>
      <c r="L1489">
        <v>18.260000000000002</v>
      </c>
      <c r="M1489">
        <v>120</v>
      </c>
      <c r="N1489">
        <v>80</v>
      </c>
      <c r="O1489">
        <v>40</v>
      </c>
      <c r="P1489">
        <v>100</v>
      </c>
      <c r="Q1489">
        <v>99</v>
      </c>
      <c r="R1489" t="s">
        <v>59</v>
      </c>
      <c r="S1489" t="s">
        <v>50</v>
      </c>
      <c r="T1489" t="s">
        <v>50</v>
      </c>
      <c r="U1489" t="s">
        <v>51</v>
      </c>
      <c r="V1489" t="s">
        <v>51</v>
      </c>
      <c r="W1489" t="s">
        <v>50</v>
      </c>
      <c r="X1489" t="s">
        <v>50</v>
      </c>
      <c r="Y1489" t="s">
        <v>51</v>
      </c>
      <c r="Z1489" t="s">
        <v>52</v>
      </c>
      <c r="AA1489" t="s">
        <v>50</v>
      </c>
      <c r="AB1489" t="s">
        <v>51</v>
      </c>
      <c r="AI1489" t="s">
        <v>52</v>
      </c>
      <c r="AJ1489" t="s">
        <v>52</v>
      </c>
      <c r="AK1489" t="s">
        <v>50</v>
      </c>
      <c r="AL1489" t="s">
        <v>50</v>
      </c>
      <c r="AM1489" t="s">
        <v>52</v>
      </c>
      <c r="AN1489" t="s">
        <v>50</v>
      </c>
      <c r="AO1489" t="s">
        <v>50</v>
      </c>
      <c r="AQ1489" t="s">
        <v>50</v>
      </c>
      <c r="AR1489" t="s">
        <v>50</v>
      </c>
      <c r="AS1489" t="s">
        <v>50</v>
      </c>
      <c r="AT1489" t="s">
        <v>50</v>
      </c>
      <c r="AU1489" t="s">
        <v>52</v>
      </c>
      <c r="AV1489" t="s">
        <v>52</v>
      </c>
      <c r="AW1489" t="s">
        <v>52</v>
      </c>
      <c r="AX1489" t="s">
        <v>52</v>
      </c>
      <c r="AY1489" t="s">
        <v>51</v>
      </c>
    </row>
    <row r="1490" spans="1:51" hidden="1" x14ac:dyDescent="0.25">
      <c r="A1490">
        <v>282524</v>
      </c>
      <c r="B1490">
        <v>64</v>
      </c>
      <c r="D1490">
        <v>64</v>
      </c>
      <c r="E1490">
        <v>6</v>
      </c>
      <c r="F1490" t="s">
        <v>1776</v>
      </c>
      <c r="G1490" s="22">
        <v>14033</v>
      </c>
      <c r="H1490">
        <v>80</v>
      </c>
      <c r="I1490" t="s">
        <v>46</v>
      </c>
      <c r="J1490" t="s">
        <v>57</v>
      </c>
      <c r="K1490" t="s">
        <v>58</v>
      </c>
      <c r="L1490">
        <v>20.3</v>
      </c>
      <c r="M1490">
        <v>120</v>
      </c>
      <c r="N1490">
        <v>80</v>
      </c>
      <c r="O1490">
        <v>40</v>
      </c>
      <c r="P1490">
        <v>100</v>
      </c>
      <c r="Q1490">
        <v>90</v>
      </c>
      <c r="R1490" t="s">
        <v>54</v>
      </c>
      <c r="S1490" t="s">
        <v>50</v>
      </c>
      <c r="T1490" t="s">
        <v>50</v>
      </c>
      <c r="U1490" t="s">
        <v>50</v>
      </c>
      <c r="V1490" t="s">
        <v>51</v>
      </c>
      <c r="W1490" t="s">
        <v>50</v>
      </c>
      <c r="X1490" t="s">
        <v>50</v>
      </c>
      <c r="Y1490" t="s">
        <v>51</v>
      </c>
      <c r="Z1490" t="s">
        <v>52</v>
      </c>
      <c r="AA1490" t="s">
        <v>50</v>
      </c>
      <c r="AB1490" t="s">
        <v>51</v>
      </c>
      <c r="AC1490">
        <v>52</v>
      </c>
      <c r="AD1490">
        <v>88</v>
      </c>
      <c r="AE1490">
        <v>126</v>
      </c>
      <c r="AF1490">
        <v>4.2</v>
      </c>
      <c r="AK1490" t="s">
        <v>50</v>
      </c>
      <c r="AL1490" t="s">
        <v>50</v>
      </c>
      <c r="AM1490" t="s">
        <v>50</v>
      </c>
      <c r="AN1490" t="s">
        <v>50</v>
      </c>
      <c r="AO1490" t="s">
        <v>50</v>
      </c>
      <c r="AP1490" t="s">
        <v>50</v>
      </c>
      <c r="AQ1490" t="s">
        <v>50</v>
      </c>
      <c r="AR1490" t="s">
        <v>50</v>
      </c>
      <c r="AS1490" t="s">
        <v>50</v>
      </c>
      <c r="AT1490" t="s">
        <v>50</v>
      </c>
      <c r="AU1490" t="s">
        <v>52</v>
      </c>
      <c r="AV1490" t="s">
        <v>52</v>
      </c>
      <c r="AW1490" t="s">
        <v>52</v>
      </c>
      <c r="AX1490" t="s">
        <v>52</v>
      </c>
      <c r="AY1490" t="s">
        <v>51</v>
      </c>
    </row>
    <row r="1491" spans="1:51" hidden="1" x14ac:dyDescent="0.25">
      <c r="A1491">
        <v>282524</v>
      </c>
      <c r="B1491">
        <v>65</v>
      </c>
      <c r="C1491">
        <v>65</v>
      </c>
      <c r="D1491">
        <v>64</v>
      </c>
      <c r="E1491">
        <v>7</v>
      </c>
      <c r="F1491" t="s">
        <v>1777</v>
      </c>
      <c r="G1491" s="22">
        <v>14033</v>
      </c>
      <c r="H1491">
        <v>80</v>
      </c>
      <c r="I1491" t="s">
        <v>46</v>
      </c>
      <c r="J1491" t="s">
        <v>57</v>
      </c>
      <c r="K1491" t="s">
        <v>58</v>
      </c>
      <c r="L1491">
        <v>22.7</v>
      </c>
      <c r="M1491">
        <v>130</v>
      </c>
      <c r="N1491">
        <v>70</v>
      </c>
      <c r="O1491">
        <v>60</v>
      </c>
      <c r="P1491">
        <v>100</v>
      </c>
      <c r="Q1491">
        <v>95</v>
      </c>
      <c r="R1491" t="s">
        <v>54</v>
      </c>
      <c r="S1491" t="s">
        <v>50</v>
      </c>
      <c r="T1491" t="s">
        <v>50</v>
      </c>
      <c r="U1491" t="s">
        <v>51</v>
      </c>
      <c r="V1491" t="s">
        <v>51</v>
      </c>
      <c r="W1491" t="s">
        <v>50</v>
      </c>
      <c r="X1491" t="s">
        <v>50</v>
      </c>
      <c r="Y1491" t="s">
        <v>51</v>
      </c>
      <c r="Z1491" t="s">
        <v>52</v>
      </c>
      <c r="AA1491" t="s">
        <v>50</v>
      </c>
      <c r="AB1491" t="s">
        <v>51</v>
      </c>
      <c r="AD1491">
        <v>88</v>
      </c>
      <c r="AK1491" t="s">
        <v>50</v>
      </c>
      <c r="AL1491" t="s">
        <v>50</v>
      </c>
      <c r="AM1491" t="s">
        <v>50</v>
      </c>
      <c r="AN1491" t="s">
        <v>50</v>
      </c>
      <c r="AO1491" t="s">
        <v>51</v>
      </c>
      <c r="AP1491" t="s">
        <v>50</v>
      </c>
      <c r="AQ1491" t="s">
        <v>50</v>
      </c>
      <c r="AR1491" t="s">
        <v>50</v>
      </c>
      <c r="AS1491" t="s">
        <v>50</v>
      </c>
      <c r="AT1491" t="s">
        <v>50</v>
      </c>
      <c r="AU1491" t="s">
        <v>52</v>
      </c>
      <c r="AV1491" t="s">
        <v>52</v>
      </c>
      <c r="AW1491" t="s">
        <v>52</v>
      </c>
      <c r="AX1491" t="s">
        <v>52</v>
      </c>
      <c r="AY1491" t="s">
        <v>51</v>
      </c>
    </row>
    <row r="1492" spans="1:51" hidden="1" x14ac:dyDescent="0.25">
      <c r="A1492">
        <v>282524</v>
      </c>
      <c r="B1492">
        <v>59</v>
      </c>
      <c r="C1492">
        <v>59</v>
      </c>
      <c r="D1492">
        <v>59</v>
      </c>
      <c r="E1492">
        <v>8</v>
      </c>
      <c r="F1492" t="s">
        <v>1778</v>
      </c>
      <c r="G1492" s="22">
        <v>14033</v>
      </c>
      <c r="H1492">
        <v>80</v>
      </c>
      <c r="I1492" t="s">
        <v>46</v>
      </c>
      <c r="J1492" t="s">
        <v>57</v>
      </c>
      <c r="K1492" t="s">
        <v>58</v>
      </c>
      <c r="L1492">
        <v>22.2</v>
      </c>
      <c r="M1492">
        <v>125</v>
      </c>
      <c r="N1492">
        <v>70</v>
      </c>
      <c r="O1492">
        <v>55</v>
      </c>
      <c r="P1492">
        <v>97.5</v>
      </c>
      <c r="Q1492">
        <v>89</v>
      </c>
      <c r="R1492" t="s">
        <v>59</v>
      </c>
      <c r="S1492" t="s">
        <v>50</v>
      </c>
      <c r="T1492" t="s">
        <v>50</v>
      </c>
      <c r="U1492" t="s">
        <v>50</v>
      </c>
      <c r="V1492" t="s">
        <v>51</v>
      </c>
      <c r="W1492" t="s">
        <v>50</v>
      </c>
      <c r="X1492" t="s">
        <v>50</v>
      </c>
      <c r="Y1492" t="s">
        <v>51</v>
      </c>
      <c r="Z1492" t="s">
        <v>52</v>
      </c>
      <c r="AA1492" t="s">
        <v>50</v>
      </c>
      <c r="AB1492" t="s">
        <v>51</v>
      </c>
      <c r="AK1492" t="s">
        <v>50</v>
      </c>
      <c r="AL1492" t="s">
        <v>50</v>
      </c>
      <c r="AM1492" t="s">
        <v>50</v>
      </c>
      <c r="AN1492" t="s">
        <v>50</v>
      </c>
      <c r="AO1492" t="s">
        <v>51</v>
      </c>
      <c r="AP1492" t="s">
        <v>50</v>
      </c>
      <c r="AQ1492" t="s">
        <v>50</v>
      </c>
      <c r="AR1492" t="s">
        <v>50</v>
      </c>
      <c r="AS1492" t="s">
        <v>50</v>
      </c>
      <c r="AT1492" t="s">
        <v>50</v>
      </c>
      <c r="AU1492" t="s">
        <v>52</v>
      </c>
      <c r="AV1492" t="s">
        <v>52</v>
      </c>
      <c r="AW1492" t="s">
        <v>52</v>
      </c>
      <c r="AX1492" t="s">
        <v>52</v>
      </c>
      <c r="AY1492" t="s">
        <v>51</v>
      </c>
    </row>
    <row r="1493" spans="1:51" hidden="1" x14ac:dyDescent="0.25">
      <c r="A1493">
        <v>282524</v>
      </c>
      <c r="B1493">
        <v>59</v>
      </c>
      <c r="C1493">
        <v>59</v>
      </c>
      <c r="D1493">
        <v>59</v>
      </c>
      <c r="E1493">
        <v>9</v>
      </c>
      <c r="F1493" t="s">
        <v>1779</v>
      </c>
      <c r="G1493" s="22">
        <v>14033</v>
      </c>
      <c r="H1493">
        <v>80</v>
      </c>
      <c r="I1493" t="s">
        <v>46</v>
      </c>
      <c r="J1493" t="s">
        <v>57</v>
      </c>
      <c r="K1493" t="s">
        <v>58</v>
      </c>
      <c r="L1493">
        <v>21.9</v>
      </c>
      <c r="M1493">
        <v>145</v>
      </c>
      <c r="N1493">
        <v>80</v>
      </c>
      <c r="O1493">
        <v>65</v>
      </c>
      <c r="P1493">
        <v>112.5</v>
      </c>
      <c r="Q1493">
        <v>97</v>
      </c>
      <c r="R1493" t="s">
        <v>59</v>
      </c>
      <c r="S1493" t="s">
        <v>50</v>
      </c>
      <c r="T1493" t="s">
        <v>50</v>
      </c>
      <c r="U1493" t="s">
        <v>51</v>
      </c>
      <c r="V1493" t="s">
        <v>51</v>
      </c>
      <c r="W1493" t="s">
        <v>50</v>
      </c>
      <c r="X1493" t="s">
        <v>50</v>
      </c>
      <c r="Y1493" t="s">
        <v>51</v>
      </c>
      <c r="Z1493" t="s">
        <v>52</v>
      </c>
      <c r="AA1493" t="s">
        <v>50</v>
      </c>
      <c r="AB1493" t="s">
        <v>51</v>
      </c>
      <c r="AC1493">
        <v>65</v>
      </c>
      <c r="AD1493">
        <v>78</v>
      </c>
      <c r="AE1493">
        <v>117</v>
      </c>
      <c r="AF1493">
        <v>4.5999999999999996</v>
      </c>
      <c r="AI1493">
        <v>3.3</v>
      </c>
      <c r="AJ1493">
        <v>1.3</v>
      </c>
      <c r="AK1493" t="s">
        <v>50</v>
      </c>
      <c r="AL1493" t="s">
        <v>50</v>
      </c>
      <c r="AM1493" t="s">
        <v>50</v>
      </c>
      <c r="AN1493" t="s">
        <v>50</v>
      </c>
      <c r="AO1493" t="s">
        <v>51</v>
      </c>
      <c r="AP1493" t="s">
        <v>50</v>
      </c>
      <c r="AQ1493" t="s">
        <v>50</v>
      </c>
      <c r="AR1493" t="s">
        <v>50</v>
      </c>
      <c r="AS1493" t="s">
        <v>50</v>
      </c>
      <c r="AT1493" t="s">
        <v>50</v>
      </c>
      <c r="AU1493" t="s">
        <v>52</v>
      </c>
      <c r="AV1493" t="s">
        <v>52</v>
      </c>
      <c r="AW1493" t="s">
        <v>52</v>
      </c>
      <c r="AX1493" t="s">
        <v>52</v>
      </c>
      <c r="AY1493" t="s">
        <v>51</v>
      </c>
    </row>
    <row r="1494" spans="1:51" x14ac:dyDescent="0.25">
      <c r="A1494">
        <v>282673</v>
      </c>
      <c r="B1494">
        <v>50</v>
      </c>
      <c r="D1494">
        <v>50</v>
      </c>
      <c r="E1494">
        <v>1</v>
      </c>
      <c r="F1494" t="s">
        <v>359</v>
      </c>
      <c r="G1494" s="22">
        <v>20312</v>
      </c>
      <c r="H1494">
        <v>63</v>
      </c>
      <c r="I1494" t="s">
        <v>46</v>
      </c>
      <c r="J1494" t="s">
        <v>47</v>
      </c>
      <c r="K1494" t="s">
        <v>58</v>
      </c>
      <c r="L1494">
        <v>55.38</v>
      </c>
      <c r="M1494">
        <v>110</v>
      </c>
      <c r="N1494">
        <v>60</v>
      </c>
      <c r="O1494">
        <v>50</v>
      </c>
      <c r="P1494">
        <v>85</v>
      </c>
      <c r="Q1494">
        <v>70</v>
      </c>
      <c r="R1494" t="s">
        <v>54</v>
      </c>
      <c r="S1494" t="s">
        <v>50</v>
      </c>
      <c r="T1494" t="s">
        <v>50</v>
      </c>
      <c r="U1494" t="s">
        <v>50</v>
      </c>
      <c r="V1494" t="s">
        <v>51</v>
      </c>
      <c r="W1494" t="s">
        <v>51</v>
      </c>
      <c r="X1494" t="s">
        <v>51</v>
      </c>
      <c r="Y1494" t="s">
        <v>51</v>
      </c>
      <c r="Z1494" t="s">
        <v>52</v>
      </c>
      <c r="AA1494" t="s">
        <v>50</v>
      </c>
      <c r="AB1494" t="s">
        <v>50</v>
      </c>
      <c r="AC1494">
        <v>96</v>
      </c>
      <c r="AD1494">
        <v>56</v>
      </c>
      <c r="AE1494">
        <v>135</v>
      </c>
      <c r="AF1494">
        <v>5</v>
      </c>
      <c r="AI1494" t="s">
        <v>52</v>
      </c>
      <c r="AJ1494" t="s">
        <v>52</v>
      </c>
      <c r="AK1494" t="s">
        <v>50</v>
      </c>
      <c r="AL1494" t="s">
        <v>51</v>
      </c>
      <c r="AM1494" t="s">
        <v>52</v>
      </c>
      <c r="AN1494" t="s">
        <v>51</v>
      </c>
      <c r="AO1494" t="s">
        <v>51</v>
      </c>
      <c r="AP1494" t="s">
        <v>51</v>
      </c>
      <c r="AQ1494" t="s">
        <v>51</v>
      </c>
      <c r="AR1494" t="s">
        <v>51</v>
      </c>
      <c r="AS1494" t="s">
        <v>51</v>
      </c>
      <c r="AT1494" t="s">
        <v>50</v>
      </c>
      <c r="AU1494" t="s">
        <v>52</v>
      </c>
      <c r="AV1494" t="s">
        <v>52</v>
      </c>
      <c r="AW1494" t="s">
        <v>52</v>
      </c>
      <c r="AX1494" t="s">
        <v>52</v>
      </c>
      <c r="AY1494" t="s">
        <v>51</v>
      </c>
    </row>
    <row r="1495" spans="1:51" hidden="1" x14ac:dyDescent="0.25">
      <c r="A1495">
        <v>282673</v>
      </c>
      <c r="B1495">
        <v>50</v>
      </c>
      <c r="D1495">
        <v>50</v>
      </c>
      <c r="E1495">
        <v>2</v>
      </c>
      <c r="F1495" t="s">
        <v>1780</v>
      </c>
      <c r="G1495" s="22">
        <v>20312</v>
      </c>
      <c r="H1495">
        <v>63</v>
      </c>
      <c r="I1495" t="s">
        <v>46</v>
      </c>
      <c r="J1495" t="s">
        <v>47</v>
      </c>
      <c r="K1495" t="s">
        <v>58</v>
      </c>
      <c r="L1495">
        <v>58.1</v>
      </c>
      <c r="M1495">
        <v>129</v>
      </c>
      <c r="N1495">
        <v>70</v>
      </c>
      <c r="O1495">
        <v>59</v>
      </c>
      <c r="P1495">
        <v>99.5</v>
      </c>
      <c r="Q1495">
        <v>117</v>
      </c>
      <c r="R1495" t="s">
        <v>59</v>
      </c>
      <c r="S1495" t="s">
        <v>50</v>
      </c>
      <c r="T1495" t="s">
        <v>50</v>
      </c>
      <c r="U1495" t="s">
        <v>50</v>
      </c>
      <c r="V1495" t="s">
        <v>51</v>
      </c>
      <c r="W1495" t="s">
        <v>51</v>
      </c>
      <c r="X1495" t="s">
        <v>51</v>
      </c>
      <c r="Y1495" t="s">
        <v>51</v>
      </c>
      <c r="Z1495" t="s">
        <v>52</v>
      </c>
      <c r="AA1495" t="s">
        <v>50</v>
      </c>
      <c r="AB1495" t="s">
        <v>50</v>
      </c>
      <c r="AC1495">
        <v>95</v>
      </c>
      <c r="AD1495">
        <v>56</v>
      </c>
      <c r="AF1495">
        <v>4.9000000000000004</v>
      </c>
      <c r="AI1495" t="s">
        <v>52</v>
      </c>
      <c r="AJ1495" t="s">
        <v>52</v>
      </c>
      <c r="AK1495" t="s">
        <v>50</v>
      </c>
      <c r="AL1495" t="s">
        <v>51</v>
      </c>
      <c r="AM1495" t="s">
        <v>52</v>
      </c>
      <c r="AN1495" t="s">
        <v>51</v>
      </c>
      <c r="AO1495" t="s">
        <v>51</v>
      </c>
      <c r="AP1495" t="s">
        <v>51</v>
      </c>
      <c r="AQ1495" t="s">
        <v>51</v>
      </c>
      <c r="AR1495" t="s">
        <v>51</v>
      </c>
      <c r="AS1495" t="s">
        <v>51</v>
      </c>
      <c r="AT1495" t="s">
        <v>50</v>
      </c>
      <c r="AU1495" t="s">
        <v>52</v>
      </c>
      <c r="AV1495" t="s">
        <v>52</v>
      </c>
      <c r="AW1495" t="s">
        <v>52</v>
      </c>
      <c r="AX1495" t="s">
        <v>52</v>
      </c>
      <c r="AY1495" t="s">
        <v>51</v>
      </c>
    </row>
    <row r="1496" spans="1:51" hidden="1" x14ac:dyDescent="0.25">
      <c r="A1496">
        <v>282673</v>
      </c>
      <c r="B1496">
        <v>50</v>
      </c>
      <c r="D1496">
        <v>50</v>
      </c>
      <c r="E1496">
        <v>3</v>
      </c>
      <c r="F1496" t="s">
        <v>1781</v>
      </c>
      <c r="G1496" s="22">
        <v>20312</v>
      </c>
      <c r="H1496">
        <v>63</v>
      </c>
      <c r="I1496" t="s">
        <v>46</v>
      </c>
      <c r="J1496" t="s">
        <v>47</v>
      </c>
      <c r="K1496" t="s">
        <v>58</v>
      </c>
      <c r="L1496">
        <v>56.96</v>
      </c>
      <c r="M1496">
        <v>145</v>
      </c>
      <c r="N1496">
        <v>65</v>
      </c>
      <c r="O1496">
        <v>80</v>
      </c>
      <c r="P1496">
        <v>105</v>
      </c>
      <c r="Q1496">
        <v>61</v>
      </c>
      <c r="R1496" t="s">
        <v>54</v>
      </c>
      <c r="S1496" t="s">
        <v>50</v>
      </c>
      <c r="T1496" t="s">
        <v>50</v>
      </c>
      <c r="U1496" t="s">
        <v>50</v>
      </c>
      <c r="V1496" t="s">
        <v>51</v>
      </c>
      <c r="W1496" t="s">
        <v>51</v>
      </c>
      <c r="X1496" t="s">
        <v>51</v>
      </c>
      <c r="Y1496" t="s">
        <v>51</v>
      </c>
      <c r="Z1496" t="s">
        <v>52</v>
      </c>
      <c r="AA1496" t="s">
        <v>50</v>
      </c>
      <c r="AB1496" t="s">
        <v>50</v>
      </c>
      <c r="AC1496">
        <v>92</v>
      </c>
      <c r="AD1496">
        <v>58</v>
      </c>
      <c r="AE1496">
        <v>13.4</v>
      </c>
      <c r="AF1496">
        <v>4.5</v>
      </c>
      <c r="AI1496" t="s">
        <v>52</v>
      </c>
      <c r="AJ1496" t="s">
        <v>52</v>
      </c>
      <c r="AK1496" t="s">
        <v>50</v>
      </c>
      <c r="AL1496" t="s">
        <v>51</v>
      </c>
      <c r="AM1496" t="s">
        <v>52</v>
      </c>
      <c r="AN1496" t="s">
        <v>51</v>
      </c>
      <c r="AO1496" t="s">
        <v>51</v>
      </c>
      <c r="AP1496" t="s">
        <v>51</v>
      </c>
      <c r="AQ1496" t="s">
        <v>51</v>
      </c>
      <c r="AR1496" t="s">
        <v>51</v>
      </c>
      <c r="AS1496" t="s">
        <v>51</v>
      </c>
      <c r="AT1496" t="s">
        <v>50</v>
      </c>
      <c r="AU1496" t="s">
        <v>52</v>
      </c>
      <c r="AV1496" t="s">
        <v>52</v>
      </c>
      <c r="AW1496" t="s">
        <v>52</v>
      </c>
      <c r="AX1496" t="s">
        <v>52</v>
      </c>
      <c r="AY1496" t="s">
        <v>51</v>
      </c>
    </row>
    <row r="1497" spans="1:51" hidden="1" x14ac:dyDescent="0.25">
      <c r="A1497">
        <v>282673</v>
      </c>
      <c r="B1497">
        <v>50</v>
      </c>
      <c r="D1497">
        <v>50</v>
      </c>
      <c r="E1497">
        <v>4</v>
      </c>
      <c r="F1497" t="s">
        <v>1782</v>
      </c>
      <c r="G1497" s="22">
        <v>20312</v>
      </c>
      <c r="H1497">
        <v>63</v>
      </c>
      <c r="I1497" t="s">
        <v>46</v>
      </c>
      <c r="J1497" t="s">
        <v>47</v>
      </c>
      <c r="K1497" t="s">
        <v>58</v>
      </c>
      <c r="L1497">
        <v>55.17</v>
      </c>
      <c r="M1497">
        <v>150</v>
      </c>
      <c r="N1497">
        <v>80</v>
      </c>
      <c r="O1497">
        <v>70</v>
      </c>
      <c r="P1497">
        <v>115</v>
      </c>
      <c r="Q1497">
        <v>79</v>
      </c>
      <c r="R1497" t="s">
        <v>54</v>
      </c>
      <c r="S1497" t="s">
        <v>50</v>
      </c>
      <c r="T1497" t="s">
        <v>50</v>
      </c>
      <c r="U1497" t="s">
        <v>50</v>
      </c>
      <c r="V1497" t="s">
        <v>51</v>
      </c>
      <c r="W1497" t="s">
        <v>51</v>
      </c>
      <c r="X1497" t="s">
        <v>51</v>
      </c>
      <c r="Y1497" t="s">
        <v>51</v>
      </c>
      <c r="Z1497" t="s">
        <v>52</v>
      </c>
      <c r="AA1497" t="s">
        <v>50</v>
      </c>
      <c r="AB1497" t="s">
        <v>50</v>
      </c>
      <c r="AC1497">
        <v>90</v>
      </c>
      <c r="AD1497">
        <v>60</v>
      </c>
      <c r="AE1497">
        <v>12.9</v>
      </c>
      <c r="AF1497">
        <v>4.5</v>
      </c>
      <c r="AI1497" t="s">
        <v>52</v>
      </c>
      <c r="AJ1497" t="s">
        <v>52</v>
      </c>
      <c r="AK1497" t="s">
        <v>50</v>
      </c>
      <c r="AL1497" t="s">
        <v>51</v>
      </c>
      <c r="AM1497" t="s">
        <v>52</v>
      </c>
      <c r="AN1497" t="s">
        <v>51</v>
      </c>
      <c r="AO1497" t="s">
        <v>51</v>
      </c>
      <c r="AP1497" t="s">
        <v>51</v>
      </c>
      <c r="AQ1497" t="s">
        <v>51</v>
      </c>
      <c r="AR1497" t="s">
        <v>51</v>
      </c>
      <c r="AS1497" t="s">
        <v>51</v>
      </c>
      <c r="AT1497" t="s">
        <v>50</v>
      </c>
      <c r="AU1497" t="s">
        <v>52</v>
      </c>
      <c r="AV1497" t="s">
        <v>52</v>
      </c>
      <c r="AW1497" t="s">
        <v>52</v>
      </c>
      <c r="AX1497" t="s">
        <v>52</v>
      </c>
      <c r="AY1497" t="s">
        <v>51</v>
      </c>
    </row>
    <row r="1498" spans="1:51" hidden="1" x14ac:dyDescent="0.25">
      <c r="A1498">
        <v>282673</v>
      </c>
      <c r="B1498">
        <v>64</v>
      </c>
      <c r="C1498">
        <v>64</v>
      </c>
      <c r="D1498">
        <v>50</v>
      </c>
      <c r="E1498">
        <v>5</v>
      </c>
      <c r="F1498" t="s">
        <v>1783</v>
      </c>
      <c r="G1498" s="22">
        <v>20312</v>
      </c>
      <c r="H1498">
        <v>63</v>
      </c>
      <c r="I1498" t="s">
        <v>46</v>
      </c>
      <c r="J1498" t="s">
        <v>47</v>
      </c>
      <c r="K1498" t="s">
        <v>58</v>
      </c>
      <c r="L1498">
        <v>53.1</v>
      </c>
      <c r="M1498">
        <v>170</v>
      </c>
      <c r="N1498">
        <v>80</v>
      </c>
      <c r="O1498">
        <v>90</v>
      </c>
      <c r="P1498">
        <v>125</v>
      </c>
      <c r="Q1498">
        <v>67</v>
      </c>
      <c r="R1498" t="s">
        <v>54</v>
      </c>
      <c r="S1498" t="s">
        <v>50</v>
      </c>
      <c r="T1498" t="s">
        <v>50</v>
      </c>
      <c r="U1498" t="s">
        <v>50</v>
      </c>
      <c r="V1498" t="s">
        <v>51</v>
      </c>
      <c r="W1498" t="s">
        <v>51</v>
      </c>
      <c r="X1498" t="s">
        <v>51</v>
      </c>
      <c r="Y1498" t="s">
        <v>51</v>
      </c>
      <c r="Z1498" t="s">
        <v>52</v>
      </c>
      <c r="AA1498" t="s">
        <v>50</v>
      </c>
      <c r="AB1498" t="s">
        <v>50</v>
      </c>
      <c r="AC1498">
        <v>90</v>
      </c>
      <c r="AD1498">
        <v>59</v>
      </c>
      <c r="AE1498">
        <v>138</v>
      </c>
      <c r="AF1498">
        <v>4.5999999999999996</v>
      </c>
      <c r="AI1498">
        <v>2.8</v>
      </c>
      <c r="AJ1498">
        <v>1.1000000000000001</v>
      </c>
      <c r="AK1498" t="s">
        <v>50</v>
      </c>
      <c r="AL1498" t="s">
        <v>51</v>
      </c>
      <c r="AM1498" t="s">
        <v>50</v>
      </c>
      <c r="AN1498" t="s">
        <v>51</v>
      </c>
      <c r="AO1498" t="s">
        <v>51</v>
      </c>
      <c r="AP1498" t="s">
        <v>51</v>
      </c>
      <c r="AQ1498" t="s">
        <v>51</v>
      </c>
      <c r="AR1498" t="s">
        <v>51</v>
      </c>
      <c r="AS1498" t="s">
        <v>51</v>
      </c>
      <c r="AT1498" t="s">
        <v>50</v>
      </c>
      <c r="AU1498" t="s">
        <v>52</v>
      </c>
      <c r="AV1498" t="s">
        <v>52</v>
      </c>
      <c r="AW1498" t="s">
        <v>52</v>
      </c>
      <c r="AX1498" t="s">
        <v>52</v>
      </c>
      <c r="AY1498" t="s">
        <v>51</v>
      </c>
    </row>
    <row r="1499" spans="1:51" hidden="1" x14ac:dyDescent="0.25">
      <c r="A1499">
        <v>282673</v>
      </c>
      <c r="B1499">
        <v>60</v>
      </c>
      <c r="C1499">
        <v>60</v>
      </c>
      <c r="D1499">
        <v>50</v>
      </c>
      <c r="E1499">
        <v>6</v>
      </c>
      <c r="F1499" t="s">
        <v>1784</v>
      </c>
      <c r="G1499" s="22">
        <v>20312</v>
      </c>
      <c r="H1499">
        <v>63</v>
      </c>
      <c r="I1499" t="s">
        <v>46</v>
      </c>
      <c r="J1499" t="s">
        <v>47</v>
      </c>
      <c r="K1499" t="s">
        <v>58</v>
      </c>
      <c r="L1499">
        <v>52.3</v>
      </c>
      <c r="M1499">
        <v>130</v>
      </c>
      <c r="N1499">
        <v>60</v>
      </c>
      <c r="O1499">
        <v>70</v>
      </c>
      <c r="P1499">
        <v>95</v>
      </c>
      <c r="Q1499">
        <v>69</v>
      </c>
      <c r="R1499" t="s">
        <v>54</v>
      </c>
      <c r="S1499" t="s">
        <v>50</v>
      </c>
      <c r="T1499" t="s">
        <v>50</v>
      </c>
      <c r="U1499" t="s">
        <v>50</v>
      </c>
      <c r="V1499" t="s">
        <v>51</v>
      </c>
      <c r="W1499" t="s">
        <v>51</v>
      </c>
      <c r="X1499" t="s">
        <v>51</v>
      </c>
      <c r="Y1499" t="s">
        <v>51</v>
      </c>
      <c r="Z1499" t="s">
        <v>52</v>
      </c>
      <c r="AA1499" t="s">
        <v>50</v>
      </c>
      <c r="AB1499" t="s">
        <v>50</v>
      </c>
      <c r="AC1499">
        <v>80</v>
      </c>
      <c r="AD1499">
        <v>68</v>
      </c>
      <c r="AE1499">
        <v>138</v>
      </c>
      <c r="AF1499">
        <v>4.5999999999999996</v>
      </c>
      <c r="AI1499">
        <v>3</v>
      </c>
      <c r="AJ1499">
        <v>1.5</v>
      </c>
      <c r="AK1499" t="s">
        <v>50</v>
      </c>
      <c r="AL1499" t="s">
        <v>51</v>
      </c>
      <c r="AM1499" t="s">
        <v>50</v>
      </c>
      <c r="AN1499" t="s">
        <v>50</v>
      </c>
      <c r="AO1499" t="s">
        <v>51</v>
      </c>
      <c r="AP1499" t="s">
        <v>51</v>
      </c>
      <c r="AQ1499" t="s">
        <v>50</v>
      </c>
      <c r="AR1499" t="s">
        <v>50</v>
      </c>
      <c r="AS1499" t="s">
        <v>51</v>
      </c>
      <c r="AT1499" t="s">
        <v>50</v>
      </c>
      <c r="AU1499" t="s">
        <v>52</v>
      </c>
      <c r="AV1499" t="s">
        <v>52</v>
      </c>
      <c r="AW1499" t="s">
        <v>52</v>
      </c>
      <c r="AX1499" t="s">
        <v>52</v>
      </c>
      <c r="AY1499" t="s">
        <v>51</v>
      </c>
    </row>
    <row r="1500" spans="1:51" x14ac:dyDescent="0.25">
      <c r="A1500">
        <v>282710</v>
      </c>
      <c r="B1500">
        <v>58</v>
      </c>
      <c r="D1500">
        <v>58</v>
      </c>
      <c r="E1500">
        <v>1</v>
      </c>
      <c r="F1500" t="s">
        <v>360</v>
      </c>
      <c r="G1500" s="22">
        <v>18123</v>
      </c>
      <c r="H1500">
        <v>69</v>
      </c>
      <c r="I1500" t="s">
        <v>46</v>
      </c>
      <c r="J1500" t="s">
        <v>47</v>
      </c>
      <c r="K1500" t="s">
        <v>58</v>
      </c>
      <c r="L1500">
        <v>36.58</v>
      </c>
      <c r="M1500">
        <v>140</v>
      </c>
      <c r="N1500">
        <v>90</v>
      </c>
      <c r="O1500">
        <v>50</v>
      </c>
      <c r="P1500">
        <v>115</v>
      </c>
      <c r="Q1500">
        <v>82</v>
      </c>
      <c r="R1500" t="s">
        <v>54</v>
      </c>
      <c r="S1500" t="s">
        <v>50</v>
      </c>
      <c r="T1500" t="s">
        <v>50</v>
      </c>
      <c r="U1500" t="s">
        <v>50</v>
      </c>
      <c r="V1500" t="s">
        <v>51</v>
      </c>
      <c r="W1500" t="s">
        <v>51</v>
      </c>
      <c r="X1500" t="s">
        <v>51</v>
      </c>
      <c r="Y1500" t="s">
        <v>50</v>
      </c>
      <c r="Z1500" t="s">
        <v>52</v>
      </c>
      <c r="AA1500" t="s">
        <v>50</v>
      </c>
      <c r="AB1500" t="s">
        <v>50</v>
      </c>
      <c r="AC1500">
        <v>77</v>
      </c>
      <c r="AD1500">
        <v>70</v>
      </c>
      <c r="AE1500">
        <v>122</v>
      </c>
      <c r="AF1500">
        <v>5.2</v>
      </c>
      <c r="AI1500" t="s">
        <v>52</v>
      </c>
      <c r="AJ1500" t="s">
        <v>52</v>
      </c>
      <c r="AK1500" t="s">
        <v>51</v>
      </c>
      <c r="AM1500" t="s">
        <v>52</v>
      </c>
      <c r="AN1500" t="s">
        <v>51</v>
      </c>
      <c r="AO1500" t="s">
        <v>51</v>
      </c>
      <c r="AP1500" t="s">
        <v>50</v>
      </c>
      <c r="AQ1500" t="s">
        <v>50</v>
      </c>
      <c r="AR1500" t="s">
        <v>50</v>
      </c>
      <c r="AS1500" t="s">
        <v>50</v>
      </c>
      <c r="AT1500" t="s">
        <v>50</v>
      </c>
      <c r="AU1500" t="s">
        <v>52</v>
      </c>
      <c r="AV1500" t="s">
        <v>52</v>
      </c>
      <c r="AW1500" t="s">
        <v>52</v>
      </c>
      <c r="AX1500" t="s">
        <v>52</v>
      </c>
      <c r="AY1500" t="s">
        <v>51</v>
      </c>
    </row>
    <row r="1501" spans="1:51" hidden="1" x14ac:dyDescent="0.25">
      <c r="A1501">
        <v>282710</v>
      </c>
      <c r="B1501">
        <v>58</v>
      </c>
      <c r="D1501">
        <v>58</v>
      </c>
      <c r="E1501">
        <v>2</v>
      </c>
      <c r="F1501" t="s">
        <v>1785</v>
      </c>
      <c r="G1501" s="22">
        <v>18123</v>
      </c>
      <c r="H1501">
        <v>69</v>
      </c>
      <c r="I1501" t="s">
        <v>46</v>
      </c>
      <c r="J1501" t="s">
        <v>47</v>
      </c>
      <c r="K1501" t="s">
        <v>58</v>
      </c>
      <c r="L1501">
        <v>34.53</v>
      </c>
      <c r="M1501">
        <v>150</v>
      </c>
      <c r="N1501">
        <v>70</v>
      </c>
      <c r="O1501">
        <v>80</v>
      </c>
      <c r="P1501">
        <v>110</v>
      </c>
      <c r="Q1501">
        <v>84</v>
      </c>
      <c r="R1501" t="s">
        <v>54</v>
      </c>
      <c r="S1501" t="s">
        <v>50</v>
      </c>
      <c r="T1501" t="s">
        <v>50</v>
      </c>
      <c r="U1501" t="s">
        <v>50</v>
      </c>
      <c r="V1501" t="s">
        <v>51</v>
      </c>
      <c r="W1501" t="s">
        <v>51</v>
      </c>
      <c r="X1501" t="s">
        <v>51</v>
      </c>
      <c r="Y1501" t="s">
        <v>50</v>
      </c>
      <c r="Z1501" t="s">
        <v>52</v>
      </c>
      <c r="AA1501" t="s">
        <v>50</v>
      </c>
      <c r="AB1501" t="s">
        <v>50</v>
      </c>
      <c r="AI1501" t="s">
        <v>52</v>
      </c>
      <c r="AJ1501" t="s">
        <v>52</v>
      </c>
      <c r="AK1501" t="s">
        <v>51</v>
      </c>
      <c r="AM1501" t="s">
        <v>52</v>
      </c>
      <c r="AN1501" t="s">
        <v>51</v>
      </c>
      <c r="AO1501" t="s">
        <v>51</v>
      </c>
      <c r="AP1501" t="s">
        <v>50</v>
      </c>
      <c r="AQ1501" t="s">
        <v>50</v>
      </c>
      <c r="AR1501" t="s">
        <v>50</v>
      </c>
      <c r="AS1501" t="s">
        <v>50</v>
      </c>
      <c r="AT1501" t="s">
        <v>50</v>
      </c>
      <c r="AU1501" t="s">
        <v>52</v>
      </c>
      <c r="AV1501" t="s">
        <v>52</v>
      </c>
      <c r="AW1501" t="s">
        <v>52</v>
      </c>
      <c r="AX1501" t="s">
        <v>52</v>
      </c>
      <c r="AY1501" t="s">
        <v>51</v>
      </c>
    </row>
    <row r="1502" spans="1:51" hidden="1" x14ac:dyDescent="0.25">
      <c r="A1502">
        <v>282710</v>
      </c>
      <c r="B1502">
        <v>58</v>
      </c>
      <c r="D1502">
        <v>58</v>
      </c>
      <c r="E1502">
        <v>3</v>
      </c>
      <c r="F1502" t="s">
        <v>1786</v>
      </c>
      <c r="G1502" s="22">
        <v>18123</v>
      </c>
      <c r="H1502">
        <v>69</v>
      </c>
      <c r="I1502" t="s">
        <v>46</v>
      </c>
      <c r="J1502" t="s">
        <v>47</v>
      </c>
      <c r="K1502" t="s">
        <v>58</v>
      </c>
      <c r="L1502">
        <v>34.53</v>
      </c>
      <c r="M1502">
        <v>130</v>
      </c>
      <c r="N1502">
        <v>70</v>
      </c>
      <c r="O1502">
        <v>60</v>
      </c>
      <c r="P1502">
        <v>100</v>
      </c>
      <c r="Q1502">
        <v>83</v>
      </c>
      <c r="R1502" t="s">
        <v>49</v>
      </c>
      <c r="S1502" t="s">
        <v>50</v>
      </c>
      <c r="T1502" t="s">
        <v>50</v>
      </c>
      <c r="U1502" t="s">
        <v>50</v>
      </c>
      <c r="V1502" t="s">
        <v>51</v>
      </c>
      <c r="W1502" t="s">
        <v>51</v>
      </c>
      <c r="X1502" t="s">
        <v>51</v>
      </c>
      <c r="Y1502" t="s">
        <v>50</v>
      </c>
      <c r="Z1502" t="s">
        <v>52</v>
      </c>
      <c r="AA1502" t="s">
        <v>50</v>
      </c>
      <c r="AB1502" t="s">
        <v>50</v>
      </c>
      <c r="AC1502">
        <v>103</v>
      </c>
      <c r="AD1502">
        <v>49</v>
      </c>
      <c r="AF1502">
        <v>5.3</v>
      </c>
      <c r="AI1502" t="s">
        <v>52</v>
      </c>
      <c r="AJ1502" t="s">
        <v>52</v>
      </c>
      <c r="AK1502" t="s">
        <v>51</v>
      </c>
      <c r="AM1502" t="s">
        <v>52</v>
      </c>
      <c r="AN1502" t="s">
        <v>51</v>
      </c>
      <c r="AO1502" t="s">
        <v>51</v>
      </c>
      <c r="AP1502" t="s">
        <v>50</v>
      </c>
      <c r="AQ1502" t="s">
        <v>50</v>
      </c>
      <c r="AR1502" t="s">
        <v>50</v>
      </c>
      <c r="AS1502" t="s">
        <v>50</v>
      </c>
      <c r="AT1502" t="s">
        <v>50</v>
      </c>
      <c r="AU1502" t="s">
        <v>52</v>
      </c>
      <c r="AV1502" t="s">
        <v>52</v>
      </c>
      <c r="AW1502" t="s">
        <v>52</v>
      </c>
      <c r="AX1502" t="s">
        <v>52</v>
      </c>
      <c r="AY1502" t="s">
        <v>51</v>
      </c>
    </row>
    <row r="1503" spans="1:51" hidden="1" x14ac:dyDescent="0.25">
      <c r="A1503">
        <v>282710</v>
      </c>
      <c r="B1503">
        <v>60</v>
      </c>
      <c r="C1503">
        <v>60</v>
      </c>
      <c r="D1503">
        <v>58</v>
      </c>
      <c r="E1503">
        <v>4</v>
      </c>
      <c r="F1503" t="s">
        <v>1787</v>
      </c>
      <c r="G1503" s="22">
        <v>18123</v>
      </c>
      <c r="H1503">
        <v>69</v>
      </c>
      <c r="I1503" t="s">
        <v>46</v>
      </c>
      <c r="J1503" t="s">
        <v>47</v>
      </c>
      <c r="K1503" t="s">
        <v>58</v>
      </c>
      <c r="L1503">
        <v>32.299999999999997</v>
      </c>
      <c r="M1503">
        <v>130</v>
      </c>
      <c r="N1503">
        <v>80</v>
      </c>
      <c r="O1503">
        <v>50</v>
      </c>
      <c r="P1503">
        <v>105</v>
      </c>
      <c r="Q1503">
        <v>79</v>
      </c>
      <c r="R1503" t="s">
        <v>49</v>
      </c>
      <c r="S1503" t="s">
        <v>50</v>
      </c>
      <c r="T1503" t="s">
        <v>50</v>
      </c>
      <c r="U1503" t="s">
        <v>50</v>
      </c>
      <c r="V1503" t="s">
        <v>51</v>
      </c>
      <c r="W1503" t="s">
        <v>51</v>
      </c>
      <c r="X1503" t="s">
        <v>51</v>
      </c>
      <c r="Y1503" t="s">
        <v>50</v>
      </c>
      <c r="Z1503" t="s">
        <v>52</v>
      </c>
      <c r="AA1503" t="s">
        <v>50</v>
      </c>
      <c r="AB1503" t="s">
        <v>50</v>
      </c>
      <c r="AC1503">
        <v>80</v>
      </c>
      <c r="AD1503">
        <v>66</v>
      </c>
      <c r="AF1503">
        <v>4.5</v>
      </c>
      <c r="AK1503" t="s">
        <v>51</v>
      </c>
      <c r="AL1503" t="s">
        <v>50</v>
      </c>
      <c r="AM1503" t="s">
        <v>50</v>
      </c>
      <c r="AN1503" t="s">
        <v>51</v>
      </c>
      <c r="AO1503" t="s">
        <v>51</v>
      </c>
      <c r="AP1503" t="s">
        <v>50</v>
      </c>
      <c r="AQ1503" t="s">
        <v>50</v>
      </c>
      <c r="AR1503" t="s">
        <v>50</v>
      </c>
      <c r="AS1503" t="s">
        <v>50</v>
      </c>
      <c r="AT1503" t="s">
        <v>50</v>
      </c>
      <c r="AU1503" t="s">
        <v>52</v>
      </c>
      <c r="AV1503" t="s">
        <v>52</v>
      </c>
      <c r="AW1503" t="s">
        <v>52</v>
      </c>
      <c r="AX1503" t="s">
        <v>52</v>
      </c>
      <c r="AY1503" t="s">
        <v>51</v>
      </c>
    </row>
    <row r="1504" spans="1:51" hidden="1" x14ac:dyDescent="0.25">
      <c r="A1504">
        <v>282710</v>
      </c>
      <c r="B1504">
        <v>60</v>
      </c>
      <c r="C1504">
        <v>60</v>
      </c>
      <c r="D1504">
        <v>58</v>
      </c>
      <c r="E1504">
        <v>5</v>
      </c>
      <c r="F1504" t="s">
        <v>1788</v>
      </c>
      <c r="G1504" s="22">
        <v>18123</v>
      </c>
      <c r="H1504">
        <v>69</v>
      </c>
      <c r="I1504" t="s">
        <v>46</v>
      </c>
      <c r="J1504" t="s">
        <v>47</v>
      </c>
      <c r="K1504" t="s">
        <v>58</v>
      </c>
      <c r="L1504">
        <v>33.4</v>
      </c>
      <c r="M1504">
        <v>140</v>
      </c>
      <c r="N1504">
        <v>75</v>
      </c>
      <c r="O1504">
        <v>65</v>
      </c>
      <c r="P1504">
        <v>107.5</v>
      </c>
      <c r="Q1504">
        <v>87</v>
      </c>
      <c r="R1504" t="s">
        <v>49</v>
      </c>
      <c r="S1504" t="s">
        <v>50</v>
      </c>
      <c r="T1504" t="s">
        <v>50</v>
      </c>
      <c r="U1504" t="s">
        <v>50</v>
      </c>
      <c r="V1504" t="s">
        <v>51</v>
      </c>
      <c r="W1504" t="s">
        <v>51</v>
      </c>
      <c r="X1504" t="s">
        <v>51</v>
      </c>
      <c r="Y1504" t="s">
        <v>50</v>
      </c>
      <c r="Z1504" t="s">
        <v>52</v>
      </c>
      <c r="AA1504" t="s">
        <v>50</v>
      </c>
      <c r="AB1504" t="s">
        <v>50</v>
      </c>
      <c r="AC1504">
        <v>85</v>
      </c>
      <c r="AD1504">
        <v>61</v>
      </c>
      <c r="AE1504">
        <v>132</v>
      </c>
      <c r="AF1504">
        <v>5.3</v>
      </c>
      <c r="AK1504" t="s">
        <v>50</v>
      </c>
      <c r="AL1504" t="s">
        <v>50</v>
      </c>
      <c r="AM1504" t="s">
        <v>50</v>
      </c>
      <c r="AN1504" t="s">
        <v>51</v>
      </c>
      <c r="AO1504" t="s">
        <v>51</v>
      </c>
      <c r="AP1504" t="s">
        <v>50</v>
      </c>
      <c r="AQ1504" t="s">
        <v>50</v>
      </c>
      <c r="AR1504" t="s">
        <v>50</v>
      </c>
      <c r="AS1504" t="s">
        <v>50</v>
      </c>
      <c r="AT1504" t="s">
        <v>50</v>
      </c>
      <c r="AU1504" t="s">
        <v>52</v>
      </c>
      <c r="AV1504" t="s">
        <v>52</v>
      </c>
      <c r="AW1504" t="s">
        <v>52</v>
      </c>
      <c r="AX1504" t="s">
        <v>52</v>
      </c>
      <c r="AY1504" t="s">
        <v>51</v>
      </c>
    </row>
    <row r="1505" spans="1:51" x14ac:dyDescent="0.25">
      <c r="A1505">
        <v>283749</v>
      </c>
      <c r="B1505">
        <v>56</v>
      </c>
      <c r="C1505">
        <v>56</v>
      </c>
      <c r="D1505">
        <v>39</v>
      </c>
      <c r="E1505">
        <v>1</v>
      </c>
      <c r="F1505" t="s">
        <v>361</v>
      </c>
      <c r="G1505" s="22">
        <v>26938</v>
      </c>
      <c r="H1505">
        <v>45</v>
      </c>
      <c r="I1505" t="s">
        <v>56</v>
      </c>
      <c r="J1505" t="s">
        <v>57</v>
      </c>
      <c r="K1505" t="s">
        <v>48</v>
      </c>
      <c r="L1505">
        <v>31.5</v>
      </c>
      <c r="M1505">
        <v>105</v>
      </c>
      <c r="N1505">
        <v>70</v>
      </c>
      <c r="O1505">
        <v>35</v>
      </c>
      <c r="P1505">
        <v>87.5</v>
      </c>
      <c r="Q1505">
        <v>57</v>
      </c>
      <c r="R1505" t="s">
        <v>49</v>
      </c>
      <c r="S1505" t="s">
        <v>50</v>
      </c>
      <c r="T1505" t="s">
        <v>51</v>
      </c>
      <c r="U1505" t="s">
        <v>50</v>
      </c>
      <c r="V1505" t="s">
        <v>51</v>
      </c>
      <c r="W1505" t="s">
        <v>50</v>
      </c>
      <c r="X1505" t="s">
        <v>51</v>
      </c>
      <c r="Y1505" t="s">
        <v>50</v>
      </c>
      <c r="Z1505" t="s">
        <v>52</v>
      </c>
      <c r="AA1505" t="s">
        <v>50</v>
      </c>
      <c r="AB1505" t="s">
        <v>50</v>
      </c>
      <c r="AC1505">
        <v>54</v>
      </c>
      <c r="AF1505">
        <v>4.7</v>
      </c>
      <c r="AK1505" t="s">
        <v>51</v>
      </c>
      <c r="AL1505" t="s">
        <v>50</v>
      </c>
      <c r="AM1505" t="s">
        <v>50</v>
      </c>
      <c r="AN1505" t="s">
        <v>51</v>
      </c>
      <c r="AO1505" t="s">
        <v>50</v>
      </c>
      <c r="AP1505" t="s">
        <v>50</v>
      </c>
      <c r="AQ1505" t="s">
        <v>50</v>
      </c>
      <c r="AR1505" t="s">
        <v>50</v>
      </c>
      <c r="AS1505" t="s">
        <v>51</v>
      </c>
      <c r="AT1505" t="s">
        <v>50</v>
      </c>
      <c r="AU1505" t="s">
        <v>52</v>
      </c>
      <c r="AV1505" t="s">
        <v>52</v>
      </c>
      <c r="AW1505" t="s">
        <v>52</v>
      </c>
      <c r="AX1505" t="s">
        <v>52</v>
      </c>
      <c r="AY1505" t="s">
        <v>50</v>
      </c>
    </row>
    <row r="1506" spans="1:51" hidden="1" x14ac:dyDescent="0.25">
      <c r="A1506">
        <v>283749</v>
      </c>
      <c r="B1506">
        <v>56</v>
      </c>
      <c r="C1506">
        <v>56</v>
      </c>
      <c r="D1506">
        <v>39</v>
      </c>
      <c r="E1506">
        <v>2</v>
      </c>
      <c r="F1506" t="s">
        <v>1789</v>
      </c>
      <c r="G1506" s="22">
        <v>26938</v>
      </c>
      <c r="H1506">
        <v>45</v>
      </c>
      <c r="I1506" t="s">
        <v>56</v>
      </c>
      <c r="J1506" t="s">
        <v>57</v>
      </c>
      <c r="K1506" t="s">
        <v>48</v>
      </c>
      <c r="L1506">
        <v>32.1</v>
      </c>
      <c r="M1506">
        <v>120</v>
      </c>
      <c r="N1506">
        <v>65</v>
      </c>
      <c r="O1506">
        <v>55</v>
      </c>
      <c r="P1506">
        <v>92.5</v>
      </c>
      <c r="Q1506">
        <v>57</v>
      </c>
      <c r="R1506" t="s">
        <v>54</v>
      </c>
      <c r="S1506" t="s">
        <v>50</v>
      </c>
      <c r="T1506" t="s">
        <v>51</v>
      </c>
      <c r="U1506" t="s">
        <v>50</v>
      </c>
      <c r="V1506" t="s">
        <v>51</v>
      </c>
      <c r="W1506" t="s">
        <v>50</v>
      </c>
      <c r="X1506" t="s">
        <v>51</v>
      </c>
      <c r="Y1506" t="s">
        <v>50</v>
      </c>
      <c r="Z1506" t="s">
        <v>52</v>
      </c>
      <c r="AA1506" t="s">
        <v>50</v>
      </c>
      <c r="AB1506" t="s">
        <v>50</v>
      </c>
      <c r="AK1506" t="s">
        <v>51</v>
      </c>
      <c r="AL1506" t="s">
        <v>50</v>
      </c>
      <c r="AM1506" t="s">
        <v>50</v>
      </c>
      <c r="AN1506" t="s">
        <v>51</v>
      </c>
      <c r="AO1506" t="s">
        <v>50</v>
      </c>
      <c r="AP1506" t="s">
        <v>50</v>
      </c>
      <c r="AQ1506" t="s">
        <v>50</v>
      </c>
      <c r="AR1506" t="s">
        <v>50</v>
      </c>
      <c r="AS1506" t="s">
        <v>51</v>
      </c>
      <c r="AT1506" t="s">
        <v>50</v>
      </c>
      <c r="AU1506" t="s">
        <v>52</v>
      </c>
      <c r="AV1506" t="s">
        <v>52</v>
      </c>
      <c r="AW1506" t="s">
        <v>52</v>
      </c>
      <c r="AX1506" t="s">
        <v>52</v>
      </c>
      <c r="AY1506" t="s">
        <v>50</v>
      </c>
    </row>
    <row r="1507" spans="1:51" hidden="1" x14ac:dyDescent="0.25">
      <c r="A1507">
        <v>283749</v>
      </c>
      <c r="B1507">
        <v>55</v>
      </c>
      <c r="C1507">
        <v>55</v>
      </c>
      <c r="D1507">
        <v>39</v>
      </c>
      <c r="E1507">
        <v>3</v>
      </c>
      <c r="F1507" t="s">
        <v>1790</v>
      </c>
      <c r="G1507" s="22">
        <v>26938</v>
      </c>
      <c r="H1507">
        <v>45</v>
      </c>
      <c r="I1507" t="s">
        <v>56</v>
      </c>
      <c r="J1507" t="s">
        <v>57</v>
      </c>
      <c r="K1507" t="s">
        <v>48</v>
      </c>
      <c r="L1507">
        <v>32.700000000000003</v>
      </c>
      <c r="M1507">
        <v>110</v>
      </c>
      <c r="N1507">
        <v>70</v>
      </c>
      <c r="O1507">
        <v>40</v>
      </c>
      <c r="P1507">
        <v>90</v>
      </c>
      <c r="Q1507">
        <v>55</v>
      </c>
      <c r="R1507" t="s">
        <v>54</v>
      </c>
      <c r="S1507" t="s">
        <v>50</v>
      </c>
      <c r="T1507" t="s">
        <v>51</v>
      </c>
      <c r="U1507" t="s">
        <v>50</v>
      </c>
      <c r="V1507" t="s">
        <v>51</v>
      </c>
      <c r="W1507" t="s">
        <v>50</v>
      </c>
      <c r="X1507" t="s">
        <v>51</v>
      </c>
      <c r="Y1507" t="s">
        <v>50</v>
      </c>
      <c r="Z1507" t="s">
        <v>52</v>
      </c>
      <c r="AA1507" t="s">
        <v>50</v>
      </c>
      <c r="AB1507" t="s">
        <v>50</v>
      </c>
      <c r="AC1507">
        <v>54</v>
      </c>
      <c r="AE1507">
        <v>147</v>
      </c>
      <c r="AF1507">
        <v>4.8</v>
      </c>
      <c r="AI1507">
        <v>6.3</v>
      </c>
      <c r="AJ1507">
        <v>3.9</v>
      </c>
      <c r="AK1507" t="s">
        <v>51</v>
      </c>
      <c r="AL1507" t="s">
        <v>50</v>
      </c>
      <c r="AM1507" t="s">
        <v>50</v>
      </c>
      <c r="AN1507" t="s">
        <v>51</v>
      </c>
      <c r="AO1507" t="s">
        <v>50</v>
      </c>
      <c r="AP1507" t="s">
        <v>50</v>
      </c>
      <c r="AQ1507" t="s">
        <v>50</v>
      </c>
      <c r="AR1507" t="s">
        <v>50</v>
      </c>
      <c r="AS1507" t="s">
        <v>51</v>
      </c>
      <c r="AT1507" t="s">
        <v>50</v>
      </c>
      <c r="AU1507" t="s">
        <v>52</v>
      </c>
      <c r="AV1507" t="s">
        <v>52</v>
      </c>
      <c r="AW1507" t="s">
        <v>52</v>
      </c>
      <c r="AX1507" t="s">
        <v>52</v>
      </c>
      <c r="AY1507" t="s">
        <v>50</v>
      </c>
    </row>
    <row r="1508" spans="1:51" x14ac:dyDescent="0.25">
      <c r="A1508">
        <v>283911</v>
      </c>
      <c r="B1508">
        <v>59</v>
      </c>
      <c r="C1508">
        <v>59</v>
      </c>
      <c r="D1508">
        <v>15</v>
      </c>
      <c r="E1508">
        <v>1</v>
      </c>
      <c r="F1508" t="s">
        <v>362</v>
      </c>
      <c r="G1508" s="22">
        <v>27325</v>
      </c>
      <c r="H1508">
        <v>44</v>
      </c>
      <c r="I1508" t="s">
        <v>46</v>
      </c>
      <c r="J1508" t="s">
        <v>47</v>
      </c>
      <c r="K1508" t="s">
        <v>58</v>
      </c>
      <c r="L1508">
        <v>50.15</v>
      </c>
      <c r="O1508">
        <v>0</v>
      </c>
      <c r="P1508">
        <v>0</v>
      </c>
      <c r="S1508" t="s">
        <v>51</v>
      </c>
      <c r="T1508" t="s">
        <v>50</v>
      </c>
      <c r="V1508" t="s">
        <v>50</v>
      </c>
      <c r="W1508" t="s">
        <v>50</v>
      </c>
      <c r="X1508" t="s">
        <v>50</v>
      </c>
      <c r="Y1508" t="s">
        <v>50</v>
      </c>
      <c r="Z1508" t="s">
        <v>52</v>
      </c>
      <c r="AA1508" t="s">
        <v>50</v>
      </c>
      <c r="AB1508" t="s">
        <v>50</v>
      </c>
      <c r="AK1508" t="s">
        <v>51</v>
      </c>
      <c r="AL1508" t="s">
        <v>50</v>
      </c>
      <c r="AN1508" t="s">
        <v>51</v>
      </c>
      <c r="AO1508" t="s">
        <v>50</v>
      </c>
      <c r="AP1508" t="s">
        <v>50</v>
      </c>
      <c r="AQ1508" t="s">
        <v>50</v>
      </c>
      <c r="AR1508" t="s">
        <v>50</v>
      </c>
      <c r="AS1508" t="s">
        <v>50</v>
      </c>
      <c r="AT1508" t="s">
        <v>50</v>
      </c>
      <c r="AU1508" t="s">
        <v>52</v>
      </c>
      <c r="AV1508" t="s">
        <v>52</v>
      </c>
      <c r="AW1508" t="s">
        <v>52</v>
      </c>
      <c r="AX1508" t="s">
        <v>52</v>
      </c>
      <c r="AY1508" t="s">
        <v>51</v>
      </c>
    </row>
    <row r="1509" spans="1:51" x14ac:dyDescent="0.25">
      <c r="A1509">
        <v>283932</v>
      </c>
      <c r="B1509">
        <v>55</v>
      </c>
      <c r="C1509">
        <v>55</v>
      </c>
      <c r="D1509">
        <v>14</v>
      </c>
      <c r="E1509">
        <v>1</v>
      </c>
      <c r="F1509" t="s">
        <v>363</v>
      </c>
      <c r="G1509" s="22">
        <v>18888</v>
      </c>
      <c r="H1509">
        <v>67</v>
      </c>
      <c r="I1509" t="s">
        <v>56</v>
      </c>
      <c r="J1509" t="s">
        <v>47</v>
      </c>
      <c r="K1509" t="s">
        <v>58</v>
      </c>
      <c r="L1509">
        <v>24.9</v>
      </c>
      <c r="M1509">
        <v>115</v>
      </c>
      <c r="N1509">
        <v>70</v>
      </c>
      <c r="O1509">
        <v>45</v>
      </c>
      <c r="P1509">
        <v>92.5</v>
      </c>
      <c r="Q1509">
        <v>49</v>
      </c>
      <c r="R1509" t="s">
        <v>54</v>
      </c>
      <c r="S1509" t="s">
        <v>50</v>
      </c>
      <c r="T1509" t="s">
        <v>50</v>
      </c>
      <c r="U1509" t="s">
        <v>50</v>
      </c>
      <c r="V1509" t="s">
        <v>51</v>
      </c>
      <c r="W1509" t="s">
        <v>51</v>
      </c>
      <c r="X1509" t="s">
        <v>50</v>
      </c>
      <c r="Y1509" t="s">
        <v>50</v>
      </c>
      <c r="Z1509" t="s">
        <v>52</v>
      </c>
      <c r="AA1509" t="s">
        <v>50</v>
      </c>
      <c r="AB1509" t="s">
        <v>51</v>
      </c>
      <c r="AC1509">
        <v>153</v>
      </c>
      <c r="AD1509">
        <v>41</v>
      </c>
      <c r="AF1509">
        <v>5</v>
      </c>
      <c r="AK1509" t="s">
        <v>50</v>
      </c>
      <c r="AL1509" t="s">
        <v>51</v>
      </c>
      <c r="AN1509" t="s">
        <v>51</v>
      </c>
      <c r="AO1509" t="s">
        <v>51</v>
      </c>
      <c r="AP1509" t="s">
        <v>51</v>
      </c>
      <c r="AQ1509" t="s">
        <v>50</v>
      </c>
      <c r="AR1509" t="s">
        <v>50</v>
      </c>
      <c r="AS1509" t="s">
        <v>51</v>
      </c>
      <c r="AT1509" t="s">
        <v>50</v>
      </c>
      <c r="AU1509" t="s">
        <v>52</v>
      </c>
      <c r="AV1509" t="s">
        <v>52</v>
      </c>
      <c r="AW1509" t="s">
        <v>52</v>
      </c>
      <c r="AX1509" t="s">
        <v>52</v>
      </c>
      <c r="AY1509" t="s">
        <v>51</v>
      </c>
    </row>
    <row r="1510" spans="1:51" hidden="1" x14ac:dyDescent="0.25">
      <c r="A1510">
        <v>283932</v>
      </c>
      <c r="B1510">
        <v>58</v>
      </c>
      <c r="C1510">
        <v>58</v>
      </c>
      <c r="D1510">
        <v>14</v>
      </c>
      <c r="E1510">
        <v>2</v>
      </c>
      <c r="F1510" t="s">
        <v>1791</v>
      </c>
      <c r="G1510" s="22">
        <v>18888</v>
      </c>
      <c r="H1510">
        <v>67</v>
      </c>
      <c r="I1510" t="s">
        <v>56</v>
      </c>
      <c r="J1510" t="s">
        <v>47</v>
      </c>
      <c r="K1510" t="s">
        <v>58</v>
      </c>
      <c r="L1510">
        <v>24.2</v>
      </c>
      <c r="M1510">
        <v>120</v>
      </c>
      <c r="N1510">
        <v>70</v>
      </c>
      <c r="O1510">
        <v>50</v>
      </c>
      <c r="P1510">
        <v>95</v>
      </c>
      <c r="Q1510">
        <v>68</v>
      </c>
      <c r="R1510" t="s">
        <v>49</v>
      </c>
      <c r="S1510" t="s">
        <v>50</v>
      </c>
      <c r="T1510" t="s">
        <v>50</v>
      </c>
      <c r="U1510" t="s">
        <v>50</v>
      </c>
      <c r="V1510" t="s">
        <v>51</v>
      </c>
      <c r="W1510" t="s">
        <v>51</v>
      </c>
      <c r="X1510" t="s">
        <v>50</v>
      </c>
      <c r="Y1510" t="s">
        <v>50</v>
      </c>
      <c r="Z1510" t="s">
        <v>52</v>
      </c>
      <c r="AA1510" t="s">
        <v>50</v>
      </c>
      <c r="AB1510" t="s">
        <v>51</v>
      </c>
      <c r="AK1510" t="s">
        <v>50</v>
      </c>
      <c r="AL1510" t="s">
        <v>51</v>
      </c>
      <c r="AN1510" t="s">
        <v>51</v>
      </c>
      <c r="AO1510" t="s">
        <v>51</v>
      </c>
      <c r="AP1510" t="s">
        <v>51</v>
      </c>
      <c r="AQ1510" t="s">
        <v>50</v>
      </c>
      <c r="AR1510" t="s">
        <v>50</v>
      </c>
      <c r="AS1510" t="s">
        <v>51</v>
      </c>
      <c r="AT1510" t="s">
        <v>50</v>
      </c>
      <c r="AU1510" t="s">
        <v>52</v>
      </c>
      <c r="AV1510" t="s">
        <v>52</v>
      </c>
      <c r="AW1510" t="s">
        <v>52</v>
      </c>
      <c r="AX1510" t="s">
        <v>52</v>
      </c>
      <c r="AY1510" t="s">
        <v>51</v>
      </c>
    </row>
    <row r="1511" spans="1:51" hidden="1" x14ac:dyDescent="0.25">
      <c r="A1511">
        <v>283932</v>
      </c>
      <c r="B1511">
        <v>61</v>
      </c>
      <c r="C1511">
        <v>61</v>
      </c>
      <c r="D1511">
        <v>14</v>
      </c>
      <c r="E1511">
        <v>3</v>
      </c>
      <c r="F1511" t="s">
        <v>1792</v>
      </c>
      <c r="G1511" s="22">
        <v>18888</v>
      </c>
      <c r="H1511">
        <v>67</v>
      </c>
      <c r="I1511" t="s">
        <v>56</v>
      </c>
      <c r="J1511" t="s">
        <v>47</v>
      </c>
      <c r="K1511" t="s">
        <v>58</v>
      </c>
      <c r="L1511">
        <v>24</v>
      </c>
      <c r="M1511">
        <v>119</v>
      </c>
      <c r="N1511">
        <v>75</v>
      </c>
      <c r="O1511">
        <v>44</v>
      </c>
      <c r="P1511">
        <v>97</v>
      </c>
      <c r="Q1511">
        <v>67</v>
      </c>
      <c r="R1511" t="s">
        <v>54</v>
      </c>
      <c r="S1511" t="s">
        <v>50</v>
      </c>
      <c r="T1511" t="s">
        <v>50</v>
      </c>
      <c r="U1511" t="s">
        <v>50</v>
      </c>
      <c r="V1511" t="s">
        <v>51</v>
      </c>
      <c r="W1511" t="s">
        <v>51</v>
      </c>
      <c r="X1511" t="s">
        <v>50</v>
      </c>
      <c r="Y1511" t="s">
        <v>50</v>
      </c>
      <c r="Z1511" t="s">
        <v>52</v>
      </c>
      <c r="AA1511" t="s">
        <v>50</v>
      </c>
      <c r="AB1511" t="s">
        <v>51</v>
      </c>
      <c r="AC1511">
        <v>166</v>
      </c>
      <c r="AD1511">
        <v>37</v>
      </c>
      <c r="AE1511">
        <v>122</v>
      </c>
      <c r="AF1511">
        <v>4.5</v>
      </c>
      <c r="AK1511" t="s">
        <v>50</v>
      </c>
      <c r="AL1511" t="s">
        <v>51</v>
      </c>
      <c r="AM1511" t="s">
        <v>50</v>
      </c>
      <c r="AN1511" t="s">
        <v>51</v>
      </c>
      <c r="AO1511" t="s">
        <v>51</v>
      </c>
      <c r="AP1511" t="s">
        <v>51</v>
      </c>
      <c r="AQ1511" t="s">
        <v>50</v>
      </c>
      <c r="AR1511" t="s">
        <v>50</v>
      </c>
      <c r="AS1511" t="s">
        <v>51</v>
      </c>
      <c r="AT1511" t="s">
        <v>50</v>
      </c>
      <c r="AU1511" t="s">
        <v>52</v>
      </c>
      <c r="AV1511" t="s">
        <v>52</v>
      </c>
      <c r="AW1511" t="s">
        <v>52</v>
      </c>
      <c r="AX1511" t="s">
        <v>52</v>
      </c>
      <c r="AY1511" t="s">
        <v>51</v>
      </c>
    </row>
    <row r="1512" spans="1:51" hidden="1" x14ac:dyDescent="0.25">
      <c r="A1512">
        <v>283932</v>
      </c>
      <c r="B1512">
        <v>61</v>
      </c>
      <c r="C1512">
        <v>61</v>
      </c>
      <c r="D1512">
        <v>14</v>
      </c>
      <c r="E1512">
        <v>4</v>
      </c>
      <c r="F1512" t="s">
        <v>1793</v>
      </c>
      <c r="G1512" s="22">
        <v>18888</v>
      </c>
      <c r="H1512">
        <v>67</v>
      </c>
      <c r="I1512" t="s">
        <v>56</v>
      </c>
      <c r="J1512" t="s">
        <v>47</v>
      </c>
      <c r="K1512" t="s">
        <v>58</v>
      </c>
      <c r="L1512">
        <v>22.4</v>
      </c>
      <c r="M1512">
        <v>125</v>
      </c>
      <c r="N1512">
        <v>80</v>
      </c>
      <c r="O1512">
        <v>45</v>
      </c>
      <c r="P1512">
        <v>102.5</v>
      </c>
      <c r="Q1512">
        <v>52</v>
      </c>
      <c r="R1512" t="s">
        <v>54</v>
      </c>
      <c r="S1512" t="s">
        <v>50</v>
      </c>
      <c r="T1512" t="s">
        <v>50</v>
      </c>
      <c r="U1512" t="s">
        <v>50</v>
      </c>
      <c r="V1512" t="s">
        <v>51</v>
      </c>
      <c r="W1512" t="s">
        <v>51</v>
      </c>
      <c r="X1512" t="s">
        <v>50</v>
      </c>
      <c r="Y1512" t="s">
        <v>50</v>
      </c>
      <c r="Z1512" t="s">
        <v>52</v>
      </c>
      <c r="AA1512" t="s">
        <v>50</v>
      </c>
      <c r="AB1512" t="s">
        <v>51</v>
      </c>
      <c r="AC1512">
        <v>139</v>
      </c>
      <c r="AD1512">
        <v>45</v>
      </c>
      <c r="AE1512">
        <v>122</v>
      </c>
      <c r="AF1512">
        <v>5.0999999999999996</v>
      </c>
      <c r="AI1512">
        <v>5.9</v>
      </c>
      <c r="AJ1512">
        <v>3.1</v>
      </c>
      <c r="AK1512" t="s">
        <v>50</v>
      </c>
      <c r="AL1512" t="s">
        <v>51</v>
      </c>
      <c r="AM1512" t="s">
        <v>50</v>
      </c>
      <c r="AN1512" t="s">
        <v>51</v>
      </c>
      <c r="AO1512" t="s">
        <v>51</v>
      </c>
      <c r="AP1512" t="s">
        <v>50</v>
      </c>
      <c r="AQ1512" t="s">
        <v>50</v>
      </c>
      <c r="AR1512" t="s">
        <v>50</v>
      </c>
      <c r="AS1512" t="s">
        <v>51</v>
      </c>
      <c r="AT1512" t="s">
        <v>50</v>
      </c>
      <c r="AU1512" t="s">
        <v>52</v>
      </c>
      <c r="AV1512" t="s">
        <v>52</v>
      </c>
      <c r="AW1512" t="s">
        <v>52</v>
      </c>
      <c r="AX1512" t="s">
        <v>52</v>
      </c>
      <c r="AY1512" t="s">
        <v>51</v>
      </c>
    </row>
    <row r="1513" spans="1:51" hidden="1" x14ac:dyDescent="0.25">
      <c r="A1513">
        <v>283932</v>
      </c>
      <c r="B1513">
        <v>59</v>
      </c>
      <c r="C1513">
        <v>59</v>
      </c>
      <c r="D1513">
        <v>14</v>
      </c>
      <c r="E1513">
        <v>5</v>
      </c>
      <c r="F1513" t="s">
        <v>1794</v>
      </c>
      <c r="G1513" s="22">
        <v>18888</v>
      </c>
      <c r="H1513">
        <v>67</v>
      </c>
      <c r="I1513" t="s">
        <v>56</v>
      </c>
      <c r="J1513" t="s">
        <v>47</v>
      </c>
      <c r="K1513" t="s">
        <v>58</v>
      </c>
      <c r="L1513">
        <v>23.9</v>
      </c>
      <c r="M1513">
        <v>150</v>
      </c>
      <c r="N1513">
        <v>80</v>
      </c>
      <c r="O1513">
        <v>70</v>
      </c>
      <c r="P1513">
        <v>115</v>
      </c>
      <c r="Q1513">
        <v>52</v>
      </c>
      <c r="R1513" t="s">
        <v>54</v>
      </c>
      <c r="S1513" t="s">
        <v>50</v>
      </c>
      <c r="T1513" t="s">
        <v>50</v>
      </c>
      <c r="U1513" t="s">
        <v>50</v>
      </c>
      <c r="V1513" t="s">
        <v>51</v>
      </c>
      <c r="W1513" t="s">
        <v>51</v>
      </c>
      <c r="X1513" t="s">
        <v>50</v>
      </c>
      <c r="Y1513" t="s">
        <v>50</v>
      </c>
      <c r="Z1513" t="s">
        <v>52</v>
      </c>
      <c r="AA1513" t="s">
        <v>50</v>
      </c>
      <c r="AB1513" t="s">
        <v>51</v>
      </c>
      <c r="AC1513">
        <v>120</v>
      </c>
      <c r="AD1513">
        <v>54</v>
      </c>
      <c r="AE1513">
        <v>145</v>
      </c>
      <c r="AF1513">
        <v>5.3</v>
      </c>
      <c r="AK1513" t="s">
        <v>50</v>
      </c>
      <c r="AL1513" t="s">
        <v>50</v>
      </c>
      <c r="AM1513" t="s">
        <v>50</v>
      </c>
      <c r="AN1513" t="s">
        <v>51</v>
      </c>
      <c r="AO1513" t="s">
        <v>51</v>
      </c>
      <c r="AP1513" t="s">
        <v>50</v>
      </c>
      <c r="AQ1513" t="s">
        <v>50</v>
      </c>
      <c r="AR1513" t="s">
        <v>50</v>
      </c>
      <c r="AS1513" t="s">
        <v>51</v>
      </c>
      <c r="AT1513" t="s">
        <v>50</v>
      </c>
      <c r="AU1513" t="s">
        <v>52</v>
      </c>
      <c r="AV1513" t="s">
        <v>52</v>
      </c>
      <c r="AW1513" t="s">
        <v>52</v>
      </c>
      <c r="AX1513" t="s">
        <v>52</v>
      </c>
      <c r="AY1513" t="s">
        <v>51</v>
      </c>
    </row>
    <row r="1514" spans="1:51" hidden="1" x14ac:dyDescent="0.25">
      <c r="A1514">
        <v>283932</v>
      </c>
      <c r="B1514">
        <v>54</v>
      </c>
      <c r="C1514">
        <v>54</v>
      </c>
      <c r="D1514">
        <v>14</v>
      </c>
      <c r="E1514">
        <v>6</v>
      </c>
      <c r="F1514" t="s">
        <v>1795</v>
      </c>
      <c r="G1514" s="22">
        <v>18888</v>
      </c>
      <c r="H1514">
        <v>67</v>
      </c>
      <c r="I1514" t="s">
        <v>56</v>
      </c>
      <c r="J1514" t="s">
        <v>47</v>
      </c>
      <c r="K1514" t="s">
        <v>58</v>
      </c>
      <c r="L1514">
        <v>23.4</v>
      </c>
      <c r="M1514">
        <v>130</v>
      </c>
      <c r="N1514">
        <v>70</v>
      </c>
      <c r="O1514">
        <v>60</v>
      </c>
      <c r="P1514">
        <v>100</v>
      </c>
      <c r="Q1514">
        <v>52</v>
      </c>
      <c r="R1514" t="s">
        <v>54</v>
      </c>
      <c r="S1514" t="s">
        <v>50</v>
      </c>
      <c r="T1514" t="s">
        <v>50</v>
      </c>
      <c r="U1514" t="s">
        <v>50</v>
      </c>
      <c r="V1514" t="s">
        <v>51</v>
      </c>
      <c r="W1514" t="s">
        <v>51</v>
      </c>
      <c r="X1514" t="s">
        <v>50</v>
      </c>
      <c r="Y1514" t="s">
        <v>50</v>
      </c>
      <c r="Z1514" t="s">
        <v>52</v>
      </c>
      <c r="AA1514" t="s">
        <v>50</v>
      </c>
      <c r="AB1514" t="s">
        <v>51</v>
      </c>
      <c r="AC1514">
        <v>135</v>
      </c>
      <c r="AD1514">
        <v>47</v>
      </c>
      <c r="AE1514">
        <v>139</v>
      </c>
      <c r="AF1514">
        <v>4.9000000000000004</v>
      </c>
      <c r="AK1514" t="s">
        <v>50</v>
      </c>
      <c r="AL1514" t="s">
        <v>50</v>
      </c>
      <c r="AM1514" t="s">
        <v>50</v>
      </c>
      <c r="AN1514" t="s">
        <v>51</v>
      </c>
      <c r="AO1514" t="s">
        <v>51</v>
      </c>
      <c r="AP1514" t="s">
        <v>50</v>
      </c>
      <c r="AQ1514" t="s">
        <v>50</v>
      </c>
      <c r="AR1514" t="s">
        <v>50</v>
      </c>
      <c r="AS1514" t="s">
        <v>51</v>
      </c>
      <c r="AT1514" t="s">
        <v>50</v>
      </c>
      <c r="AU1514" t="s">
        <v>52</v>
      </c>
      <c r="AV1514" t="s">
        <v>52</v>
      </c>
      <c r="AW1514" t="s">
        <v>52</v>
      </c>
      <c r="AX1514" t="s">
        <v>52</v>
      </c>
      <c r="AY1514" t="s">
        <v>51</v>
      </c>
    </row>
    <row r="1515" spans="1:51" hidden="1" x14ac:dyDescent="0.25">
      <c r="A1515">
        <v>283932</v>
      </c>
      <c r="B1515">
        <v>54</v>
      </c>
      <c r="C1515">
        <v>54</v>
      </c>
      <c r="D1515">
        <v>14</v>
      </c>
      <c r="E1515">
        <v>7</v>
      </c>
      <c r="F1515" t="s">
        <v>1796</v>
      </c>
      <c r="G1515" s="22">
        <v>18888</v>
      </c>
      <c r="H1515">
        <v>67</v>
      </c>
      <c r="I1515" t="s">
        <v>56</v>
      </c>
      <c r="J1515" t="s">
        <v>47</v>
      </c>
      <c r="K1515" t="s">
        <v>58</v>
      </c>
      <c r="L1515">
        <v>23.5</v>
      </c>
      <c r="M1515">
        <v>130</v>
      </c>
      <c r="N1515">
        <v>80</v>
      </c>
      <c r="O1515">
        <v>50</v>
      </c>
      <c r="P1515">
        <v>105</v>
      </c>
      <c r="Q1515">
        <v>45</v>
      </c>
      <c r="R1515" t="s">
        <v>54</v>
      </c>
      <c r="S1515" t="s">
        <v>50</v>
      </c>
      <c r="T1515" t="s">
        <v>50</v>
      </c>
      <c r="U1515" t="s">
        <v>50</v>
      </c>
      <c r="V1515" t="s">
        <v>51</v>
      </c>
      <c r="W1515" t="s">
        <v>51</v>
      </c>
      <c r="X1515" t="s">
        <v>50</v>
      </c>
      <c r="Y1515" t="s">
        <v>50</v>
      </c>
      <c r="Z1515" t="s">
        <v>52</v>
      </c>
      <c r="AA1515" t="s">
        <v>50</v>
      </c>
      <c r="AB1515" t="s">
        <v>51</v>
      </c>
      <c r="AC1515">
        <v>135</v>
      </c>
      <c r="AD1515">
        <v>47</v>
      </c>
      <c r="AE1515">
        <v>158</v>
      </c>
      <c r="AF1515">
        <v>3.9</v>
      </c>
      <c r="AK1515" t="s">
        <v>50</v>
      </c>
      <c r="AL1515" t="s">
        <v>50</v>
      </c>
      <c r="AM1515" t="s">
        <v>50</v>
      </c>
      <c r="AN1515" t="s">
        <v>51</v>
      </c>
      <c r="AO1515" t="s">
        <v>51</v>
      </c>
      <c r="AP1515" t="s">
        <v>50</v>
      </c>
      <c r="AQ1515" t="s">
        <v>50</v>
      </c>
      <c r="AR1515" t="s">
        <v>50</v>
      </c>
      <c r="AS1515" t="s">
        <v>50</v>
      </c>
      <c r="AT1515" t="s">
        <v>50</v>
      </c>
      <c r="AU1515" t="s">
        <v>52</v>
      </c>
      <c r="AV1515" t="s">
        <v>52</v>
      </c>
      <c r="AW1515" t="s">
        <v>52</v>
      </c>
      <c r="AX1515" t="s">
        <v>52</v>
      </c>
      <c r="AY1515" t="s">
        <v>51</v>
      </c>
    </row>
    <row r="1516" spans="1:51" x14ac:dyDescent="0.25">
      <c r="A1516">
        <v>284138</v>
      </c>
      <c r="B1516">
        <v>51</v>
      </c>
      <c r="D1516">
        <v>51</v>
      </c>
      <c r="E1516">
        <v>1</v>
      </c>
      <c r="F1516" t="s">
        <v>364</v>
      </c>
      <c r="G1516" s="22">
        <v>17247</v>
      </c>
      <c r="H1516">
        <v>71</v>
      </c>
      <c r="I1516" t="s">
        <v>56</v>
      </c>
      <c r="J1516" t="s">
        <v>70</v>
      </c>
      <c r="K1516" t="s">
        <v>58</v>
      </c>
      <c r="L1516">
        <v>28.79</v>
      </c>
      <c r="M1516">
        <v>140</v>
      </c>
      <c r="N1516">
        <v>80</v>
      </c>
      <c r="O1516">
        <v>60</v>
      </c>
      <c r="P1516">
        <v>110</v>
      </c>
      <c r="Q1516">
        <v>120</v>
      </c>
      <c r="R1516" t="s">
        <v>49</v>
      </c>
      <c r="S1516" t="s">
        <v>50</v>
      </c>
      <c r="T1516" t="s">
        <v>50</v>
      </c>
      <c r="U1516" t="s">
        <v>50</v>
      </c>
      <c r="V1516" t="s">
        <v>51</v>
      </c>
      <c r="W1516" t="s">
        <v>51</v>
      </c>
      <c r="X1516" t="s">
        <v>50</v>
      </c>
      <c r="Y1516" t="s">
        <v>50</v>
      </c>
      <c r="Z1516" t="s">
        <v>52</v>
      </c>
      <c r="AA1516" t="s">
        <v>51</v>
      </c>
      <c r="AB1516" t="s">
        <v>50</v>
      </c>
      <c r="AC1516">
        <v>79</v>
      </c>
      <c r="AD1516">
        <v>88</v>
      </c>
      <c r="AE1516">
        <v>18.100000000000001</v>
      </c>
      <c r="AF1516">
        <v>4.7</v>
      </c>
      <c r="AI1516" t="s">
        <v>52</v>
      </c>
      <c r="AJ1516" t="s">
        <v>52</v>
      </c>
      <c r="AK1516" t="s">
        <v>51</v>
      </c>
      <c r="AL1516" t="s">
        <v>50</v>
      </c>
      <c r="AM1516" t="s">
        <v>52</v>
      </c>
      <c r="AN1516" t="s">
        <v>51</v>
      </c>
      <c r="AO1516" t="s">
        <v>51</v>
      </c>
      <c r="AP1516" t="s">
        <v>50</v>
      </c>
      <c r="AQ1516" t="s">
        <v>50</v>
      </c>
      <c r="AR1516" t="s">
        <v>50</v>
      </c>
      <c r="AS1516" t="s">
        <v>51</v>
      </c>
      <c r="AT1516" t="s">
        <v>50</v>
      </c>
      <c r="AU1516" t="s">
        <v>52</v>
      </c>
      <c r="AV1516" t="s">
        <v>52</v>
      </c>
      <c r="AW1516" t="s">
        <v>52</v>
      </c>
      <c r="AX1516" t="s">
        <v>52</v>
      </c>
      <c r="AY1516" t="s">
        <v>51</v>
      </c>
    </row>
    <row r="1517" spans="1:51" x14ac:dyDescent="0.25">
      <c r="A1517">
        <v>284429</v>
      </c>
      <c r="B1517">
        <v>60</v>
      </c>
      <c r="D1517">
        <v>60</v>
      </c>
      <c r="E1517">
        <v>1</v>
      </c>
      <c r="F1517" t="s">
        <v>365</v>
      </c>
      <c r="G1517" s="22">
        <v>16903</v>
      </c>
      <c r="H1517">
        <v>72</v>
      </c>
      <c r="I1517" t="s">
        <v>56</v>
      </c>
      <c r="J1517" t="s">
        <v>57</v>
      </c>
      <c r="K1517" t="s">
        <v>48</v>
      </c>
      <c r="L1517">
        <v>28.4</v>
      </c>
      <c r="M1517">
        <v>150</v>
      </c>
      <c r="N1517">
        <v>80</v>
      </c>
      <c r="O1517">
        <v>70</v>
      </c>
      <c r="P1517">
        <v>115</v>
      </c>
      <c r="Q1517">
        <v>64</v>
      </c>
      <c r="R1517" t="s">
        <v>49</v>
      </c>
      <c r="S1517" t="s">
        <v>50</v>
      </c>
      <c r="T1517" t="s">
        <v>50</v>
      </c>
      <c r="U1517" t="s">
        <v>50</v>
      </c>
      <c r="V1517" t="s">
        <v>51</v>
      </c>
      <c r="W1517" t="s">
        <v>50</v>
      </c>
      <c r="X1517" t="s">
        <v>50</v>
      </c>
      <c r="Y1517" t="s">
        <v>50</v>
      </c>
      <c r="Z1517" t="s">
        <v>52</v>
      </c>
      <c r="AA1517" t="s">
        <v>50</v>
      </c>
      <c r="AB1517" t="s">
        <v>50</v>
      </c>
      <c r="AC1517">
        <v>80</v>
      </c>
      <c r="AD1517">
        <v>87</v>
      </c>
      <c r="AE1517">
        <v>152</v>
      </c>
      <c r="AF1517">
        <v>4.4000000000000004</v>
      </c>
      <c r="AI1517" t="s">
        <v>52</v>
      </c>
      <c r="AJ1517" t="s">
        <v>52</v>
      </c>
      <c r="AK1517" t="s">
        <v>51</v>
      </c>
      <c r="AL1517" t="s">
        <v>50</v>
      </c>
      <c r="AM1517" t="s">
        <v>52</v>
      </c>
      <c r="AN1517" t="s">
        <v>50</v>
      </c>
      <c r="AO1517" t="s">
        <v>50</v>
      </c>
      <c r="AQ1517" t="s">
        <v>50</v>
      </c>
      <c r="AR1517" t="s">
        <v>50</v>
      </c>
      <c r="AS1517" t="s">
        <v>50</v>
      </c>
      <c r="AT1517" t="s">
        <v>50</v>
      </c>
      <c r="AU1517" t="s">
        <v>52</v>
      </c>
      <c r="AV1517" t="s">
        <v>52</v>
      </c>
      <c r="AW1517" t="s">
        <v>52</v>
      </c>
      <c r="AX1517" t="s">
        <v>52</v>
      </c>
      <c r="AY1517" t="s">
        <v>50</v>
      </c>
    </row>
    <row r="1518" spans="1:51" hidden="1" x14ac:dyDescent="0.25">
      <c r="A1518">
        <v>284429</v>
      </c>
      <c r="B1518">
        <v>60</v>
      </c>
      <c r="D1518">
        <v>60</v>
      </c>
      <c r="E1518">
        <v>2</v>
      </c>
      <c r="F1518" t="s">
        <v>1797</v>
      </c>
      <c r="G1518" s="22">
        <v>16903</v>
      </c>
      <c r="H1518">
        <v>72</v>
      </c>
      <c r="I1518" t="s">
        <v>56</v>
      </c>
      <c r="J1518" t="s">
        <v>57</v>
      </c>
      <c r="K1518" t="s">
        <v>48</v>
      </c>
      <c r="L1518">
        <v>27.4</v>
      </c>
      <c r="M1518">
        <v>140</v>
      </c>
      <c r="N1518">
        <v>75</v>
      </c>
      <c r="O1518">
        <v>65</v>
      </c>
      <c r="P1518">
        <v>107.5</v>
      </c>
      <c r="Q1518">
        <v>64</v>
      </c>
      <c r="R1518" t="s">
        <v>49</v>
      </c>
      <c r="S1518" t="s">
        <v>50</v>
      </c>
      <c r="T1518" t="s">
        <v>50</v>
      </c>
      <c r="U1518" t="s">
        <v>50</v>
      </c>
      <c r="V1518" t="s">
        <v>51</v>
      </c>
      <c r="W1518" t="s">
        <v>50</v>
      </c>
      <c r="X1518" t="s">
        <v>50</v>
      </c>
      <c r="Y1518" t="s">
        <v>50</v>
      </c>
      <c r="Z1518" t="s">
        <v>52</v>
      </c>
      <c r="AA1518" t="s">
        <v>50</v>
      </c>
      <c r="AB1518" t="s">
        <v>50</v>
      </c>
      <c r="AI1518" t="s">
        <v>52</v>
      </c>
      <c r="AJ1518" t="s">
        <v>52</v>
      </c>
      <c r="AK1518" t="s">
        <v>51</v>
      </c>
      <c r="AL1518" t="s">
        <v>50</v>
      </c>
      <c r="AM1518" t="s">
        <v>52</v>
      </c>
      <c r="AN1518" t="s">
        <v>50</v>
      </c>
      <c r="AO1518" t="s">
        <v>50</v>
      </c>
      <c r="AQ1518" t="s">
        <v>50</v>
      </c>
      <c r="AR1518" t="s">
        <v>50</v>
      </c>
      <c r="AS1518" t="s">
        <v>50</v>
      </c>
      <c r="AT1518" t="s">
        <v>50</v>
      </c>
      <c r="AU1518" t="s">
        <v>52</v>
      </c>
      <c r="AV1518" t="s">
        <v>52</v>
      </c>
      <c r="AW1518" t="s">
        <v>52</v>
      </c>
      <c r="AX1518" t="s">
        <v>52</v>
      </c>
      <c r="AY1518" t="s">
        <v>50</v>
      </c>
    </row>
    <row r="1519" spans="1:51" hidden="1" x14ac:dyDescent="0.25">
      <c r="A1519">
        <v>284429</v>
      </c>
      <c r="B1519">
        <v>60</v>
      </c>
      <c r="D1519">
        <v>60</v>
      </c>
      <c r="E1519">
        <v>3</v>
      </c>
      <c r="F1519" t="s">
        <v>1798</v>
      </c>
      <c r="G1519" s="22">
        <v>16903</v>
      </c>
      <c r="H1519">
        <v>72</v>
      </c>
      <c r="I1519" t="s">
        <v>56</v>
      </c>
      <c r="J1519" t="s">
        <v>57</v>
      </c>
      <c r="K1519" t="s">
        <v>48</v>
      </c>
      <c r="L1519">
        <v>27.73</v>
      </c>
      <c r="M1519">
        <v>150</v>
      </c>
      <c r="N1519">
        <v>80</v>
      </c>
      <c r="O1519">
        <v>70</v>
      </c>
      <c r="P1519">
        <v>115</v>
      </c>
      <c r="Q1519">
        <v>78</v>
      </c>
      <c r="R1519" t="s">
        <v>49</v>
      </c>
      <c r="S1519" t="s">
        <v>50</v>
      </c>
      <c r="T1519" t="s">
        <v>50</v>
      </c>
      <c r="U1519" t="s">
        <v>50</v>
      </c>
      <c r="V1519" t="s">
        <v>51</v>
      </c>
      <c r="W1519" t="s">
        <v>50</v>
      </c>
      <c r="X1519" t="s">
        <v>50</v>
      </c>
      <c r="Y1519" t="s">
        <v>50</v>
      </c>
      <c r="Z1519" t="s">
        <v>52</v>
      </c>
      <c r="AA1519" t="s">
        <v>50</v>
      </c>
      <c r="AB1519" t="s">
        <v>50</v>
      </c>
      <c r="AI1519" t="s">
        <v>52</v>
      </c>
      <c r="AJ1519" t="s">
        <v>52</v>
      </c>
      <c r="AK1519" t="s">
        <v>51</v>
      </c>
      <c r="AL1519" t="s">
        <v>50</v>
      </c>
      <c r="AM1519" t="s">
        <v>52</v>
      </c>
      <c r="AN1519" t="s">
        <v>50</v>
      </c>
      <c r="AO1519" t="s">
        <v>50</v>
      </c>
      <c r="AQ1519" t="s">
        <v>50</v>
      </c>
      <c r="AR1519" t="s">
        <v>50</v>
      </c>
      <c r="AS1519" t="s">
        <v>51</v>
      </c>
      <c r="AT1519" t="s">
        <v>50</v>
      </c>
      <c r="AU1519" t="s">
        <v>52</v>
      </c>
      <c r="AV1519" t="s">
        <v>52</v>
      </c>
      <c r="AW1519" t="s">
        <v>52</v>
      </c>
      <c r="AX1519" t="s">
        <v>52</v>
      </c>
      <c r="AY1519" t="s">
        <v>50</v>
      </c>
    </row>
    <row r="1520" spans="1:51" hidden="1" x14ac:dyDescent="0.25">
      <c r="A1520">
        <v>284429</v>
      </c>
      <c r="B1520">
        <v>60</v>
      </c>
      <c r="D1520">
        <v>60</v>
      </c>
      <c r="E1520">
        <v>4</v>
      </c>
      <c r="F1520" t="s">
        <v>1799</v>
      </c>
      <c r="G1520" s="22">
        <v>16903</v>
      </c>
      <c r="H1520">
        <v>72</v>
      </c>
      <c r="I1520" t="s">
        <v>56</v>
      </c>
      <c r="J1520" t="s">
        <v>57</v>
      </c>
      <c r="K1520" t="s">
        <v>48</v>
      </c>
      <c r="L1520">
        <v>28.07</v>
      </c>
      <c r="M1520">
        <v>130</v>
      </c>
      <c r="N1520">
        <v>80</v>
      </c>
      <c r="O1520">
        <v>50</v>
      </c>
      <c r="P1520">
        <v>105</v>
      </c>
      <c r="Q1520">
        <v>69</v>
      </c>
      <c r="R1520" t="s">
        <v>49</v>
      </c>
      <c r="S1520" t="s">
        <v>50</v>
      </c>
      <c r="T1520" t="s">
        <v>50</v>
      </c>
      <c r="U1520" t="s">
        <v>50</v>
      </c>
      <c r="V1520" t="s">
        <v>51</v>
      </c>
      <c r="W1520" t="s">
        <v>50</v>
      </c>
      <c r="X1520" t="s">
        <v>50</v>
      </c>
      <c r="Y1520" t="s">
        <v>50</v>
      </c>
      <c r="Z1520" t="s">
        <v>52</v>
      </c>
      <c r="AA1520" t="s">
        <v>50</v>
      </c>
      <c r="AB1520" t="s">
        <v>50</v>
      </c>
      <c r="AI1520" t="s">
        <v>52</v>
      </c>
      <c r="AJ1520" t="s">
        <v>52</v>
      </c>
      <c r="AK1520" t="s">
        <v>51</v>
      </c>
      <c r="AL1520" t="s">
        <v>50</v>
      </c>
      <c r="AM1520" t="s">
        <v>52</v>
      </c>
      <c r="AN1520" t="s">
        <v>50</v>
      </c>
      <c r="AO1520" t="s">
        <v>50</v>
      </c>
      <c r="AQ1520" t="s">
        <v>50</v>
      </c>
      <c r="AR1520" t="s">
        <v>50</v>
      </c>
      <c r="AS1520" t="s">
        <v>51</v>
      </c>
      <c r="AT1520" t="s">
        <v>50</v>
      </c>
      <c r="AU1520" t="s">
        <v>52</v>
      </c>
      <c r="AV1520" t="s">
        <v>52</v>
      </c>
      <c r="AW1520" t="s">
        <v>52</v>
      </c>
      <c r="AX1520" t="s">
        <v>52</v>
      </c>
      <c r="AY1520" t="s">
        <v>50</v>
      </c>
    </row>
    <row r="1521" spans="1:51" hidden="1" x14ac:dyDescent="0.25">
      <c r="A1521">
        <v>284429</v>
      </c>
      <c r="B1521">
        <v>70</v>
      </c>
      <c r="C1521">
        <v>70</v>
      </c>
      <c r="D1521">
        <v>60</v>
      </c>
      <c r="E1521">
        <v>5</v>
      </c>
      <c r="F1521" t="s">
        <v>1800</v>
      </c>
      <c r="G1521" s="22">
        <v>16903</v>
      </c>
      <c r="H1521">
        <v>72</v>
      </c>
      <c r="I1521" t="s">
        <v>56</v>
      </c>
      <c r="J1521" t="s">
        <v>57</v>
      </c>
      <c r="K1521" t="s">
        <v>48</v>
      </c>
      <c r="L1521">
        <v>27.7</v>
      </c>
      <c r="M1521">
        <v>135</v>
      </c>
      <c r="N1521">
        <v>60</v>
      </c>
      <c r="O1521">
        <v>75</v>
      </c>
      <c r="P1521">
        <v>97.5</v>
      </c>
      <c r="Q1521">
        <v>89</v>
      </c>
      <c r="R1521" t="s">
        <v>49</v>
      </c>
      <c r="S1521" t="s">
        <v>50</v>
      </c>
      <c r="T1521" t="s">
        <v>50</v>
      </c>
      <c r="U1521" t="s">
        <v>50</v>
      </c>
      <c r="V1521" t="s">
        <v>51</v>
      </c>
      <c r="W1521" t="s">
        <v>50</v>
      </c>
      <c r="X1521" t="s">
        <v>50</v>
      </c>
      <c r="Y1521" t="s">
        <v>50</v>
      </c>
      <c r="Z1521" t="s">
        <v>52</v>
      </c>
      <c r="AA1521" t="s">
        <v>50</v>
      </c>
      <c r="AB1521" t="s">
        <v>50</v>
      </c>
      <c r="AE1521">
        <v>148</v>
      </c>
      <c r="AI1521">
        <v>3.2</v>
      </c>
      <c r="AJ1521">
        <v>1.8</v>
      </c>
      <c r="AK1521" t="s">
        <v>51</v>
      </c>
      <c r="AL1521" t="s">
        <v>50</v>
      </c>
      <c r="AN1521" t="s">
        <v>50</v>
      </c>
      <c r="AO1521" t="s">
        <v>50</v>
      </c>
      <c r="AP1521" t="s">
        <v>50</v>
      </c>
      <c r="AQ1521" t="s">
        <v>50</v>
      </c>
      <c r="AR1521" t="s">
        <v>50</v>
      </c>
      <c r="AS1521" t="s">
        <v>51</v>
      </c>
      <c r="AT1521" t="s">
        <v>50</v>
      </c>
      <c r="AU1521" t="s">
        <v>52</v>
      </c>
      <c r="AV1521" t="s">
        <v>52</v>
      </c>
      <c r="AW1521" t="s">
        <v>52</v>
      </c>
      <c r="AX1521" t="s">
        <v>52</v>
      </c>
      <c r="AY1521" t="s">
        <v>50</v>
      </c>
    </row>
    <row r="1522" spans="1:51" hidden="1" x14ac:dyDescent="0.25">
      <c r="A1522">
        <v>284429</v>
      </c>
      <c r="B1522">
        <v>67</v>
      </c>
      <c r="C1522">
        <v>67</v>
      </c>
      <c r="D1522">
        <v>60</v>
      </c>
      <c r="E1522">
        <v>6</v>
      </c>
      <c r="F1522" t="s">
        <v>1801</v>
      </c>
      <c r="G1522" s="22">
        <v>16903</v>
      </c>
      <c r="H1522">
        <v>72</v>
      </c>
      <c r="I1522" t="s">
        <v>56</v>
      </c>
      <c r="J1522" t="s">
        <v>57</v>
      </c>
      <c r="K1522" t="s">
        <v>48</v>
      </c>
      <c r="L1522">
        <v>25.9</v>
      </c>
      <c r="M1522">
        <v>125</v>
      </c>
      <c r="N1522">
        <v>60</v>
      </c>
      <c r="O1522">
        <v>65</v>
      </c>
      <c r="P1522">
        <v>92.5</v>
      </c>
      <c r="Q1522">
        <v>65</v>
      </c>
      <c r="R1522" t="s">
        <v>49</v>
      </c>
      <c r="S1522" t="s">
        <v>50</v>
      </c>
      <c r="T1522" t="s">
        <v>50</v>
      </c>
      <c r="U1522" t="s">
        <v>50</v>
      </c>
      <c r="V1522" t="s">
        <v>51</v>
      </c>
      <c r="W1522" t="s">
        <v>50</v>
      </c>
      <c r="X1522" t="s">
        <v>50</v>
      </c>
      <c r="Y1522" t="s">
        <v>50</v>
      </c>
      <c r="Z1522" t="s">
        <v>52</v>
      </c>
      <c r="AA1522" t="s">
        <v>50</v>
      </c>
      <c r="AB1522" t="s">
        <v>50</v>
      </c>
      <c r="AC1522">
        <v>89</v>
      </c>
      <c r="AD1522">
        <v>74</v>
      </c>
      <c r="AE1522">
        <v>142</v>
      </c>
      <c r="AF1522">
        <v>4</v>
      </c>
      <c r="AK1522" t="s">
        <v>51</v>
      </c>
      <c r="AL1522" t="s">
        <v>50</v>
      </c>
      <c r="AM1522" t="s">
        <v>50</v>
      </c>
      <c r="AN1522" t="s">
        <v>50</v>
      </c>
      <c r="AO1522" t="s">
        <v>50</v>
      </c>
      <c r="AP1522" t="s">
        <v>50</v>
      </c>
      <c r="AQ1522" t="s">
        <v>50</v>
      </c>
      <c r="AR1522" t="s">
        <v>50</v>
      </c>
      <c r="AS1522" t="s">
        <v>51</v>
      </c>
      <c r="AT1522" t="s">
        <v>50</v>
      </c>
      <c r="AU1522" t="s">
        <v>52</v>
      </c>
      <c r="AV1522" t="s">
        <v>52</v>
      </c>
      <c r="AW1522" t="s">
        <v>52</v>
      </c>
      <c r="AX1522" t="s">
        <v>52</v>
      </c>
      <c r="AY1522" t="s">
        <v>51</v>
      </c>
    </row>
    <row r="1523" spans="1:51" x14ac:dyDescent="0.25">
      <c r="A1523">
        <v>284467</v>
      </c>
      <c r="B1523">
        <v>55</v>
      </c>
      <c r="D1523">
        <v>55</v>
      </c>
      <c r="E1523">
        <v>1</v>
      </c>
      <c r="F1523" t="s">
        <v>366</v>
      </c>
      <c r="G1523" s="22">
        <v>7836</v>
      </c>
      <c r="H1523">
        <v>97</v>
      </c>
      <c r="I1523" t="s">
        <v>46</v>
      </c>
      <c r="J1523" t="s">
        <v>47</v>
      </c>
      <c r="K1523" t="s">
        <v>58</v>
      </c>
      <c r="L1523">
        <v>24.38</v>
      </c>
      <c r="M1523">
        <v>110</v>
      </c>
      <c r="N1523">
        <v>70</v>
      </c>
      <c r="O1523">
        <v>40</v>
      </c>
      <c r="P1523">
        <v>90</v>
      </c>
      <c r="Q1523">
        <v>100</v>
      </c>
      <c r="R1523" t="s">
        <v>59</v>
      </c>
      <c r="S1523" t="s">
        <v>50</v>
      </c>
      <c r="T1523" t="s">
        <v>50</v>
      </c>
      <c r="U1523" t="s">
        <v>50</v>
      </c>
      <c r="V1523" t="s">
        <v>51</v>
      </c>
      <c r="W1523" t="s">
        <v>50</v>
      </c>
      <c r="X1523" t="s">
        <v>51</v>
      </c>
      <c r="Y1523" t="s">
        <v>50</v>
      </c>
      <c r="Z1523" t="s">
        <v>52</v>
      </c>
      <c r="AA1523" t="s">
        <v>50</v>
      </c>
      <c r="AB1523" t="s">
        <v>50</v>
      </c>
      <c r="AC1523">
        <v>102</v>
      </c>
      <c r="AD1523">
        <v>41</v>
      </c>
      <c r="AE1523">
        <v>136</v>
      </c>
      <c r="AF1523">
        <v>4</v>
      </c>
      <c r="AI1523" t="s">
        <v>52</v>
      </c>
      <c r="AJ1523" t="s">
        <v>52</v>
      </c>
      <c r="AK1523" t="s">
        <v>51</v>
      </c>
      <c r="AL1523" t="s">
        <v>50</v>
      </c>
      <c r="AM1523" t="s">
        <v>52</v>
      </c>
      <c r="AN1523" t="s">
        <v>51</v>
      </c>
      <c r="AO1523" t="s">
        <v>51</v>
      </c>
      <c r="AP1523" t="s">
        <v>50</v>
      </c>
      <c r="AQ1523" t="s">
        <v>51</v>
      </c>
      <c r="AR1523" t="s">
        <v>51</v>
      </c>
      <c r="AS1523" t="s">
        <v>51</v>
      </c>
      <c r="AT1523" t="s">
        <v>50</v>
      </c>
      <c r="AU1523" t="s">
        <v>52</v>
      </c>
      <c r="AV1523" t="s">
        <v>52</v>
      </c>
      <c r="AW1523" t="s">
        <v>52</v>
      </c>
      <c r="AX1523" t="s">
        <v>52</v>
      </c>
      <c r="AY1523" t="s">
        <v>51</v>
      </c>
    </row>
    <row r="1524" spans="1:51" hidden="1" x14ac:dyDescent="0.25">
      <c r="A1524">
        <v>284467</v>
      </c>
      <c r="B1524">
        <v>55</v>
      </c>
      <c r="D1524">
        <v>55</v>
      </c>
      <c r="E1524">
        <v>2</v>
      </c>
      <c r="F1524" t="s">
        <v>1802</v>
      </c>
      <c r="G1524" s="22">
        <v>7836</v>
      </c>
      <c r="H1524">
        <v>97</v>
      </c>
      <c r="I1524" t="s">
        <v>46</v>
      </c>
      <c r="J1524" t="s">
        <v>47</v>
      </c>
      <c r="K1524" t="s">
        <v>58</v>
      </c>
      <c r="L1524">
        <v>24.65</v>
      </c>
      <c r="M1524">
        <v>110</v>
      </c>
      <c r="N1524">
        <v>70</v>
      </c>
      <c r="O1524">
        <v>40</v>
      </c>
      <c r="P1524">
        <v>90</v>
      </c>
      <c r="Q1524">
        <v>105</v>
      </c>
      <c r="R1524" t="s">
        <v>59</v>
      </c>
      <c r="S1524" t="s">
        <v>50</v>
      </c>
      <c r="T1524" t="s">
        <v>50</v>
      </c>
      <c r="U1524" t="s">
        <v>51</v>
      </c>
      <c r="V1524" t="s">
        <v>51</v>
      </c>
      <c r="W1524" t="s">
        <v>50</v>
      </c>
      <c r="X1524" t="s">
        <v>51</v>
      </c>
      <c r="Y1524" t="s">
        <v>50</v>
      </c>
      <c r="Z1524" t="s">
        <v>52</v>
      </c>
      <c r="AA1524" t="s">
        <v>50</v>
      </c>
      <c r="AB1524" t="s">
        <v>50</v>
      </c>
      <c r="AC1524">
        <v>127</v>
      </c>
      <c r="AD1524">
        <v>31</v>
      </c>
      <c r="AF1524">
        <v>3.9</v>
      </c>
      <c r="AI1524" t="s">
        <v>52</v>
      </c>
      <c r="AJ1524" t="s">
        <v>52</v>
      </c>
      <c r="AK1524" t="s">
        <v>51</v>
      </c>
      <c r="AL1524" t="s">
        <v>50</v>
      </c>
      <c r="AM1524" t="s">
        <v>52</v>
      </c>
      <c r="AN1524" t="s">
        <v>51</v>
      </c>
      <c r="AO1524" t="s">
        <v>51</v>
      </c>
      <c r="AP1524" t="s">
        <v>50</v>
      </c>
      <c r="AQ1524" t="s">
        <v>51</v>
      </c>
      <c r="AR1524" t="s">
        <v>51</v>
      </c>
      <c r="AS1524" t="s">
        <v>51</v>
      </c>
      <c r="AT1524" t="s">
        <v>50</v>
      </c>
      <c r="AU1524" t="s">
        <v>52</v>
      </c>
      <c r="AV1524" t="s">
        <v>52</v>
      </c>
      <c r="AW1524" t="s">
        <v>52</v>
      </c>
      <c r="AX1524" t="s">
        <v>52</v>
      </c>
      <c r="AY1524" t="s">
        <v>51</v>
      </c>
    </row>
    <row r="1525" spans="1:51" hidden="1" x14ac:dyDescent="0.25">
      <c r="A1525">
        <v>284467</v>
      </c>
      <c r="B1525">
        <v>55</v>
      </c>
      <c r="D1525">
        <v>55</v>
      </c>
      <c r="E1525">
        <v>3</v>
      </c>
      <c r="F1525" t="s">
        <v>1803</v>
      </c>
      <c r="G1525" s="22">
        <v>7836</v>
      </c>
      <c r="H1525">
        <v>97</v>
      </c>
      <c r="I1525" t="s">
        <v>46</v>
      </c>
      <c r="J1525" t="s">
        <v>47</v>
      </c>
      <c r="K1525" t="s">
        <v>58</v>
      </c>
      <c r="L1525">
        <v>22.23</v>
      </c>
      <c r="M1525">
        <v>115</v>
      </c>
      <c r="N1525">
        <v>70</v>
      </c>
      <c r="O1525">
        <v>45</v>
      </c>
      <c r="P1525">
        <v>92.5</v>
      </c>
      <c r="Q1525">
        <v>106</v>
      </c>
      <c r="R1525" t="s">
        <v>59</v>
      </c>
      <c r="S1525" t="s">
        <v>50</v>
      </c>
      <c r="T1525" t="s">
        <v>50</v>
      </c>
      <c r="U1525" t="s">
        <v>50</v>
      </c>
      <c r="V1525" t="s">
        <v>51</v>
      </c>
      <c r="W1525" t="s">
        <v>50</v>
      </c>
      <c r="X1525" t="s">
        <v>51</v>
      </c>
      <c r="Y1525" t="s">
        <v>50</v>
      </c>
      <c r="Z1525" t="s">
        <v>52</v>
      </c>
      <c r="AA1525" t="s">
        <v>50</v>
      </c>
      <c r="AB1525" t="s">
        <v>50</v>
      </c>
      <c r="AC1525">
        <v>128</v>
      </c>
      <c r="AD1525">
        <v>31</v>
      </c>
      <c r="AF1525">
        <v>4.5</v>
      </c>
      <c r="AI1525" t="s">
        <v>52</v>
      </c>
      <c r="AJ1525" t="s">
        <v>52</v>
      </c>
      <c r="AK1525" t="s">
        <v>50</v>
      </c>
      <c r="AL1525" t="s">
        <v>50</v>
      </c>
      <c r="AM1525" t="s">
        <v>52</v>
      </c>
      <c r="AN1525" t="s">
        <v>51</v>
      </c>
      <c r="AO1525" t="s">
        <v>51</v>
      </c>
      <c r="AP1525" t="s">
        <v>50</v>
      </c>
      <c r="AQ1525" t="s">
        <v>51</v>
      </c>
      <c r="AR1525" t="s">
        <v>51</v>
      </c>
      <c r="AS1525" t="s">
        <v>51</v>
      </c>
      <c r="AT1525" t="s">
        <v>50</v>
      </c>
      <c r="AU1525" t="s">
        <v>52</v>
      </c>
      <c r="AV1525" t="s">
        <v>52</v>
      </c>
      <c r="AW1525" t="s">
        <v>52</v>
      </c>
      <c r="AX1525" t="s">
        <v>52</v>
      </c>
      <c r="AY1525" t="s">
        <v>51</v>
      </c>
    </row>
    <row r="1526" spans="1:51" hidden="1" x14ac:dyDescent="0.25">
      <c r="A1526">
        <v>284467</v>
      </c>
      <c r="B1526">
        <v>55</v>
      </c>
      <c r="D1526">
        <v>55</v>
      </c>
      <c r="E1526">
        <v>4</v>
      </c>
      <c r="F1526" t="s">
        <v>1804</v>
      </c>
      <c r="G1526" s="22">
        <v>7836</v>
      </c>
      <c r="H1526">
        <v>97</v>
      </c>
      <c r="I1526" t="s">
        <v>46</v>
      </c>
      <c r="J1526" t="s">
        <v>47</v>
      </c>
      <c r="K1526" t="s">
        <v>58</v>
      </c>
      <c r="L1526">
        <v>22.23</v>
      </c>
      <c r="O1526">
        <v>0</v>
      </c>
      <c r="P1526">
        <v>0</v>
      </c>
      <c r="S1526" t="s">
        <v>50</v>
      </c>
      <c r="T1526" t="s">
        <v>50</v>
      </c>
      <c r="V1526" t="s">
        <v>51</v>
      </c>
      <c r="W1526" t="s">
        <v>50</v>
      </c>
      <c r="X1526" t="s">
        <v>51</v>
      </c>
      <c r="Y1526" t="s">
        <v>50</v>
      </c>
      <c r="Z1526" t="s">
        <v>52</v>
      </c>
      <c r="AA1526" t="s">
        <v>50</v>
      </c>
      <c r="AB1526" t="s">
        <v>50</v>
      </c>
      <c r="AK1526" t="s">
        <v>50</v>
      </c>
      <c r="AL1526" t="s">
        <v>50</v>
      </c>
      <c r="AN1526" t="s">
        <v>51</v>
      </c>
      <c r="AO1526" t="s">
        <v>51</v>
      </c>
      <c r="AP1526" t="s">
        <v>50</v>
      </c>
      <c r="AQ1526" t="s">
        <v>51</v>
      </c>
      <c r="AR1526" t="s">
        <v>51</v>
      </c>
      <c r="AS1526" t="s">
        <v>51</v>
      </c>
      <c r="AT1526" t="s">
        <v>50</v>
      </c>
      <c r="AU1526" t="s">
        <v>52</v>
      </c>
      <c r="AV1526" t="s">
        <v>52</v>
      </c>
      <c r="AW1526" t="s">
        <v>52</v>
      </c>
      <c r="AX1526" t="s">
        <v>52</v>
      </c>
      <c r="AY1526" t="s">
        <v>51</v>
      </c>
    </row>
    <row r="1527" spans="1:51" x14ac:dyDescent="0.25">
      <c r="A1527">
        <v>284639</v>
      </c>
      <c r="B1527">
        <v>55</v>
      </c>
      <c r="C1527">
        <v>55</v>
      </c>
      <c r="D1527">
        <v>40</v>
      </c>
      <c r="E1527">
        <v>1</v>
      </c>
      <c r="F1527" t="s">
        <v>367</v>
      </c>
      <c r="G1527" s="22">
        <v>14704</v>
      </c>
      <c r="H1527">
        <v>78</v>
      </c>
      <c r="I1527" t="s">
        <v>56</v>
      </c>
      <c r="J1527" t="s">
        <v>57</v>
      </c>
      <c r="K1527" t="s">
        <v>48</v>
      </c>
      <c r="L1527">
        <v>42</v>
      </c>
      <c r="M1527">
        <v>105</v>
      </c>
      <c r="N1527">
        <v>60</v>
      </c>
      <c r="O1527">
        <v>45</v>
      </c>
      <c r="P1527">
        <v>82.5</v>
      </c>
      <c r="Q1527">
        <v>91</v>
      </c>
      <c r="R1527" t="s">
        <v>54</v>
      </c>
      <c r="S1527" t="s">
        <v>51</v>
      </c>
      <c r="T1527" t="s">
        <v>51</v>
      </c>
      <c r="U1527" t="s">
        <v>50</v>
      </c>
      <c r="V1527" t="s">
        <v>51</v>
      </c>
      <c r="W1527" t="s">
        <v>50</v>
      </c>
      <c r="X1527" t="s">
        <v>51</v>
      </c>
      <c r="Y1527" t="s">
        <v>51</v>
      </c>
      <c r="Z1527" t="b">
        <v>1</v>
      </c>
      <c r="AA1527" t="s">
        <v>50</v>
      </c>
      <c r="AB1527" t="s">
        <v>50</v>
      </c>
      <c r="AC1527">
        <v>182</v>
      </c>
      <c r="AD1527">
        <v>30</v>
      </c>
      <c r="AF1527">
        <v>4.8</v>
      </c>
      <c r="AK1527" t="s">
        <v>50</v>
      </c>
      <c r="AL1527" t="s">
        <v>50</v>
      </c>
      <c r="AM1527" t="s">
        <v>50</v>
      </c>
      <c r="AN1527" t="s">
        <v>51</v>
      </c>
      <c r="AO1527" t="s">
        <v>51</v>
      </c>
      <c r="AP1527" t="s">
        <v>51</v>
      </c>
      <c r="AQ1527" t="s">
        <v>50</v>
      </c>
      <c r="AR1527" t="s">
        <v>50</v>
      </c>
      <c r="AS1527" t="s">
        <v>51</v>
      </c>
      <c r="AT1527" t="s">
        <v>50</v>
      </c>
      <c r="AU1527" s="23">
        <v>43151</v>
      </c>
      <c r="AV1527">
        <v>0</v>
      </c>
      <c r="AW1527" s="23">
        <v>43157</v>
      </c>
      <c r="AX1527" t="s">
        <v>52</v>
      </c>
      <c r="AY1527" t="s">
        <v>51</v>
      </c>
    </row>
    <row r="1528" spans="1:51" x14ac:dyDescent="0.25">
      <c r="A1528">
        <v>284740</v>
      </c>
      <c r="B1528">
        <v>55</v>
      </c>
      <c r="C1528">
        <v>55</v>
      </c>
      <c r="D1528">
        <v>45</v>
      </c>
      <c r="E1528">
        <v>1</v>
      </c>
      <c r="F1528" t="s">
        <v>368</v>
      </c>
      <c r="G1528" s="22">
        <v>11729</v>
      </c>
      <c r="H1528">
        <v>86</v>
      </c>
      <c r="I1528" t="s">
        <v>56</v>
      </c>
      <c r="J1528" t="s">
        <v>57</v>
      </c>
      <c r="K1528" t="s">
        <v>58</v>
      </c>
      <c r="L1528">
        <v>30.7</v>
      </c>
      <c r="M1528">
        <v>140</v>
      </c>
      <c r="N1528">
        <v>70</v>
      </c>
      <c r="O1528">
        <v>70</v>
      </c>
      <c r="P1528">
        <v>105</v>
      </c>
      <c r="Q1528">
        <v>70</v>
      </c>
      <c r="R1528" t="s">
        <v>54</v>
      </c>
      <c r="S1528" t="s">
        <v>50</v>
      </c>
      <c r="T1528" t="s">
        <v>50</v>
      </c>
      <c r="U1528" t="s">
        <v>50</v>
      </c>
      <c r="V1528" t="s">
        <v>51</v>
      </c>
      <c r="W1528" t="s">
        <v>50</v>
      </c>
      <c r="X1528" t="s">
        <v>51</v>
      </c>
      <c r="Y1528" t="s">
        <v>50</v>
      </c>
      <c r="Z1528" t="s">
        <v>52</v>
      </c>
      <c r="AA1528" t="s">
        <v>50</v>
      </c>
      <c r="AB1528" t="s">
        <v>51</v>
      </c>
      <c r="AC1528">
        <v>78</v>
      </c>
      <c r="AD1528">
        <v>79</v>
      </c>
      <c r="AF1528">
        <v>4.8</v>
      </c>
      <c r="AK1528" t="s">
        <v>51</v>
      </c>
      <c r="AL1528" t="s">
        <v>50</v>
      </c>
      <c r="AN1528" t="s">
        <v>51</v>
      </c>
      <c r="AO1528" t="s">
        <v>51</v>
      </c>
      <c r="AP1528" t="s">
        <v>50</v>
      </c>
      <c r="AQ1528" t="s">
        <v>50</v>
      </c>
      <c r="AR1528" t="s">
        <v>50</v>
      </c>
      <c r="AS1528" t="s">
        <v>50</v>
      </c>
      <c r="AT1528" t="s">
        <v>50</v>
      </c>
      <c r="AU1528" t="s">
        <v>52</v>
      </c>
      <c r="AV1528" t="s">
        <v>52</v>
      </c>
      <c r="AW1528" t="s">
        <v>52</v>
      </c>
      <c r="AX1528" t="s">
        <v>52</v>
      </c>
      <c r="AY1528" t="s">
        <v>51</v>
      </c>
    </row>
    <row r="1529" spans="1:51" hidden="1" x14ac:dyDescent="0.25">
      <c r="A1529">
        <v>284740</v>
      </c>
      <c r="B1529">
        <v>55</v>
      </c>
      <c r="C1529">
        <v>55</v>
      </c>
      <c r="D1529">
        <v>45</v>
      </c>
      <c r="E1529">
        <v>2</v>
      </c>
      <c r="F1529" t="s">
        <v>1805</v>
      </c>
      <c r="G1529" s="22">
        <v>11729</v>
      </c>
      <c r="H1529">
        <v>86</v>
      </c>
      <c r="I1529" t="s">
        <v>56</v>
      </c>
      <c r="J1529" t="s">
        <v>57</v>
      </c>
      <c r="K1529" t="s">
        <v>58</v>
      </c>
      <c r="L1529">
        <v>29.3</v>
      </c>
      <c r="M1529">
        <v>140</v>
      </c>
      <c r="N1529">
        <v>80</v>
      </c>
      <c r="O1529">
        <v>60</v>
      </c>
      <c r="P1529">
        <v>110</v>
      </c>
      <c r="Q1529">
        <v>63</v>
      </c>
      <c r="R1529" t="s">
        <v>59</v>
      </c>
      <c r="S1529" t="s">
        <v>50</v>
      </c>
      <c r="T1529" t="s">
        <v>51</v>
      </c>
      <c r="U1529" t="s">
        <v>50</v>
      </c>
      <c r="V1529" t="s">
        <v>51</v>
      </c>
      <c r="W1529" t="s">
        <v>50</v>
      </c>
      <c r="X1529" t="s">
        <v>51</v>
      </c>
      <c r="Y1529" t="s">
        <v>50</v>
      </c>
      <c r="Z1529" t="s">
        <v>52</v>
      </c>
      <c r="AA1529" t="s">
        <v>50</v>
      </c>
      <c r="AB1529" t="s">
        <v>51</v>
      </c>
      <c r="AK1529" t="s">
        <v>51</v>
      </c>
      <c r="AL1529" t="s">
        <v>50</v>
      </c>
      <c r="AM1529" t="s">
        <v>50</v>
      </c>
      <c r="AN1529" t="s">
        <v>51</v>
      </c>
      <c r="AO1529" t="s">
        <v>51</v>
      </c>
      <c r="AP1529" t="s">
        <v>50</v>
      </c>
      <c r="AQ1529" t="s">
        <v>50</v>
      </c>
      <c r="AR1529" t="s">
        <v>50</v>
      </c>
      <c r="AS1529" t="s">
        <v>50</v>
      </c>
      <c r="AT1529" t="s">
        <v>50</v>
      </c>
      <c r="AU1529" t="s">
        <v>52</v>
      </c>
      <c r="AV1529" t="s">
        <v>52</v>
      </c>
      <c r="AW1529" t="s">
        <v>52</v>
      </c>
      <c r="AX1529" t="s">
        <v>52</v>
      </c>
      <c r="AY1529" t="s">
        <v>51</v>
      </c>
    </row>
    <row r="1530" spans="1:51" hidden="1" x14ac:dyDescent="0.25">
      <c r="A1530">
        <v>284740</v>
      </c>
      <c r="B1530">
        <v>55</v>
      </c>
      <c r="C1530">
        <v>55</v>
      </c>
      <c r="D1530">
        <v>45</v>
      </c>
      <c r="E1530">
        <v>3</v>
      </c>
      <c r="F1530" t="s">
        <v>1806</v>
      </c>
      <c r="G1530" s="22">
        <v>11729</v>
      </c>
      <c r="H1530">
        <v>86</v>
      </c>
      <c r="I1530" t="s">
        <v>56</v>
      </c>
      <c r="J1530" t="s">
        <v>57</v>
      </c>
      <c r="K1530" t="s">
        <v>58</v>
      </c>
      <c r="L1530">
        <v>29.2</v>
      </c>
      <c r="M1530">
        <v>135</v>
      </c>
      <c r="N1530">
        <v>65</v>
      </c>
      <c r="O1530">
        <v>70</v>
      </c>
      <c r="P1530">
        <v>100</v>
      </c>
      <c r="Q1530">
        <v>71</v>
      </c>
      <c r="R1530" t="s">
        <v>59</v>
      </c>
      <c r="S1530" t="s">
        <v>50</v>
      </c>
      <c r="T1530" t="s">
        <v>51</v>
      </c>
      <c r="U1530" t="s">
        <v>50</v>
      </c>
      <c r="V1530" t="s">
        <v>51</v>
      </c>
      <c r="W1530" t="s">
        <v>50</v>
      </c>
      <c r="X1530" t="s">
        <v>51</v>
      </c>
      <c r="Y1530" t="s">
        <v>50</v>
      </c>
      <c r="Z1530" t="s">
        <v>52</v>
      </c>
      <c r="AA1530" t="s">
        <v>50</v>
      </c>
      <c r="AB1530" t="s">
        <v>51</v>
      </c>
      <c r="AC1530">
        <v>86</v>
      </c>
      <c r="AD1530">
        <v>71</v>
      </c>
      <c r="AE1530">
        <v>130</v>
      </c>
      <c r="AF1530">
        <v>4.5</v>
      </c>
      <c r="AK1530" t="s">
        <v>51</v>
      </c>
      <c r="AL1530" t="s">
        <v>50</v>
      </c>
      <c r="AM1530" t="s">
        <v>50</v>
      </c>
      <c r="AN1530" t="s">
        <v>51</v>
      </c>
      <c r="AO1530" t="s">
        <v>51</v>
      </c>
      <c r="AP1530" t="s">
        <v>50</v>
      </c>
      <c r="AQ1530" t="s">
        <v>50</v>
      </c>
      <c r="AR1530" t="s">
        <v>50</v>
      </c>
      <c r="AS1530" t="s">
        <v>50</v>
      </c>
      <c r="AT1530" t="s">
        <v>50</v>
      </c>
      <c r="AU1530" t="s">
        <v>52</v>
      </c>
      <c r="AV1530" t="s">
        <v>52</v>
      </c>
      <c r="AW1530" t="s">
        <v>52</v>
      </c>
      <c r="AX1530" t="s">
        <v>52</v>
      </c>
      <c r="AY1530" t="s">
        <v>51</v>
      </c>
    </row>
    <row r="1531" spans="1:51" hidden="1" x14ac:dyDescent="0.25">
      <c r="A1531">
        <v>284740</v>
      </c>
      <c r="B1531">
        <v>55</v>
      </c>
      <c r="C1531">
        <v>55</v>
      </c>
      <c r="D1531">
        <v>45</v>
      </c>
      <c r="E1531">
        <v>4</v>
      </c>
      <c r="F1531" t="s">
        <v>1807</v>
      </c>
      <c r="G1531" s="22">
        <v>11729</v>
      </c>
      <c r="H1531">
        <v>86</v>
      </c>
      <c r="I1531" t="s">
        <v>56</v>
      </c>
      <c r="J1531" t="s">
        <v>57</v>
      </c>
      <c r="K1531" t="s">
        <v>58</v>
      </c>
      <c r="L1531">
        <v>28.8</v>
      </c>
      <c r="M1531">
        <v>117</v>
      </c>
      <c r="N1531">
        <v>60</v>
      </c>
      <c r="O1531">
        <v>57</v>
      </c>
      <c r="P1531">
        <v>88.5</v>
      </c>
      <c r="Q1531">
        <v>59</v>
      </c>
      <c r="R1531" t="s">
        <v>59</v>
      </c>
      <c r="S1531" t="s">
        <v>50</v>
      </c>
      <c r="T1531" t="s">
        <v>51</v>
      </c>
      <c r="U1531" t="s">
        <v>50</v>
      </c>
      <c r="V1531" t="s">
        <v>51</v>
      </c>
      <c r="W1531" t="s">
        <v>50</v>
      </c>
      <c r="X1531" t="s">
        <v>51</v>
      </c>
      <c r="Y1531" t="s">
        <v>50</v>
      </c>
      <c r="Z1531" t="s">
        <v>52</v>
      </c>
      <c r="AA1531" t="s">
        <v>50</v>
      </c>
      <c r="AB1531" t="s">
        <v>51</v>
      </c>
      <c r="AK1531" t="s">
        <v>51</v>
      </c>
      <c r="AL1531" t="s">
        <v>50</v>
      </c>
      <c r="AM1531" t="s">
        <v>50</v>
      </c>
      <c r="AN1531" t="s">
        <v>51</v>
      </c>
      <c r="AO1531" t="s">
        <v>51</v>
      </c>
      <c r="AP1531" t="s">
        <v>50</v>
      </c>
      <c r="AQ1531" t="s">
        <v>50</v>
      </c>
      <c r="AR1531" t="s">
        <v>50</v>
      </c>
      <c r="AS1531" t="s">
        <v>50</v>
      </c>
      <c r="AT1531" t="s">
        <v>50</v>
      </c>
      <c r="AU1531" t="s">
        <v>52</v>
      </c>
      <c r="AV1531" t="s">
        <v>52</v>
      </c>
      <c r="AW1531" t="s">
        <v>52</v>
      </c>
      <c r="AX1531" t="s">
        <v>52</v>
      </c>
      <c r="AY1531" t="s">
        <v>51</v>
      </c>
    </row>
    <row r="1532" spans="1:51" x14ac:dyDescent="0.25">
      <c r="A1532">
        <v>284907</v>
      </c>
      <c r="B1532">
        <v>59</v>
      </c>
      <c r="D1532">
        <v>59</v>
      </c>
      <c r="E1532">
        <v>1</v>
      </c>
      <c r="F1532" t="s">
        <v>369</v>
      </c>
      <c r="G1532" s="22">
        <v>12667</v>
      </c>
      <c r="H1532">
        <v>84</v>
      </c>
      <c r="I1532" t="s">
        <v>56</v>
      </c>
      <c r="J1532" t="s">
        <v>57</v>
      </c>
      <c r="K1532" t="s">
        <v>48</v>
      </c>
      <c r="L1532">
        <v>27.82</v>
      </c>
      <c r="M1532">
        <v>145</v>
      </c>
      <c r="N1532">
        <v>75</v>
      </c>
      <c r="O1532">
        <v>70</v>
      </c>
      <c r="P1532">
        <v>110</v>
      </c>
      <c r="Q1532">
        <v>61</v>
      </c>
      <c r="R1532" t="s">
        <v>54</v>
      </c>
      <c r="S1532" t="s">
        <v>51</v>
      </c>
      <c r="T1532" t="s">
        <v>50</v>
      </c>
      <c r="U1532" t="s">
        <v>50</v>
      </c>
      <c r="V1532" t="s">
        <v>51</v>
      </c>
      <c r="W1532" t="s">
        <v>50</v>
      </c>
      <c r="X1532" t="s">
        <v>50</v>
      </c>
      <c r="Y1532" t="s">
        <v>50</v>
      </c>
      <c r="Z1532" t="s">
        <v>52</v>
      </c>
      <c r="AA1532" t="s">
        <v>50</v>
      </c>
      <c r="AB1532" t="s">
        <v>51</v>
      </c>
      <c r="AC1532">
        <v>85</v>
      </c>
      <c r="AD1532">
        <v>74</v>
      </c>
      <c r="AE1532">
        <v>121</v>
      </c>
      <c r="AF1532">
        <v>3.9</v>
      </c>
      <c r="AI1532" t="s">
        <v>52</v>
      </c>
      <c r="AJ1532" t="s">
        <v>52</v>
      </c>
      <c r="AK1532" t="s">
        <v>50</v>
      </c>
      <c r="AL1532" t="s">
        <v>50</v>
      </c>
      <c r="AM1532" t="s">
        <v>52</v>
      </c>
      <c r="AN1532" t="s">
        <v>51</v>
      </c>
      <c r="AO1532" t="s">
        <v>51</v>
      </c>
      <c r="AP1532" t="s">
        <v>50</v>
      </c>
      <c r="AQ1532" t="s">
        <v>50</v>
      </c>
      <c r="AR1532" t="s">
        <v>50</v>
      </c>
      <c r="AS1532" t="s">
        <v>51</v>
      </c>
      <c r="AT1532" t="s">
        <v>50</v>
      </c>
      <c r="AU1532" t="s">
        <v>52</v>
      </c>
      <c r="AV1532" t="s">
        <v>52</v>
      </c>
      <c r="AW1532" t="s">
        <v>52</v>
      </c>
      <c r="AX1532" t="s">
        <v>52</v>
      </c>
      <c r="AY1532" t="s">
        <v>51</v>
      </c>
    </row>
    <row r="1533" spans="1:51" hidden="1" x14ac:dyDescent="0.25">
      <c r="A1533">
        <v>284907</v>
      </c>
      <c r="B1533">
        <v>59</v>
      </c>
      <c r="D1533">
        <v>59</v>
      </c>
      <c r="E1533">
        <v>2</v>
      </c>
      <c r="F1533" t="s">
        <v>1808</v>
      </c>
      <c r="G1533" s="22">
        <v>12667</v>
      </c>
      <c r="H1533">
        <v>84</v>
      </c>
      <c r="I1533" t="s">
        <v>56</v>
      </c>
      <c r="J1533" t="s">
        <v>57</v>
      </c>
      <c r="K1533" t="s">
        <v>48</v>
      </c>
      <c r="L1533">
        <v>21.72</v>
      </c>
      <c r="M1533">
        <v>110</v>
      </c>
      <c r="N1533">
        <v>60</v>
      </c>
      <c r="O1533">
        <v>50</v>
      </c>
      <c r="P1533">
        <v>85</v>
      </c>
      <c r="Q1533">
        <v>59</v>
      </c>
      <c r="R1533" t="s">
        <v>54</v>
      </c>
      <c r="S1533" t="s">
        <v>51</v>
      </c>
      <c r="T1533" t="s">
        <v>50</v>
      </c>
      <c r="U1533" t="s">
        <v>50</v>
      </c>
      <c r="V1533" t="s">
        <v>51</v>
      </c>
      <c r="W1533" t="s">
        <v>50</v>
      </c>
      <c r="X1533" t="s">
        <v>50</v>
      </c>
      <c r="Y1533" t="s">
        <v>50</v>
      </c>
      <c r="Z1533" t="s">
        <v>52</v>
      </c>
      <c r="AA1533" t="s">
        <v>50</v>
      </c>
      <c r="AB1533" t="s">
        <v>51</v>
      </c>
      <c r="AI1533" t="s">
        <v>52</v>
      </c>
      <c r="AJ1533" t="s">
        <v>52</v>
      </c>
      <c r="AK1533" t="s">
        <v>50</v>
      </c>
      <c r="AL1533" t="s">
        <v>50</v>
      </c>
      <c r="AM1533" t="s">
        <v>52</v>
      </c>
      <c r="AN1533" t="s">
        <v>51</v>
      </c>
      <c r="AO1533" t="s">
        <v>51</v>
      </c>
      <c r="AP1533" t="s">
        <v>50</v>
      </c>
      <c r="AQ1533" t="s">
        <v>50</v>
      </c>
      <c r="AR1533" t="s">
        <v>50</v>
      </c>
      <c r="AS1533" t="s">
        <v>51</v>
      </c>
      <c r="AT1533" t="s">
        <v>50</v>
      </c>
      <c r="AU1533" t="s">
        <v>52</v>
      </c>
      <c r="AV1533" t="s">
        <v>52</v>
      </c>
      <c r="AW1533" t="s">
        <v>52</v>
      </c>
      <c r="AX1533" t="s">
        <v>52</v>
      </c>
      <c r="AY1533" t="s">
        <v>51</v>
      </c>
    </row>
    <row r="1534" spans="1:51" hidden="1" x14ac:dyDescent="0.25">
      <c r="A1534">
        <v>284907</v>
      </c>
      <c r="B1534">
        <v>59</v>
      </c>
      <c r="D1534">
        <v>59</v>
      </c>
      <c r="E1534">
        <v>3</v>
      </c>
      <c r="F1534" t="s">
        <v>1809</v>
      </c>
      <c r="G1534" s="22">
        <v>12667</v>
      </c>
      <c r="H1534">
        <v>84</v>
      </c>
      <c r="I1534" t="s">
        <v>56</v>
      </c>
      <c r="J1534" t="s">
        <v>57</v>
      </c>
      <c r="K1534" t="s">
        <v>48</v>
      </c>
      <c r="L1534">
        <v>25.57</v>
      </c>
      <c r="M1534">
        <v>125</v>
      </c>
      <c r="N1534">
        <v>70</v>
      </c>
      <c r="O1534">
        <v>55</v>
      </c>
      <c r="P1534">
        <v>97.5</v>
      </c>
      <c r="Q1534">
        <v>63</v>
      </c>
      <c r="R1534" t="s">
        <v>54</v>
      </c>
      <c r="S1534" t="s">
        <v>51</v>
      </c>
      <c r="T1534" t="s">
        <v>50</v>
      </c>
      <c r="U1534" t="s">
        <v>50</v>
      </c>
      <c r="V1534" t="s">
        <v>51</v>
      </c>
      <c r="W1534" t="s">
        <v>50</v>
      </c>
      <c r="X1534" t="s">
        <v>50</v>
      </c>
      <c r="Y1534" t="s">
        <v>50</v>
      </c>
      <c r="Z1534" t="s">
        <v>52</v>
      </c>
      <c r="AA1534" t="s">
        <v>50</v>
      </c>
      <c r="AB1534" t="s">
        <v>51</v>
      </c>
      <c r="AI1534" t="s">
        <v>52</v>
      </c>
      <c r="AJ1534" t="s">
        <v>52</v>
      </c>
      <c r="AK1534" t="s">
        <v>50</v>
      </c>
      <c r="AL1534" t="s">
        <v>50</v>
      </c>
      <c r="AM1534" t="s">
        <v>52</v>
      </c>
      <c r="AN1534" t="s">
        <v>51</v>
      </c>
      <c r="AO1534" t="s">
        <v>51</v>
      </c>
      <c r="AP1534" t="s">
        <v>51</v>
      </c>
      <c r="AQ1534" t="s">
        <v>50</v>
      </c>
      <c r="AR1534" t="s">
        <v>50</v>
      </c>
      <c r="AS1534" t="s">
        <v>51</v>
      </c>
      <c r="AT1534" t="s">
        <v>50</v>
      </c>
      <c r="AU1534" t="s">
        <v>52</v>
      </c>
      <c r="AV1534" t="s">
        <v>52</v>
      </c>
      <c r="AW1534" t="s">
        <v>52</v>
      </c>
      <c r="AX1534" t="s">
        <v>52</v>
      </c>
      <c r="AY1534" t="s">
        <v>51</v>
      </c>
    </row>
    <row r="1535" spans="1:51" hidden="1" x14ac:dyDescent="0.25">
      <c r="A1535">
        <v>284907</v>
      </c>
      <c r="B1535">
        <v>59</v>
      </c>
      <c r="D1535">
        <v>59</v>
      </c>
      <c r="E1535">
        <v>4</v>
      </c>
      <c r="F1535" t="s">
        <v>1810</v>
      </c>
      <c r="G1535" s="22">
        <v>12667</v>
      </c>
      <c r="H1535">
        <v>84</v>
      </c>
      <c r="I1535" t="s">
        <v>56</v>
      </c>
      <c r="J1535" t="s">
        <v>57</v>
      </c>
      <c r="K1535" t="s">
        <v>48</v>
      </c>
      <c r="L1535">
        <v>24.58</v>
      </c>
      <c r="M1535">
        <v>125</v>
      </c>
      <c r="N1535">
        <v>65</v>
      </c>
      <c r="O1535">
        <v>60</v>
      </c>
      <c r="P1535">
        <v>95</v>
      </c>
      <c r="Q1535">
        <v>60</v>
      </c>
      <c r="R1535" t="s">
        <v>49</v>
      </c>
      <c r="S1535" t="s">
        <v>51</v>
      </c>
      <c r="T1535" t="s">
        <v>50</v>
      </c>
      <c r="U1535" t="s">
        <v>50</v>
      </c>
      <c r="V1535" t="s">
        <v>51</v>
      </c>
      <c r="W1535" t="s">
        <v>50</v>
      </c>
      <c r="X1535" t="s">
        <v>50</v>
      </c>
      <c r="Y1535" t="s">
        <v>50</v>
      </c>
      <c r="Z1535" t="s">
        <v>52</v>
      </c>
      <c r="AA1535" t="s">
        <v>50</v>
      </c>
      <c r="AB1535" t="s">
        <v>51</v>
      </c>
      <c r="AC1535">
        <v>96</v>
      </c>
      <c r="AD1535">
        <v>64</v>
      </c>
      <c r="AE1535">
        <v>129</v>
      </c>
      <c r="AF1535">
        <v>4</v>
      </c>
      <c r="AI1535" t="s">
        <v>52</v>
      </c>
      <c r="AJ1535" t="s">
        <v>52</v>
      </c>
      <c r="AK1535" t="s">
        <v>50</v>
      </c>
      <c r="AL1535" t="s">
        <v>50</v>
      </c>
      <c r="AM1535" t="s">
        <v>52</v>
      </c>
      <c r="AN1535" t="s">
        <v>51</v>
      </c>
      <c r="AO1535" t="s">
        <v>51</v>
      </c>
      <c r="AP1535" t="s">
        <v>51</v>
      </c>
      <c r="AQ1535" t="s">
        <v>50</v>
      </c>
      <c r="AR1535" t="s">
        <v>50</v>
      </c>
      <c r="AS1535" t="s">
        <v>51</v>
      </c>
      <c r="AT1535" t="s">
        <v>50</v>
      </c>
      <c r="AU1535" t="s">
        <v>52</v>
      </c>
      <c r="AV1535" t="s">
        <v>52</v>
      </c>
      <c r="AW1535" t="s">
        <v>52</v>
      </c>
      <c r="AX1535" t="s">
        <v>52</v>
      </c>
      <c r="AY1535" t="s">
        <v>51</v>
      </c>
    </row>
    <row r="1536" spans="1:51" hidden="1" x14ac:dyDescent="0.25">
      <c r="A1536">
        <v>284907</v>
      </c>
      <c r="B1536">
        <v>59</v>
      </c>
      <c r="D1536">
        <v>59</v>
      </c>
      <c r="E1536">
        <v>5</v>
      </c>
      <c r="F1536" t="s">
        <v>1811</v>
      </c>
      <c r="G1536" s="22">
        <v>12667</v>
      </c>
      <c r="H1536">
        <v>84</v>
      </c>
      <c r="I1536" t="s">
        <v>56</v>
      </c>
      <c r="J1536" t="s">
        <v>57</v>
      </c>
      <c r="K1536" t="s">
        <v>48</v>
      </c>
      <c r="L1536">
        <v>26.22</v>
      </c>
      <c r="M1536">
        <v>120</v>
      </c>
      <c r="N1536">
        <v>70</v>
      </c>
      <c r="O1536">
        <v>50</v>
      </c>
      <c r="P1536">
        <v>95</v>
      </c>
      <c r="Q1536">
        <v>61</v>
      </c>
      <c r="R1536" t="s">
        <v>54</v>
      </c>
      <c r="S1536" t="s">
        <v>51</v>
      </c>
      <c r="T1536" t="s">
        <v>50</v>
      </c>
      <c r="U1536" t="s">
        <v>50</v>
      </c>
      <c r="V1536" t="s">
        <v>51</v>
      </c>
      <c r="W1536" t="s">
        <v>50</v>
      </c>
      <c r="X1536" t="s">
        <v>50</v>
      </c>
      <c r="Y1536" t="s">
        <v>50</v>
      </c>
      <c r="Z1536" t="s">
        <v>52</v>
      </c>
      <c r="AA1536" t="s">
        <v>50</v>
      </c>
      <c r="AB1536" t="s">
        <v>51</v>
      </c>
      <c r="AI1536" t="s">
        <v>52</v>
      </c>
      <c r="AJ1536" t="s">
        <v>52</v>
      </c>
      <c r="AK1536" t="s">
        <v>50</v>
      </c>
      <c r="AL1536" t="s">
        <v>50</v>
      </c>
      <c r="AM1536" t="s">
        <v>52</v>
      </c>
      <c r="AN1536" t="s">
        <v>51</v>
      </c>
      <c r="AO1536" t="s">
        <v>51</v>
      </c>
      <c r="AP1536" t="s">
        <v>51</v>
      </c>
      <c r="AQ1536" t="s">
        <v>50</v>
      </c>
      <c r="AR1536" t="s">
        <v>50</v>
      </c>
      <c r="AS1536" t="s">
        <v>51</v>
      </c>
      <c r="AT1536" t="s">
        <v>50</v>
      </c>
      <c r="AU1536" t="s">
        <v>52</v>
      </c>
      <c r="AV1536" t="s">
        <v>52</v>
      </c>
      <c r="AW1536" t="s">
        <v>52</v>
      </c>
      <c r="AX1536" t="s">
        <v>52</v>
      </c>
      <c r="AY1536" t="s">
        <v>51</v>
      </c>
    </row>
    <row r="1537" spans="1:51" hidden="1" x14ac:dyDescent="0.25">
      <c r="A1537">
        <v>284907</v>
      </c>
      <c r="B1537">
        <v>59</v>
      </c>
      <c r="C1537">
        <v>59</v>
      </c>
      <c r="D1537">
        <v>59</v>
      </c>
      <c r="E1537">
        <v>6</v>
      </c>
      <c r="F1537" t="s">
        <v>1812</v>
      </c>
      <c r="G1537" s="22">
        <v>12667</v>
      </c>
      <c r="H1537">
        <v>84</v>
      </c>
      <c r="I1537" t="s">
        <v>56</v>
      </c>
      <c r="J1537" t="s">
        <v>57</v>
      </c>
      <c r="K1537" t="s">
        <v>48</v>
      </c>
      <c r="L1537">
        <v>26.1</v>
      </c>
      <c r="M1537">
        <v>125</v>
      </c>
      <c r="N1537">
        <v>60</v>
      </c>
      <c r="O1537">
        <v>65</v>
      </c>
      <c r="P1537">
        <v>92.5</v>
      </c>
      <c r="Q1537">
        <v>61</v>
      </c>
      <c r="R1537" t="s">
        <v>54</v>
      </c>
      <c r="S1537" t="s">
        <v>50</v>
      </c>
      <c r="T1537" t="s">
        <v>50</v>
      </c>
      <c r="U1537" t="s">
        <v>50</v>
      </c>
      <c r="V1537" t="s">
        <v>51</v>
      </c>
      <c r="W1537" t="s">
        <v>50</v>
      </c>
      <c r="X1537" t="s">
        <v>50</v>
      </c>
      <c r="Y1537" t="s">
        <v>50</v>
      </c>
      <c r="Z1537" t="s">
        <v>52</v>
      </c>
      <c r="AA1537" t="s">
        <v>50</v>
      </c>
      <c r="AB1537" t="s">
        <v>51</v>
      </c>
      <c r="AC1537">
        <v>82</v>
      </c>
      <c r="AD1537">
        <v>77</v>
      </c>
      <c r="AE1537">
        <v>109</v>
      </c>
      <c r="AF1537">
        <v>4.3</v>
      </c>
      <c r="AK1537" t="s">
        <v>50</v>
      </c>
      <c r="AL1537" t="s">
        <v>50</v>
      </c>
      <c r="AN1537" t="s">
        <v>51</v>
      </c>
      <c r="AO1537" t="s">
        <v>51</v>
      </c>
      <c r="AP1537" t="s">
        <v>51</v>
      </c>
      <c r="AQ1537" t="s">
        <v>50</v>
      </c>
      <c r="AR1537" t="s">
        <v>50</v>
      </c>
      <c r="AS1537" t="s">
        <v>51</v>
      </c>
      <c r="AT1537" t="s">
        <v>50</v>
      </c>
      <c r="AU1537" t="s">
        <v>52</v>
      </c>
      <c r="AV1537" t="s">
        <v>52</v>
      </c>
      <c r="AW1537" t="s">
        <v>52</v>
      </c>
      <c r="AX1537" t="s">
        <v>52</v>
      </c>
      <c r="AY1537" t="s">
        <v>51</v>
      </c>
    </row>
    <row r="1538" spans="1:51" hidden="1" x14ac:dyDescent="0.25">
      <c r="A1538">
        <v>284907</v>
      </c>
      <c r="B1538">
        <v>59</v>
      </c>
      <c r="C1538">
        <v>59</v>
      </c>
      <c r="D1538">
        <v>59</v>
      </c>
      <c r="E1538">
        <v>7</v>
      </c>
      <c r="F1538" t="s">
        <v>1813</v>
      </c>
      <c r="G1538" s="22">
        <v>12667</v>
      </c>
      <c r="H1538">
        <v>84</v>
      </c>
      <c r="I1538" t="s">
        <v>56</v>
      </c>
      <c r="J1538" t="s">
        <v>57</v>
      </c>
      <c r="K1538" t="s">
        <v>48</v>
      </c>
      <c r="L1538">
        <v>25.3</v>
      </c>
      <c r="M1538">
        <v>115</v>
      </c>
      <c r="N1538">
        <v>70</v>
      </c>
      <c r="O1538">
        <v>45</v>
      </c>
      <c r="P1538">
        <v>92.5</v>
      </c>
      <c r="Q1538">
        <v>63</v>
      </c>
      <c r="R1538" t="s">
        <v>54</v>
      </c>
      <c r="S1538" t="s">
        <v>50</v>
      </c>
      <c r="T1538" t="s">
        <v>50</v>
      </c>
      <c r="U1538" t="s">
        <v>50</v>
      </c>
      <c r="V1538" t="s">
        <v>51</v>
      </c>
      <c r="W1538" t="s">
        <v>50</v>
      </c>
      <c r="X1538" t="s">
        <v>50</v>
      </c>
      <c r="Y1538" t="s">
        <v>50</v>
      </c>
      <c r="Z1538" t="s">
        <v>52</v>
      </c>
      <c r="AA1538" t="s">
        <v>50</v>
      </c>
      <c r="AB1538" t="s">
        <v>51</v>
      </c>
      <c r="AC1538">
        <v>74</v>
      </c>
      <c r="AD1538">
        <v>82</v>
      </c>
      <c r="AE1538">
        <v>128</v>
      </c>
      <c r="AF1538">
        <v>4</v>
      </c>
      <c r="AI1538">
        <v>5</v>
      </c>
      <c r="AJ1538">
        <v>3</v>
      </c>
      <c r="AK1538" t="s">
        <v>50</v>
      </c>
      <c r="AL1538" t="s">
        <v>50</v>
      </c>
      <c r="AM1538" t="s">
        <v>50</v>
      </c>
      <c r="AN1538" t="s">
        <v>51</v>
      </c>
      <c r="AO1538" t="s">
        <v>51</v>
      </c>
      <c r="AP1538" t="s">
        <v>51</v>
      </c>
      <c r="AQ1538" t="s">
        <v>50</v>
      </c>
      <c r="AR1538" t="s">
        <v>50</v>
      </c>
      <c r="AS1538" t="s">
        <v>51</v>
      </c>
      <c r="AT1538" t="s">
        <v>50</v>
      </c>
      <c r="AU1538" t="s">
        <v>52</v>
      </c>
      <c r="AV1538" t="s">
        <v>52</v>
      </c>
      <c r="AW1538" t="s">
        <v>52</v>
      </c>
      <c r="AX1538" t="s">
        <v>52</v>
      </c>
      <c r="AY1538" t="s">
        <v>51</v>
      </c>
    </row>
    <row r="1539" spans="1:51" hidden="1" x14ac:dyDescent="0.25">
      <c r="A1539">
        <v>284907</v>
      </c>
      <c r="B1539">
        <v>60</v>
      </c>
      <c r="C1539">
        <v>60</v>
      </c>
      <c r="D1539">
        <v>59</v>
      </c>
      <c r="E1539">
        <v>8</v>
      </c>
      <c r="F1539" t="s">
        <v>1814</v>
      </c>
      <c r="G1539" s="22">
        <v>12667</v>
      </c>
      <c r="H1539">
        <v>84</v>
      </c>
      <c r="I1539" t="s">
        <v>56</v>
      </c>
      <c r="J1539" t="s">
        <v>57</v>
      </c>
      <c r="K1539" t="s">
        <v>48</v>
      </c>
      <c r="L1539">
        <v>24.8</v>
      </c>
      <c r="M1539">
        <v>130</v>
      </c>
      <c r="N1539">
        <v>70</v>
      </c>
      <c r="O1539">
        <v>60</v>
      </c>
      <c r="P1539">
        <v>100</v>
      </c>
      <c r="Q1539">
        <v>71</v>
      </c>
      <c r="R1539" t="s">
        <v>54</v>
      </c>
      <c r="S1539" t="s">
        <v>50</v>
      </c>
      <c r="T1539" t="s">
        <v>50</v>
      </c>
      <c r="U1539" t="s">
        <v>50</v>
      </c>
      <c r="V1539" t="s">
        <v>51</v>
      </c>
      <c r="W1539" t="s">
        <v>50</v>
      </c>
      <c r="X1539" t="s">
        <v>50</v>
      </c>
      <c r="Y1539" t="s">
        <v>50</v>
      </c>
      <c r="Z1539" t="s">
        <v>52</v>
      </c>
      <c r="AA1539" t="s">
        <v>50</v>
      </c>
      <c r="AB1539" t="s">
        <v>51</v>
      </c>
      <c r="AC1539">
        <v>71</v>
      </c>
      <c r="AD1539">
        <v>83</v>
      </c>
      <c r="AE1539">
        <v>137</v>
      </c>
      <c r="AF1539">
        <v>4.0999999999999996</v>
      </c>
      <c r="AK1539" t="s">
        <v>50</v>
      </c>
      <c r="AL1539" t="s">
        <v>50</v>
      </c>
      <c r="AM1539" t="s">
        <v>50</v>
      </c>
      <c r="AN1539" t="s">
        <v>51</v>
      </c>
      <c r="AO1539" t="s">
        <v>51</v>
      </c>
      <c r="AP1539" t="s">
        <v>51</v>
      </c>
      <c r="AQ1539" t="s">
        <v>50</v>
      </c>
      <c r="AR1539" t="s">
        <v>50</v>
      </c>
      <c r="AS1539" t="s">
        <v>51</v>
      </c>
      <c r="AT1539" t="s">
        <v>50</v>
      </c>
      <c r="AU1539" t="s">
        <v>52</v>
      </c>
      <c r="AV1539" t="s">
        <v>52</v>
      </c>
      <c r="AW1539" t="s">
        <v>52</v>
      </c>
      <c r="AX1539" t="s">
        <v>52</v>
      </c>
      <c r="AY1539" t="s">
        <v>51</v>
      </c>
    </row>
    <row r="1540" spans="1:51" hidden="1" x14ac:dyDescent="0.25">
      <c r="A1540">
        <v>284907</v>
      </c>
      <c r="B1540">
        <v>60</v>
      </c>
      <c r="C1540">
        <v>60</v>
      </c>
      <c r="D1540">
        <v>59</v>
      </c>
      <c r="E1540">
        <v>9</v>
      </c>
      <c r="F1540" t="s">
        <v>1815</v>
      </c>
      <c r="G1540" s="22">
        <v>12667</v>
      </c>
      <c r="H1540">
        <v>84</v>
      </c>
      <c r="I1540" t="s">
        <v>56</v>
      </c>
      <c r="J1540" t="s">
        <v>57</v>
      </c>
      <c r="K1540" t="s">
        <v>48</v>
      </c>
      <c r="L1540">
        <v>24.8</v>
      </c>
      <c r="M1540">
        <v>122</v>
      </c>
      <c r="N1540">
        <v>60</v>
      </c>
      <c r="O1540">
        <v>62</v>
      </c>
      <c r="P1540">
        <v>91</v>
      </c>
      <c r="Q1540">
        <v>64</v>
      </c>
      <c r="R1540" t="s">
        <v>54</v>
      </c>
      <c r="S1540" t="s">
        <v>50</v>
      </c>
      <c r="T1540" t="s">
        <v>50</v>
      </c>
      <c r="U1540" t="s">
        <v>50</v>
      </c>
      <c r="V1540" t="s">
        <v>51</v>
      </c>
      <c r="W1540" t="s">
        <v>50</v>
      </c>
      <c r="X1540" t="s">
        <v>50</v>
      </c>
      <c r="Y1540" t="s">
        <v>50</v>
      </c>
      <c r="Z1540" t="s">
        <v>52</v>
      </c>
      <c r="AA1540" t="s">
        <v>50</v>
      </c>
      <c r="AB1540" t="s">
        <v>51</v>
      </c>
      <c r="AK1540" t="s">
        <v>50</v>
      </c>
      <c r="AL1540" t="s">
        <v>50</v>
      </c>
      <c r="AM1540" t="s">
        <v>50</v>
      </c>
      <c r="AN1540" t="s">
        <v>51</v>
      </c>
      <c r="AO1540" t="s">
        <v>51</v>
      </c>
      <c r="AP1540" t="s">
        <v>51</v>
      </c>
      <c r="AQ1540" t="s">
        <v>50</v>
      </c>
      <c r="AR1540" t="s">
        <v>50</v>
      </c>
      <c r="AS1540" t="s">
        <v>51</v>
      </c>
      <c r="AT1540" t="s">
        <v>50</v>
      </c>
      <c r="AU1540" t="s">
        <v>52</v>
      </c>
      <c r="AV1540" t="s">
        <v>52</v>
      </c>
      <c r="AW1540" t="s">
        <v>52</v>
      </c>
      <c r="AX1540" t="s">
        <v>52</v>
      </c>
      <c r="AY1540" t="s">
        <v>51</v>
      </c>
    </row>
    <row r="1541" spans="1:51" hidden="1" x14ac:dyDescent="0.25">
      <c r="A1541">
        <v>284907</v>
      </c>
      <c r="B1541">
        <v>61</v>
      </c>
      <c r="C1541">
        <v>61</v>
      </c>
      <c r="D1541">
        <v>59</v>
      </c>
      <c r="E1541">
        <v>10</v>
      </c>
      <c r="F1541" t="s">
        <v>1816</v>
      </c>
      <c r="G1541" s="22">
        <v>12667</v>
      </c>
      <c r="H1541">
        <v>84</v>
      </c>
      <c r="I1541" t="s">
        <v>56</v>
      </c>
      <c r="J1541" t="s">
        <v>57</v>
      </c>
      <c r="K1541" t="s">
        <v>48</v>
      </c>
      <c r="L1541">
        <v>23.7</v>
      </c>
      <c r="M1541">
        <v>120</v>
      </c>
      <c r="N1541">
        <v>60</v>
      </c>
      <c r="O1541">
        <v>60</v>
      </c>
      <c r="P1541">
        <v>90</v>
      </c>
      <c r="Q1541">
        <v>62</v>
      </c>
      <c r="R1541" t="s">
        <v>54</v>
      </c>
      <c r="S1541" t="s">
        <v>50</v>
      </c>
      <c r="T1541" t="s">
        <v>50</v>
      </c>
      <c r="U1541" t="s">
        <v>50</v>
      </c>
      <c r="V1541" t="s">
        <v>51</v>
      </c>
      <c r="W1541" t="s">
        <v>50</v>
      </c>
      <c r="X1541" t="s">
        <v>50</v>
      </c>
      <c r="Y1541" t="s">
        <v>50</v>
      </c>
      <c r="Z1541" t="s">
        <v>52</v>
      </c>
      <c r="AA1541" t="s">
        <v>50</v>
      </c>
      <c r="AB1541" t="s">
        <v>51</v>
      </c>
      <c r="AC1541">
        <v>89</v>
      </c>
      <c r="AD1541">
        <v>68</v>
      </c>
      <c r="AE1541">
        <v>143</v>
      </c>
      <c r="AF1541">
        <v>3.7</v>
      </c>
      <c r="AI1541">
        <v>4</v>
      </c>
      <c r="AJ1541">
        <v>2.2000000000000002</v>
      </c>
      <c r="AK1541" t="s">
        <v>50</v>
      </c>
      <c r="AL1541" t="s">
        <v>50</v>
      </c>
      <c r="AM1541" t="s">
        <v>50</v>
      </c>
      <c r="AN1541" t="s">
        <v>51</v>
      </c>
      <c r="AO1541" t="s">
        <v>51</v>
      </c>
      <c r="AP1541" t="s">
        <v>51</v>
      </c>
      <c r="AQ1541" t="s">
        <v>50</v>
      </c>
      <c r="AR1541" t="s">
        <v>50</v>
      </c>
      <c r="AS1541" t="s">
        <v>51</v>
      </c>
      <c r="AT1541" t="s">
        <v>50</v>
      </c>
      <c r="AU1541" t="s">
        <v>52</v>
      </c>
      <c r="AV1541" t="s">
        <v>52</v>
      </c>
      <c r="AW1541" t="s">
        <v>52</v>
      </c>
      <c r="AX1541" t="s">
        <v>52</v>
      </c>
      <c r="AY1541" t="s">
        <v>51</v>
      </c>
    </row>
    <row r="1542" spans="1:51" x14ac:dyDescent="0.25">
      <c r="A1542">
        <v>284914</v>
      </c>
      <c r="B1542">
        <v>55</v>
      </c>
      <c r="C1542">
        <v>55</v>
      </c>
      <c r="D1542">
        <v>20</v>
      </c>
      <c r="E1542">
        <v>1</v>
      </c>
      <c r="F1542" t="s">
        <v>370</v>
      </c>
      <c r="G1542" s="22">
        <v>23073</v>
      </c>
      <c r="H1542">
        <v>55</v>
      </c>
      <c r="I1542" t="s">
        <v>56</v>
      </c>
      <c r="J1542" t="s">
        <v>57</v>
      </c>
      <c r="K1542" t="s">
        <v>48</v>
      </c>
      <c r="L1542">
        <v>28.9</v>
      </c>
      <c r="M1542">
        <v>110</v>
      </c>
      <c r="N1542">
        <v>70</v>
      </c>
      <c r="O1542">
        <v>40</v>
      </c>
      <c r="P1542">
        <v>90</v>
      </c>
      <c r="Q1542">
        <v>45</v>
      </c>
      <c r="R1542" t="s">
        <v>54</v>
      </c>
      <c r="S1542" t="s">
        <v>51</v>
      </c>
      <c r="T1542" t="s">
        <v>51</v>
      </c>
      <c r="U1542" t="s">
        <v>50</v>
      </c>
      <c r="V1542" t="s">
        <v>50</v>
      </c>
      <c r="W1542" t="s">
        <v>50</v>
      </c>
      <c r="X1542" t="s">
        <v>51</v>
      </c>
      <c r="Y1542" t="s">
        <v>51</v>
      </c>
      <c r="Z1542" t="s">
        <v>52</v>
      </c>
      <c r="AA1542" t="s">
        <v>50</v>
      </c>
      <c r="AB1542" t="s">
        <v>50</v>
      </c>
      <c r="AC1542">
        <v>78</v>
      </c>
      <c r="AE1542">
        <v>147</v>
      </c>
      <c r="AF1542">
        <v>4.8</v>
      </c>
      <c r="AI1542">
        <v>4.3</v>
      </c>
      <c r="AJ1542">
        <v>2.6</v>
      </c>
      <c r="AK1542" t="s">
        <v>51</v>
      </c>
      <c r="AL1542" t="s">
        <v>50</v>
      </c>
      <c r="AM1542" t="s">
        <v>50</v>
      </c>
      <c r="AN1542" t="s">
        <v>51</v>
      </c>
      <c r="AO1542" t="s">
        <v>51</v>
      </c>
      <c r="AP1542" t="s">
        <v>50</v>
      </c>
      <c r="AQ1542" t="s">
        <v>50</v>
      </c>
      <c r="AR1542" t="s">
        <v>50</v>
      </c>
      <c r="AS1542" t="s">
        <v>51</v>
      </c>
      <c r="AT1542" t="s">
        <v>50</v>
      </c>
      <c r="AU1542" t="s">
        <v>52</v>
      </c>
      <c r="AV1542" t="s">
        <v>52</v>
      </c>
      <c r="AW1542" t="s">
        <v>52</v>
      </c>
      <c r="AX1542" t="s">
        <v>52</v>
      </c>
      <c r="AY1542" t="s">
        <v>51</v>
      </c>
    </row>
    <row r="1543" spans="1:51" hidden="1" x14ac:dyDescent="0.25">
      <c r="A1543">
        <v>284914</v>
      </c>
      <c r="B1543">
        <v>61</v>
      </c>
      <c r="C1543">
        <v>61</v>
      </c>
      <c r="D1543">
        <v>20</v>
      </c>
      <c r="E1543">
        <v>2</v>
      </c>
      <c r="F1543" t="s">
        <v>1817</v>
      </c>
      <c r="G1543" s="22">
        <v>23073</v>
      </c>
      <c r="H1543">
        <v>55</v>
      </c>
      <c r="I1543" t="s">
        <v>56</v>
      </c>
      <c r="J1543" t="s">
        <v>57</v>
      </c>
      <c r="K1543" t="s">
        <v>48</v>
      </c>
      <c r="L1543">
        <v>28.7</v>
      </c>
      <c r="M1543">
        <v>115</v>
      </c>
      <c r="N1543">
        <v>60</v>
      </c>
      <c r="O1543">
        <v>55</v>
      </c>
      <c r="P1543">
        <v>87.5</v>
      </c>
      <c r="Q1543">
        <v>48</v>
      </c>
      <c r="R1543" t="s">
        <v>54</v>
      </c>
      <c r="S1543" t="s">
        <v>50</v>
      </c>
      <c r="T1543" t="s">
        <v>51</v>
      </c>
      <c r="U1543" t="s">
        <v>50</v>
      </c>
      <c r="V1543" t="s">
        <v>50</v>
      </c>
      <c r="W1543" t="s">
        <v>50</v>
      </c>
      <c r="X1543" t="s">
        <v>51</v>
      </c>
      <c r="Y1543" t="s">
        <v>51</v>
      </c>
      <c r="Z1543" t="s">
        <v>52</v>
      </c>
      <c r="AA1543" t="s">
        <v>50</v>
      </c>
      <c r="AB1543" t="s">
        <v>50</v>
      </c>
      <c r="AC1543">
        <v>70</v>
      </c>
      <c r="AD1543">
        <v>91</v>
      </c>
      <c r="AE1543">
        <v>143</v>
      </c>
      <c r="AF1543">
        <v>4.5</v>
      </c>
      <c r="AI1543">
        <v>3.7</v>
      </c>
      <c r="AJ1543">
        <v>2.1</v>
      </c>
      <c r="AK1543" t="s">
        <v>51</v>
      </c>
      <c r="AL1543" t="s">
        <v>50</v>
      </c>
      <c r="AM1543" t="s">
        <v>50</v>
      </c>
      <c r="AN1543" t="s">
        <v>51</v>
      </c>
      <c r="AO1543" t="s">
        <v>51</v>
      </c>
      <c r="AP1543" t="s">
        <v>50</v>
      </c>
      <c r="AQ1543" t="s">
        <v>50</v>
      </c>
      <c r="AR1543" t="s">
        <v>50</v>
      </c>
      <c r="AS1543" t="s">
        <v>51</v>
      </c>
      <c r="AT1543" t="s">
        <v>50</v>
      </c>
      <c r="AU1543" t="s">
        <v>52</v>
      </c>
      <c r="AV1543" t="s">
        <v>52</v>
      </c>
      <c r="AW1543" t="s">
        <v>52</v>
      </c>
      <c r="AX1543" t="s">
        <v>52</v>
      </c>
      <c r="AY1543" t="s">
        <v>51</v>
      </c>
    </row>
    <row r="1544" spans="1:51" hidden="1" x14ac:dyDescent="0.25">
      <c r="A1544">
        <v>284914</v>
      </c>
      <c r="B1544">
        <v>61</v>
      </c>
      <c r="C1544">
        <v>61</v>
      </c>
      <c r="D1544">
        <v>20</v>
      </c>
      <c r="E1544">
        <v>3</v>
      </c>
      <c r="F1544" t="s">
        <v>1818</v>
      </c>
      <c r="G1544" s="22">
        <v>23073</v>
      </c>
      <c r="H1544">
        <v>55</v>
      </c>
      <c r="I1544" t="s">
        <v>56</v>
      </c>
      <c r="J1544" t="s">
        <v>57</v>
      </c>
      <c r="K1544" t="s">
        <v>48</v>
      </c>
      <c r="L1544">
        <v>28.5</v>
      </c>
      <c r="M1544">
        <v>120</v>
      </c>
      <c r="N1544">
        <v>60</v>
      </c>
      <c r="O1544">
        <v>60</v>
      </c>
      <c r="P1544">
        <v>90</v>
      </c>
      <c r="Q1544">
        <v>48</v>
      </c>
      <c r="R1544" t="s">
        <v>49</v>
      </c>
      <c r="S1544" t="s">
        <v>50</v>
      </c>
      <c r="T1544" t="s">
        <v>51</v>
      </c>
      <c r="U1544" t="s">
        <v>50</v>
      </c>
      <c r="V1544" t="s">
        <v>50</v>
      </c>
      <c r="W1544" t="s">
        <v>50</v>
      </c>
      <c r="X1544" t="s">
        <v>51</v>
      </c>
      <c r="Y1544" t="s">
        <v>51</v>
      </c>
      <c r="Z1544" t="s">
        <v>52</v>
      </c>
      <c r="AA1544" t="s">
        <v>50</v>
      </c>
      <c r="AB1544" t="s">
        <v>50</v>
      </c>
      <c r="AC1544">
        <v>76</v>
      </c>
      <c r="AF1544">
        <v>4.7</v>
      </c>
      <c r="AK1544" t="s">
        <v>51</v>
      </c>
      <c r="AL1544" t="s">
        <v>50</v>
      </c>
      <c r="AM1544" t="s">
        <v>50</v>
      </c>
      <c r="AN1544" t="s">
        <v>51</v>
      </c>
      <c r="AO1544" t="s">
        <v>51</v>
      </c>
      <c r="AP1544" t="s">
        <v>50</v>
      </c>
      <c r="AQ1544" t="s">
        <v>50</v>
      </c>
      <c r="AR1544" t="s">
        <v>50</v>
      </c>
      <c r="AS1544" t="s">
        <v>51</v>
      </c>
      <c r="AT1544" t="s">
        <v>50</v>
      </c>
      <c r="AU1544" t="s">
        <v>52</v>
      </c>
      <c r="AV1544" t="s">
        <v>52</v>
      </c>
      <c r="AW1544" t="s">
        <v>52</v>
      </c>
      <c r="AX1544" t="s">
        <v>52</v>
      </c>
      <c r="AY1544" t="s">
        <v>51</v>
      </c>
    </row>
    <row r="1545" spans="1:51" hidden="1" x14ac:dyDescent="0.25">
      <c r="A1545">
        <v>284914</v>
      </c>
      <c r="B1545">
        <v>61</v>
      </c>
      <c r="C1545">
        <v>61</v>
      </c>
      <c r="D1545">
        <v>20</v>
      </c>
      <c r="E1545">
        <v>4</v>
      </c>
      <c r="F1545" t="s">
        <v>1819</v>
      </c>
      <c r="G1545" s="22">
        <v>23073</v>
      </c>
      <c r="H1545">
        <v>55</v>
      </c>
      <c r="I1545" t="s">
        <v>56</v>
      </c>
      <c r="J1545" t="s">
        <v>57</v>
      </c>
      <c r="K1545" t="s">
        <v>48</v>
      </c>
      <c r="L1545">
        <v>28.7</v>
      </c>
      <c r="M1545">
        <v>120</v>
      </c>
      <c r="N1545">
        <v>80</v>
      </c>
      <c r="O1545">
        <v>40</v>
      </c>
      <c r="P1545">
        <v>100</v>
      </c>
      <c r="Q1545">
        <v>70</v>
      </c>
      <c r="R1545" t="s">
        <v>49</v>
      </c>
      <c r="S1545" t="s">
        <v>50</v>
      </c>
      <c r="T1545" t="s">
        <v>51</v>
      </c>
      <c r="U1545" t="s">
        <v>50</v>
      </c>
      <c r="V1545" t="s">
        <v>50</v>
      </c>
      <c r="W1545" t="s">
        <v>50</v>
      </c>
      <c r="X1545" t="s">
        <v>51</v>
      </c>
      <c r="Y1545" t="s">
        <v>51</v>
      </c>
      <c r="Z1545" t="s">
        <v>52</v>
      </c>
      <c r="AA1545" t="s">
        <v>50</v>
      </c>
      <c r="AB1545" t="s">
        <v>50</v>
      </c>
      <c r="AC1545">
        <v>59</v>
      </c>
      <c r="AE1545">
        <v>146</v>
      </c>
      <c r="AF1545">
        <v>5.2</v>
      </c>
      <c r="AK1545" t="s">
        <v>51</v>
      </c>
      <c r="AL1545" t="s">
        <v>50</v>
      </c>
      <c r="AM1545" t="s">
        <v>50</v>
      </c>
      <c r="AN1545" t="s">
        <v>51</v>
      </c>
      <c r="AO1545" t="s">
        <v>51</v>
      </c>
      <c r="AP1545" t="s">
        <v>50</v>
      </c>
      <c r="AQ1545" t="s">
        <v>50</v>
      </c>
      <c r="AR1545" t="s">
        <v>50</v>
      </c>
      <c r="AS1545" t="s">
        <v>51</v>
      </c>
      <c r="AT1545" t="s">
        <v>50</v>
      </c>
      <c r="AU1545" t="s">
        <v>52</v>
      </c>
      <c r="AV1545" t="s">
        <v>52</v>
      </c>
      <c r="AW1545" t="s">
        <v>52</v>
      </c>
      <c r="AX1545" t="s">
        <v>52</v>
      </c>
      <c r="AY1545" t="s">
        <v>51</v>
      </c>
    </row>
    <row r="1546" spans="1:51" x14ac:dyDescent="0.25">
      <c r="A1546">
        <v>284961</v>
      </c>
      <c r="B1546">
        <v>63</v>
      </c>
      <c r="D1546">
        <v>63</v>
      </c>
      <c r="E1546">
        <v>1</v>
      </c>
      <c r="F1546" t="s">
        <v>371</v>
      </c>
      <c r="G1546" s="22">
        <v>19600</v>
      </c>
      <c r="H1546">
        <v>65</v>
      </c>
      <c r="I1546" t="s">
        <v>46</v>
      </c>
      <c r="J1546" t="s">
        <v>47</v>
      </c>
      <c r="K1546" t="s">
        <v>58</v>
      </c>
      <c r="L1546">
        <v>35.549999999999997</v>
      </c>
      <c r="M1546">
        <v>130</v>
      </c>
      <c r="N1546">
        <v>75</v>
      </c>
      <c r="O1546">
        <v>55</v>
      </c>
      <c r="P1546">
        <v>102.5</v>
      </c>
      <c r="Q1546">
        <v>64</v>
      </c>
      <c r="R1546" t="s">
        <v>54</v>
      </c>
      <c r="S1546" t="s">
        <v>51</v>
      </c>
      <c r="T1546" t="s">
        <v>50</v>
      </c>
      <c r="U1546" t="s">
        <v>50</v>
      </c>
      <c r="V1546" t="s">
        <v>51</v>
      </c>
      <c r="W1546" t="s">
        <v>51</v>
      </c>
      <c r="X1546" t="s">
        <v>50</v>
      </c>
      <c r="Y1546" t="s">
        <v>50</v>
      </c>
      <c r="Z1546" t="s">
        <v>52</v>
      </c>
      <c r="AA1546" t="s">
        <v>50</v>
      </c>
      <c r="AB1546" t="s">
        <v>50</v>
      </c>
      <c r="AI1546" t="s">
        <v>52</v>
      </c>
      <c r="AJ1546" t="s">
        <v>52</v>
      </c>
      <c r="AK1546" t="s">
        <v>50</v>
      </c>
      <c r="AL1546" t="s">
        <v>51</v>
      </c>
      <c r="AM1546" t="s">
        <v>52</v>
      </c>
      <c r="AN1546" t="s">
        <v>51</v>
      </c>
      <c r="AO1546" t="s">
        <v>50</v>
      </c>
      <c r="AQ1546" t="s">
        <v>50</v>
      </c>
      <c r="AR1546" t="s">
        <v>50</v>
      </c>
      <c r="AS1546" t="s">
        <v>50</v>
      </c>
      <c r="AT1546" t="s">
        <v>50</v>
      </c>
      <c r="AU1546" t="s">
        <v>52</v>
      </c>
      <c r="AV1546" t="s">
        <v>52</v>
      </c>
      <c r="AW1546" t="s">
        <v>52</v>
      </c>
      <c r="AX1546" t="s">
        <v>52</v>
      </c>
      <c r="AY1546" t="s">
        <v>50</v>
      </c>
    </row>
    <row r="1547" spans="1:51" hidden="1" x14ac:dyDescent="0.25">
      <c r="A1547">
        <v>284961</v>
      </c>
      <c r="B1547">
        <v>70</v>
      </c>
      <c r="C1547">
        <v>70</v>
      </c>
      <c r="D1547">
        <v>63</v>
      </c>
      <c r="E1547">
        <v>2</v>
      </c>
      <c r="F1547" t="s">
        <v>1820</v>
      </c>
      <c r="G1547" s="22">
        <v>19600</v>
      </c>
      <c r="H1547">
        <v>65</v>
      </c>
      <c r="I1547" t="s">
        <v>46</v>
      </c>
      <c r="J1547" t="s">
        <v>47</v>
      </c>
      <c r="K1547" t="s">
        <v>58</v>
      </c>
      <c r="L1547">
        <v>35.549999999999997</v>
      </c>
      <c r="O1547">
        <v>0</v>
      </c>
      <c r="P1547">
        <v>0</v>
      </c>
      <c r="S1547" t="s">
        <v>51</v>
      </c>
      <c r="T1547" t="s">
        <v>50</v>
      </c>
      <c r="V1547" t="s">
        <v>51</v>
      </c>
      <c r="W1547" t="s">
        <v>51</v>
      </c>
      <c r="X1547" t="s">
        <v>50</v>
      </c>
      <c r="Y1547" t="s">
        <v>50</v>
      </c>
      <c r="Z1547" t="s">
        <v>52</v>
      </c>
      <c r="AA1547" t="s">
        <v>50</v>
      </c>
      <c r="AB1547" t="s">
        <v>50</v>
      </c>
      <c r="AK1547" t="s">
        <v>50</v>
      </c>
      <c r="AL1547" t="s">
        <v>51</v>
      </c>
      <c r="AN1547" t="s">
        <v>51</v>
      </c>
      <c r="AO1547" t="s">
        <v>50</v>
      </c>
      <c r="AQ1547" t="s">
        <v>50</v>
      </c>
      <c r="AR1547" t="s">
        <v>50</v>
      </c>
      <c r="AS1547" t="s">
        <v>50</v>
      </c>
      <c r="AT1547" t="s">
        <v>50</v>
      </c>
      <c r="AU1547" t="s">
        <v>52</v>
      </c>
      <c r="AV1547" t="s">
        <v>52</v>
      </c>
      <c r="AW1547" t="s">
        <v>52</v>
      </c>
      <c r="AX1547" t="s">
        <v>52</v>
      </c>
      <c r="AY1547" t="s">
        <v>51</v>
      </c>
    </row>
    <row r="1548" spans="1:51" hidden="1" x14ac:dyDescent="0.25">
      <c r="A1548">
        <v>284961</v>
      </c>
      <c r="B1548">
        <v>62</v>
      </c>
      <c r="C1548">
        <v>62</v>
      </c>
      <c r="D1548">
        <v>63</v>
      </c>
      <c r="E1548">
        <v>3</v>
      </c>
      <c r="F1548" t="s">
        <v>1821</v>
      </c>
      <c r="G1548" s="22">
        <v>19600</v>
      </c>
      <c r="H1548">
        <v>65</v>
      </c>
      <c r="I1548" t="s">
        <v>46</v>
      </c>
      <c r="J1548" t="s">
        <v>47</v>
      </c>
      <c r="K1548" t="s">
        <v>58</v>
      </c>
      <c r="L1548">
        <v>35.5</v>
      </c>
      <c r="M1548">
        <v>130</v>
      </c>
      <c r="N1548">
        <v>80</v>
      </c>
      <c r="O1548">
        <v>50</v>
      </c>
      <c r="P1548">
        <v>105</v>
      </c>
      <c r="Q1548">
        <v>65</v>
      </c>
      <c r="R1548" t="s">
        <v>54</v>
      </c>
      <c r="S1548" t="s">
        <v>50</v>
      </c>
      <c r="T1548" t="s">
        <v>50</v>
      </c>
      <c r="U1548" t="s">
        <v>50</v>
      </c>
      <c r="V1548" t="s">
        <v>51</v>
      </c>
      <c r="W1548" t="s">
        <v>51</v>
      </c>
      <c r="X1548" t="s">
        <v>50</v>
      </c>
      <c r="Y1548" t="s">
        <v>51</v>
      </c>
      <c r="Z1548" t="s">
        <v>52</v>
      </c>
      <c r="AA1548" t="s">
        <v>50</v>
      </c>
      <c r="AB1548" t="s">
        <v>50</v>
      </c>
      <c r="AC1548">
        <v>70</v>
      </c>
      <c r="AD1548">
        <v>80</v>
      </c>
      <c r="AE1548">
        <v>140</v>
      </c>
      <c r="AF1548">
        <v>5.2</v>
      </c>
      <c r="AI1548">
        <v>5.6</v>
      </c>
      <c r="AJ1548">
        <v>3.5</v>
      </c>
      <c r="AK1548" t="s">
        <v>50</v>
      </c>
      <c r="AL1548" t="s">
        <v>51</v>
      </c>
      <c r="AM1548" t="s">
        <v>50</v>
      </c>
      <c r="AN1548" t="s">
        <v>51</v>
      </c>
      <c r="AO1548" t="s">
        <v>50</v>
      </c>
      <c r="AP1548" t="s">
        <v>50</v>
      </c>
      <c r="AQ1548" t="s">
        <v>50</v>
      </c>
      <c r="AR1548" t="s">
        <v>50</v>
      </c>
      <c r="AS1548" t="s">
        <v>51</v>
      </c>
      <c r="AT1548" t="s">
        <v>50</v>
      </c>
      <c r="AU1548" t="s">
        <v>52</v>
      </c>
      <c r="AV1548" t="s">
        <v>52</v>
      </c>
      <c r="AW1548" t="s">
        <v>52</v>
      </c>
      <c r="AX1548" t="s">
        <v>52</v>
      </c>
      <c r="AY1548" t="s">
        <v>51</v>
      </c>
    </row>
    <row r="1549" spans="1:51" x14ac:dyDescent="0.25">
      <c r="A1549">
        <v>285056</v>
      </c>
      <c r="B1549">
        <v>56</v>
      </c>
      <c r="C1549">
        <v>56</v>
      </c>
      <c r="D1549">
        <v>26</v>
      </c>
      <c r="E1549">
        <v>1</v>
      </c>
      <c r="F1549" t="s">
        <v>372</v>
      </c>
      <c r="G1549" s="22">
        <v>14309</v>
      </c>
      <c r="H1549">
        <v>79</v>
      </c>
      <c r="I1549" t="s">
        <v>56</v>
      </c>
      <c r="J1549" t="s">
        <v>47</v>
      </c>
      <c r="K1549" t="s">
        <v>58</v>
      </c>
      <c r="L1549">
        <v>26.1</v>
      </c>
      <c r="M1549">
        <v>145</v>
      </c>
      <c r="N1549">
        <v>80</v>
      </c>
      <c r="O1549">
        <v>65</v>
      </c>
      <c r="P1549">
        <v>112.5</v>
      </c>
      <c r="Q1549">
        <v>77</v>
      </c>
      <c r="R1549" t="s">
        <v>54</v>
      </c>
      <c r="S1549" t="s">
        <v>50</v>
      </c>
      <c r="T1549" t="s">
        <v>50</v>
      </c>
      <c r="U1549" t="s">
        <v>50</v>
      </c>
      <c r="V1549" t="s">
        <v>51</v>
      </c>
      <c r="W1549" t="s">
        <v>50</v>
      </c>
      <c r="X1549" t="s">
        <v>51</v>
      </c>
      <c r="Y1549" t="s">
        <v>50</v>
      </c>
      <c r="Z1549" t="s">
        <v>52</v>
      </c>
      <c r="AA1549" t="s">
        <v>50</v>
      </c>
      <c r="AB1549" t="s">
        <v>50</v>
      </c>
      <c r="AK1549" t="s">
        <v>50</v>
      </c>
      <c r="AL1549" t="s">
        <v>51</v>
      </c>
      <c r="AM1549" t="s">
        <v>50</v>
      </c>
      <c r="AN1549" t="s">
        <v>51</v>
      </c>
      <c r="AO1549" t="s">
        <v>51</v>
      </c>
      <c r="AP1549" t="s">
        <v>51</v>
      </c>
      <c r="AQ1549" t="s">
        <v>50</v>
      </c>
      <c r="AR1549" t="s">
        <v>50</v>
      </c>
      <c r="AS1549" t="s">
        <v>51</v>
      </c>
      <c r="AT1549" t="s">
        <v>50</v>
      </c>
      <c r="AU1549" t="s">
        <v>52</v>
      </c>
      <c r="AV1549" t="s">
        <v>52</v>
      </c>
      <c r="AW1549" t="s">
        <v>52</v>
      </c>
      <c r="AX1549" t="s">
        <v>52</v>
      </c>
      <c r="AY1549" t="s">
        <v>51</v>
      </c>
    </row>
    <row r="1550" spans="1:51" hidden="1" x14ac:dyDescent="0.25">
      <c r="A1550">
        <v>285056</v>
      </c>
      <c r="B1550">
        <v>56</v>
      </c>
      <c r="C1550">
        <v>56</v>
      </c>
      <c r="D1550">
        <v>26</v>
      </c>
      <c r="E1550">
        <v>2</v>
      </c>
      <c r="F1550" t="s">
        <v>1822</v>
      </c>
      <c r="G1550" s="22">
        <v>14309</v>
      </c>
      <c r="H1550">
        <v>79</v>
      </c>
      <c r="I1550" t="s">
        <v>56</v>
      </c>
      <c r="J1550" t="s">
        <v>47</v>
      </c>
      <c r="K1550" t="s">
        <v>58</v>
      </c>
      <c r="L1550">
        <v>26.3</v>
      </c>
      <c r="M1550">
        <v>140</v>
      </c>
      <c r="N1550">
        <v>80</v>
      </c>
      <c r="O1550">
        <v>60</v>
      </c>
      <c r="P1550">
        <v>110</v>
      </c>
      <c r="Q1550">
        <v>87</v>
      </c>
      <c r="R1550" t="s">
        <v>54</v>
      </c>
      <c r="S1550" t="s">
        <v>50</v>
      </c>
      <c r="T1550" t="s">
        <v>50</v>
      </c>
      <c r="U1550" t="s">
        <v>50</v>
      </c>
      <c r="V1550" t="s">
        <v>51</v>
      </c>
      <c r="W1550" t="s">
        <v>50</v>
      </c>
      <c r="X1550" t="s">
        <v>51</v>
      </c>
      <c r="Y1550" t="s">
        <v>50</v>
      </c>
      <c r="Z1550" t="s">
        <v>52</v>
      </c>
      <c r="AA1550" t="s">
        <v>50</v>
      </c>
      <c r="AB1550" t="s">
        <v>50</v>
      </c>
      <c r="AK1550" t="s">
        <v>50</v>
      </c>
      <c r="AL1550" t="s">
        <v>51</v>
      </c>
      <c r="AM1550" t="s">
        <v>50</v>
      </c>
      <c r="AN1550" t="s">
        <v>51</v>
      </c>
      <c r="AO1550" t="s">
        <v>51</v>
      </c>
      <c r="AP1550" t="s">
        <v>51</v>
      </c>
      <c r="AQ1550" t="s">
        <v>50</v>
      </c>
      <c r="AR1550" t="s">
        <v>50</v>
      </c>
      <c r="AS1550" t="s">
        <v>51</v>
      </c>
      <c r="AT1550" t="s">
        <v>50</v>
      </c>
      <c r="AU1550" t="s">
        <v>52</v>
      </c>
      <c r="AV1550" t="s">
        <v>52</v>
      </c>
      <c r="AW1550" t="s">
        <v>52</v>
      </c>
      <c r="AX1550" t="s">
        <v>52</v>
      </c>
      <c r="AY1550" t="s">
        <v>51</v>
      </c>
    </row>
    <row r="1551" spans="1:51" x14ac:dyDescent="0.25">
      <c r="A1551">
        <v>285602</v>
      </c>
      <c r="B1551">
        <v>55</v>
      </c>
      <c r="D1551">
        <v>55</v>
      </c>
      <c r="E1551">
        <v>1</v>
      </c>
      <c r="F1551" t="s">
        <v>373</v>
      </c>
      <c r="G1551" s="22">
        <v>19803</v>
      </c>
      <c r="H1551">
        <v>64</v>
      </c>
      <c r="I1551" t="s">
        <v>56</v>
      </c>
      <c r="J1551" t="s">
        <v>47</v>
      </c>
      <c r="K1551" t="s">
        <v>48</v>
      </c>
      <c r="L1551">
        <v>33.26</v>
      </c>
      <c r="M1551">
        <v>125</v>
      </c>
      <c r="N1551">
        <v>75</v>
      </c>
      <c r="O1551">
        <v>50</v>
      </c>
      <c r="P1551">
        <v>100</v>
      </c>
      <c r="Q1551">
        <v>74</v>
      </c>
      <c r="R1551" t="s">
        <v>49</v>
      </c>
      <c r="S1551" t="s">
        <v>50</v>
      </c>
      <c r="T1551" t="s">
        <v>50</v>
      </c>
      <c r="U1551" t="s">
        <v>50</v>
      </c>
      <c r="V1551" t="s">
        <v>50</v>
      </c>
      <c r="W1551" t="s">
        <v>50</v>
      </c>
      <c r="X1551" t="s">
        <v>50</v>
      </c>
      <c r="Y1551" t="s">
        <v>50</v>
      </c>
      <c r="Z1551" t="s">
        <v>52</v>
      </c>
      <c r="AA1551" t="s">
        <v>50</v>
      </c>
      <c r="AB1551" t="s">
        <v>50</v>
      </c>
      <c r="AI1551" t="s">
        <v>52</v>
      </c>
      <c r="AJ1551" t="s">
        <v>52</v>
      </c>
      <c r="AK1551" t="s">
        <v>51</v>
      </c>
      <c r="AL1551" t="s">
        <v>50</v>
      </c>
      <c r="AM1551" t="s">
        <v>52</v>
      </c>
      <c r="AN1551" t="s">
        <v>51</v>
      </c>
      <c r="AQ1551" t="s">
        <v>50</v>
      </c>
      <c r="AR1551" t="s">
        <v>50</v>
      </c>
      <c r="AS1551" t="s">
        <v>50</v>
      </c>
      <c r="AT1551" t="s">
        <v>50</v>
      </c>
      <c r="AU1551" t="s">
        <v>52</v>
      </c>
      <c r="AV1551" t="s">
        <v>52</v>
      </c>
      <c r="AW1551" t="s">
        <v>52</v>
      </c>
      <c r="AX1551" t="s">
        <v>52</v>
      </c>
      <c r="AY1551" t="s">
        <v>50</v>
      </c>
    </row>
    <row r="1552" spans="1:51" hidden="1" x14ac:dyDescent="0.25">
      <c r="A1552">
        <v>285602</v>
      </c>
      <c r="B1552">
        <v>55</v>
      </c>
      <c r="D1552">
        <v>55</v>
      </c>
      <c r="E1552">
        <v>2</v>
      </c>
      <c r="F1552" t="s">
        <v>1823</v>
      </c>
      <c r="G1552" s="22">
        <v>19803</v>
      </c>
      <c r="H1552">
        <v>64</v>
      </c>
      <c r="I1552" t="s">
        <v>56</v>
      </c>
      <c r="J1552" t="s">
        <v>47</v>
      </c>
      <c r="K1552" t="s">
        <v>48</v>
      </c>
      <c r="L1552">
        <v>33.270000000000003</v>
      </c>
      <c r="M1552">
        <v>118</v>
      </c>
      <c r="N1552">
        <v>80</v>
      </c>
      <c r="O1552">
        <v>38</v>
      </c>
      <c r="P1552">
        <v>99</v>
      </c>
      <c r="Q1552">
        <v>83</v>
      </c>
      <c r="R1552" t="s">
        <v>49</v>
      </c>
      <c r="S1552" t="s">
        <v>50</v>
      </c>
      <c r="T1552" t="s">
        <v>50</v>
      </c>
      <c r="U1552" t="s">
        <v>50</v>
      </c>
      <c r="V1552" t="s">
        <v>50</v>
      </c>
      <c r="W1552" t="s">
        <v>50</v>
      </c>
      <c r="X1552" t="s">
        <v>50</v>
      </c>
      <c r="Y1552" t="s">
        <v>50</v>
      </c>
      <c r="Z1552" t="s">
        <v>52</v>
      </c>
      <c r="AA1552" t="s">
        <v>50</v>
      </c>
      <c r="AB1552" t="s">
        <v>50</v>
      </c>
      <c r="AC1552">
        <v>96</v>
      </c>
      <c r="AD1552">
        <v>73</v>
      </c>
      <c r="AE1552">
        <v>15.5</v>
      </c>
      <c r="AF1552">
        <v>4.5</v>
      </c>
      <c r="AI1552" t="s">
        <v>52</v>
      </c>
      <c r="AJ1552" t="s">
        <v>52</v>
      </c>
      <c r="AK1552" t="s">
        <v>51</v>
      </c>
      <c r="AL1552" t="s">
        <v>50</v>
      </c>
      <c r="AM1552" t="s">
        <v>52</v>
      </c>
      <c r="AN1552" t="s">
        <v>51</v>
      </c>
      <c r="AQ1552" t="s">
        <v>50</v>
      </c>
      <c r="AR1552" t="s">
        <v>50</v>
      </c>
      <c r="AS1552" t="s">
        <v>50</v>
      </c>
      <c r="AT1552" t="s">
        <v>50</v>
      </c>
      <c r="AU1552" t="s">
        <v>52</v>
      </c>
      <c r="AV1552" t="s">
        <v>52</v>
      </c>
      <c r="AW1552" t="s">
        <v>52</v>
      </c>
      <c r="AX1552" t="s">
        <v>52</v>
      </c>
      <c r="AY1552" t="s">
        <v>50</v>
      </c>
    </row>
    <row r="1553" spans="1:51" hidden="1" x14ac:dyDescent="0.25">
      <c r="A1553">
        <v>285602</v>
      </c>
      <c r="B1553">
        <v>53</v>
      </c>
      <c r="C1553">
        <v>53</v>
      </c>
      <c r="D1553">
        <v>55</v>
      </c>
      <c r="E1553">
        <v>3</v>
      </c>
      <c r="F1553" t="s">
        <v>1824</v>
      </c>
      <c r="G1553" s="22">
        <v>19803</v>
      </c>
      <c r="H1553">
        <v>64</v>
      </c>
      <c r="I1553" t="s">
        <v>56</v>
      </c>
      <c r="J1553" t="s">
        <v>47</v>
      </c>
      <c r="K1553" t="s">
        <v>48</v>
      </c>
      <c r="L1553">
        <v>32.4</v>
      </c>
      <c r="M1553">
        <v>125</v>
      </c>
      <c r="N1553">
        <v>70</v>
      </c>
      <c r="O1553">
        <v>55</v>
      </c>
      <c r="P1553">
        <v>97.5</v>
      </c>
      <c r="Q1553">
        <v>50</v>
      </c>
      <c r="R1553" t="s">
        <v>54</v>
      </c>
      <c r="S1553" t="s">
        <v>50</v>
      </c>
      <c r="T1553" t="s">
        <v>50</v>
      </c>
      <c r="U1553" t="s">
        <v>50</v>
      </c>
      <c r="V1553" t="s">
        <v>50</v>
      </c>
      <c r="W1553" t="s">
        <v>50</v>
      </c>
      <c r="X1553" t="s">
        <v>50</v>
      </c>
      <c r="Y1553" t="s">
        <v>50</v>
      </c>
      <c r="Z1553" t="s">
        <v>52</v>
      </c>
      <c r="AA1553" t="s">
        <v>50</v>
      </c>
      <c r="AB1553" t="s">
        <v>50</v>
      </c>
      <c r="AC1553">
        <v>88</v>
      </c>
      <c r="AD1553">
        <v>81</v>
      </c>
      <c r="AE1553">
        <v>153</v>
      </c>
      <c r="AF1553">
        <v>4.4000000000000004</v>
      </c>
      <c r="AI1553">
        <v>7.2</v>
      </c>
      <c r="AK1553" t="s">
        <v>51</v>
      </c>
      <c r="AL1553" t="s">
        <v>50</v>
      </c>
      <c r="AM1553" t="s">
        <v>50</v>
      </c>
      <c r="AN1553" t="s">
        <v>51</v>
      </c>
      <c r="AO1553" t="s">
        <v>50</v>
      </c>
      <c r="AP1553" t="s">
        <v>50</v>
      </c>
      <c r="AQ1553" t="s">
        <v>50</v>
      </c>
      <c r="AR1553" t="s">
        <v>50</v>
      </c>
      <c r="AS1553" t="s">
        <v>50</v>
      </c>
      <c r="AT1553" t="s">
        <v>50</v>
      </c>
      <c r="AU1553" t="s">
        <v>52</v>
      </c>
      <c r="AV1553" t="s">
        <v>52</v>
      </c>
      <c r="AW1553" t="s">
        <v>52</v>
      </c>
      <c r="AX1553" t="s">
        <v>52</v>
      </c>
      <c r="AY1553" t="s">
        <v>50</v>
      </c>
    </row>
    <row r="1554" spans="1:51" hidden="1" x14ac:dyDescent="0.25">
      <c r="A1554">
        <v>285602</v>
      </c>
      <c r="B1554">
        <v>53</v>
      </c>
      <c r="C1554">
        <v>53</v>
      </c>
      <c r="D1554">
        <v>53</v>
      </c>
      <c r="E1554">
        <v>4</v>
      </c>
      <c r="F1554" t="s">
        <v>1825</v>
      </c>
      <c r="G1554" s="22">
        <v>19803</v>
      </c>
      <c r="H1554">
        <v>64</v>
      </c>
      <c r="I1554" t="s">
        <v>56</v>
      </c>
      <c r="J1554" t="s">
        <v>47</v>
      </c>
      <c r="K1554" t="s">
        <v>48</v>
      </c>
      <c r="L1554">
        <v>32.1</v>
      </c>
      <c r="M1554">
        <v>135</v>
      </c>
      <c r="N1554">
        <v>70</v>
      </c>
      <c r="O1554">
        <v>65</v>
      </c>
      <c r="P1554">
        <v>102.5</v>
      </c>
      <c r="Q1554">
        <v>59</v>
      </c>
      <c r="R1554" t="s">
        <v>54</v>
      </c>
      <c r="S1554" t="s">
        <v>50</v>
      </c>
      <c r="T1554" t="s">
        <v>50</v>
      </c>
      <c r="U1554" t="s">
        <v>50</v>
      </c>
      <c r="V1554" t="s">
        <v>50</v>
      </c>
      <c r="W1554" t="s">
        <v>50</v>
      </c>
      <c r="X1554" t="s">
        <v>50</v>
      </c>
      <c r="Y1554" t="s">
        <v>50</v>
      </c>
      <c r="Z1554" t="s">
        <v>52</v>
      </c>
      <c r="AA1554" t="s">
        <v>50</v>
      </c>
      <c r="AB1554" t="s">
        <v>50</v>
      </c>
      <c r="AC1554">
        <v>87</v>
      </c>
      <c r="AD1554">
        <v>82</v>
      </c>
      <c r="AF1554">
        <v>4.5</v>
      </c>
      <c r="AI1554">
        <v>4.0999999999999996</v>
      </c>
      <c r="AJ1554">
        <v>2</v>
      </c>
      <c r="AK1554" t="s">
        <v>51</v>
      </c>
      <c r="AL1554" t="s">
        <v>50</v>
      </c>
      <c r="AM1554" t="s">
        <v>50</v>
      </c>
      <c r="AN1554" t="s">
        <v>51</v>
      </c>
      <c r="AO1554" t="s">
        <v>50</v>
      </c>
      <c r="AP1554" t="s">
        <v>50</v>
      </c>
      <c r="AQ1554" t="s">
        <v>50</v>
      </c>
      <c r="AR1554" t="s">
        <v>50</v>
      </c>
      <c r="AS1554" t="s">
        <v>51</v>
      </c>
      <c r="AT1554" t="s">
        <v>50</v>
      </c>
      <c r="AU1554" t="s">
        <v>52</v>
      </c>
      <c r="AV1554" t="s">
        <v>52</v>
      </c>
      <c r="AW1554" t="s">
        <v>52</v>
      </c>
      <c r="AX1554" t="s">
        <v>52</v>
      </c>
      <c r="AY1554" t="s">
        <v>50</v>
      </c>
    </row>
    <row r="1555" spans="1:51" hidden="1" x14ac:dyDescent="0.25">
      <c r="A1555">
        <v>285602</v>
      </c>
      <c r="B1555">
        <v>53</v>
      </c>
      <c r="C1555">
        <v>53</v>
      </c>
      <c r="D1555">
        <v>53</v>
      </c>
      <c r="E1555">
        <v>5</v>
      </c>
      <c r="F1555" t="s">
        <v>1826</v>
      </c>
      <c r="G1555" s="22">
        <v>19803</v>
      </c>
      <c r="H1555">
        <v>64</v>
      </c>
      <c r="I1555" t="s">
        <v>56</v>
      </c>
      <c r="J1555" t="s">
        <v>47</v>
      </c>
      <c r="K1555" t="s">
        <v>48</v>
      </c>
      <c r="L1555">
        <v>32.200000000000003</v>
      </c>
      <c r="M1555">
        <v>122</v>
      </c>
      <c r="N1555">
        <v>65</v>
      </c>
      <c r="O1555">
        <v>57</v>
      </c>
      <c r="P1555">
        <v>93.5</v>
      </c>
      <c r="Q1555">
        <v>54</v>
      </c>
      <c r="R1555" t="s">
        <v>54</v>
      </c>
      <c r="S1555" t="s">
        <v>50</v>
      </c>
      <c r="T1555" t="s">
        <v>50</v>
      </c>
      <c r="U1555" t="s">
        <v>50</v>
      </c>
      <c r="V1555" t="s">
        <v>50</v>
      </c>
      <c r="W1555" t="s">
        <v>50</v>
      </c>
      <c r="X1555" t="s">
        <v>50</v>
      </c>
      <c r="Y1555" t="s">
        <v>50</v>
      </c>
      <c r="Z1555" t="s">
        <v>52</v>
      </c>
      <c r="AA1555" t="s">
        <v>50</v>
      </c>
      <c r="AB1555" t="s">
        <v>50</v>
      </c>
      <c r="AC1555">
        <v>93</v>
      </c>
      <c r="AD1555">
        <v>75</v>
      </c>
      <c r="AE1555">
        <v>154</v>
      </c>
      <c r="AF1555">
        <v>4.5999999999999996</v>
      </c>
      <c r="AI1555">
        <v>6.4</v>
      </c>
      <c r="AJ1555">
        <v>3.4</v>
      </c>
      <c r="AK1555" t="s">
        <v>51</v>
      </c>
      <c r="AL1555" t="s">
        <v>50</v>
      </c>
      <c r="AM1555" t="s">
        <v>50</v>
      </c>
      <c r="AN1555" t="s">
        <v>51</v>
      </c>
      <c r="AO1555" t="s">
        <v>50</v>
      </c>
      <c r="AP1555" t="s">
        <v>50</v>
      </c>
      <c r="AQ1555" t="s">
        <v>50</v>
      </c>
      <c r="AR1555" t="s">
        <v>50</v>
      </c>
      <c r="AS1555" t="s">
        <v>50</v>
      </c>
      <c r="AT1555" t="s">
        <v>50</v>
      </c>
      <c r="AU1555" t="s">
        <v>52</v>
      </c>
      <c r="AV1555" t="s">
        <v>52</v>
      </c>
      <c r="AW1555" t="s">
        <v>52</v>
      </c>
      <c r="AX1555" t="s">
        <v>52</v>
      </c>
      <c r="AY1555" t="s">
        <v>50</v>
      </c>
    </row>
    <row r="1556" spans="1:51" x14ac:dyDescent="0.25">
      <c r="A1556">
        <v>285605</v>
      </c>
      <c r="B1556">
        <v>61</v>
      </c>
      <c r="D1556">
        <v>61</v>
      </c>
      <c r="E1556">
        <v>1</v>
      </c>
      <c r="F1556" t="s">
        <v>374</v>
      </c>
      <c r="G1556" s="22">
        <v>13073</v>
      </c>
      <c r="H1556">
        <v>83</v>
      </c>
      <c r="I1556" t="s">
        <v>46</v>
      </c>
      <c r="J1556" t="s">
        <v>47</v>
      </c>
      <c r="K1556" t="s">
        <v>58</v>
      </c>
      <c r="L1556">
        <v>27.06</v>
      </c>
      <c r="M1556">
        <v>140</v>
      </c>
      <c r="N1556">
        <v>90</v>
      </c>
      <c r="O1556">
        <v>50</v>
      </c>
      <c r="P1556">
        <v>115</v>
      </c>
      <c r="Q1556">
        <v>78</v>
      </c>
      <c r="R1556" t="s">
        <v>54</v>
      </c>
      <c r="S1556" t="s">
        <v>51</v>
      </c>
      <c r="T1556" t="s">
        <v>50</v>
      </c>
      <c r="U1556" t="s">
        <v>51</v>
      </c>
      <c r="V1556" t="s">
        <v>51</v>
      </c>
      <c r="W1556" t="s">
        <v>50</v>
      </c>
      <c r="X1556" t="s">
        <v>51</v>
      </c>
      <c r="Y1556" t="s">
        <v>51</v>
      </c>
      <c r="Z1556" t="s">
        <v>52</v>
      </c>
      <c r="AA1556" t="s">
        <v>50</v>
      </c>
      <c r="AB1556" t="s">
        <v>50</v>
      </c>
      <c r="AC1556">
        <v>92</v>
      </c>
      <c r="AD1556">
        <v>51</v>
      </c>
      <c r="AE1556">
        <v>12.9</v>
      </c>
      <c r="AF1556">
        <v>4.8</v>
      </c>
      <c r="AI1556" t="s">
        <v>52</v>
      </c>
      <c r="AJ1556" t="s">
        <v>52</v>
      </c>
      <c r="AM1556" t="s">
        <v>52</v>
      </c>
      <c r="AN1556" t="s">
        <v>50</v>
      </c>
      <c r="AO1556" t="s">
        <v>51</v>
      </c>
      <c r="AP1556" t="s">
        <v>50</v>
      </c>
      <c r="AQ1556" t="s">
        <v>50</v>
      </c>
      <c r="AR1556" t="s">
        <v>50</v>
      </c>
      <c r="AS1556" t="s">
        <v>50</v>
      </c>
      <c r="AT1556" t="s">
        <v>50</v>
      </c>
      <c r="AU1556" t="s">
        <v>52</v>
      </c>
      <c r="AV1556" t="s">
        <v>52</v>
      </c>
      <c r="AW1556" t="s">
        <v>52</v>
      </c>
      <c r="AX1556" t="s">
        <v>52</v>
      </c>
      <c r="AY1556" t="s">
        <v>51</v>
      </c>
    </row>
    <row r="1557" spans="1:51" hidden="1" x14ac:dyDescent="0.25">
      <c r="A1557">
        <v>285605</v>
      </c>
      <c r="B1557">
        <v>61</v>
      </c>
      <c r="D1557">
        <v>61</v>
      </c>
      <c r="E1557">
        <v>2</v>
      </c>
      <c r="F1557" t="s">
        <v>1827</v>
      </c>
      <c r="G1557" s="22">
        <v>13073</v>
      </c>
      <c r="H1557">
        <v>83</v>
      </c>
      <c r="I1557" t="s">
        <v>46</v>
      </c>
      <c r="J1557" t="s">
        <v>47</v>
      </c>
      <c r="K1557" t="s">
        <v>58</v>
      </c>
      <c r="L1557">
        <v>27.06</v>
      </c>
      <c r="M1557">
        <v>168</v>
      </c>
      <c r="N1557">
        <v>85</v>
      </c>
      <c r="O1557">
        <v>83</v>
      </c>
      <c r="P1557">
        <v>126.5</v>
      </c>
      <c r="Q1557">
        <v>76</v>
      </c>
      <c r="R1557" t="s">
        <v>54</v>
      </c>
      <c r="S1557" t="s">
        <v>50</v>
      </c>
      <c r="T1557" t="s">
        <v>50</v>
      </c>
      <c r="U1557" t="s">
        <v>50</v>
      </c>
      <c r="V1557" t="s">
        <v>51</v>
      </c>
      <c r="W1557" t="s">
        <v>50</v>
      </c>
      <c r="X1557" t="s">
        <v>51</v>
      </c>
      <c r="Y1557" t="s">
        <v>51</v>
      </c>
      <c r="Z1557" t="s">
        <v>52</v>
      </c>
      <c r="AA1557" t="s">
        <v>50</v>
      </c>
      <c r="AB1557" t="s">
        <v>50</v>
      </c>
      <c r="AC1557">
        <v>71</v>
      </c>
      <c r="AD1557">
        <v>70</v>
      </c>
      <c r="AF1557">
        <v>4.7</v>
      </c>
      <c r="AI1557" t="s">
        <v>52</v>
      </c>
      <c r="AJ1557" t="s">
        <v>52</v>
      </c>
      <c r="AK1557" t="s">
        <v>50</v>
      </c>
      <c r="AL1557" t="s">
        <v>50</v>
      </c>
      <c r="AM1557" t="s">
        <v>52</v>
      </c>
      <c r="AN1557" t="s">
        <v>50</v>
      </c>
      <c r="AO1557" t="s">
        <v>51</v>
      </c>
      <c r="AP1557" t="s">
        <v>51</v>
      </c>
      <c r="AQ1557" t="s">
        <v>50</v>
      </c>
      <c r="AR1557" t="s">
        <v>50</v>
      </c>
      <c r="AS1557" t="s">
        <v>50</v>
      </c>
      <c r="AT1557" t="s">
        <v>50</v>
      </c>
      <c r="AU1557" t="s">
        <v>52</v>
      </c>
      <c r="AV1557" t="s">
        <v>52</v>
      </c>
      <c r="AW1557" t="s">
        <v>52</v>
      </c>
      <c r="AX1557" t="s">
        <v>52</v>
      </c>
      <c r="AY1557" t="s">
        <v>51</v>
      </c>
    </row>
    <row r="1558" spans="1:51" hidden="1" x14ac:dyDescent="0.25">
      <c r="A1558">
        <v>285605</v>
      </c>
      <c r="B1558">
        <v>61</v>
      </c>
      <c r="D1558">
        <v>61</v>
      </c>
      <c r="E1558">
        <v>3</v>
      </c>
      <c r="F1558" t="s">
        <v>1828</v>
      </c>
      <c r="G1558" s="22">
        <v>13073</v>
      </c>
      <c r="H1558">
        <v>83</v>
      </c>
      <c r="I1558" t="s">
        <v>46</v>
      </c>
      <c r="J1558" t="s">
        <v>47</v>
      </c>
      <c r="K1558" t="s">
        <v>58</v>
      </c>
      <c r="L1558">
        <v>27.06</v>
      </c>
      <c r="M1558">
        <v>142</v>
      </c>
      <c r="N1558">
        <v>80</v>
      </c>
      <c r="O1558">
        <v>62</v>
      </c>
      <c r="P1558">
        <v>111</v>
      </c>
      <c r="Q1558">
        <v>59</v>
      </c>
      <c r="R1558" t="s">
        <v>54</v>
      </c>
      <c r="S1558" t="s">
        <v>50</v>
      </c>
      <c r="T1558" t="s">
        <v>50</v>
      </c>
      <c r="U1558" t="s">
        <v>50</v>
      </c>
      <c r="V1558" t="s">
        <v>51</v>
      </c>
      <c r="W1558" t="s">
        <v>50</v>
      </c>
      <c r="X1558" t="s">
        <v>51</v>
      </c>
      <c r="Y1558" t="s">
        <v>51</v>
      </c>
      <c r="Z1558" t="s">
        <v>52</v>
      </c>
      <c r="AA1558" t="s">
        <v>50</v>
      </c>
      <c r="AB1558" t="s">
        <v>50</v>
      </c>
      <c r="AC1558">
        <v>75</v>
      </c>
      <c r="AD1558">
        <v>66</v>
      </c>
      <c r="AF1558">
        <v>4.8</v>
      </c>
      <c r="AI1558" t="s">
        <v>52</v>
      </c>
      <c r="AJ1558" t="s">
        <v>52</v>
      </c>
      <c r="AK1558" t="s">
        <v>50</v>
      </c>
      <c r="AL1558" t="s">
        <v>50</v>
      </c>
      <c r="AM1558" t="s">
        <v>52</v>
      </c>
      <c r="AN1558" t="s">
        <v>51</v>
      </c>
      <c r="AO1558" t="s">
        <v>51</v>
      </c>
      <c r="AP1558" t="s">
        <v>51</v>
      </c>
      <c r="AQ1558" t="s">
        <v>50</v>
      </c>
      <c r="AR1558" t="s">
        <v>50</v>
      </c>
      <c r="AS1558" t="s">
        <v>50</v>
      </c>
      <c r="AT1558" t="s">
        <v>50</v>
      </c>
      <c r="AU1558" t="s">
        <v>52</v>
      </c>
      <c r="AV1558" t="s">
        <v>52</v>
      </c>
      <c r="AW1558" t="s">
        <v>52</v>
      </c>
      <c r="AX1558" t="s">
        <v>52</v>
      </c>
      <c r="AY1558" t="s">
        <v>51</v>
      </c>
    </row>
    <row r="1559" spans="1:51" hidden="1" x14ac:dyDescent="0.25">
      <c r="A1559">
        <v>285605</v>
      </c>
      <c r="B1559">
        <v>61</v>
      </c>
      <c r="C1559">
        <v>61</v>
      </c>
      <c r="D1559">
        <v>61</v>
      </c>
      <c r="E1559">
        <v>4</v>
      </c>
      <c r="F1559" t="s">
        <v>1829</v>
      </c>
      <c r="G1559" s="22">
        <v>13073</v>
      </c>
      <c r="H1559">
        <v>83</v>
      </c>
      <c r="I1559" t="s">
        <v>46</v>
      </c>
      <c r="J1559" t="s">
        <v>47</v>
      </c>
      <c r="K1559" t="s">
        <v>58</v>
      </c>
      <c r="L1559">
        <v>27.06</v>
      </c>
      <c r="O1559">
        <v>0</v>
      </c>
      <c r="P1559">
        <v>0</v>
      </c>
      <c r="S1559" t="s">
        <v>50</v>
      </c>
      <c r="T1559" t="s">
        <v>50</v>
      </c>
      <c r="V1559" t="s">
        <v>51</v>
      </c>
      <c r="W1559" t="s">
        <v>50</v>
      </c>
      <c r="X1559" t="s">
        <v>51</v>
      </c>
      <c r="Y1559" t="s">
        <v>51</v>
      </c>
      <c r="Z1559" t="s">
        <v>52</v>
      </c>
      <c r="AA1559" t="s">
        <v>50</v>
      </c>
      <c r="AB1559" t="s">
        <v>50</v>
      </c>
      <c r="AK1559" t="s">
        <v>50</v>
      </c>
      <c r="AL1559" t="s">
        <v>50</v>
      </c>
      <c r="AN1559" t="s">
        <v>51</v>
      </c>
      <c r="AO1559" t="s">
        <v>51</v>
      </c>
      <c r="AP1559" t="s">
        <v>51</v>
      </c>
      <c r="AQ1559" t="s">
        <v>50</v>
      </c>
      <c r="AR1559" t="s">
        <v>50</v>
      </c>
      <c r="AS1559" t="s">
        <v>50</v>
      </c>
      <c r="AT1559" t="s">
        <v>50</v>
      </c>
      <c r="AU1559" t="s">
        <v>52</v>
      </c>
      <c r="AV1559" t="s">
        <v>52</v>
      </c>
      <c r="AW1559" t="s">
        <v>52</v>
      </c>
      <c r="AX1559" t="s">
        <v>52</v>
      </c>
      <c r="AY1559" t="s">
        <v>51</v>
      </c>
    </row>
    <row r="1560" spans="1:51" x14ac:dyDescent="0.25">
      <c r="A1560">
        <v>285806</v>
      </c>
      <c r="B1560">
        <v>53</v>
      </c>
      <c r="D1560">
        <v>53</v>
      </c>
      <c r="E1560">
        <v>1</v>
      </c>
      <c r="F1560" t="s">
        <v>375</v>
      </c>
      <c r="G1560" s="22">
        <v>15757</v>
      </c>
      <c r="H1560">
        <v>75</v>
      </c>
      <c r="I1560" t="s">
        <v>56</v>
      </c>
      <c r="J1560" t="s">
        <v>47</v>
      </c>
      <c r="K1560" t="s">
        <v>58</v>
      </c>
      <c r="L1560">
        <v>37.549999999999997</v>
      </c>
      <c r="M1560">
        <v>160</v>
      </c>
      <c r="N1560">
        <v>90</v>
      </c>
      <c r="O1560">
        <v>70</v>
      </c>
      <c r="P1560">
        <v>125</v>
      </c>
      <c r="Q1560">
        <v>80</v>
      </c>
      <c r="R1560" t="s">
        <v>49</v>
      </c>
      <c r="S1560" t="s">
        <v>50</v>
      </c>
      <c r="T1560" t="s">
        <v>51</v>
      </c>
      <c r="U1560" t="s">
        <v>50</v>
      </c>
      <c r="V1560" t="s">
        <v>51</v>
      </c>
      <c r="W1560" t="s">
        <v>50</v>
      </c>
      <c r="X1560" t="s">
        <v>50</v>
      </c>
      <c r="Y1560" t="s">
        <v>50</v>
      </c>
      <c r="Z1560" t="s">
        <v>52</v>
      </c>
      <c r="AA1560" t="s">
        <v>50</v>
      </c>
      <c r="AB1560" t="s">
        <v>50</v>
      </c>
      <c r="AC1560">
        <v>76</v>
      </c>
      <c r="AD1560">
        <v>86</v>
      </c>
      <c r="AF1560">
        <v>4.8</v>
      </c>
      <c r="AI1560" t="s">
        <v>52</v>
      </c>
      <c r="AJ1560" t="s">
        <v>52</v>
      </c>
      <c r="AK1560" t="s">
        <v>51</v>
      </c>
      <c r="AL1560" t="s">
        <v>50</v>
      </c>
      <c r="AM1560" t="s">
        <v>52</v>
      </c>
      <c r="AN1560" t="s">
        <v>50</v>
      </c>
      <c r="AO1560" t="s">
        <v>50</v>
      </c>
      <c r="AQ1560" t="s">
        <v>50</v>
      </c>
      <c r="AR1560" t="s">
        <v>50</v>
      </c>
      <c r="AS1560" t="s">
        <v>50</v>
      </c>
      <c r="AT1560" t="s">
        <v>50</v>
      </c>
      <c r="AU1560" t="s">
        <v>52</v>
      </c>
      <c r="AV1560" t="s">
        <v>52</v>
      </c>
      <c r="AW1560" t="s">
        <v>52</v>
      </c>
      <c r="AX1560" t="s">
        <v>52</v>
      </c>
      <c r="AY1560" t="s">
        <v>50</v>
      </c>
    </row>
    <row r="1561" spans="1:51" hidden="1" x14ac:dyDescent="0.25">
      <c r="A1561">
        <v>285806</v>
      </c>
      <c r="B1561">
        <v>53</v>
      </c>
      <c r="D1561">
        <v>53</v>
      </c>
      <c r="E1561">
        <v>2</v>
      </c>
      <c r="F1561" t="s">
        <v>1830</v>
      </c>
      <c r="G1561" s="22">
        <v>15757</v>
      </c>
      <c r="H1561">
        <v>75</v>
      </c>
      <c r="I1561" t="s">
        <v>56</v>
      </c>
      <c r="J1561" t="s">
        <v>47</v>
      </c>
      <c r="K1561" t="s">
        <v>58</v>
      </c>
      <c r="L1561">
        <v>38.86</v>
      </c>
      <c r="M1561">
        <v>185</v>
      </c>
      <c r="N1561">
        <v>100</v>
      </c>
      <c r="O1561">
        <v>85</v>
      </c>
      <c r="P1561">
        <v>142.5</v>
      </c>
      <c r="Q1561">
        <v>77</v>
      </c>
      <c r="R1561" t="s">
        <v>54</v>
      </c>
      <c r="S1561" t="s">
        <v>50</v>
      </c>
      <c r="T1561" t="s">
        <v>51</v>
      </c>
      <c r="U1561" t="s">
        <v>50</v>
      </c>
      <c r="V1561" t="s">
        <v>51</v>
      </c>
      <c r="W1561" t="s">
        <v>50</v>
      </c>
      <c r="X1561" t="s">
        <v>50</v>
      </c>
      <c r="Y1561" t="s">
        <v>50</v>
      </c>
      <c r="Z1561" t="s">
        <v>52</v>
      </c>
      <c r="AA1561" t="s">
        <v>50</v>
      </c>
      <c r="AB1561" t="s">
        <v>50</v>
      </c>
      <c r="AC1561">
        <v>72</v>
      </c>
      <c r="AD1561">
        <v>88</v>
      </c>
      <c r="AF1561">
        <v>4.5999999999999996</v>
      </c>
      <c r="AI1561" t="s">
        <v>52</v>
      </c>
      <c r="AJ1561" t="s">
        <v>52</v>
      </c>
      <c r="AK1561" t="s">
        <v>51</v>
      </c>
      <c r="AL1561" t="s">
        <v>50</v>
      </c>
      <c r="AM1561" t="s">
        <v>52</v>
      </c>
      <c r="AN1561" t="s">
        <v>51</v>
      </c>
      <c r="AO1561" t="s">
        <v>50</v>
      </c>
      <c r="AQ1561" t="s">
        <v>50</v>
      </c>
      <c r="AR1561" t="s">
        <v>50</v>
      </c>
      <c r="AS1561" t="s">
        <v>51</v>
      </c>
      <c r="AT1561" t="s">
        <v>50</v>
      </c>
      <c r="AU1561" t="s">
        <v>52</v>
      </c>
      <c r="AV1561" t="s">
        <v>52</v>
      </c>
      <c r="AW1561" t="s">
        <v>52</v>
      </c>
      <c r="AX1561" t="s">
        <v>52</v>
      </c>
      <c r="AY1561" t="s">
        <v>50</v>
      </c>
    </row>
    <row r="1562" spans="1:51" hidden="1" x14ac:dyDescent="0.25">
      <c r="A1562">
        <v>285806</v>
      </c>
      <c r="B1562">
        <v>53</v>
      </c>
      <c r="C1562">
        <v>53</v>
      </c>
      <c r="D1562">
        <v>53</v>
      </c>
      <c r="E1562">
        <v>3</v>
      </c>
      <c r="F1562" t="s">
        <v>1831</v>
      </c>
      <c r="G1562" s="22">
        <v>15757</v>
      </c>
      <c r="H1562">
        <v>75</v>
      </c>
      <c r="I1562" t="s">
        <v>56</v>
      </c>
      <c r="J1562" t="s">
        <v>47</v>
      </c>
      <c r="K1562" t="s">
        <v>58</v>
      </c>
      <c r="L1562">
        <v>39.9</v>
      </c>
      <c r="M1562">
        <v>147</v>
      </c>
      <c r="N1562">
        <v>65</v>
      </c>
      <c r="O1562">
        <v>82</v>
      </c>
      <c r="P1562">
        <v>106</v>
      </c>
      <c r="Q1562">
        <v>82</v>
      </c>
      <c r="R1562" t="s">
        <v>54</v>
      </c>
      <c r="S1562" t="s">
        <v>50</v>
      </c>
      <c r="T1562" t="s">
        <v>51</v>
      </c>
      <c r="U1562" t="s">
        <v>50</v>
      </c>
      <c r="V1562" t="s">
        <v>51</v>
      </c>
      <c r="W1562" t="s">
        <v>50</v>
      </c>
      <c r="X1562" t="s">
        <v>50</v>
      </c>
      <c r="Y1562" t="s">
        <v>50</v>
      </c>
      <c r="Z1562" t="b">
        <v>1</v>
      </c>
      <c r="AA1562" t="s">
        <v>50</v>
      </c>
      <c r="AB1562" t="s">
        <v>50</v>
      </c>
      <c r="AK1562" t="s">
        <v>51</v>
      </c>
      <c r="AL1562" t="s">
        <v>50</v>
      </c>
      <c r="AN1562" t="s">
        <v>51</v>
      </c>
      <c r="AO1562" t="s">
        <v>50</v>
      </c>
      <c r="AP1562" t="s">
        <v>50</v>
      </c>
      <c r="AQ1562" t="s">
        <v>50</v>
      </c>
      <c r="AR1562" t="s">
        <v>50</v>
      </c>
      <c r="AS1562" t="s">
        <v>51</v>
      </c>
      <c r="AT1562" t="s">
        <v>50</v>
      </c>
      <c r="AU1562" t="s">
        <v>52</v>
      </c>
      <c r="AV1562" t="s">
        <v>52</v>
      </c>
      <c r="AW1562" t="s">
        <v>52</v>
      </c>
      <c r="AX1562" t="s">
        <v>52</v>
      </c>
      <c r="AY1562" t="s">
        <v>50</v>
      </c>
    </row>
    <row r="1563" spans="1:51" hidden="1" x14ac:dyDescent="0.25">
      <c r="A1563">
        <v>285806</v>
      </c>
      <c r="B1563">
        <v>53</v>
      </c>
      <c r="C1563">
        <v>53</v>
      </c>
      <c r="D1563">
        <v>53</v>
      </c>
      <c r="E1563">
        <v>4</v>
      </c>
      <c r="F1563" t="s">
        <v>1832</v>
      </c>
      <c r="G1563" s="22">
        <v>15757</v>
      </c>
      <c r="H1563">
        <v>75</v>
      </c>
      <c r="I1563" t="s">
        <v>56</v>
      </c>
      <c r="J1563" t="s">
        <v>47</v>
      </c>
      <c r="K1563" t="s">
        <v>58</v>
      </c>
      <c r="L1563">
        <v>39.799999999999997</v>
      </c>
      <c r="M1563">
        <v>130</v>
      </c>
      <c r="N1563">
        <v>70</v>
      </c>
      <c r="O1563">
        <v>60</v>
      </c>
      <c r="P1563">
        <v>100</v>
      </c>
      <c r="Q1563">
        <v>67</v>
      </c>
      <c r="R1563" t="s">
        <v>54</v>
      </c>
      <c r="S1563" t="s">
        <v>50</v>
      </c>
      <c r="T1563" t="s">
        <v>51</v>
      </c>
      <c r="U1563" t="s">
        <v>50</v>
      </c>
      <c r="V1563" t="s">
        <v>51</v>
      </c>
      <c r="W1563" t="s">
        <v>50</v>
      </c>
      <c r="X1563" t="s">
        <v>50</v>
      </c>
      <c r="Y1563" t="s">
        <v>50</v>
      </c>
      <c r="Z1563" t="b">
        <v>1</v>
      </c>
      <c r="AA1563" t="s">
        <v>50</v>
      </c>
      <c r="AB1563" t="s">
        <v>50</v>
      </c>
      <c r="AK1563" t="s">
        <v>51</v>
      </c>
      <c r="AL1563" t="s">
        <v>50</v>
      </c>
      <c r="AN1563" t="s">
        <v>51</v>
      </c>
      <c r="AO1563" t="s">
        <v>50</v>
      </c>
      <c r="AP1563" t="s">
        <v>50</v>
      </c>
      <c r="AQ1563" t="s">
        <v>50</v>
      </c>
      <c r="AR1563" t="s">
        <v>50</v>
      </c>
      <c r="AS1563" t="s">
        <v>51</v>
      </c>
      <c r="AT1563" t="s">
        <v>50</v>
      </c>
      <c r="AU1563" t="s">
        <v>52</v>
      </c>
      <c r="AV1563" t="s">
        <v>52</v>
      </c>
      <c r="AW1563" t="s">
        <v>52</v>
      </c>
      <c r="AX1563" t="s">
        <v>52</v>
      </c>
      <c r="AY1563" t="s">
        <v>50</v>
      </c>
    </row>
    <row r="1564" spans="1:51" hidden="1" x14ac:dyDescent="0.25">
      <c r="A1564">
        <v>285806</v>
      </c>
      <c r="B1564">
        <v>57</v>
      </c>
      <c r="C1564">
        <v>57</v>
      </c>
      <c r="D1564">
        <v>53</v>
      </c>
      <c r="E1564">
        <v>5</v>
      </c>
      <c r="F1564" t="s">
        <v>1833</v>
      </c>
      <c r="G1564" s="22">
        <v>15757</v>
      </c>
      <c r="H1564">
        <v>75</v>
      </c>
      <c r="I1564" t="s">
        <v>56</v>
      </c>
      <c r="J1564" t="s">
        <v>47</v>
      </c>
      <c r="K1564" t="s">
        <v>58</v>
      </c>
      <c r="L1564">
        <v>40.200000000000003</v>
      </c>
      <c r="M1564">
        <v>150</v>
      </c>
      <c r="N1564">
        <v>70</v>
      </c>
      <c r="O1564">
        <v>80</v>
      </c>
      <c r="P1564">
        <v>110</v>
      </c>
      <c r="Q1564">
        <v>77</v>
      </c>
      <c r="R1564" t="s">
        <v>54</v>
      </c>
      <c r="S1564" t="s">
        <v>50</v>
      </c>
      <c r="T1564" t="s">
        <v>51</v>
      </c>
      <c r="U1564" t="s">
        <v>50</v>
      </c>
      <c r="V1564" t="s">
        <v>51</v>
      </c>
      <c r="W1564" t="s">
        <v>50</v>
      </c>
      <c r="X1564" t="s">
        <v>50</v>
      </c>
      <c r="Y1564" t="s">
        <v>50</v>
      </c>
      <c r="Z1564" t="b">
        <v>1</v>
      </c>
      <c r="AA1564" t="s">
        <v>50</v>
      </c>
      <c r="AB1564" t="s">
        <v>50</v>
      </c>
      <c r="AK1564" t="s">
        <v>51</v>
      </c>
      <c r="AL1564" t="s">
        <v>50</v>
      </c>
      <c r="AM1564" t="s">
        <v>50</v>
      </c>
      <c r="AN1564" t="s">
        <v>51</v>
      </c>
      <c r="AO1564" t="s">
        <v>50</v>
      </c>
      <c r="AP1564" t="s">
        <v>50</v>
      </c>
      <c r="AQ1564" t="s">
        <v>50</v>
      </c>
      <c r="AR1564" t="s">
        <v>50</v>
      </c>
      <c r="AS1564" t="s">
        <v>51</v>
      </c>
      <c r="AT1564" t="s">
        <v>50</v>
      </c>
      <c r="AU1564" t="s">
        <v>52</v>
      </c>
      <c r="AV1564" t="s">
        <v>52</v>
      </c>
      <c r="AW1564" t="s">
        <v>52</v>
      </c>
      <c r="AX1564" t="s">
        <v>52</v>
      </c>
      <c r="AY1564" t="s">
        <v>50</v>
      </c>
    </row>
    <row r="1565" spans="1:51" hidden="1" x14ac:dyDescent="0.25">
      <c r="A1565">
        <v>285806</v>
      </c>
      <c r="B1565">
        <v>60</v>
      </c>
      <c r="C1565">
        <v>60</v>
      </c>
      <c r="D1565">
        <v>53</v>
      </c>
      <c r="E1565">
        <v>6</v>
      </c>
      <c r="F1565" t="s">
        <v>1834</v>
      </c>
      <c r="G1565" s="22">
        <v>15757</v>
      </c>
      <c r="H1565">
        <v>75</v>
      </c>
      <c r="I1565" t="s">
        <v>56</v>
      </c>
      <c r="J1565" t="s">
        <v>47</v>
      </c>
      <c r="K1565" t="s">
        <v>58</v>
      </c>
      <c r="L1565">
        <v>40.5</v>
      </c>
      <c r="M1565">
        <v>145</v>
      </c>
      <c r="N1565">
        <v>80</v>
      </c>
      <c r="O1565">
        <v>65</v>
      </c>
      <c r="P1565">
        <v>112.5</v>
      </c>
      <c r="Q1565">
        <v>81</v>
      </c>
      <c r="R1565" t="s">
        <v>54</v>
      </c>
      <c r="S1565" t="s">
        <v>50</v>
      </c>
      <c r="T1565" t="s">
        <v>51</v>
      </c>
      <c r="U1565" t="s">
        <v>50</v>
      </c>
      <c r="V1565" t="s">
        <v>51</v>
      </c>
      <c r="W1565" t="s">
        <v>50</v>
      </c>
      <c r="X1565" t="s">
        <v>50</v>
      </c>
      <c r="Y1565" t="s">
        <v>50</v>
      </c>
      <c r="Z1565" t="b">
        <v>1</v>
      </c>
      <c r="AA1565" t="s">
        <v>50</v>
      </c>
      <c r="AB1565" t="s">
        <v>50</v>
      </c>
      <c r="AC1565">
        <v>79</v>
      </c>
      <c r="AD1565">
        <v>84</v>
      </c>
      <c r="AE1565">
        <v>142</v>
      </c>
      <c r="AF1565">
        <v>4.8</v>
      </c>
      <c r="AI1565">
        <v>3.2</v>
      </c>
      <c r="AJ1565">
        <v>1.1000000000000001</v>
      </c>
      <c r="AK1565" t="s">
        <v>51</v>
      </c>
      <c r="AL1565" t="s">
        <v>50</v>
      </c>
      <c r="AM1565" t="s">
        <v>50</v>
      </c>
      <c r="AN1565" t="s">
        <v>51</v>
      </c>
      <c r="AO1565" t="s">
        <v>50</v>
      </c>
      <c r="AP1565" t="s">
        <v>50</v>
      </c>
      <c r="AQ1565" t="s">
        <v>50</v>
      </c>
      <c r="AR1565" t="s">
        <v>50</v>
      </c>
      <c r="AS1565" t="s">
        <v>51</v>
      </c>
      <c r="AT1565" t="s">
        <v>50</v>
      </c>
      <c r="AU1565" t="s">
        <v>52</v>
      </c>
      <c r="AV1565" t="s">
        <v>52</v>
      </c>
      <c r="AW1565" t="s">
        <v>52</v>
      </c>
      <c r="AX1565" t="s">
        <v>52</v>
      </c>
      <c r="AY1565" t="s">
        <v>50</v>
      </c>
    </row>
    <row r="1566" spans="1:51" x14ac:dyDescent="0.25">
      <c r="A1566">
        <v>285836</v>
      </c>
      <c r="B1566">
        <v>62</v>
      </c>
      <c r="D1566">
        <v>62</v>
      </c>
      <c r="E1566">
        <v>1</v>
      </c>
      <c r="F1566" t="s">
        <v>376</v>
      </c>
      <c r="G1566" s="22">
        <v>9269</v>
      </c>
      <c r="H1566">
        <v>93</v>
      </c>
      <c r="I1566" t="s">
        <v>56</v>
      </c>
      <c r="J1566" t="s">
        <v>57</v>
      </c>
      <c r="K1566" t="s">
        <v>58</v>
      </c>
      <c r="L1566">
        <v>24.02</v>
      </c>
      <c r="M1566">
        <v>118</v>
      </c>
      <c r="N1566">
        <v>70</v>
      </c>
      <c r="O1566">
        <v>48</v>
      </c>
      <c r="P1566">
        <v>94</v>
      </c>
      <c r="Q1566">
        <v>58</v>
      </c>
      <c r="R1566" t="s">
        <v>49</v>
      </c>
      <c r="S1566" t="s">
        <v>50</v>
      </c>
      <c r="T1566" t="s">
        <v>50</v>
      </c>
      <c r="U1566" t="s">
        <v>50</v>
      </c>
      <c r="V1566" t="s">
        <v>50</v>
      </c>
      <c r="W1566" t="s">
        <v>51</v>
      </c>
      <c r="X1566" t="s">
        <v>50</v>
      </c>
      <c r="Y1566" t="s">
        <v>50</v>
      </c>
      <c r="Z1566" t="s">
        <v>52</v>
      </c>
      <c r="AA1566" t="s">
        <v>50</v>
      </c>
      <c r="AB1566" t="s">
        <v>50</v>
      </c>
      <c r="AC1566">
        <v>73</v>
      </c>
      <c r="AD1566">
        <v>78</v>
      </c>
      <c r="AF1566">
        <v>4.8</v>
      </c>
      <c r="AI1566" t="s">
        <v>52</v>
      </c>
      <c r="AJ1566" t="s">
        <v>52</v>
      </c>
      <c r="AK1566" t="s">
        <v>51</v>
      </c>
      <c r="AL1566" t="s">
        <v>50</v>
      </c>
      <c r="AM1566" t="s">
        <v>52</v>
      </c>
      <c r="AN1566" t="s">
        <v>51</v>
      </c>
      <c r="AO1566" t="s">
        <v>51</v>
      </c>
      <c r="AP1566" t="s">
        <v>50</v>
      </c>
      <c r="AQ1566" t="s">
        <v>50</v>
      </c>
      <c r="AR1566" t="s">
        <v>50</v>
      </c>
      <c r="AS1566" t="s">
        <v>51</v>
      </c>
      <c r="AT1566" t="s">
        <v>50</v>
      </c>
      <c r="AU1566" t="s">
        <v>52</v>
      </c>
      <c r="AV1566" t="s">
        <v>52</v>
      </c>
      <c r="AW1566" t="s">
        <v>52</v>
      </c>
      <c r="AX1566" t="s">
        <v>52</v>
      </c>
      <c r="AY1566" t="s">
        <v>51</v>
      </c>
    </row>
    <row r="1567" spans="1:51" hidden="1" x14ac:dyDescent="0.25">
      <c r="A1567">
        <v>285836</v>
      </c>
      <c r="B1567">
        <v>62</v>
      </c>
      <c r="D1567">
        <v>62</v>
      </c>
      <c r="E1567">
        <v>2</v>
      </c>
      <c r="F1567" t="s">
        <v>1835</v>
      </c>
      <c r="G1567" s="22">
        <v>9269</v>
      </c>
      <c r="H1567">
        <v>93</v>
      </c>
      <c r="I1567" t="s">
        <v>56</v>
      </c>
      <c r="J1567" t="s">
        <v>57</v>
      </c>
      <c r="K1567" t="s">
        <v>58</v>
      </c>
      <c r="L1567">
        <v>22.31</v>
      </c>
      <c r="M1567">
        <v>130</v>
      </c>
      <c r="N1567">
        <v>80</v>
      </c>
      <c r="O1567">
        <v>50</v>
      </c>
      <c r="P1567">
        <v>105</v>
      </c>
      <c r="Q1567">
        <v>58</v>
      </c>
      <c r="R1567" t="s">
        <v>54</v>
      </c>
      <c r="S1567" t="s">
        <v>50</v>
      </c>
      <c r="T1567" t="s">
        <v>50</v>
      </c>
      <c r="U1567" t="s">
        <v>50</v>
      </c>
      <c r="V1567" t="s">
        <v>50</v>
      </c>
      <c r="W1567" t="s">
        <v>51</v>
      </c>
      <c r="X1567" t="s">
        <v>50</v>
      </c>
      <c r="Y1567" t="s">
        <v>51</v>
      </c>
      <c r="Z1567" t="s">
        <v>52</v>
      </c>
      <c r="AA1567" t="s">
        <v>50</v>
      </c>
      <c r="AB1567" t="s">
        <v>50</v>
      </c>
      <c r="AE1567">
        <v>139</v>
      </c>
      <c r="AI1567" t="s">
        <v>52</v>
      </c>
      <c r="AJ1567" t="s">
        <v>52</v>
      </c>
      <c r="AK1567" t="s">
        <v>51</v>
      </c>
      <c r="AL1567" t="s">
        <v>50</v>
      </c>
      <c r="AM1567" t="s">
        <v>52</v>
      </c>
      <c r="AN1567" t="s">
        <v>51</v>
      </c>
      <c r="AO1567" t="s">
        <v>51</v>
      </c>
      <c r="AP1567" t="s">
        <v>50</v>
      </c>
      <c r="AQ1567" t="s">
        <v>50</v>
      </c>
      <c r="AR1567" t="s">
        <v>50</v>
      </c>
      <c r="AS1567" t="s">
        <v>51</v>
      </c>
      <c r="AT1567" t="s">
        <v>50</v>
      </c>
      <c r="AU1567" t="s">
        <v>52</v>
      </c>
      <c r="AV1567" t="s">
        <v>52</v>
      </c>
      <c r="AW1567" t="s">
        <v>52</v>
      </c>
      <c r="AX1567" t="s">
        <v>52</v>
      </c>
      <c r="AY1567" t="s">
        <v>51</v>
      </c>
    </row>
    <row r="1568" spans="1:51" hidden="1" x14ac:dyDescent="0.25">
      <c r="A1568">
        <v>285836</v>
      </c>
      <c r="B1568">
        <v>62</v>
      </c>
      <c r="D1568">
        <v>62</v>
      </c>
      <c r="E1568">
        <v>3</v>
      </c>
      <c r="F1568" t="s">
        <v>1836</v>
      </c>
      <c r="G1568" s="22">
        <v>9269</v>
      </c>
      <c r="H1568">
        <v>93</v>
      </c>
      <c r="I1568" t="s">
        <v>56</v>
      </c>
      <c r="J1568" t="s">
        <v>57</v>
      </c>
      <c r="K1568" t="s">
        <v>58</v>
      </c>
      <c r="L1568">
        <v>23.16</v>
      </c>
      <c r="M1568">
        <v>140</v>
      </c>
      <c r="N1568">
        <v>70</v>
      </c>
      <c r="O1568">
        <v>70</v>
      </c>
      <c r="P1568">
        <v>105</v>
      </c>
      <c r="Q1568">
        <v>57</v>
      </c>
      <c r="R1568" t="s">
        <v>54</v>
      </c>
      <c r="S1568" t="s">
        <v>50</v>
      </c>
      <c r="T1568" t="s">
        <v>50</v>
      </c>
      <c r="U1568" t="s">
        <v>50</v>
      </c>
      <c r="V1568" t="s">
        <v>50</v>
      </c>
      <c r="W1568" t="s">
        <v>51</v>
      </c>
      <c r="X1568" t="s">
        <v>50</v>
      </c>
      <c r="Y1568" t="s">
        <v>51</v>
      </c>
      <c r="Z1568" t="s">
        <v>52</v>
      </c>
      <c r="AA1568" t="s">
        <v>50</v>
      </c>
      <c r="AB1568" t="s">
        <v>50</v>
      </c>
      <c r="AC1568">
        <v>79</v>
      </c>
      <c r="AD1568">
        <v>75</v>
      </c>
      <c r="AF1568">
        <v>4.8</v>
      </c>
      <c r="AI1568" t="s">
        <v>52</v>
      </c>
      <c r="AJ1568" t="s">
        <v>52</v>
      </c>
      <c r="AK1568" t="s">
        <v>51</v>
      </c>
      <c r="AL1568" t="s">
        <v>50</v>
      </c>
      <c r="AM1568" t="s">
        <v>52</v>
      </c>
      <c r="AN1568" t="s">
        <v>51</v>
      </c>
      <c r="AO1568" t="s">
        <v>51</v>
      </c>
      <c r="AP1568" t="s">
        <v>50</v>
      </c>
      <c r="AQ1568" t="s">
        <v>50</v>
      </c>
      <c r="AR1568" t="s">
        <v>50</v>
      </c>
      <c r="AS1568" t="s">
        <v>51</v>
      </c>
      <c r="AT1568" t="s">
        <v>50</v>
      </c>
      <c r="AU1568" t="s">
        <v>52</v>
      </c>
      <c r="AV1568" t="s">
        <v>52</v>
      </c>
      <c r="AW1568" t="s">
        <v>52</v>
      </c>
      <c r="AX1568" t="s">
        <v>52</v>
      </c>
      <c r="AY1568" t="s">
        <v>51</v>
      </c>
    </row>
    <row r="1569" spans="1:51" hidden="1" x14ac:dyDescent="0.25">
      <c r="A1569">
        <v>285836</v>
      </c>
      <c r="B1569">
        <v>60</v>
      </c>
      <c r="C1569">
        <v>60</v>
      </c>
      <c r="D1569">
        <v>62</v>
      </c>
      <c r="E1569">
        <v>4</v>
      </c>
      <c r="F1569" t="s">
        <v>1837</v>
      </c>
      <c r="G1569" s="22">
        <v>9269</v>
      </c>
      <c r="H1569">
        <v>93</v>
      </c>
      <c r="I1569" t="s">
        <v>56</v>
      </c>
      <c r="J1569" t="s">
        <v>57</v>
      </c>
      <c r="K1569" t="s">
        <v>58</v>
      </c>
      <c r="L1569">
        <v>22.3</v>
      </c>
      <c r="M1569">
        <v>115</v>
      </c>
      <c r="N1569">
        <v>70</v>
      </c>
      <c r="O1569">
        <v>45</v>
      </c>
      <c r="P1569">
        <v>92.5</v>
      </c>
      <c r="Q1569">
        <v>53</v>
      </c>
      <c r="R1569" t="s">
        <v>49</v>
      </c>
      <c r="S1569" t="s">
        <v>50</v>
      </c>
      <c r="T1569" t="s">
        <v>50</v>
      </c>
      <c r="U1569" t="s">
        <v>50</v>
      </c>
      <c r="V1569" t="s">
        <v>50</v>
      </c>
      <c r="W1569" t="s">
        <v>51</v>
      </c>
      <c r="X1569" t="s">
        <v>50</v>
      </c>
      <c r="Y1569" t="s">
        <v>51</v>
      </c>
      <c r="Z1569" t="s">
        <v>52</v>
      </c>
      <c r="AA1569" t="s">
        <v>50</v>
      </c>
      <c r="AB1569" t="s">
        <v>50</v>
      </c>
      <c r="AC1569">
        <v>86</v>
      </c>
      <c r="AD1569">
        <v>68</v>
      </c>
      <c r="AE1569">
        <v>144</v>
      </c>
      <c r="AF1569">
        <v>4.4000000000000004</v>
      </c>
      <c r="AK1569" t="s">
        <v>51</v>
      </c>
      <c r="AL1569" t="s">
        <v>50</v>
      </c>
      <c r="AN1569" t="s">
        <v>51</v>
      </c>
      <c r="AO1569" t="s">
        <v>51</v>
      </c>
      <c r="AP1569" t="s">
        <v>50</v>
      </c>
      <c r="AQ1569" t="s">
        <v>50</v>
      </c>
      <c r="AR1569" t="s">
        <v>50</v>
      </c>
      <c r="AS1569" t="s">
        <v>51</v>
      </c>
      <c r="AT1569" t="s">
        <v>50</v>
      </c>
      <c r="AU1569" t="s">
        <v>52</v>
      </c>
      <c r="AV1569" t="s">
        <v>52</v>
      </c>
      <c r="AW1569" t="s">
        <v>52</v>
      </c>
      <c r="AX1569" t="s">
        <v>52</v>
      </c>
      <c r="AY1569" t="s">
        <v>51</v>
      </c>
    </row>
    <row r="1570" spans="1:51" hidden="1" x14ac:dyDescent="0.25">
      <c r="A1570">
        <v>285836</v>
      </c>
      <c r="B1570">
        <v>60</v>
      </c>
      <c r="C1570">
        <v>60</v>
      </c>
      <c r="D1570">
        <v>62</v>
      </c>
      <c r="E1570">
        <v>5</v>
      </c>
      <c r="F1570" t="s">
        <v>1838</v>
      </c>
      <c r="G1570" s="22">
        <v>9269</v>
      </c>
      <c r="H1570">
        <v>93</v>
      </c>
      <c r="I1570" t="s">
        <v>56</v>
      </c>
      <c r="J1570" t="s">
        <v>57</v>
      </c>
      <c r="K1570" t="s">
        <v>58</v>
      </c>
      <c r="L1570">
        <v>22.6</v>
      </c>
      <c r="M1570">
        <v>110</v>
      </c>
      <c r="N1570">
        <v>60</v>
      </c>
      <c r="O1570">
        <v>50</v>
      </c>
      <c r="P1570">
        <v>85</v>
      </c>
      <c r="Q1570">
        <v>63</v>
      </c>
      <c r="R1570" t="s">
        <v>49</v>
      </c>
      <c r="S1570" t="s">
        <v>50</v>
      </c>
      <c r="T1570" t="s">
        <v>50</v>
      </c>
      <c r="U1570" t="s">
        <v>50</v>
      </c>
      <c r="V1570" t="s">
        <v>50</v>
      </c>
      <c r="W1570" t="s">
        <v>51</v>
      </c>
      <c r="X1570" t="s">
        <v>50</v>
      </c>
      <c r="Y1570" t="s">
        <v>51</v>
      </c>
      <c r="Z1570" t="s">
        <v>52</v>
      </c>
      <c r="AA1570" t="s">
        <v>50</v>
      </c>
      <c r="AB1570" t="s">
        <v>50</v>
      </c>
      <c r="AC1570">
        <v>79</v>
      </c>
      <c r="AD1570">
        <v>75</v>
      </c>
      <c r="AE1570">
        <v>136</v>
      </c>
      <c r="AF1570">
        <v>4.0999999999999996</v>
      </c>
      <c r="AI1570">
        <v>3.1</v>
      </c>
      <c r="AJ1570">
        <v>1.6</v>
      </c>
      <c r="AK1570" t="s">
        <v>51</v>
      </c>
      <c r="AL1570" t="s">
        <v>50</v>
      </c>
      <c r="AM1570" t="s">
        <v>50</v>
      </c>
      <c r="AN1570" t="s">
        <v>51</v>
      </c>
      <c r="AO1570" t="s">
        <v>51</v>
      </c>
      <c r="AP1570" t="s">
        <v>50</v>
      </c>
      <c r="AQ1570" t="s">
        <v>50</v>
      </c>
      <c r="AR1570" t="s">
        <v>50</v>
      </c>
      <c r="AS1570" t="s">
        <v>51</v>
      </c>
      <c r="AT1570" t="s">
        <v>50</v>
      </c>
      <c r="AU1570" t="s">
        <v>52</v>
      </c>
      <c r="AV1570" t="s">
        <v>52</v>
      </c>
      <c r="AW1570" t="s">
        <v>52</v>
      </c>
      <c r="AX1570" t="s">
        <v>52</v>
      </c>
      <c r="AY1570" t="s">
        <v>51</v>
      </c>
    </row>
    <row r="1571" spans="1:51" hidden="1" x14ac:dyDescent="0.25">
      <c r="A1571">
        <v>285836</v>
      </c>
      <c r="B1571">
        <v>59</v>
      </c>
      <c r="C1571">
        <v>59</v>
      </c>
      <c r="D1571">
        <v>59</v>
      </c>
      <c r="E1571">
        <v>6</v>
      </c>
      <c r="F1571" t="s">
        <v>1839</v>
      </c>
      <c r="G1571" s="22">
        <v>9269</v>
      </c>
      <c r="H1571">
        <v>93</v>
      </c>
      <c r="I1571" t="s">
        <v>56</v>
      </c>
      <c r="J1571" t="s">
        <v>57</v>
      </c>
      <c r="K1571" t="s">
        <v>58</v>
      </c>
      <c r="L1571">
        <v>24.2</v>
      </c>
      <c r="M1571">
        <v>120</v>
      </c>
      <c r="N1571">
        <v>70</v>
      </c>
      <c r="O1571">
        <v>50</v>
      </c>
      <c r="P1571">
        <v>95</v>
      </c>
      <c r="Q1571">
        <v>52</v>
      </c>
      <c r="R1571" t="s">
        <v>54</v>
      </c>
      <c r="S1571" t="s">
        <v>50</v>
      </c>
      <c r="T1571" t="s">
        <v>50</v>
      </c>
      <c r="U1571" t="s">
        <v>50</v>
      </c>
      <c r="V1571" t="s">
        <v>50</v>
      </c>
      <c r="W1571" t="s">
        <v>51</v>
      </c>
      <c r="X1571" t="s">
        <v>50</v>
      </c>
      <c r="Y1571" t="s">
        <v>51</v>
      </c>
      <c r="Z1571" t="s">
        <v>52</v>
      </c>
      <c r="AA1571" t="s">
        <v>50</v>
      </c>
      <c r="AB1571" t="s">
        <v>50</v>
      </c>
      <c r="AC1571">
        <v>88</v>
      </c>
      <c r="AD1571">
        <v>65</v>
      </c>
      <c r="AE1571">
        <v>130</v>
      </c>
      <c r="AF1571">
        <v>4.4000000000000004</v>
      </c>
      <c r="AK1571" t="s">
        <v>51</v>
      </c>
      <c r="AL1571" t="s">
        <v>50</v>
      </c>
      <c r="AM1571" t="s">
        <v>50</v>
      </c>
      <c r="AN1571" t="s">
        <v>51</v>
      </c>
      <c r="AO1571" t="s">
        <v>51</v>
      </c>
      <c r="AP1571" t="s">
        <v>50</v>
      </c>
      <c r="AQ1571" t="s">
        <v>50</v>
      </c>
      <c r="AR1571" t="s">
        <v>50</v>
      </c>
      <c r="AS1571" t="s">
        <v>51</v>
      </c>
      <c r="AT1571" t="s">
        <v>50</v>
      </c>
      <c r="AU1571" t="s">
        <v>52</v>
      </c>
      <c r="AV1571" t="s">
        <v>52</v>
      </c>
      <c r="AW1571" t="s">
        <v>52</v>
      </c>
      <c r="AX1571" t="s">
        <v>52</v>
      </c>
      <c r="AY1571" t="s">
        <v>51</v>
      </c>
    </row>
    <row r="1572" spans="1:51" hidden="1" x14ac:dyDescent="0.25">
      <c r="A1572">
        <v>285836</v>
      </c>
      <c r="B1572">
        <v>59</v>
      </c>
      <c r="C1572">
        <v>59</v>
      </c>
      <c r="D1572">
        <v>59</v>
      </c>
      <c r="E1572">
        <v>7</v>
      </c>
      <c r="F1572" t="s">
        <v>1840</v>
      </c>
      <c r="G1572" s="22">
        <v>9269</v>
      </c>
      <c r="H1572">
        <v>93</v>
      </c>
      <c r="I1572" t="s">
        <v>56</v>
      </c>
      <c r="J1572" t="s">
        <v>57</v>
      </c>
      <c r="K1572" t="s">
        <v>58</v>
      </c>
      <c r="L1572">
        <v>23.1</v>
      </c>
      <c r="M1572">
        <v>100</v>
      </c>
      <c r="N1572">
        <v>60</v>
      </c>
      <c r="O1572">
        <v>40</v>
      </c>
      <c r="P1572">
        <v>80</v>
      </c>
      <c r="Q1572">
        <v>58</v>
      </c>
      <c r="R1572" t="s">
        <v>54</v>
      </c>
      <c r="S1572" t="s">
        <v>50</v>
      </c>
      <c r="T1572" t="s">
        <v>50</v>
      </c>
      <c r="U1572" t="s">
        <v>50</v>
      </c>
      <c r="V1572" t="s">
        <v>50</v>
      </c>
      <c r="W1572" t="s">
        <v>51</v>
      </c>
      <c r="X1572" t="s">
        <v>50</v>
      </c>
      <c r="Y1572" t="s">
        <v>51</v>
      </c>
      <c r="Z1572" t="s">
        <v>52</v>
      </c>
      <c r="AA1572" t="s">
        <v>50</v>
      </c>
      <c r="AB1572" t="s">
        <v>50</v>
      </c>
      <c r="AK1572" t="s">
        <v>51</v>
      </c>
      <c r="AL1572" t="s">
        <v>50</v>
      </c>
      <c r="AM1572" t="s">
        <v>50</v>
      </c>
      <c r="AN1572" t="s">
        <v>51</v>
      </c>
      <c r="AO1572" t="s">
        <v>51</v>
      </c>
      <c r="AP1572" t="s">
        <v>50</v>
      </c>
      <c r="AQ1572" t="s">
        <v>50</v>
      </c>
      <c r="AR1572" t="s">
        <v>50</v>
      </c>
      <c r="AS1572" t="s">
        <v>51</v>
      </c>
      <c r="AT1572" t="s">
        <v>50</v>
      </c>
      <c r="AU1572" t="s">
        <v>52</v>
      </c>
      <c r="AV1572" t="s">
        <v>52</v>
      </c>
      <c r="AW1572" t="s">
        <v>52</v>
      </c>
      <c r="AX1572" t="s">
        <v>52</v>
      </c>
      <c r="AY1572" t="s">
        <v>51</v>
      </c>
    </row>
    <row r="1573" spans="1:51" x14ac:dyDescent="0.25">
      <c r="A1573">
        <v>285866</v>
      </c>
      <c r="B1573">
        <v>57</v>
      </c>
      <c r="C1573">
        <v>57</v>
      </c>
      <c r="D1573">
        <v>45</v>
      </c>
      <c r="E1573">
        <v>1</v>
      </c>
      <c r="F1573" t="s">
        <v>377</v>
      </c>
      <c r="G1573" s="22">
        <v>9561</v>
      </c>
      <c r="H1573">
        <v>92</v>
      </c>
      <c r="I1573" t="s">
        <v>56</v>
      </c>
      <c r="J1573" t="s">
        <v>57</v>
      </c>
      <c r="K1573" t="s">
        <v>58</v>
      </c>
      <c r="L1573">
        <v>23.2</v>
      </c>
      <c r="M1573">
        <v>120</v>
      </c>
      <c r="N1573">
        <v>80</v>
      </c>
      <c r="O1573">
        <v>40</v>
      </c>
      <c r="P1573">
        <v>100</v>
      </c>
      <c r="Q1573">
        <v>72</v>
      </c>
      <c r="R1573" t="s">
        <v>59</v>
      </c>
      <c r="S1573" t="s">
        <v>50</v>
      </c>
      <c r="T1573" t="s">
        <v>50</v>
      </c>
      <c r="U1573" t="s">
        <v>51</v>
      </c>
      <c r="V1573" t="s">
        <v>51</v>
      </c>
      <c r="W1573" t="s">
        <v>50</v>
      </c>
      <c r="X1573" t="s">
        <v>51</v>
      </c>
      <c r="Y1573" t="s">
        <v>50</v>
      </c>
      <c r="Z1573" t="s">
        <v>52</v>
      </c>
      <c r="AA1573" t="s">
        <v>51</v>
      </c>
      <c r="AB1573" t="s">
        <v>50</v>
      </c>
      <c r="AK1573" t="s">
        <v>50</v>
      </c>
      <c r="AL1573" t="s">
        <v>51</v>
      </c>
      <c r="AN1573" t="s">
        <v>51</v>
      </c>
      <c r="AO1573" t="s">
        <v>51</v>
      </c>
      <c r="AP1573" t="s">
        <v>50</v>
      </c>
      <c r="AQ1573" t="s">
        <v>50</v>
      </c>
      <c r="AR1573" t="s">
        <v>50</v>
      </c>
      <c r="AS1573" t="s">
        <v>50</v>
      </c>
      <c r="AT1573" t="s">
        <v>50</v>
      </c>
      <c r="AU1573" t="s">
        <v>52</v>
      </c>
      <c r="AV1573" t="s">
        <v>52</v>
      </c>
      <c r="AW1573" t="s">
        <v>52</v>
      </c>
      <c r="AX1573" t="s">
        <v>52</v>
      </c>
      <c r="AY1573" t="s">
        <v>51</v>
      </c>
    </row>
    <row r="1574" spans="1:51" hidden="1" x14ac:dyDescent="0.25">
      <c r="A1574">
        <v>285866</v>
      </c>
      <c r="B1574">
        <v>57</v>
      </c>
      <c r="C1574">
        <v>57</v>
      </c>
      <c r="D1574">
        <v>45</v>
      </c>
      <c r="E1574">
        <v>2</v>
      </c>
      <c r="F1574" t="s">
        <v>1841</v>
      </c>
      <c r="G1574" s="22">
        <v>9561</v>
      </c>
      <c r="H1574">
        <v>92</v>
      </c>
      <c r="I1574" t="s">
        <v>56</v>
      </c>
      <c r="J1574" t="s">
        <v>57</v>
      </c>
      <c r="K1574" t="s">
        <v>58</v>
      </c>
      <c r="L1574">
        <v>22.6</v>
      </c>
      <c r="M1574">
        <v>110</v>
      </c>
      <c r="N1574">
        <v>60</v>
      </c>
      <c r="O1574">
        <v>50</v>
      </c>
      <c r="P1574">
        <v>85</v>
      </c>
      <c r="Q1574">
        <v>53</v>
      </c>
      <c r="R1574" t="s">
        <v>59</v>
      </c>
      <c r="S1574" t="s">
        <v>50</v>
      </c>
      <c r="T1574" t="s">
        <v>50</v>
      </c>
      <c r="U1574" t="s">
        <v>51</v>
      </c>
      <c r="V1574" t="s">
        <v>51</v>
      </c>
      <c r="W1574" t="s">
        <v>50</v>
      </c>
      <c r="X1574" t="s">
        <v>51</v>
      </c>
      <c r="Y1574" t="s">
        <v>50</v>
      </c>
      <c r="Z1574" t="s">
        <v>52</v>
      </c>
      <c r="AA1574" t="s">
        <v>51</v>
      </c>
      <c r="AB1574" t="s">
        <v>50</v>
      </c>
      <c r="AC1574">
        <v>104</v>
      </c>
      <c r="AD1574">
        <v>54</v>
      </c>
      <c r="AE1574">
        <v>13</v>
      </c>
      <c r="AF1574">
        <v>4.4000000000000004</v>
      </c>
      <c r="AK1574" t="s">
        <v>50</v>
      </c>
      <c r="AL1574" t="s">
        <v>51</v>
      </c>
      <c r="AN1574" t="s">
        <v>51</v>
      </c>
      <c r="AO1574" t="s">
        <v>51</v>
      </c>
      <c r="AP1574" t="s">
        <v>50</v>
      </c>
      <c r="AQ1574" t="s">
        <v>50</v>
      </c>
      <c r="AR1574" t="s">
        <v>50</v>
      </c>
      <c r="AS1574" t="s">
        <v>50</v>
      </c>
      <c r="AT1574" t="s">
        <v>50</v>
      </c>
      <c r="AU1574" t="s">
        <v>52</v>
      </c>
      <c r="AV1574" t="s">
        <v>52</v>
      </c>
      <c r="AW1574" t="s">
        <v>52</v>
      </c>
      <c r="AX1574" t="s">
        <v>52</v>
      </c>
      <c r="AY1574" t="s">
        <v>51</v>
      </c>
    </row>
    <row r="1575" spans="1:51" hidden="1" x14ac:dyDescent="0.25">
      <c r="A1575">
        <v>285866</v>
      </c>
      <c r="B1575">
        <v>53</v>
      </c>
      <c r="C1575">
        <v>53</v>
      </c>
      <c r="D1575">
        <v>45</v>
      </c>
      <c r="E1575">
        <v>3</v>
      </c>
      <c r="F1575" t="s">
        <v>1842</v>
      </c>
      <c r="G1575" s="22">
        <v>9561</v>
      </c>
      <c r="H1575">
        <v>92</v>
      </c>
      <c r="I1575" t="s">
        <v>56</v>
      </c>
      <c r="J1575" t="s">
        <v>57</v>
      </c>
      <c r="K1575" t="s">
        <v>58</v>
      </c>
      <c r="L1575">
        <v>21.5</v>
      </c>
      <c r="M1575">
        <v>100</v>
      </c>
      <c r="N1575">
        <v>60</v>
      </c>
      <c r="O1575">
        <v>40</v>
      </c>
      <c r="P1575">
        <v>80</v>
      </c>
      <c r="Q1575">
        <v>50</v>
      </c>
      <c r="R1575" t="s">
        <v>59</v>
      </c>
      <c r="S1575" t="s">
        <v>50</v>
      </c>
      <c r="T1575" t="s">
        <v>50</v>
      </c>
      <c r="U1575" t="s">
        <v>50</v>
      </c>
      <c r="V1575" t="s">
        <v>51</v>
      </c>
      <c r="W1575" t="s">
        <v>50</v>
      </c>
      <c r="X1575" t="s">
        <v>51</v>
      </c>
      <c r="Y1575" t="s">
        <v>50</v>
      </c>
      <c r="Z1575" t="s">
        <v>52</v>
      </c>
      <c r="AA1575" t="s">
        <v>51</v>
      </c>
      <c r="AB1575" t="s">
        <v>50</v>
      </c>
      <c r="AC1575">
        <v>111</v>
      </c>
      <c r="AD1575">
        <v>50</v>
      </c>
      <c r="AF1575">
        <v>4.5999999999999996</v>
      </c>
      <c r="AK1575" t="s">
        <v>50</v>
      </c>
      <c r="AL1575" t="s">
        <v>51</v>
      </c>
      <c r="AN1575" t="s">
        <v>51</v>
      </c>
      <c r="AO1575" t="s">
        <v>51</v>
      </c>
      <c r="AP1575" t="s">
        <v>50</v>
      </c>
      <c r="AQ1575" t="s">
        <v>50</v>
      </c>
      <c r="AR1575" t="s">
        <v>50</v>
      </c>
      <c r="AS1575" t="s">
        <v>50</v>
      </c>
      <c r="AT1575" t="s">
        <v>50</v>
      </c>
      <c r="AU1575" t="s">
        <v>52</v>
      </c>
      <c r="AV1575" t="s">
        <v>52</v>
      </c>
      <c r="AW1575" t="s">
        <v>52</v>
      </c>
      <c r="AX1575" t="s">
        <v>52</v>
      </c>
      <c r="AY1575" t="s">
        <v>51</v>
      </c>
    </row>
    <row r="1576" spans="1:51" hidden="1" x14ac:dyDescent="0.25">
      <c r="A1576">
        <v>285866</v>
      </c>
      <c r="B1576">
        <v>53</v>
      </c>
      <c r="C1576">
        <v>53</v>
      </c>
      <c r="D1576">
        <v>45</v>
      </c>
      <c r="E1576">
        <v>4</v>
      </c>
      <c r="F1576" t="s">
        <v>1843</v>
      </c>
      <c r="G1576" s="22">
        <v>9561</v>
      </c>
      <c r="H1576">
        <v>92</v>
      </c>
      <c r="I1576" t="s">
        <v>56</v>
      </c>
      <c r="J1576" t="s">
        <v>57</v>
      </c>
      <c r="K1576" t="s">
        <v>58</v>
      </c>
      <c r="L1576">
        <v>22.1</v>
      </c>
      <c r="M1576">
        <v>110</v>
      </c>
      <c r="N1576">
        <v>60</v>
      </c>
      <c r="O1576">
        <v>50</v>
      </c>
      <c r="P1576">
        <v>85</v>
      </c>
      <c r="Q1576">
        <v>59</v>
      </c>
      <c r="R1576" t="s">
        <v>59</v>
      </c>
      <c r="S1576" t="s">
        <v>50</v>
      </c>
      <c r="T1576" t="s">
        <v>50</v>
      </c>
      <c r="U1576" t="s">
        <v>50</v>
      </c>
      <c r="V1576" t="s">
        <v>51</v>
      </c>
      <c r="W1576" t="s">
        <v>50</v>
      </c>
      <c r="X1576" t="s">
        <v>51</v>
      </c>
      <c r="Y1576" t="s">
        <v>50</v>
      </c>
      <c r="Z1576" t="s">
        <v>52</v>
      </c>
      <c r="AA1576" t="s">
        <v>51</v>
      </c>
      <c r="AB1576" t="s">
        <v>50</v>
      </c>
      <c r="AC1576">
        <v>111</v>
      </c>
      <c r="AD1576">
        <v>50</v>
      </c>
      <c r="AF1576">
        <v>4.5999999999999996</v>
      </c>
      <c r="AK1576" t="s">
        <v>50</v>
      </c>
      <c r="AL1576" t="s">
        <v>50</v>
      </c>
      <c r="AN1576" t="s">
        <v>50</v>
      </c>
      <c r="AO1576" t="s">
        <v>51</v>
      </c>
      <c r="AP1576" t="s">
        <v>50</v>
      </c>
      <c r="AQ1576" t="s">
        <v>50</v>
      </c>
      <c r="AR1576" t="s">
        <v>50</v>
      </c>
      <c r="AS1576" t="s">
        <v>50</v>
      </c>
      <c r="AT1576" t="s">
        <v>50</v>
      </c>
      <c r="AU1576" t="s">
        <v>52</v>
      </c>
      <c r="AV1576" t="s">
        <v>52</v>
      </c>
      <c r="AW1576" t="s">
        <v>52</v>
      </c>
      <c r="AX1576" t="s">
        <v>52</v>
      </c>
      <c r="AY1576" t="s">
        <v>51</v>
      </c>
    </row>
    <row r="1577" spans="1:51" hidden="1" x14ac:dyDescent="0.25">
      <c r="A1577">
        <v>285866</v>
      </c>
      <c r="B1577">
        <v>53</v>
      </c>
      <c r="C1577">
        <v>53</v>
      </c>
      <c r="D1577">
        <v>45</v>
      </c>
      <c r="E1577">
        <v>5</v>
      </c>
      <c r="F1577" t="s">
        <v>1844</v>
      </c>
      <c r="G1577" s="22">
        <v>9561</v>
      </c>
      <c r="H1577">
        <v>92</v>
      </c>
      <c r="I1577" t="s">
        <v>56</v>
      </c>
      <c r="J1577" t="s">
        <v>57</v>
      </c>
      <c r="K1577" t="s">
        <v>58</v>
      </c>
      <c r="L1577">
        <v>21.7</v>
      </c>
      <c r="M1577">
        <v>110</v>
      </c>
      <c r="N1577">
        <v>60</v>
      </c>
      <c r="O1577">
        <v>50</v>
      </c>
      <c r="P1577">
        <v>85</v>
      </c>
      <c r="Q1577">
        <v>70</v>
      </c>
      <c r="R1577" t="s">
        <v>59</v>
      </c>
      <c r="S1577" t="s">
        <v>50</v>
      </c>
      <c r="T1577" t="s">
        <v>50</v>
      </c>
      <c r="U1577" t="s">
        <v>51</v>
      </c>
      <c r="V1577" t="s">
        <v>51</v>
      </c>
      <c r="W1577" t="s">
        <v>50</v>
      </c>
      <c r="X1577" t="s">
        <v>51</v>
      </c>
      <c r="Y1577" t="s">
        <v>50</v>
      </c>
      <c r="Z1577" t="s">
        <v>52</v>
      </c>
      <c r="AA1577" t="s">
        <v>51</v>
      </c>
      <c r="AB1577" t="s">
        <v>50</v>
      </c>
      <c r="AC1577">
        <v>111</v>
      </c>
      <c r="AD1577">
        <v>50</v>
      </c>
      <c r="AF1577">
        <v>4.5999999999999996</v>
      </c>
      <c r="AK1577" t="s">
        <v>50</v>
      </c>
      <c r="AL1577" t="s">
        <v>50</v>
      </c>
      <c r="AM1577" t="s">
        <v>50</v>
      </c>
      <c r="AN1577" t="s">
        <v>50</v>
      </c>
      <c r="AO1577" t="s">
        <v>51</v>
      </c>
      <c r="AP1577" t="s">
        <v>50</v>
      </c>
      <c r="AQ1577" t="s">
        <v>50</v>
      </c>
      <c r="AR1577" t="s">
        <v>50</v>
      </c>
      <c r="AS1577" t="s">
        <v>50</v>
      </c>
      <c r="AT1577" t="s">
        <v>50</v>
      </c>
      <c r="AU1577" t="s">
        <v>52</v>
      </c>
      <c r="AV1577" t="s">
        <v>52</v>
      </c>
      <c r="AW1577" t="s">
        <v>52</v>
      </c>
      <c r="AX1577" t="s">
        <v>52</v>
      </c>
      <c r="AY1577" t="s">
        <v>51</v>
      </c>
    </row>
    <row r="1578" spans="1:51" hidden="1" x14ac:dyDescent="0.25">
      <c r="A1578">
        <v>285866</v>
      </c>
      <c r="B1578">
        <v>53</v>
      </c>
      <c r="C1578">
        <v>53</v>
      </c>
      <c r="D1578">
        <v>45</v>
      </c>
      <c r="E1578">
        <v>6</v>
      </c>
      <c r="F1578" t="s">
        <v>1845</v>
      </c>
      <c r="G1578" s="22">
        <v>9561</v>
      </c>
      <c r="H1578">
        <v>92</v>
      </c>
      <c r="I1578" t="s">
        <v>56</v>
      </c>
      <c r="J1578" t="s">
        <v>57</v>
      </c>
      <c r="K1578" t="s">
        <v>58</v>
      </c>
      <c r="L1578">
        <v>21.5</v>
      </c>
      <c r="M1578">
        <v>110</v>
      </c>
      <c r="N1578">
        <v>60</v>
      </c>
      <c r="O1578">
        <v>50</v>
      </c>
      <c r="P1578">
        <v>85</v>
      </c>
      <c r="Q1578">
        <v>53</v>
      </c>
      <c r="R1578" t="s">
        <v>59</v>
      </c>
      <c r="S1578" t="s">
        <v>50</v>
      </c>
      <c r="T1578" t="s">
        <v>50</v>
      </c>
      <c r="U1578" t="s">
        <v>51</v>
      </c>
      <c r="V1578" t="s">
        <v>51</v>
      </c>
      <c r="W1578" t="s">
        <v>50</v>
      </c>
      <c r="X1578" t="s">
        <v>51</v>
      </c>
      <c r="Y1578" t="s">
        <v>50</v>
      </c>
      <c r="Z1578" t="s">
        <v>52</v>
      </c>
      <c r="AA1578" t="s">
        <v>51</v>
      </c>
      <c r="AB1578" t="s">
        <v>50</v>
      </c>
      <c r="AC1578">
        <v>97</v>
      </c>
      <c r="AD1578">
        <v>59</v>
      </c>
      <c r="AE1578">
        <v>136</v>
      </c>
      <c r="AF1578">
        <v>5.4</v>
      </c>
      <c r="AG1578">
        <v>343</v>
      </c>
      <c r="AK1578" t="s">
        <v>50</v>
      </c>
      <c r="AL1578" t="s">
        <v>50</v>
      </c>
      <c r="AM1578" t="s">
        <v>50</v>
      </c>
      <c r="AN1578" t="s">
        <v>50</v>
      </c>
      <c r="AO1578" t="s">
        <v>51</v>
      </c>
      <c r="AP1578" t="s">
        <v>50</v>
      </c>
      <c r="AQ1578" t="s">
        <v>50</v>
      </c>
      <c r="AR1578" t="s">
        <v>50</v>
      </c>
      <c r="AS1578" t="s">
        <v>50</v>
      </c>
      <c r="AT1578" t="s">
        <v>50</v>
      </c>
      <c r="AU1578" t="s">
        <v>52</v>
      </c>
      <c r="AV1578" t="s">
        <v>52</v>
      </c>
      <c r="AW1578" t="s">
        <v>52</v>
      </c>
      <c r="AX1578" t="s">
        <v>52</v>
      </c>
      <c r="AY1578" t="s">
        <v>51</v>
      </c>
    </row>
    <row r="1579" spans="1:51" x14ac:dyDescent="0.25">
      <c r="A1579">
        <v>286037</v>
      </c>
      <c r="B1579">
        <v>53</v>
      </c>
      <c r="C1579">
        <v>53</v>
      </c>
      <c r="D1579">
        <v>49</v>
      </c>
      <c r="E1579">
        <v>1</v>
      </c>
      <c r="F1579" t="s">
        <v>378</v>
      </c>
      <c r="G1579" s="22">
        <v>20172</v>
      </c>
      <c r="H1579">
        <v>63</v>
      </c>
      <c r="I1579" t="s">
        <v>56</v>
      </c>
      <c r="J1579" t="s">
        <v>70</v>
      </c>
      <c r="K1579" t="s">
        <v>58</v>
      </c>
      <c r="L1579">
        <v>22.6</v>
      </c>
      <c r="M1579">
        <v>100</v>
      </c>
      <c r="N1579">
        <v>60</v>
      </c>
      <c r="O1579">
        <v>40</v>
      </c>
      <c r="P1579">
        <v>80</v>
      </c>
      <c r="Q1579">
        <v>62</v>
      </c>
      <c r="R1579" t="s">
        <v>49</v>
      </c>
      <c r="S1579" t="s">
        <v>50</v>
      </c>
      <c r="T1579" t="s">
        <v>50</v>
      </c>
      <c r="U1579" t="s">
        <v>50</v>
      </c>
      <c r="V1579" t="s">
        <v>50</v>
      </c>
      <c r="W1579" t="s">
        <v>50</v>
      </c>
      <c r="X1579" t="s">
        <v>50</v>
      </c>
      <c r="Y1579" t="s">
        <v>50</v>
      </c>
      <c r="Z1579" t="s">
        <v>52</v>
      </c>
      <c r="AA1579" t="s">
        <v>50</v>
      </c>
      <c r="AB1579" t="s">
        <v>50</v>
      </c>
      <c r="AC1579">
        <v>90</v>
      </c>
      <c r="AD1579">
        <v>79</v>
      </c>
      <c r="AE1579">
        <v>154</v>
      </c>
      <c r="AF1579">
        <v>4.7</v>
      </c>
      <c r="AI1579">
        <v>5.5</v>
      </c>
      <c r="AJ1579">
        <v>3.6</v>
      </c>
      <c r="AK1579" t="s">
        <v>51</v>
      </c>
      <c r="AL1579" t="s">
        <v>50</v>
      </c>
      <c r="AN1579" t="s">
        <v>51</v>
      </c>
      <c r="AO1579" t="s">
        <v>50</v>
      </c>
      <c r="AP1579" t="s">
        <v>50</v>
      </c>
      <c r="AQ1579" t="s">
        <v>50</v>
      </c>
      <c r="AR1579" t="s">
        <v>50</v>
      </c>
      <c r="AS1579" t="s">
        <v>50</v>
      </c>
      <c r="AT1579" t="s">
        <v>50</v>
      </c>
      <c r="AU1579" t="s">
        <v>52</v>
      </c>
      <c r="AV1579" t="s">
        <v>52</v>
      </c>
      <c r="AW1579" t="s">
        <v>52</v>
      </c>
      <c r="AX1579" t="s">
        <v>52</v>
      </c>
      <c r="AY1579" t="s">
        <v>50</v>
      </c>
    </row>
    <row r="1580" spans="1:51" hidden="1" x14ac:dyDescent="0.25">
      <c r="A1580">
        <v>286037</v>
      </c>
      <c r="B1580">
        <v>53</v>
      </c>
      <c r="C1580">
        <v>53</v>
      </c>
      <c r="D1580">
        <v>49</v>
      </c>
      <c r="E1580">
        <v>2</v>
      </c>
      <c r="F1580" t="s">
        <v>1846</v>
      </c>
      <c r="G1580" s="22">
        <v>20172</v>
      </c>
      <c r="H1580">
        <v>63</v>
      </c>
      <c r="I1580" t="s">
        <v>56</v>
      </c>
      <c r="J1580" t="s">
        <v>70</v>
      </c>
      <c r="K1580" t="s">
        <v>58</v>
      </c>
      <c r="L1580">
        <v>21.5</v>
      </c>
      <c r="M1580">
        <v>105</v>
      </c>
      <c r="N1580">
        <v>70</v>
      </c>
      <c r="O1580">
        <v>35</v>
      </c>
      <c r="P1580">
        <v>87.5</v>
      </c>
      <c r="Q1580">
        <v>46</v>
      </c>
      <c r="R1580" t="s">
        <v>49</v>
      </c>
      <c r="S1580" t="s">
        <v>50</v>
      </c>
      <c r="T1580" t="s">
        <v>50</v>
      </c>
      <c r="U1580" t="s">
        <v>50</v>
      </c>
      <c r="V1580" t="s">
        <v>50</v>
      </c>
      <c r="W1580" t="s">
        <v>50</v>
      </c>
      <c r="X1580" t="s">
        <v>50</v>
      </c>
      <c r="Y1580" t="s">
        <v>50</v>
      </c>
      <c r="Z1580" t="s">
        <v>52</v>
      </c>
      <c r="AA1580" t="s">
        <v>50</v>
      </c>
      <c r="AB1580" t="s">
        <v>50</v>
      </c>
      <c r="AC1580">
        <v>91</v>
      </c>
      <c r="AD1580">
        <v>78</v>
      </c>
      <c r="AE1580">
        <v>157</v>
      </c>
      <c r="AF1580">
        <v>4.3</v>
      </c>
      <c r="AK1580" t="s">
        <v>51</v>
      </c>
      <c r="AL1580" t="s">
        <v>50</v>
      </c>
      <c r="AN1580" t="s">
        <v>51</v>
      </c>
      <c r="AO1580" t="s">
        <v>50</v>
      </c>
      <c r="AP1580" t="s">
        <v>50</v>
      </c>
      <c r="AQ1580" t="s">
        <v>50</v>
      </c>
      <c r="AR1580" t="s">
        <v>50</v>
      </c>
      <c r="AS1580" t="s">
        <v>50</v>
      </c>
      <c r="AT1580" t="s">
        <v>50</v>
      </c>
      <c r="AU1580" t="s">
        <v>52</v>
      </c>
      <c r="AV1580" t="s">
        <v>52</v>
      </c>
      <c r="AW1580" t="s">
        <v>52</v>
      </c>
      <c r="AX1580" t="s">
        <v>52</v>
      </c>
      <c r="AY1580" t="s">
        <v>50</v>
      </c>
    </row>
    <row r="1581" spans="1:51" x14ac:dyDescent="0.25">
      <c r="A1581">
        <v>286175</v>
      </c>
      <c r="B1581">
        <v>69</v>
      </c>
      <c r="C1581">
        <v>69</v>
      </c>
      <c r="D1581">
        <v>30</v>
      </c>
      <c r="E1581">
        <v>1</v>
      </c>
      <c r="F1581" t="s">
        <v>379</v>
      </c>
      <c r="G1581" s="22">
        <v>12444</v>
      </c>
      <c r="H1581">
        <v>84</v>
      </c>
      <c r="I1581" t="s">
        <v>46</v>
      </c>
      <c r="J1581" t="s">
        <v>47</v>
      </c>
      <c r="K1581" t="s">
        <v>58</v>
      </c>
      <c r="L1581">
        <v>29.9</v>
      </c>
      <c r="M1581">
        <v>180</v>
      </c>
      <c r="N1581">
        <v>80</v>
      </c>
      <c r="O1581">
        <v>100</v>
      </c>
      <c r="P1581">
        <v>130</v>
      </c>
      <c r="Q1581">
        <v>70</v>
      </c>
      <c r="R1581" t="s">
        <v>54</v>
      </c>
      <c r="S1581" t="s">
        <v>50</v>
      </c>
      <c r="T1581" t="s">
        <v>50</v>
      </c>
      <c r="U1581" t="s">
        <v>50</v>
      </c>
      <c r="V1581" t="s">
        <v>51</v>
      </c>
      <c r="W1581" t="s">
        <v>50</v>
      </c>
      <c r="X1581" t="s">
        <v>50</v>
      </c>
      <c r="Y1581" t="s">
        <v>50</v>
      </c>
      <c r="Z1581" t="s">
        <v>52</v>
      </c>
      <c r="AA1581" t="s">
        <v>50</v>
      </c>
      <c r="AB1581" t="s">
        <v>50</v>
      </c>
      <c r="AK1581" t="s">
        <v>50</v>
      </c>
      <c r="AL1581" t="s">
        <v>51</v>
      </c>
      <c r="AM1581" t="s">
        <v>50</v>
      </c>
      <c r="AN1581" t="s">
        <v>51</v>
      </c>
      <c r="AO1581" t="s">
        <v>51</v>
      </c>
      <c r="AP1581" t="s">
        <v>51</v>
      </c>
      <c r="AQ1581" t="s">
        <v>50</v>
      </c>
      <c r="AR1581" t="s">
        <v>50</v>
      </c>
      <c r="AS1581" t="s">
        <v>50</v>
      </c>
      <c r="AT1581" t="s">
        <v>50</v>
      </c>
      <c r="AU1581" t="s">
        <v>52</v>
      </c>
      <c r="AV1581" t="s">
        <v>52</v>
      </c>
      <c r="AW1581" t="s">
        <v>52</v>
      </c>
      <c r="AX1581" t="s">
        <v>52</v>
      </c>
      <c r="AY1581" t="s">
        <v>51</v>
      </c>
    </row>
    <row r="1582" spans="1:51" hidden="1" x14ac:dyDescent="0.25">
      <c r="A1582">
        <v>286175</v>
      </c>
      <c r="B1582">
        <v>69</v>
      </c>
      <c r="C1582">
        <v>69</v>
      </c>
      <c r="D1582">
        <v>30</v>
      </c>
      <c r="E1582">
        <v>2</v>
      </c>
      <c r="F1582" t="s">
        <v>1847</v>
      </c>
      <c r="G1582" s="22">
        <v>12444</v>
      </c>
      <c r="H1582">
        <v>84</v>
      </c>
      <c r="I1582" t="s">
        <v>46</v>
      </c>
      <c r="J1582" t="s">
        <v>47</v>
      </c>
      <c r="K1582" t="s">
        <v>58</v>
      </c>
      <c r="L1582">
        <v>30.1</v>
      </c>
      <c r="M1582">
        <v>160</v>
      </c>
      <c r="N1582">
        <v>80</v>
      </c>
      <c r="O1582">
        <v>80</v>
      </c>
      <c r="P1582">
        <v>120</v>
      </c>
      <c r="Q1582">
        <v>65</v>
      </c>
      <c r="R1582" t="s">
        <v>54</v>
      </c>
      <c r="S1582" t="s">
        <v>50</v>
      </c>
      <c r="T1582" t="s">
        <v>50</v>
      </c>
      <c r="U1582" t="s">
        <v>50</v>
      </c>
      <c r="V1582" t="s">
        <v>51</v>
      </c>
      <c r="W1582" t="s">
        <v>50</v>
      </c>
      <c r="X1582" t="s">
        <v>50</v>
      </c>
      <c r="Y1582" t="s">
        <v>50</v>
      </c>
      <c r="Z1582" t="s">
        <v>52</v>
      </c>
      <c r="AA1582" t="s">
        <v>50</v>
      </c>
      <c r="AB1582" t="s">
        <v>50</v>
      </c>
      <c r="AC1582">
        <v>68</v>
      </c>
      <c r="AD1582">
        <v>72</v>
      </c>
      <c r="AE1582">
        <v>147</v>
      </c>
      <c r="AF1582">
        <v>4.5</v>
      </c>
      <c r="AK1582" t="s">
        <v>50</v>
      </c>
      <c r="AL1582" t="s">
        <v>51</v>
      </c>
      <c r="AM1582" t="s">
        <v>50</v>
      </c>
      <c r="AN1582" t="s">
        <v>51</v>
      </c>
      <c r="AO1582" t="s">
        <v>51</v>
      </c>
      <c r="AP1582" t="s">
        <v>51</v>
      </c>
      <c r="AQ1582" t="s">
        <v>50</v>
      </c>
      <c r="AR1582" t="s">
        <v>50</v>
      </c>
      <c r="AS1582" t="s">
        <v>50</v>
      </c>
      <c r="AT1582" t="s">
        <v>50</v>
      </c>
      <c r="AU1582" t="s">
        <v>52</v>
      </c>
      <c r="AV1582" t="s">
        <v>52</v>
      </c>
      <c r="AW1582" t="s">
        <v>52</v>
      </c>
      <c r="AX1582" t="s">
        <v>52</v>
      </c>
      <c r="AY1582" t="s">
        <v>51</v>
      </c>
    </row>
    <row r="1583" spans="1:51" hidden="1" x14ac:dyDescent="0.25">
      <c r="A1583">
        <v>286175</v>
      </c>
      <c r="B1583">
        <v>69</v>
      </c>
      <c r="C1583">
        <v>69</v>
      </c>
      <c r="D1583">
        <v>30</v>
      </c>
      <c r="E1583">
        <v>3</v>
      </c>
      <c r="F1583" t="s">
        <v>1848</v>
      </c>
      <c r="G1583" s="22">
        <v>12444</v>
      </c>
      <c r="H1583">
        <v>84</v>
      </c>
      <c r="I1583" t="s">
        <v>46</v>
      </c>
      <c r="J1583" t="s">
        <v>47</v>
      </c>
      <c r="K1583" t="s">
        <v>58</v>
      </c>
      <c r="L1583">
        <v>30.4</v>
      </c>
      <c r="M1583">
        <v>180</v>
      </c>
      <c r="N1583">
        <v>100</v>
      </c>
      <c r="O1583">
        <v>80</v>
      </c>
      <c r="P1583">
        <v>140</v>
      </c>
      <c r="Q1583">
        <v>64</v>
      </c>
      <c r="R1583" t="s">
        <v>54</v>
      </c>
      <c r="S1583" t="s">
        <v>50</v>
      </c>
      <c r="T1583" t="s">
        <v>50</v>
      </c>
      <c r="U1583" t="s">
        <v>50</v>
      </c>
      <c r="V1583" t="s">
        <v>51</v>
      </c>
      <c r="W1583" t="s">
        <v>50</v>
      </c>
      <c r="X1583" t="s">
        <v>50</v>
      </c>
      <c r="Y1583" t="s">
        <v>50</v>
      </c>
      <c r="Z1583" t="s">
        <v>52</v>
      </c>
      <c r="AA1583" t="s">
        <v>50</v>
      </c>
      <c r="AB1583" t="s">
        <v>50</v>
      </c>
      <c r="AC1583">
        <v>68</v>
      </c>
      <c r="AD1583">
        <v>72</v>
      </c>
      <c r="AE1583">
        <v>143</v>
      </c>
      <c r="AF1583">
        <v>4.3</v>
      </c>
      <c r="AK1583" t="s">
        <v>50</v>
      </c>
      <c r="AL1583" t="s">
        <v>51</v>
      </c>
      <c r="AM1583" t="s">
        <v>50</v>
      </c>
      <c r="AN1583" t="s">
        <v>51</v>
      </c>
      <c r="AO1583" t="s">
        <v>51</v>
      </c>
      <c r="AP1583" t="s">
        <v>51</v>
      </c>
      <c r="AQ1583" t="s">
        <v>50</v>
      </c>
      <c r="AR1583" t="s">
        <v>50</v>
      </c>
      <c r="AS1583" t="s">
        <v>50</v>
      </c>
      <c r="AT1583" t="s">
        <v>50</v>
      </c>
      <c r="AU1583" t="s">
        <v>52</v>
      </c>
      <c r="AV1583" t="s">
        <v>52</v>
      </c>
      <c r="AW1583" t="s">
        <v>52</v>
      </c>
      <c r="AX1583" t="s">
        <v>52</v>
      </c>
      <c r="AY1583" t="s">
        <v>51</v>
      </c>
    </row>
    <row r="1584" spans="1:51" hidden="1" x14ac:dyDescent="0.25">
      <c r="A1584">
        <v>286175</v>
      </c>
      <c r="B1584">
        <v>69</v>
      </c>
      <c r="C1584">
        <v>69</v>
      </c>
      <c r="D1584">
        <v>30</v>
      </c>
      <c r="E1584">
        <v>4</v>
      </c>
      <c r="F1584" t="s">
        <v>1849</v>
      </c>
      <c r="G1584" s="22">
        <v>12444</v>
      </c>
      <c r="H1584">
        <v>84</v>
      </c>
      <c r="I1584" t="s">
        <v>46</v>
      </c>
      <c r="J1584" t="s">
        <v>47</v>
      </c>
      <c r="K1584" t="s">
        <v>58</v>
      </c>
      <c r="L1584">
        <v>30.4</v>
      </c>
      <c r="M1584">
        <v>150</v>
      </c>
      <c r="N1584">
        <v>70</v>
      </c>
      <c r="O1584">
        <v>80</v>
      </c>
      <c r="P1584">
        <v>110</v>
      </c>
      <c r="Q1584">
        <v>60</v>
      </c>
      <c r="R1584" t="s">
        <v>54</v>
      </c>
      <c r="S1584" t="s">
        <v>50</v>
      </c>
      <c r="T1584" t="s">
        <v>50</v>
      </c>
      <c r="U1584" t="s">
        <v>50</v>
      </c>
      <c r="V1584" t="s">
        <v>51</v>
      </c>
      <c r="W1584" t="s">
        <v>50</v>
      </c>
      <c r="X1584" t="s">
        <v>50</v>
      </c>
      <c r="Y1584" t="s">
        <v>50</v>
      </c>
      <c r="Z1584" t="s">
        <v>52</v>
      </c>
      <c r="AA1584" t="s">
        <v>50</v>
      </c>
      <c r="AB1584" t="s">
        <v>50</v>
      </c>
      <c r="AC1584">
        <v>68</v>
      </c>
      <c r="AD1584">
        <v>72</v>
      </c>
      <c r="AE1584">
        <v>143</v>
      </c>
      <c r="AF1584">
        <v>4.3</v>
      </c>
      <c r="AK1584" t="s">
        <v>50</v>
      </c>
      <c r="AL1584" t="s">
        <v>51</v>
      </c>
      <c r="AM1584" t="s">
        <v>50</v>
      </c>
      <c r="AN1584" t="s">
        <v>51</v>
      </c>
      <c r="AO1584" t="s">
        <v>51</v>
      </c>
      <c r="AP1584" t="s">
        <v>51</v>
      </c>
      <c r="AQ1584" t="s">
        <v>50</v>
      </c>
      <c r="AR1584" t="s">
        <v>50</v>
      </c>
      <c r="AS1584" t="s">
        <v>50</v>
      </c>
      <c r="AT1584" t="s">
        <v>50</v>
      </c>
      <c r="AU1584" t="s">
        <v>52</v>
      </c>
      <c r="AV1584" t="s">
        <v>52</v>
      </c>
      <c r="AW1584" t="s">
        <v>52</v>
      </c>
      <c r="AX1584" t="s">
        <v>52</v>
      </c>
      <c r="AY1584" t="s">
        <v>51</v>
      </c>
    </row>
    <row r="1585" spans="1:51" hidden="1" x14ac:dyDescent="0.25">
      <c r="A1585">
        <v>286175</v>
      </c>
      <c r="B1585">
        <v>69</v>
      </c>
      <c r="C1585">
        <v>69</v>
      </c>
      <c r="D1585">
        <v>30</v>
      </c>
      <c r="E1585">
        <v>5</v>
      </c>
      <c r="F1585" t="s">
        <v>1850</v>
      </c>
      <c r="G1585" s="22">
        <v>12444</v>
      </c>
      <c r="H1585">
        <v>84</v>
      </c>
      <c r="I1585" t="s">
        <v>46</v>
      </c>
      <c r="J1585" t="s">
        <v>47</v>
      </c>
      <c r="K1585" t="s">
        <v>58</v>
      </c>
      <c r="L1585">
        <v>30.4</v>
      </c>
      <c r="M1585">
        <v>160</v>
      </c>
      <c r="N1585">
        <v>80</v>
      </c>
      <c r="O1585">
        <v>80</v>
      </c>
      <c r="P1585">
        <v>120</v>
      </c>
      <c r="Q1585">
        <v>72</v>
      </c>
      <c r="R1585" t="s">
        <v>54</v>
      </c>
      <c r="S1585" t="s">
        <v>50</v>
      </c>
      <c r="T1585" t="s">
        <v>50</v>
      </c>
      <c r="U1585" t="s">
        <v>50</v>
      </c>
      <c r="V1585" t="s">
        <v>51</v>
      </c>
      <c r="W1585" t="s">
        <v>50</v>
      </c>
      <c r="X1585" t="s">
        <v>50</v>
      </c>
      <c r="Y1585" t="s">
        <v>50</v>
      </c>
      <c r="Z1585" t="s">
        <v>52</v>
      </c>
      <c r="AA1585" t="s">
        <v>50</v>
      </c>
      <c r="AB1585" t="s">
        <v>50</v>
      </c>
      <c r="AK1585" t="s">
        <v>50</v>
      </c>
      <c r="AL1585" t="s">
        <v>51</v>
      </c>
      <c r="AM1585" t="s">
        <v>50</v>
      </c>
      <c r="AN1585" t="s">
        <v>51</v>
      </c>
      <c r="AO1585" t="s">
        <v>51</v>
      </c>
      <c r="AP1585" t="s">
        <v>51</v>
      </c>
      <c r="AQ1585" t="s">
        <v>50</v>
      </c>
      <c r="AR1585" t="s">
        <v>50</v>
      </c>
      <c r="AS1585" t="s">
        <v>50</v>
      </c>
      <c r="AT1585" t="s">
        <v>50</v>
      </c>
      <c r="AU1585" t="s">
        <v>52</v>
      </c>
      <c r="AV1585" t="s">
        <v>52</v>
      </c>
      <c r="AW1585" t="s">
        <v>52</v>
      </c>
      <c r="AX1585" t="s">
        <v>52</v>
      </c>
      <c r="AY1585" t="s">
        <v>51</v>
      </c>
    </row>
    <row r="1586" spans="1:51" hidden="1" x14ac:dyDescent="0.25">
      <c r="A1586">
        <v>286175</v>
      </c>
      <c r="B1586">
        <v>69</v>
      </c>
      <c r="C1586">
        <v>69</v>
      </c>
      <c r="D1586">
        <v>30</v>
      </c>
      <c r="E1586">
        <v>6</v>
      </c>
      <c r="F1586" t="s">
        <v>1851</v>
      </c>
      <c r="G1586" s="22">
        <v>12444</v>
      </c>
      <c r="H1586">
        <v>84</v>
      </c>
      <c r="I1586" t="s">
        <v>46</v>
      </c>
      <c r="J1586" t="s">
        <v>47</v>
      </c>
      <c r="K1586" t="s">
        <v>58</v>
      </c>
      <c r="L1586">
        <v>30.8</v>
      </c>
      <c r="M1586">
        <v>170</v>
      </c>
      <c r="N1586">
        <v>80</v>
      </c>
      <c r="O1586">
        <v>90</v>
      </c>
      <c r="P1586">
        <v>125</v>
      </c>
      <c r="Q1586">
        <v>63</v>
      </c>
      <c r="R1586" t="s">
        <v>54</v>
      </c>
      <c r="S1586" t="s">
        <v>50</v>
      </c>
      <c r="T1586" t="s">
        <v>50</v>
      </c>
      <c r="U1586" t="s">
        <v>50</v>
      </c>
      <c r="V1586" t="s">
        <v>51</v>
      </c>
      <c r="W1586" t="s">
        <v>50</v>
      </c>
      <c r="X1586" t="s">
        <v>50</v>
      </c>
      <c r="Y1586" t="s">
        <v>50</v>
      </c>
      <c r="Z1586" t="s">
        <v>52</v>
      </c>
      <c r="AA1586" t="s">
        <v>50</v>
      </c>
      <c r="AB1586" t="s">
        <v>50</v>
      </c>
      <c r="AK1586" t="s">
        <v>50</v>
      </c>
      <c r="AL1586" t="s">
        <v>51</v>
      </c>
      <c r="AM1586" t="s">
        <v>50</v>
      </c>
      <c r="AN1586" t="s">
        <v>51</v>
      </c>
      <c r="AO1586" t="s">
        <v>51</v>
      </c>
      <c r="AP1586" t="s">
        <v>51</v>
      </c>
      <c r="AQ1586" t="s">
        <v>50</v>
      </c>
      <c r="AR1586" t="s">
        <v>50</v>
      </c>
      <c r="AS1586" t="s">
        <v>50</v>
      </c>
      <c r="AT1586" t="s">
        <v>50</v>
      </c>
      <c r="AU1586" t="s">
        <v>52</v>
      </c>
      <c r="AV1586" t="s">
        <v>52</v>
      </c>
      <c r="AW1586" t="s">
        <v>52</v>
      </c>
      <c r="AX1586" t="s">
        <v>52</v>
      </c>
      <c r="AY1586" t="s">
        <v>51</v>
      </c>
    </row>
    <row r="1587" spans="1:51" x14ac:dyDescent="0.25">
      <c r="A1587">
        <v>286236</v>
      </c>
      <c r="B1587">
        <v>64</v>
      </c>
      <c r="C1587">
        <v>64</v>
      </c>
      <c r="D1587">
        <v>64</v>
      </c>
      <c r="E1587">
        <v>1</v>
      </c>
      <c r="F1587" t="s">
        <v>380</v>
      </c>
      <c r="G1587" s="22">
        <v>15642</v>
      </c>
      <c r="H1587">
        <v>76</v>
      </c>
      <c r="I1587" t="s">
        <v>46</v>
      </c>
      <c r="J1587" t="s">
        <v>57</v>
      </c>
      <c r="K1587" t="s">
        <v>58</v>
      </c>
      <c r="L1587">
        <v>33.4</v>
      </c>
      <c r="M1587">
        <v>120</v>
      </c>
      <c r="N1587">
        <v>60</v>
      </c>
      <c r="O1587">
        <v>60</v>
      </c>
      <c r="P1587">
        <v>90</v>
      </c>
      <c r="Q1587">
        <v>62</v>
      </c>
      <c r="R1587" t="s">
        <v>54</v>
      </c>
      <c r="S1587" t="s">
        <v>50</v>
      </c>
      <c r="T1587" t="s">
        <v>50</v>
      </c>
      <c r="U1587" t="s">
        <v>50</v>
      </c>
      <c r="V1587" t="s">
        <v>51</v>
      </c>
      <c r="W1587" t="s">
        <v>50</v>
      </c>
      <c r="X1587" t="s">
        <v>50</v>
      </c>
      <c r="Y1587" t="s">
        <v>50</v>
      </c>
      <c r="Z1587" t="s">
        <v>52</v>
      </c>
      <c r="AA1587" t="s">
        <v>50</v>
      </c>
      <c r="AB1587" t="s">
        <v>50</v>
      </c>
      <c r="AC1587">
        <v>79</v>
      </c>
      <c r="AD1587">
        <v>64</v>
      </c>
      <c r="AE1587">
        <v>126</v>
      </c>
      <c r="AF1587">
        <v>4.5</v>
      </c>
      <c r="AI1587">
        <v>4.4000000000000004</v>
      </c>
      <c r="AJ1587">
        <v>1.9</v>
      </c>
      <c r="AK1587" t="s">
        <v>51</v>
      </c>
      <c r="AL1587" t="s">
        <v>50</v>
      </c>
      <c r="AM1587" t="s">
        <v>50</v>
      </c>
      <c r="AN1587" t="s">
        <v>50</v>
      </c>
      <c r="AO1587" t="s">
        <v>50</v>
      </c>
      <c r="AP1587" t="s">
        <v>50</v>
      </c>
      <c r="AQ1587" t="s">
        <v>50</v>
      </c>
      <c r="AR1587" t="s">
        <v>50</v>
      </c>
      <c r="AS1587" t="s">
        <v>51</v>
      </c>
      <c r="AT1587" t="s">
        <v>50</v>
      </c>
      <c r="AU1587" t="s">
        <v>52</v>
      </c>
      <c r="AV1587" t="s">
        <v>52</v>
      </c>
      <c r="AW1587" t="s">
        <v>52</v>
      </c>
      <c r="AX1587" t="s">
        <v>52</v>
      </c>
      <c r="AY1587" t="s">
        <v>50</v>
      </c>
    </row>
    <row r="1588" spans="1:51" hidden="1" x14ac:dyDescent="0.25">
      <c r="A1588">
        <v>286236</v>
      </c>
      <c r="B1588">
        <v>64</v>
      </c>
      <c r="C1588">
        <v>64</v>
      </c>
      <c r="D1588">
        <v>64</v>
      </c>
      <c r="E1588">
        <v>2</v>
      </c>
      <c r="F1588" t="s">
        <v>1852</v>
      </c>
      <c r="G1588" s="22">
        <v>15642</v>
      </c>
      <c r="H1588">
        <v>76</v>
      </c>
      <c r="I1588" t="s">
        <v>46</v>
      </c>
      <c r="J1588" t="s">
        <v>57</v>
      </c>
      <c r="K1588" t="s">
        <v>58</v>
      </c>
      <c r="L1588">
        <v>33.799999999999997</v>
      </c>
      <c r="M1588">
        <v>135</v>
      </c>
      <c r="N1588">
        <v>70</v>
      </c>
      <c r="O1588">
        <v>65</v>
      </c>
      <c r="P1588">
        <v>102.5</v>
      </c>
      <c r="Q1588">
        <v>62</v>
      </c>
      <c r="R1588" t="s">
        <v>54</v>
      </c>
      <c r="S1588" t="s">
        <v>50</v>
      </c>
      <c r="T1588" t="s">
        <v>50</v>
      </c>
      <c r="U1588" t="s">
        <v>50</v>
      </c>
      <c r="V1588" t="s">
        <v>51</v>
      </c>
      <c r="W1588" t="s">
        <v>50</v>
      </c>
      <c r="X1588" t="s">
        <v>50</v>
      </c>
      <c r="Y1588" t="s">
        <v>50</v>
      </c>
      <c r="Z1588" t="s">
        <v>52</v>
      </c>
      <c r="AA1588" t="s">
        <v>50</v>
      </c>
      <c r="AB1588" t="s">
        <v>50</v>
      </c>
      <c r="AC1588">
        <v>77</v>
      </c>
      <c r="AD1588">
        <v>66</v>
      </c>
      <c r="AF1588">
        <v>4.4000000000000004</v>
      </c>
      <c r="AK1588" t="s">
        <v>50</v>
      </c>
      <c r="AL1588" t="s">
        <v>50</v>
      </c>
      <c r="AM1588" t="s">
        <v>50</v>
      </c>
      <c r="AN1588" t="s">
        <v>50</v>
      </c>
      <c r="AO1588" t="s">
        <v>50</v>
      </c>
      <c r="AP1588" t="s">
        <v>51</v>
      </c>
      <c r="AQ1588" t="s">
        <v>50</v>
      </c>
      <c r="AR1588" t="s">
        <v>50</v>
      </c>
      <c r="AS1588" t="s">
        <v>51</v>
      </c>
      <c r="AT1588" t="s">
        <v>50</v>
      </c>
      <c r="AU1588" t="s">
        <v>52</v>
      </c>
      <c r="AV1588" t="s">
        <v>52</v>
      </c>
      <c r="AW1588" t="s">
        <v>52</v>
      </c>
      <c r="AX1588" t="s">
        <v>52</v>
      </c>
      <c r="AY1588" t="s">
        <v>50</v>
      </c>
    </row>
    <row r="1589" spans="1:51" hidden="1" x14ac:dyDescent="0.25">
      <c r="A1589">
        <v>286236</v>
      </c>
      <c r="B1589">
        <v>64</v>
      </c>
      <c r="C1589">
        <v>64</v>
      </c>
      <c r="D1589">
        <v>64</v>
      </c>
      <c r="E1589">
        <v>3</v>
      </c>
      <c r="F1589" t="s">
        <v>1853</v>
      </c>
      <c r="G1589" s="22">
        <v>15642</v>
      </c>
      <c r="H1589">
        <v>76</v>
      </c>
      <c r="I1589" t="s">
        <v>46</v>
      </c>
      <c r="J1589" t="s">
        <v>57</v>
      </c>
      <c r="K1589" t="s">
        <v>58</v>
      </c>
      <c r="L1589">
        <v>31.7</v>
      </c>
      <c r="M1589">
        <v>135</v>
      </c>
      <c r="N1589">
        <v>50</v>
      </c>
      <c r="O1589">
        <v>85</v>
      </c>
      <c r="P1589">
        <v>92.5</v>
      </c>
      <c r="Q1589">
        <v>66</v>
      </c>
      <c r="R1589" t="s">
        <v>54</v>
      </c>
      <c r="S1589" t="s">
        <v>50</v>
      </c>
      <c r="T1589" t="s">
        <v>50</v>
      </c>
      <c r="U1589" t="s">
        <v>50</v>
      </c>
      <c r="V1589" t="s">
        <v>51</v>
      </c>
      <c r="W1589" t="s">
        <v>50</v>
      </c>
      <c r="X1589" t="s">
        <v>50</v>
      </c>
      <c r="Y1589" t="s">
        <v>50</v>
      </c>
      <c r="Z1589" t="s">
        <v>52</v>
      </c>
      <c r="AA1589" t="s">
        <v>50</v>
      </c>
      <c r="AB1589" t="s">
        <v>50</v>
      </c>
      <c r="AC1589">
        <v>73</v>
      </c>
      <c r="AD1589">
        <v>70</v>
      </c>
      <c r="AE1589">
        <v>136</v>
      </c>
      <c r="AF1589">
        <v>4.4000000000000004</v>
      </c>
      <c r="AI1589">
        <v>4.7</v>
      </c>
      <c r="AJ1589">
        <v>2</v>
      </c>
      <c r="AK1589" t="s">
        <v>50</v>
      </c>
      <c r="AL1589" t="s">
        <v>50</v>
      </c>
      <c r="AM1589" t="s">
        <v>50</v>
      </c>
      <c r="AN1589" t="s">
        <v>50</v>
      </c>
      <c r="AO1589" t="s">
        <v>50</v>
      </c>
      <c r="AP1589" t="s">
        <v>51</v>
      </c>
      <c r="AQ1589" t="s">
        <v>50</v>
      </c>
      <c r="AR1589" t="s">
        <v>50</v>
      </c>
      <c r="AS1589" t="s">
        <v>51</v>
      </c>
      <c r="AT1589" t="s">
        <v>50</v>
      </c>
      <c r="AU1589" t="s">
        <v>52</v>
      </c>
      <c r="AV1589" t="s">
        <v>52</v>
      </c>
      <c r="AW1589" t="s">
        <v>52</v>
      </c>
      <c r="AX1589" t="s">
        <v>52</v>
      </c>
      <c r="AY1589" t="s">
        <v>50</v>
      </c>
    </row>
    <row r="1590" spans="1:51" hidden="1" x14ac:dyDescent="0.25">
      <c r="A1590">
        <v>286236</v>
      </c>
      <c r="B1590">
        <v>64</v>
      </c>
      <c r="C1590">
        <v>64</v>
      </c>
      <c r="D1590">
        <v>64</v>
      </c>
      <c r="E1590">
        <v>4</v>
      </c>
      <c r="F1590" t="s">
        <v>1854</v>
      </c>
      <c r="G1590" s="22">
        <v>15642</v>
      </c>
      <c r="H1590">
        <v>76</v>
      </c>
      <c r="I1590" t="s">
        <v>46</v>
      </c>
      <c r="J1590" t="s">
        <v>57</v>
      </c>
      <c r="K1590" t="s">
        <v>58</v>
      </c>
      <c r="L1590">
        <v>31.7</v>
      </c>
      <c r="M1590">
        <v>135</v>
      </c>
      <c r="N1590">
        <v>85</v>
      </c>
      <c r="O1590">
        <v>50</v>
      </c>
      <c r="P1590">
        <v>110</v>
      </c>
      <c r="Q1590">
        <v>71</v>
      </c>
      <c r="R1590" t="s">
        <v>54</v>
      </c>
      <c r="S1590" t="s">
        <v>50</v>
      </c>
      <c r="T1590" t="s">
        <v>50</v>
      </c>
      <c r="U1590" t="s">
        <v>50</v>
      </c>
      <c r="V1590" t="s">
        <v>51</v>
      </c>
      <c r="W1590" t="s">
        <v>50</v>
      </c>
      <c r="X1590" t="s">
        <v>50</v>
      </c>
      <c r="Y1590" t="s">
        <v>50</v>
      </c>
      <c r="Z1590" t="s">
        <v>52</v>
      </c>
      <c r="AA1590" t="s">
        <v>50</v>
      </c>
      <c r="AB1590" t="s">
        <v>50</v>
      </c>
      <c r="AK1590" t="s">
        <v>50</v>
      </c>
      <c r="AL1590" t="s">
        <v>50</v>
      </c>
      <c r="AM1590" t="s">
        <v>50</v>
      </c>
      <c r="AN1590" t="s">
        <v>50</v>
      </c>
      <c r="AO1590" t="s">
        <v>50</v>
      </c>
      <c r="AP1590" t="s">
        <v>51</v>
      </c>
      <c r="AQ1590" t="s">
        <v>50</v>
      </c>
      <c r="AR1590" t="s">
        <v>50</v>
      </c>
      <c r="AS1590" t="s">
        <v>51</v>
      </c>
      <c r="AT1590" t="s">
        <v>50</v>
      </c>
      <c r="AU1590" t="s">
        <v>52</v>
      </c>
      <c r="AV1590" t="s">
        <v>52</v>
      </c>
      <c r="AW1590" t="s">
        <v>52</v>
      </c>
      <c r="AX1590" t="s">
        <v>52</v>
      </c>
      <c r="AY1590" t="s">
        <v>50</v>
      </c>
    </row>
    <row r="1591" spans="1:51" hidden="1" x14ac:dyDescent="0.25">
      <c r="A1591">
        <v>286236</v>
      </c>
      <c r="B1591">
        <v>64</v>
      </c>
      <c r="C1591">
        <v>64</v>
      </c>
      <c r="D1591">
        <v>64</v>
      </c>
      <c r="E1591">
        <v>5</v>
      </c>
      <c r="F1591" t="s">
        <v>1855</v>
      </c>
      <c r="G1591" s="22">
        <v>15642</v>
      </c>
      <c r="H1591">
        <v>76</v>
      </c>
      <c r="I1591" t="s">
        <v>46</v>
      </c>
      <c r="J1591" t="s">
        <v>57</v>
      </c>
      <c r="K1591" t="s">
        <v>58</v>
      </c>
      <c r="L1591">
        <v>31.7</v>
      </c>
      <c r="M1591">
        <v>140</v>
      </c>
      <c r="N1591">
        <v>60</v>
      </c>
      <c r="O1591">
        <v>80</v>
      </c>
      <c r="P1591">
        <v>100</v>
      </c>
      <c r="Q1591">
        <v>48</v>
      </c>
      <c r="R1591" t="s">
        <v>54</v>
      </c>
      <c r="S1591" t="s">
        <v>50</v>
      </c>
      <c r="T1591" t="s">
        <v>50</v>
      </c>
      <c r="U1591" t="s">
        <v>50</v>
      </c>
      <c r="V1591" t="s">
        <v>51</v>
      </c>
      <c r="W1591" t="s">
        <v>50</v>
      </c>
      <c r="X1591" t="s">
        <v>50</v>
      </c>
      <c r="Y1591" t="s">
        <v>50</v>
      </c>
      <c r="Z1591" t="s">
        <v>52</v>
      </c>
      <c r="AA1591" t="s">
        <v>50</v>
      </c>
      <c r="AB1591" t="s">
        <v>50</v>
      </c>
      <c r="AK1591" t="s">
        <v>50</v>
      </c>
      <c r="AL1591" t="s">
        <v>50</v>
      </c>
      <c r="AM1591" t="s">
        <v>50</v>
      </c>
      <c r="AN1591" t="s">
        <v>51</v>
      </c>
      <c r="AO1591" t="s">
        <v>50</v>
      </c>
      <c r="AP1591" t="s">
        <v>51</v>
      </c>
      <c r="AQ1591" t="s">
        <v>50</v>
      </c>
      <c r="AR1591" t="s">
        <v>50</v>
      </c>
      <c r="AS1591" t="s">
        <v>51</v>
      </c>
      <c r="AT1591" t="s">
        <v>50</v>
      </c>
      <c r="AU1591" t="s">
        <v>52</v>
      </c>
      <c r="AV1591" t="s">
        <v>52</v>
      </c>
      <c r="AW1591" t="s">
        <v>52</v>
      </c>
      <c r="AX1591" t="s">
        <v>52</v>
      </c>
      <c r="AY1591" t="s">
        <v>51</v>
      </c>
    </row>
    <row r="1592" spans="1:51" hidden="1" x14ac:dyDescent="0.25">
      <c r="A1592">
        <v>286236</v>
      </c>
      <c r="B1592">
        <v>64</v>
      </c>
      <c r="C1592">
        <v>64</v>
      </c>
      <c r="D1592">
        <v>64</v>
      </c>
      <c r="E1592">
        <v>6</v>
      </c>
      <c r="F1592" t="s">
        <v>1856</v>
      </c>
      <c r="G1592" s="22">
        <v>15642</v>
      </c>
      <c r="H1592">
        <v>76</v>
      </c>
      <c r="I1592" t="s">
        <v>46</v>
      </c>
      <c r="J1592" t="s">
        <v>57</v>
      </c>
      <c r="K1592" t="s">
        <v>58</v>
      </c>
      <c r="L1592">
        <v>31.7</v>
      </c>
      <c r="M1592">
        <v>150</v>
      </c>
      <c r="N1592">
        <v>60</v>
      </c>
      <c r="O1592">
        <v>90</v>
      </c>
      <c r="P1592">
        <v>105</v>
      </c>
      <c r="Q1592">
        <v>54</v>
      </c>
      <c r="R1592" t="s">
        <v>54</v>
      </c>
      <c r="S1592" t="s">
        <v>50</v>
      </c>
      <c r="T1592" t="s">
        <v>50</v>
      </c>
      <c r="U1592" t="s">
        <v>50</v>
      </c>
      <c r="V1592" t="s">
        <v>51</v>
      </c>
      <c r="W1592" t="s">
        <v>50</v>
      </c>
      <c r="X1592" t="s">
        <v>50</v>
      </c>
      <c r="Y1592" t="s">
        <v>50</v>
      </c>
      <c r="Z1592" t="s">
        <v>52</v>
      </c>
      <c r="AA1592" t="s">
        <v>50</v>
      </c>
      <c r="AB1592" t="s">
        <v>50</v>
      </c>
      <c r="AK1592" t="s">
        <v>50</v>
      </c>
      <c r="AL1592" t="s">
        <v>50</v>
      </c>
      <c r="AM1592" t="s">
        <v>50</v>
      </c>
      <c r="AN1592" t="s">
        <v>51</v>
      </c>
      <c r="AO1592" t="s">
        <v>50</v>
      </c>
      <c r="AP1592" t="s">
        <v>50</v>
      </c>
      <c r="AQ1592" t="s">
        <v>50</v>
      </c>
      <c r="AR1592" t="s">
        <v>50</v>
      </c>
      <c r="AS1592" t="s">
        <v>51</v>
      </c>
      <c r="AT1592" t="s">
        <v>50</v>
      </c>
      <c r="AU1592" t="s">
        <v>52</v>
      </c>
      <c r="AV1592" t="s">
        <v>52</v>
      </c>
      <c r="AW1592" t="s">
        <v>52</v>
      </c>
      <c r="AX1592" t="s">
        <v>52</v>
      </c>
      <c r="AY1592" t="s">
        <v>50</v>
      </c>
    </row>
    <row r="1593" spans="1:51" x14ac:dyDescent="0.25">
      <c r="A1593">
        <v>286453</v>
      </c>
      <c r="B1593">
        <v>65</v>
      </c>
      <c r="D1593">
        <v>65</v>
      </c>
      <c r="E1593">
        <v>1</v>
      </c>
      <c r="F1593" t="s">
        <v>381</v>
      </c>
      <c r="G1593" s="22">
        <v>8668</v>
      </c>
      <c r="H1593">
        <v>95</v>
      </c>
      <c r="I1593" t="s">
        <v>46</v>
      </c>
      <c r="J1593" t="s">
        <v>47</v>
      </c>
      <c r="K1593" t="s">
        <v>58</v>
      </c>
      <c r="L1593">
        <v>26.02</v>
      </c>
      <c r="M1593">
        <v>120</v>
      </c>
      <c r="N1593">
        <v>70</v>
      </c>
      <c r="O1593">
        <v>50</v>
      </c>
      <c r="P1593">
        <v>95</v>
      </c>
      <c r="Q1593">
        <v>56</v>
      </c>
      <c r="R1593" t="s">
        <v>54</v>
      </c>
      <c r="S1593" t="s">
        <v>50</v>
      </c>
      <c r="T1593" t="s">
        <v>50</v>
      </c>
      <c r="U1593" t="s">
        <v>50</v>
      </c>
      <c r="V1593" t="s">
        <v>51</v>
      </c>
      <c r="W1593" t="s">
        <v>50</v>
      </c>
      <c r="X1593" t="s">
        <v>50</v>
      </c>
      <c r="Y1593" t="s">
        <v>50</v>
      </c>
      <c r="Z1593" t="s">
        <v>52</v>
      </c>
      <c r="AA1593" t="s">
        <v>50</v>
      </c>
      <c r="AB1593" t="s">
        <v>51</v>
      </c>
      <c r="AC1593">
        <v>134</v>
      </c>
      <c r="AD1593">
        <v>30</v>
      </c>
      <c r="AE1593">
        <v>105</v>
      </c>
      <c r="AF1593">
        <v>4.8</v>
      </c>
      <c r="AI1593" t="s">
        <v>52</v>
      </c>
      <c r="AJ1593" t="s">
        <v>52</v>
      </c>
      <c r="AK1593" t="s">
        <v>51</v>
      </c>
      <c r="AL1593" t="s">
        <v>50</v>
      </c>
      <c r="AM1593" t="s">
        <v>52</v>
      </c>
      <c r="AN1593" t="s">
        <v>51</v>
      </c>
      <c r="AO1593" t="s">
        <v>50</v>
      </c>
      <c r="AQ1593" t="s">
        <v>50</v>
      </c>
      <c r="AR1593" t="s">
        <v>50</v>
      </c>
      <c r="AS1593" t="s">
        <v>50</v>
      </c>
      <c r="AT1593" t="s">
        <v>50</v>
      </c>
      <c r="AU1593" t="s">
        <v>52</v>
      </c>
      <c r="AV1593" t="s">
        <v>52</v>
      </c>
      <c r="AW1593" t="s">
        <v>52</v>
      </c>
      <c r="AX1593" t="s">
        <v>52</v>
      </c>
      <c r="AY1593" t="s">
        <v>51</v>
      </c>
    </row>
    <row r="1594" spans="1:51" hidden="1" x14ac:dyDescent="0.25">
      <c r="A1594">
        <v>286453</v>
      </c>
      <c r="B1594">
        <v>65</v>
      </c>
      <c r="D1594">
        <v>65</v>
      </c>
      <c r="E1594">
        <v>2</v>
      </c>
      <c r="F1594" t="s">
        <v>1857</v>
      </c>
      <c r="G1594" s="22">
        <v>8668</v>
      </c>
      <c r="H1594">
        <v>95</v>
      </c>
      <c r="I1594" t="s">
        <v>46</v>
      </c>
      <c r="J1594" t="s">
        <v>47</v>
      </c>
      <c r="K1594" t="s">
        <v>58</v>
      </c>
      <c r="L1594">
        <v>26.11</v>
      </c>
      <c r="M1594">
        <v>112</v>
      </c>
      <c r="N1594">
        <v>70</v>
      </c>
      <c r="O1594">
        <v>42</v>
      </c>
      <c r="P1594">
        <v>91</v>
      </c>
      <c r="Q1594">
        <v>58</v>
      </c>
      <c r="R1594" t="s">
        <v>54</v>
      </c>
      <c r="S1594" t="s">
        <v>50</v>
      </c>
      <c r="T1594" t="s">
        <v>50</v>
      </c>
      <c r="U1594" t="s">
        <v>50</v>
      </c>
      <c r="V1594" t="s">
        <v>51</v>
      </c>
      <c r="W1594" t="s">
        <v>50</v>
      </c>
      <c r="X1594" t="s">
        <v>50</v>
      </c>
      <c r="Y1594" t="s">
        <v>50</v>
      </c>
      <c r="Z1594" t="b">
        <v>1</v>
      </c>
      <c r="AA1594" t="s">
        <v>50</v>
      </c>
      <c r="AB1594" t="s">
        <v>51</v>
      </c>
      <c r="AI1594" t="s">
        <v>52</v>
      </c>
      <c r="AJ1594" t="s">
        <v>52</v>
      </c>
      <c r="AK1594" t="s">
        <v>51</v>
      </c>
      <c r="AL1594" t="s">
        <v>50</v>
      </c>
      <c r="AM1594" t="s">
        <v>52</v>
      </c>
      <c r="AN1594" t="s">
        <v>51</v>
      </c>
      <c r="AO1594" t="s">
        <v>50</v>
      </c>
      <c r="AQ1594" t="s">
        <v>50</v>
      </c>
      <c r="AR1594" t="s">
        <v>50</v>
      </c>
      <c r="AS1594" t="s">
        <v>50</v>
      </c>
      <c r="AT1594" t="s">
        <v>50</v>
      </c>
      <c r="AU1594" t="s">
        <v>52</v>
      </c>
      <c r="AV1594" t="s">
        <v>52</v>
      </c>
      <c r="AW1594" t="s">
        <v>52</v>
      </c>
      <c r="AX1594" t="s">
        <v>52</v>
      </c>
      <c r="AY1594" t="s">
        <v>51</v>
      </c>
    </row>
    <row r="1595" spans="1:51" hidden="1" x14ac:dyDescent="0.25">
      <c r="A1595">
        <v>286453</v>
      </c>
      <c r="B1595">
        <v>65</v>
      </c>
      <c r="D1595">
        <v>65</v>
      </c>
      <c r="E1595">
        <v>3</v>
      </c>
      <c r="F1595" t="s">
        <v>1858</v>
      </c>
      <c r="G1595" s="22">
        <v>8668</v>
      </c>
      <c r="H1595">
        <v>95</v>
      </c>
      <c r="I1595" t="s">
        <v>46</v>
      </c>
      <c r="J1595" t="s">
        <v>47</v>
      </c>
      <c r="K1595" t="s">
        <v>58</v>
      </c>
      <c r="L1595">
        <v>26.11</v>
      </c>
      <c r="M1595">
        <v>115</v>
      </c>
      <c r="N1595">
        <v>65</v>
      </c>
      <c r="O1595">
        <v>50</v>
      </c>
      <c r="P1595">
        <v>90</v>
      </c>
      <c r="Q1595">
        <v>63</v>
      </c>
      <c r="R1595" t="s">
        <v>54</v>
      </c>
      <c r="S1595" t="s">
        <v>50</v>
      </c>
      <c r="T1595" t="s">
        <v>50</v>
      </c>
      <c r="U1595" t="s">
        <v>50</v>
      </c>
      <c r="V1595" t="s">
        <v>51</v>
      </c>
      <c r="W1595" t="s">
        <v>50</v>
      </c>
      <c r="X1595" t="s">
        <v>50</v>
      </c>
      <c r="Y1595" t="s">
        <v>50</v>
      </c>
      <c r="Z1595" t="b">
        <v>1</v>
      </c>
      <c r="AA1595" t="s">
        <v>50</v>
      </c>
      <c r="AB1595" t="s">
        <v>51</v>
      </c>
      <c r="AI1595" t="s">
        <v>52</v>
      </c>
      <c r="AJ1595" t="s">
        <v>52</v>
      </c>
      <c r="AK1595" t="s">
        <v>51</v>
      </c>
      <c r="AL1595" t="s">
        <v>50</v>
      </c>
      <c r="AM1595" t="s">
        <v>52</v>
      </c>
      <c r="AN1595" t="s">
        <v>51</v>
      </c>
      <c r="AO1595" t="s">
        <v>50</v>
      </c>
      <c r="AQ1595" t="s">
        <v>50</v>
      </c>
      <c r="AR1595" t="s">
        <v>50</v>
      </c>
      <c r="AS1595" t="s">
        <v>50</v>
      </c>
      <c r="AT1595" t="s">
        <v>50</v>
      </c>
      <c r="AU1595" t="s">
        <v>52</v>
      </c>
      <c r="AV1595" t="s">
        <v>52</v>
      </c>
      <c r="AW1595" t="s">
        <v>52</v>
      </c>
      <c r="AX1595" t="s">
        <v>52</v>
      </c>
      <c r="AY1595" t="s">
        <v>50</v>
      </c>
    </row>
    <row r="1596" spans="1:51" hidden="1" x14ac:dyDescent="0.25">
      <c r="A1596">
        <v>286453</v>
      </c>
      <c r="B1596">
        <v>65</v>
      </c>
      <c r="C1596">
        <v>65</v>
      </c>
      <c r="D1596">
        <v>65</v>
      </c>
      <c r="E1596">
        <v>4</v>
      </c>
      <c r="F1596" t="s">
        <v>1859</v>
      </c>
      <c r="G1596" s="22">
        <v>8668</v>
      </c>
      <c r="H1596">
        <v>95</v>
      </c>
      <c r="I1596" t="s">
        <v>46</v>
      </c>
      <c r="J1596" t="s">
        <v>47</v>
      </c>
      <c r="K1596" t="s">
        <v>58</v>
      </c>
      <c r="L1596">
        <v>24.7</v>
      </c>
      <c r="M1596">
        <v>118</v>
      </c>
      <c r="N1596">
        <v>60</v>
      </c>
      <c r="O1596">
        <v>58</v>
      </c>
      <c r="P1596">
        <v>89</v>
      </c>
      <c r="Q1596">
        <v>85</v>
      </c>
      <c r="R1596" t="s">
        <v>54</v>
      </c>
      <c r="S1596" t="s">
        <v>51</v>
      </c>
      <c r="T1596" t="s">
        <v>50</v>
      </c>
      <c r="U1596" t="s">
        <v>51</v>
      </c>
      <c r="V1596" t="s">
        <v>51</v>
      </c>
      <c r="W1596" t="s">
        <v>50</v>
      </c>
      <c r="X1596" t="s">
        <v>50</v>
      </c>
      <c r="Y1596" t="s">
        <v>50</v>
      </c>
      <c r="Z1596" t="b">
        <v>1</v>
      </c>
      <c r="AA1596" t="s">
        <v>50</v>
      </c>
      <c r="AB1596" t="s">
        <v>51</v>
      </c>
      <c r="AK1596" t="s">
        <v>51</v>
      </c>
      <c r="AL1596" t="s">
        <v>50</v>
      </c>
      <c r="AN1596" t="s">
        <v>51</v>
      </c>
      <c r="AO1596" t="s">
        <v>50</v>
      </c>
      <c r="AP1596" t="s">
        <v>50</v>
      </c>
      <c r="AQ1596" t="s">
        <v>50</v>
      </c>
      <c r="AR1596" t="s">
        <v>50</v>
      </c>
      <c r="AS1596" t="s">
        <v>50</v>
      </c>
      <c r="AT1596" t="s">
        <v>50</v>
      </c>
      <c r="AU1596" t="s">
        <v>52</v>
      </c>
      <c r="AV1596" t="s">
        <v>52</v>
      </c>
      <c r="AW1596" t="s">
        <v>52</v>
      </c>
      <c r="AX1596" t="s">
        <v>52</v>
      </c>
      <c r="AY1596" t="s">
        <v>50</v>
      </c>
    </row>
    <row r="1597" spans="1:51" hidden="1" x14ac:dyDescent="0.25">
      <c r="A1597">
        <v>286453</v>
      </c>
      <c r="B1597">
        <v>56</v>
      </c>
      <c r="C1597">
        <v>56</v>
      </c>
      <c r="D1597">
        <v>56</v>
      </c>
      <c r="E1597">
        <v>5</v>
      </c>
      <c r="F1597" t="s">
        <v>1860</v>
      </c>
      <c r="G1597" s="22">
        <v>8668</v>
      </c>
      <c r="H1597">
        <v>95</v>
      </c>
      <c r="I1597" t="s">
        <v>46</v>
      </c>
      <c r="J1597" t="s">
        <v>47</v>
      </c>
      <c r="K1597" t="s">
        <v>58</v>
      </c>
      <c r="L1597">
        <v>24.9</v>
      </c>
      <c r="M1597">
        <v>120</v>
      </c>
      <c r="N1597">
        <v>60</v>
      </c>
      <c r="O1597">
        <v>60</v>
      </c>
      <c r="P1597">
        <v>90</v>
      </c>
      <c r="Q1597">
        <v>57</v>
      </c>
      <c r="R1597" t="s">
        <v>59</v>
      </c>
      <c r="S1597" t="s">
        <v>50</v>
      </c>
      <c r="T1597" t="s">
        <v>50</v>
      </c>
      <c r="U1597" t="s">
        <v>51</v>
      </c>
      <c r="V1597" t="s">
        <v>51</v>
      </c>
      <c r="W1597" t="s">
        <v>50</v>
      </c>
      <c r="X1597" t="s">
        <v>50</v>
      </c>
      <c r="Y1597" t="s">
        <v>50</v>
      </c>
      <c r="Z1597" t="b">
        <v>1</v>
      </c>
      <c r="AA1597" t="s">
        <v>50</v>
      </c>
      <c r="AB1597" t="s">
        <v>51</v>
      </c>
      <c r="AC1597">
        <v>141</v>
      </c>
      <c r="AD1597">
        <v>28</v>
      </c>
      <c r="AF1597">
        <v>4.7</v>
      </c>
      <c r="AK1597" t="s">
        <v>51</v>
      </c>
      <c r="AL1597" t="s">
        <v>50</v>
      </c>
      <c r="AM1597" t="s">
        <v>50</v>
      </c>
      <c r="AN1597" t="s">
        <v>51</v>
      </c>
      <c r="AO1597" t="s">
        <v>50</v>
      </c>
      <c r="AP1597" t="s">
        <v>50</v>
      </c>
      <c r="AQ1597" t="s">
        <v>50</v>
      </c>
      <c r="AR1597" t="s">
        <v>50</v>
      </c>
      <c r="AS1597" t="s">
        <v>50</v>
      </c>
      <c r="AT1597" t="s">
        <v>50</v>
      </c>
      <c r="AU1597" t="s">
        <v>52</v>
      </c>
      <c r="AV1597" t="s">
        <v>52</v>
      </c>
      <c r="AW1597" t="s">
        <v>52</v>
      </c>
      <c r="AX1597" t="s">
        <v>52</v>
      </c>
      <c r="AY1597" t="s">
        <v>50</v>
      </c>
    </row>
    <row r="1598" spans="1:51" hidden="1" x14ac:dyDescent="0.25">
      <c r="A1598">
        <v>286453</v>
      </c>
      <c r="B1598">
        <v>60</v>
      </c>
      <c r="C1598">
        <v>60</v>
      </c>
      <c r="D1598">
        <v>56</v>
      </c>
      <c r="E1598">
        <v>6</v>
      </c>
      <c r="F1598" t="s">
        <v>1861</v>
      </c>
      <c r="G1598" s="22">
        <v>8668</v>
      </c>
      <c r="H1598">
        <v>95</v>
      </c>
      <c r="I1598" t="s">
        <v>46</v>
      </c>
      <c r="J1598" t="s">
        <v>47</v>
      </c>
      <c r="K1598" t="s">
        <v>58</v>
      </c>
      <c r="L1598">
        <v>25.2</v>
      </c>
      <c r="M1598">
        <v>140</v>
      </c>
      <c r="N1598">
        <v>70</v>
      </c>
      <c r="O1598">
        <v>70</v>
      </c>
      <c r="P1598">
        <v>105</v>
      </c>
      <c r="Q1598">
        <v>54</v>
      </c>
      <c r="R1598" t="s">
        <v>54</v>
      </c>
      <c r="S1598" t="s">
        <v>50</v>
      </c>
      <c r="T1598" t="s">
        <v>50</v>
      </c>
      <c r="U1598" t="s">
        <v>50</v>
      </c>
      <c r="V1598" t="s">
        <v>51</v>
      </c>
      <c r="W1598" t="s">
        <v>50</v>
      </c>
      <c r="X1598" t="s">
        <v>50</v>
      </c>
      <c r="Y1598" t="s">
        <v>50</v>
      </c>
      <c r="Z1598" t="b">
        <v>1</v>
      </c>
      <c r="AA1598" t="s">
        <v>50</v>
      </c>
      <c r="AB1598" t="s">
        <v>51</v>
      </c>
      <c r="AK1598" t="s">
        <v>51</v>
      </c>
      <c r="AL1598" t="s">
        <v>50</v>
      </c>
      <c r="AM1598" t="s">
        <v>50</v>
      </c>
      <c r="AN1598" t="s">
        <v>51</v>
      </c>
      <c r="AO1598" t="s">
        <v>50</v>
      </c>
      <c r="AP1598" t="s">
        <v>50</v>
      </c>
      <c r="AQ1598" t="s">
        <v>50</v>
      </c>
      <c r="AR1598" t="s">
        <v>50</v>
      </c>
      <c r="AS1598" t="s">
        <v>50</v>
      </c>
      <c r="AT1598" t="s">
        <v>50</v>
      </c>
      <c r="AU1598" t="s">
        <v>52</v>
      </c>
      <c r="AV1598" t="s">
        <v>52</v>
      </c>
      <c r="AW1598" t="s">
        <v>52</v>
      </c>
      <c r="AX1598" t="s">
        <v>52</v>
      </c>
      <c r="AY1598" t="s">
        <v>51</v>
      </c>
    </row>
    <row r="1599" spans="1:51" hidden="1" x14ac:dyDescent="0.25">
      <c r="A1599">
        <v>286453</v>
      </c>
      <c r="B1599">
        <v>60</v>
      </c>
      <c r="C1599">
        <v>60</v>
      </c>
      <c r="D1599">
        <v>56</v>
      </c>
      <c r="E1599">
        <v>7</v>
      </c>
      <c r="F1599" t="s">
        <v>1862</v>
      </c>
      <c r="G1599" s="22">
        <v>8668</v>
      </c>
      <c r="H1599">
        <v>95</v>
      </c>
      <c r="I1599" t="s">
        <v>46</v>
      </c>
      <c r="J1599" t="s">
        <v>47</v>
      </c>
      <c r="K1599" t="s">
        <v>58</v>
      </c>
      <c r="L1599">
        <v>26.2</v>
      </c>
      <c r="M1599">
        <v>115</v>
      </c>
      <c r="N1599">
        <v>55</v>
      </c>
      <c r="O1599">
        <v>60</v>
      </c>
      <c r="P1599">
        <v>85</v>
      </c>
      <c r="Q1599">
        <v>57</v>
      </c>
      <c r="R1599" t="s">
        <v>54</v>
      </c>
      <c r="S1599" t="s">
        <v>50</v>
      </c>
      <c r="T1599" t="s">
        <v>50</v>
      </c>
      <c r="U1599" t="s">
        <v>51</v>
      </c>
      <c r="V1599" t="s">
        <v>51</v>
      </c>
      <c r="W1599" t="s">
        <v>50</v>
      </c>
      <c r="X1599" t="s">
        <v>50</v>
      </c>
      <c r="Y1599" t="s">
        <v>50</v>
      </c>
      <c r="Z1599" t="b">
        <v>1</v>
      </c>
      <c r="AA1599" t="s">
        <v>50</v>
      </c>
      <c r="AB1599" t="s">
        <v>51</v>
      </c>
      <c r="AC1599">
        <v>133</v>
      </c>
      <c r="AD1599">
        <v>30</v>
      </c>
      <c r="AF1599">
        <v>4.9000000000000004</v>
      </c>
      <c r="AK1599" t="s">
        <v>51</v>
      </c>
      <c r="AL1599" t="s">
        <v>50</v>
      </c>
      <c r="AM1599" t="s">
        <v>50</v>
      </c>
      <c r="AN1599" t="s">
        <v>51</v>
      </c>
      <c r="AO1599" t="s">
        <v>50</v>
      </c>
      <c r="AP1599" t="s">
        <v>50</v>
      </c>
      <c r="AQ1599" t="s">
        <v>50</v>
      </c>
      <c r="AR1599" t="s">
        <v>50</v>
      </c>
      <c r="AS1599" t="s">
        <v>50</v>
      </c>
      <c r="AT1599" t="s">
        <v>50</v>
      </c>
      <c r="AU1599" t="s">
        <v>52</v>
      </c>
      <c r="AV1599" t="s">
        <v>52</v>
      </c>
      <c r="AW1599" t="s">
        <v>52</v>
      </c>
      <c r="AX1599" t="s">
        <v>52</v>
      </c>
      <c r="AY1599" t="s">
        <v>50</v>
      </c>
    </row>
    <row r="1600" spans="1:51" hidden="1" x14ac:dyDescent="0.25">
      <c r="A1600">
        <v>286453</v>
      </c>
      <c r="B1600">
        <v>60</v>
      </c>
      <c r="C1600">
        <v>60</v>
      </c>
      <c r="D1600">
        <v>56</v>
      </c>
      <c r="E1600">
        <v>8</v>
      </c>
      <c r="F1600" t="s">
        <v>1863</v>
      </c>
      <c r="G1600" s="22">
        <v>8668</v>
      </c>
      <c r="H1600">
        <v>95</v>
      </c>
      <c r="I1600" t="s">
        <v>46</v>
      </c>
      <c r="J1600" t="s">
        <v>47</v>
      </c>
      <c r="K1600" t="s">
        <v>58</v>
      </c>
      <c r="L1600">
        <v>26</v>
      </c>
      <c r="M1600">
        <v>120</v>
      </c>
      <c r="N1600">
        <v>70</v>
      </c>
      <c r="O1600">
        <v>50</v>
      </c>
      <c r="P1600">
        <v>95</v>
      </c>
      <c r="Q1600">
        <v>52</v>
      </c>
      <c r="R1600" t="s">
        <v>59</v>
      </c>
      <c r="S1600" t="s">
        <v>50</v>
      </c>
      <c r="T1600" t="s">
        <v>50</v>
      </c>
      <c r="U1600" t="s">
        <v>50</v>
      </c>
      <c r="V1600" t="s">
        <v>51</v>
      </c>
      <c r="W1600" t="s">
        <v>50</v>
      </c>
      <c r="X1600" t="s">
        <v>50</v>
      </c>
      <c r="Y1600" t="s">
        <v>50</v>
      </c>
      <c r="Z1600" t="b">
        <v>1</v>
      </c>
      <c r="AA1600" t="s">
        <v>50</v>
      </c>
      <c r="AB1600" t="s">
        <v>51</v>
      </c>
      <c r="AE1600">
        <v>120</v>
      </c>
      <c r="AK1600" t="s">
        <v>51</v>
      </c>
      <c r="AL1600" t="s">
        <v>50</v>
      </c>
      <c r="AM1600" t="s">
        <v>50</v>
      </c>
      <c r="AN1600" t="s">
        <v>51</v>
      </c>
      <c r="AO1600" t="s">
        <v>50</v>
      </c>
      <c r="AP1600" t="s">
        <v>50</v>
      </c>
      <c r="AQ1600" t="s">
        <v>50</v>
      </c>
      <c r="AR1600" t="s">
        <v>50</v>
      </c>
      <c r="AS1600" t="s">
        <v>50</v>
      </c>
      <c r="AT1600" t="s">
        <v>50</v>
      </c>
      <c r="AU1600" t="s">
        <v>52</v>
      </c>
      <c r="AV1600" t="s">
        <v>52</v>
      </c>
      <c r="AW1600" t="s">
        <v>52</v>
      </c>
      <c r="AX1600" t="s">
        <v>52</v>
      </c>
      <c r="AY1600" t="s">
        <v>51</v>
      </c>
    </row>
    <row r="1601" spans="1:51" hidden="1" x14ac:dyDescent="0.25">
      <c r="A1601">
        <v>286453</v>
      </c>
      <c r="B1601">
        <v>60</v>
      </c>
      <c r="C1601">
        <v>60</v>
      </c>
      <c r="D1601">
        <v>56</v>
      </c>
      <c r="E1601">
        <v>9</v>
      </c>
      <c r="F1601" t="s">
        <v>1864</v>
      </c>
      <c r="G1601" s="22">
        <v>8668</v>
      </c>
      <c r="H1601">
        <v>95</v>
      </c>
      <c r="I1601" t="s">
        <v>46</v>
      </c>
      <c r="J1601" t="s">
        <v>47</v>
      </c>
      <c r="K1601" t="s">
        <v>58</v>
      </c>
      <c r="L1601">
        <v>25.7</v>
      </c>
      <c r="M1601">
        <v>130</v>
      </c>
      <c r="N1601">
        <v>60</v>
      </c>
      <c r="O1601">
        <v>70</v>
      </c>
      <c r="P1601">
        <v>95</v>
      </c>
      <c r="Q1601">
        <v>52</v>
      </c>
      <c r="R1601" t="s">
        <v>59</v>
      </c>
      <c r="S1601" t="s">
        <v>50</v>
      </c>
      <c r="T1601" t="s">
        <v>50</v>
      </c>
      <c r="U1601" t="s">
        <v>50</v>
      </c>
      <c r="V1601" t="s">
        <v>51</v>
      </c>
      <c r="W1601" t="s">
        <v>50</v>
      </c>
      <c r="X1601" t="s">
        <v>50</v>
      </c>
      <c r="Y1601" t="s">
        <v>50</v>
      </c>
      <c r="Z1601" t="b">
        <v>1</v>
      </c>
      <c r="AA1601" t="s">
        <v>50</v>
      </c>
      <c r="AB1601" t="s">
        <v>51</v>
      </c>
      <c r="AK1601" t="s">
        <v>51</v>
      </c>
      <c r="AL1601" t="s">
        <v>50</v>
      </c>
      <c r="AM1601" t="s">
        <v>50</v>
      </c>
      <c r="AN1601" t="s">
        <v>51</v>
      </c>
      <c r="AO1601" t="s">
        <v>51</v>
      </c>
      <c r="AP1601" t="s">
        <v>50</v>
      </c>
      <c r="AQ1601" t="s">
        <v>50</v>
      </c>
      <c r="AR1601" t="s">
        <v>50</v>
      </c>
      <c r="AS1601" t="s">
        <v>50</v>
      </c>
      <c r="AT1601" t="s">
        <v>50</v>
      </c>
      <c r="AU1601" t="s">
        <v>52</v>
      </c>
      <c r="AV1601" t="s">
        <v>52</v>
      </c>
      <c r="AW1601" t="s">
        <v>52</v>
      </c>
      <c r="AX1601" t="s">
        <v>52</v>
      </c>
      <c r="AY1601" t="s">
        <v>51</v>
      </c>
    </row>
    <row r="1602" spans="1:51" x14ac:dyDescent="0.25">
      <c r="A1602">
        <v>286670</v>
      </c>
      <c r="B1602">
        <v>65</v>
      </c>
      <c r="D1602">
        <v>65</v>
      </c>
      <c r="E1602">
        <v>1</v>
      </c>
      <c r="F1602" t="s">
        <v>382</v>
      </c>
      <c r="G1602" s="22">
        <v>19193</v>
      </c>
      <c r="H1602">
        <v>66</v>
      </c>
      <c r="I1602" t="s">
        <v>46</v>
      </c>
      <c r="J1602" t="s">
        <v>47</v>
      </c>
      <c r="K1602" t="s">
        <v>58</v>
      </c>
      <c r="L1602">
        <v>33.270000000000003</v>
      </c>
      <c r="M1602">
        <v>135</v>
      </c>
      <c r="N1602">
        <v>80</v>
      </c>
      <c r="O1602">
        <v>55</v>
      </c>
      <c r="P1602">
        <v>107.5</v>
      </c>
      <c r="Q1602">
        <v>80</v>
      </c>
      <c r="R1602" t="s">
        <v>54</v>
      </c>
      <c r="S1602" t="s">
        <v>50</v>
      </c>
      <c r="T1602" t="s">
        <v>50</v>
      </c>
      <c r="U1602" t="s">
        <v>50</v>
      </c>
      <c r="V1602" t="s">
        <v>50</v>
      </c>
      <c r="W1602" t="s">
        <v>50</v>
      </c>
      <c r="X1602" t="s">
        <v>50</v>
      </c>
      <c r="Y1602" t="s">
        <v>50</v>
      </c>
      <c r="Z1602" t="s">
        <v>52</v>
      </c>
      <c r="AA1602" t="s">
        <v>50</v>
      </c>
      <c r="AB1602" t="s">
        <v>50</v>
      </c>
      <c r="AC1602">
        <v>83</v>
      </c>
      <c r="AD1602">
        <v>65</v>
      </c>
      <c r="AE1602">
        <v>13.6</v>
      </c>
      <c r="AF1602">
        <v>5</v>
      </c>
      <c r="AI1602" t="s">
        <v>52</v>
      </c>
      <c r="AJ1602" t="s">
        <v>52</v>
      </c>
      <c r="AK1602" t="s">
        <v>50</v>
      </c>
      <c r="AL1602" t="s">
        <v>50</v>
      </c>
      <c r="AM1602" t="s">
        <v>52</v>
      </c>
      <c r="AN1602" t="s">
        <v>50</v>
      </c>
      <c r="AO1602" t="s">
        <v>50</v>
      </c>
      <c r="AQ1602" t="s">
        <v>50</v>
      </c>
      <c r="AR1602" t="s">
        <v>50</v>
      </c>
      <c r="AS1602" t="s">
        <v>50</v>
      </c>
      <c r="AT1602" t="s">
        <v>50</v>
      </c>
      <c r="AU1602" t="s">
        <v>52</v>
      </c>
      <c r="AV1602" t="s">
        <v>52</v>
      </c>
      <c r="AW1602" t="s">
        <v>52</v>
      </c>
      <c r="AX1602" t="s">
        <v>52</v>
      </c>
      <c r="AY1602" t="s">
        <v>50</v>
      </c>
    </row>
    <row r="1603" spans="1:51" hidden="1" x14ac:dyDescent="0.25">
      <c r="A1603">
        <v>286670</v>
      </c>
      <c r="B1603">
        <v>65</v>
      </c>
      <c r="D1603">
        <v>65</v>
      </c>
      <c r="E1603">
        <v>2</v>
      </c>
      <c r="F1603" t="s">
        <v>1865</v>
      </c>
      <c r="G1603" s="22">
        <v>19193</v>
      </c>
      <c r="H1603">
        <v>66</v>
      </c>
      <c r="I1603" t="s">
        <v>46</v>
      </c>
      <c r="J1603" t="s">
        <v>47</v>
      </c>
      <c r="K1603" t="s">
        <v>58</v>
      </c>
      <c r="L1603">
        <v>33.96</v>
      </c>
      <c r="M1603">
        <v>138</v>
      </c>
      <c r="N1603">
        <v>60</v>
      </c>
      <c r="O1603">
        <v>78</v>
      </c>
      <c r="P1603">
        <v>99</v>
      </c>
      <c r="Q1603">
        <v>65</v>
      </c>
      <c r="R1603" t="s">
        <v>54</v>
      </c>
      <c r="S1603" t="s">
        <v>50</v>
      </c>
      <c r="T1603" t="s">
        <v>50</v>
      </c>
      <c r="U1603" t="s">
        <v>50</v>
      </c>
      <c r="V1603" t="s">
        <v>50</v>
      </c>
      <c r="W1603" t="s">
        <v>50</v>
      </c>
      <c r="X1603" t="s">
        <v>50</v>
      </c>
      <c r="Y1603" t="s">
        <v>50</v>
      </c>
      <c r="Z1603" t="s">
        <v>52</v>
      </c>
      <c r="AA1603" t="s">
        <v>50</v>
      </c>
      <c r="AB1603" t="s">
        <v>50</v>
      </c>
      <c r="AI1603" t="s">
        <v>52</v>
      </c>
      <c r="AJ1603" t="s">
        <v>52</v>
      </c>
      <c r="AK1603" t="s">
        <v>50</v>
      </c>
      <c r="AL1603" t="s">
        <v>50</v>
      </c>
      <c r="AM1603" t="s">
        <v>52</v>
      </c>
      <c r="AN1603" t="s">
        <v>50</v>
      </c>
      <c r="AO1603" t="s">
        <v>50</v>
      </c>
      <c r="AQ1603" t="s">
        <v>50</v>
      </c>
      <c r="AR1603" t="s">
        <v>50</v>
      </c>
      <c r="AS1603" t="s">
        <v>50</v>
      </c>
      <c r="AT1603" t="s">
        <v>50</v>
      </c>
      <c r="AU1603" t="s">
        <v>52</v>
      </c>
      <c r="AV1603" t="s">
        <v>52</v>
      </c>
      <c r="AW1603" t="s">
        <v>52</v>
      </c>
      <c r="AX1603" t="s">
        <v>52</v>
      </c>
      <c r="AY1603" t="s">
        <v>51</v>
      </c>
    </row>
    <row r="1604" spans="1:51" hidden="1" x14ac:dyDescent="0.25">
      <c r="A1604">
        <v>286670</v>
      </c>
      <c r="B1604">
        <v>59</v>
      </c>
      <c r="C1604">
        <v>59</v>
      </c>
      <c r="D1604">
        <v>65</v>
      </c>
      <c r="E1604">
        <v>3</v>
      </c>
      <c r="F1604" t="s">
        <v>1866</v>
      </c>
      <c r="G1604" s="22">
        <v>19193</v>
      </c>
      <c r="H1604">
        <v>66</v>
      </c>
      <c r="I1604" t="s">
        <v>46</v>
      </c>
      <c r="J1604" t="s">
        <v>47</v>
      </c>
      <c r="K1604" t="s">
        <v>58</v>
      </c>
      <c r="L1604">
        <v>33.200000000000003</v>
      </c>
      <c r="M1604">
        <v>135</v>
      </c>
      <c r="N1604">
        <v>70</v>
      </c>
      <c r="O1604">
        <v>65</v>
      </c>
      <c r="P1604">
        <v>102.5</v>
      </c>
      <c r="Q1604">
        <v>74</v>
      </c>
      <c r="R1604" t="s">
        <v>54</v>
      </c>
      <c r="S1604" t="s">
        <v>50</v>
      </c>
      <c r="T1604" t="s">
        <v>50</v>
      </c>
      <c r="U1604" t="s">
        <v>50</v>
      </c>
      <c r="V1604" t="s">
        <v>50</v>
      </c>
      <c r="W1604" t="s">
        <v>50</v>
      </c>
      <c r="X1604" t="s">
        <v>50</v>
      </c>
      <c r="Y1604" t="s">
        <v>50</v>
      </c>
      <c r="Z1604" t="s">
        <v>52</v>
      </c>
      <c r="AA1604" t="s">
        <v>50</v>
      </c>
      <c r="AB1604" t="s">
        <v>50</v>
      </c>
      <c r="AC1604">
        <v>72</v>
      </c>
      <c r="AD1604">
        <v>76</v>
      </c>
      <c r="AF1604">
        <v>4.0999999999999996</v>
      </c>
      <c r="AH1604">
        <v>11.9</v>
      </c>
      <c r="AK1604" t="s">
        <v>50</v>
      </c>
      <c r="AL1604" t="s">
        <v>50</v>
      </c>
      <c r="AN1604" t="s">
        <v>50</v>
      </c>
      <c r="AO1604" t="s">
        <v>50</v>
      </c>
      <c r="AP1604" t="s">
        <v>50</v>
      </c>
      <c r="AQ1604" t="s">
        <v>50</v>
      </c>
      <c r="AR1604" t="s">
        <v>50</v>
      </c>
      <c r="AS1604" t="s">
        <v>50</v>
      </c>
      <c r="AT1604" t="s">
        <v>50</v>
      </c>
      <c r="AU1604" t="s">
        <v>52</v>
      </c>
      <c r="AV1604" t="s">
        <v>52</v>
      </c>
      <c r="AW1604" t="s">
        <v>52</v>
      </c>
      <c r="AX1604" t="s">
        <v>52</v>
      </c>
      <c r="AY1604" t="s">
        <v>50</v>
      </c>
    </row>
    <row r="1605" spans="1:51" x14ac:dyDescent="0.25">
      <c r="A1605">
        <v>286690</v>
      </c>
      <c r="B1605">
        <v>63</v>
      </c>
      <c r="D1605">
        <v>63</v>
      </c>
      <c r="E1605">
        <v>1</v>
      </c>
      <c r="F1605" t="s">
        <v>383</v>
      </c>
      <c r="G1605" s="22">
        <v>12115</v>
      </c>
      <c r="H1605">
        <v>85</v>
      </c>
      <c r="I1605" t="s">
        <v>46</v>
      </c>
      <c r="J1605" t="s">
        <v>57</v>
      </c>
      <c r="K1605" t="s">
        <v>58</v>
      </c>
      <c r="L1605">
        <v>36.049999999999997</v>
      </c>
      <c r="M1605">
        <v>140</v>
      </c>
      <c r="N1605">
        <v>70</v>
      </c>
      <c r="O1605">
        <v>70</v>
      </c>
      <c r="P1605">
        <v>105</v>
      </c>
      <c r="Q1605">
        <v>80</v>
      </c>
      <c r="R1605" t="s">
        <v>54</v>
      </c>
      <c r="T1605" t="s">
        <v>50</v>
      </c>
      <c r="U1605" t="s">
        <v>50</v>
      </c>
      <c r="V1605" t="s">
        <v>51</v>
      </c>
      <c r="W1605" t="s">
        <v>50</v>
      </c>
      <c r="X1605" t="s">
        <v>50</v>
      </c>
      <c r="Y1605" t="s">
        <v>50</v>
      </c>
      <c r="Z1605" t="s">
        <v>52</v>
      </c>
      <c r="AA1605" t="s">
        <v>50</v>
      </c>
      <c r="AB1605" t="s">
        <v>50</v>
      </c>
      <c r="AC1605">
        <v>55</v>
      </c>
      <c r="AD1605">
        <v>84</v>
      </c>
      <c r="AE1605">
        <v>129</v>
      </c>
      <c r="AF1605">
        <v>4.5999999999999996</v>
      </c>
      <c r="AG1605">
        <v>31</v>
      </c>
      <c r="AI1605" t="s">
        <v>52</v>
      </c>
      <c r="AJ1605" t="s">
        <v>52</v>
      </c>
      <c r="AK1605" t="s">
        <v>51</v>
      </c>
      <c r="AL1605" t="s">
        <v>50</v>
      </c>
      <c r="AM1605" t="s">
        <v>52</v>
      </c>
      <c r="AN1605" t="s">
        <v>50</v>
      </c>
      <c r="AO1605" t="s">
        <v>50</v>
      </c>
      <c r="AQ1605" t="s">
        <v>50</v>
      </c>
      <c r="AR1605" t="s">
        <v>50</v>
      </c>
      <c r="AS1605" t="s">
        <v>50</v>
      </c>
      <c r="AT1605" t="s">
        <v>50</v>
      </c>
      <c r="AU1605" t="s">
        <v>52</v>
      </c>
      <c r="AV1605" t="s">
        <v>52</v>
      </c>
      <c r="AW1605" t="s">
        <v>52</v>
      </c>
      <c r="AX1605" t="s">
        <v>52</v>
      </c>
      <c r="AY1605" t="s">
        <v>51</v>
      </c>
    </row>
    <row r="1606" spans="1:51" hidden="1" x14ac:dyDescent="0.25">
      <c r="A1606">
        <v>286690</v>
      </c>
      <c r="B1606">
        <v>63</v>
      </c>
      <c r="D1606">
        <v>63</v>
      </c>
      <c r="E1606">
        <v>2</v>
      </c>
      <c r="F1606" t="s">
        <v>1867</v>
      </c>
      <c r="G1606" s="22">
        <v>12115</v>
      </c>
      <c r="H1606">
        <v>85</v>
      </c>
      <c r="I1606" t="s">
        <v>46</v>
      </c>
      <c r="J1606" t="s">
        <v>57</v>
      </c>
      <c r="K1606" t="s">
        <v>58</v>
      </c>
      <c r="L1606">
        <v>36.72</v>
      </c>
      <c r="M1606">
        <v>130</v>
      </c>
      <c r="N1606">
        <v>75</v>
      </c>
      <c r="O1606">
        <v>55</v>
      </c>
      <c r="P1606">
        <v>102.5</v>
      </c>
      <c r="Q1606">
        <v>48</v>
      </c>
      <c r="R1606" t="s">
        <v>54</v>
      </c>
      <c r="S1606" t="s">
        <v>50</v>
      </c>
      <c r="T1606" t="s">
        <v>50</v>
      </c>
      <c r="U1606" t="s">
        <v>50</v>
      </c>
      <c r="V1606" t="s">
        <v>51</v>
      </c>
      <c r="W1606" t="s">
        <v>50</v>
      </c>
      <c r="X1606" t="s">
        <v>50</v>
      </c>
      <c r="Y1606" t="s">
        <v>50</v>
      </c>
      <c r="Z1606" t="s">
        <v>52</v>
      </c>
      <c r="AA1606" t="s">
        <v>50</v>
      </c>
      <c r="AB1606" t="s">
        <v>50</v>
      </c>
      <c r="AI1606" t="s">
        <v>52</v>
      </c>
      <c r="AJ1606" t="s">
        <v>52</v>
      </c>
      <c r="AK1606" t="s">
        <v>51</v>
      </c>
      <c r="AL1606" t="s">
        <v>50</v>
      </c>
      <c r="AM1606" t="s">
        <v>52</v>
      </c>
      <c r="AN1606" t="s">
        <v>51</v>
      </c>
      <c r="AO1606" t="s">
        <v>51</v>
      </c>
      <c r="AP1606" t="s">
        <v>50</v>
      </c>
      <c r="AQ1606" t="s">
        <v>50</v>
      </c>
      <c r="AR1606" t="s">
        <v>50</v>
      </c>
      <c r="AS1606" t="s">
        <v>50</v>
      </c>
      <c r="AT1606" t="s">
        <v>50</v>
      </c>
      <c r="AU1606" t="s">
        <v>52</v>
      </c>
      <c r="AV1606" t="s">
        <v>52</v>
      </c>
      <c r="AW1606" t="s">
        <v>52</v>
      </c>
      <c r="AX1606" t="s">
        <v>52</v>
      </c>
      <c r="AY1606" t="s">
        <v>51</v>
      </c>
    </row>
    <row r="1607" spans="1:51" hidden="1" x14ac:dyDescent="0.25">
      <c r="A1607">
        <v>286690</v>
      </c>
      <c r="B1607">
        <v>63</v>
      </c>
      <c r="D1607">
        <v>63</v>
      </c>
      <c r="E1607">
        <v>3</v>
      </c>
      <c r="F1607" t="s">
        <v>1868</v>
      </c>
      <c r="G1607" s="22">
        <v>12115</v>
      </c>
      <c r="H1607">
        <v>85</v>
      </c>
      <c r="I1607" t="s">
        <v>46</v>
      </c>
      <c r="J1607" t="s">
        <v>57</v>
      </c>
      <c r="K1607" t="s">
        <v>58</v>
      </c>
      <c r="L1607">
        <v>34.770000000000003</v>
      </c>
      <c r="M1607">
        <v>185</v>
      </c>
      <c r="N1607">
        <v>85</v>
      </c>
      <c r="O1607">
        <v>100</v>
      </c>
      <c r="P1607">
        <v>135</v>
      </c>
      <c r="Q1607">
        <v>76</v>
      </c>
      <c r="R1607" t="s">
        <v>54</v>
      </c>
      <c r="S1607" t="s">
        <v>50</v>
      </c>
      <c r="T1607" t="s">
        <v>50</v>
      </c>
      <c r="U1607" t="s">
        <v>50</v>
      </c>
      <c r="V1607" t="s">
        <v>51</v>
      </c>
      <c r="W1607" t="s">
        <v>50</v>
      </c>
      <c r="X1607" t="s">
        <v>50</v>
      </c>
      <c r="Y1607" t="s">
        <v>50</v>
      </c>
      <c r="Z1607" t="s">
        <v>52</v>
      </c>
      <c r="AA1607" t="s">
        <v>50</v>
      </c>
      <c r="AB1607" t="s">
        <v>50</v>
      </c>
      <c r="AC1607">
        <v>65</v>
      </c>
      <c r="AD1607">
        <v>76</v>
      </c>
      <c r="AE1607">
        <v>125</v>
      </c>
      <c r="AF1607">
        <v>4.5</v>
      </c>
      <c r="AI1607" t="s">
        <v>52</v>
      </c>
      <c r="AJ1607" t="s">
        <v>52</v>
      </c>
      <c r="AK1607" t="s">
        <v>51</v>
      </c>
      <c r="AL1607" t="s">
        <v>50</v>
      </c>
      <c r="AM1607" t="s">
        <v>52</v>
      </c>
      <c r="AN1607" t="s">
        <v>50</v>
      </c>
      <c r="AO1607" t="s">
        <v>51</v>
      </c>
      <c r="AP1607" t="s">
        <v>51</v>
      </c>
      <c r="AQ1607" t="s">
        <v>50</v>
      </c>
      <c r="AR1607" t="s">
        <v>50</v>
      </c>
      <c r="AS1607" t="s">
        <v>50</v>
      </c>
      <c r="AT1607" t="s">
        <v>50</v>
      </c>
      <c r="AU1607" t="s">
        <v>52</v>
      </c>
      <c r="AV1607" t="s">
        <v>52</v>
      </c>
      <c r="AW1607" t="s">
        <v>52</v>
      </c>
      <c r="AX1607" t="s">
        <v>52</v>
      </c>
      <c r="AY1607" t="s">
        <v>51</v>
      </c>
    </row>
    <row r="1608" spans="1:51" hidden="1" x14ac:dyDescent="0.25">
      <c r="A1608">
        <v>286690</v>
      </c>
      <c r="B1608">
        <v>60</v>
      </c>
      <c r="C1608">
        <v>60</v>
      </c>
      <c r="D1608">
        <v>60</v>
      </c>
      <c r="E1608">
        <v>4</v>
      </c>
      <c r="F1608" t="s">
        <v>1869</v>
      </c>
      <c r="G1608" s="22">
        <v>12115</v>
      </c>
      <c r="H1608">
        <v>85</v>
      </c>
      <c r="I1608" t="s">
        <v>46</v>
      </c>
      <c r="J1608" t="s">
        <v>57</v>
      </c>
      <c r="K1608" t="s">
        <v>58</v>
      </c>
      <c r="L1608">
        <v>35.200000000000003</v>
      </c>
      <c r="M1608">
        <v>120</v>
      </c>
      <c r="N1608">
        <v>70</v>
      </c>
      <c r="O1608">
        <v>50</v>
      </c>
      <c r="P1608">
        <v>95</v>
      </c>
      <c r="Q1608">
        <v>71</v>
      </c>
      <c r="R1608" t="s">
        <v>54</v>
      </c>
      <c r="S1608" t="s">
        <v>50</v>
      </c>
      <c r="T1608" t="s">
        <v>50</v>
      </c>
      <c r="U1608" t="s">
        <v>50</v>
      </c>
      <c r="V1608" t="s">
        <v>51</v>
      </c>
      <c r="W1608" t="s">
        <v>50</v>
      </c>
      <c r="X1608" t="s">
        <v>50</v>
      </c>
      <c r="Y1608" t="s">
        <v>50</v>
      </c>
      <c r="Z1608" t="s">
        <v>52</v>
      </c>
      <c r="AA1608" t="s">
        <v>50</v>
      </c>
      <c r="AB1608" t="s">
        <v>50</v>
      </c>
      <c r="AC1608">
        <v>67</v>
      </c>
      <c r="AD1608">
        <v>73</v>
      </c>
      <c r="AE1608">
        <v>129</v>
      </c>
      <c r="AF1608">
        <v>3.7</v>
      </c>
      <c r="AI1608">
        <v>7.6</v>
      </c>
      <c r="AJ1608">
        <v>4.8</v>
      </c>
      <c r="AK1608" t="s">
        <v>51</v>
      </c>
      <c r="AL1608" t="s">
        <v>50</v>
      </c>
      <c r="AN1608" t="s">
        <v>50</v>
      </c>
      <c r="AO1608" t="s">
        <v>50</v>
      </c>
      <c r="AP1608" t="s">
        <v>50</v>
      </c>
      <c r="AQ1608" t="s">
        <v>50</v>
      </c>
      <c r="AR1608" t="s">
        <v>50</v>
      </c>
      <c r="AS1608" t="s">
        <v>50</v>
      </c>
      <c r="AT1608" t="s">
        <v>50</v>
      </c>
      <c r="AU1608" t="s">
        <v>52</v>
      </c>
      <c r="AV1608" t="s">
        <v>52</v>
      </c>
      <c r="AW1608" t="s">
        <v>52</v>
      </c>
      <c r="AX1608" t="s">
        <v>52</v>
      </c>
      <c r="AY1608" t="s">
        <v>51</v>
      </c>
    </row>
    <row r="1609" spans="1:51" hidden="1" x14ac:dyDescent="0.25">
      <c r="A1609">
        <v>286690</v>
      </c>
      <c r="B1609">
        <v>60</v>
      </c>
      <c r="C1609">
        <v>60</v>
      </c>
      <c r="D1609">
        <v>60</v>
      </c>
      <c r="E1609">
        <v>5</v>
      </c>
      <c r="F1609" t="s">
        <v>1870</v>
      </c>
      <c r="G1609" s="22">
        <v>12115</v>
      </c>
      <c r="H1609">
        <v>85</v>
      </c>
      <c r="I1609" t="s">
        <v>46</v>
      </c>
      <c r="J1609" t="s">
        <v>57</v>
      </c>
      <c r="K1609" t="s">
        <v>58</v>
      </c>
      <c r="L1609">
        <v>34.1</v>
      </c>
      <c r="M1609">
        <v>140</v>
      </c>
      <c r="N1609">
        <v>60</v>
      </c>
      <c r="O1609">
        <v>80</v>
      </c>
      <c r="P1609">
        <v>100</v>
      </c>
      <c r="Q1609">
        <v>61</v>
      </c>
      <c r="R1609" t="s">
        <v>54</v>
      </c>
      <c r="S1609" t="s">
        <v>50</v>
      </c>
      <c r="T1609" t="s">
        <v>50</v>
      </c>
      <c r="U1609" t="s">
        <v>50</v>
      </c>
      <c r="V1609" t="s">
        <v>51</v>
      </c>
      <c r="W1609" t="s">
        <v>50</v>
      </c>
      <c r="X1609" t="s">
        <v>50</v>
      </c>
      <c r="Y1609" t="s">
        <v>50</v>
      </c>
      <c r="Z1609" t="s">
        <v>52</v>
      </c>
      <c r="AA1609" t="s">
        <v>50</v>
      </c>
      <c r="AB1609" t="s">
        <v>50</v>
      </c>
      <c r="AC1609">
        <v>66</v>
      </c>
      <c r="AD1609">
        <v>74</v>
      </c>
      <c r="AF1609">
        <v>4.0999999999999996</v>
      </c>
      <c r="AI1609">
        <v>8</v>
      </c>
      <c r="AJ1609">
        <v>5.2</v>
      </c>
      <c r="AK1609" t="s">
        <v>51</v>
      </c>
      <c r="AL1609" t="s">
        <v>50</v>
      </c>
      <c r="AM1609" t="s">
        <v>50</v>
      </c>
      <c r="AN1609" t="s">
        <v>50</v>
      </c>
      <c r="AO1609" t="s">
        <v>50</v>
      </c>
      <c r="AP1609" t="s">
        <v>50</v>
      </c>
      <c r="AQ1609" t="s">
        <v>50</v>
      </c>
      <c r="AR1609" t="s">
        <v>50</v>
      </c>
      <c r="AS1609" t="s">
        <v>50</v>
      </c>
      <c r="AT1609" t="s">
        <v>50</v>
      </c>
      <c r="AU1609" t="s">
        <v>52</v>
      </c>
      <c r="AV1609" t="s">
        <v>52</v>
      </c>
      <c r="AW1609" t="s">
        <v>52</v>
      </c>
      <c r="AX1609" t="s">
        <v>52</v>
      </c>
      <c r="AY1609" t="s">
        <v>51</v>
      </c>
    </row>
    <row r="1610" spans="1:51" hidden="1" x14ac:dyDescent="0.25">
      <c r="A1610">
        <v>286690</v>
      </c>
      <c r="B1610">
        <v>63</v>
      </c>
      <c r="C1610">
        <v>63</v>
      </c>
      <c r="D1610">
        <v>60</v>
      </c>
      <c r="E1610">
        <v>6</v>
      </c>
      <c r="F1610" t="s">
        <v>1871</v>
      </c>
      <c r="G1610" s="22">
        <v>12115</v>
      </c>
      <c r="H1610">
        <v>85</v>
      </c>
      <c r="I1610" t="s">
        <v>46</v>
      </c>
      <c r="J1610" t="s">
        <v>57</v>
      </c>
      <c r="K1610" t="s">
        <v>58</v>
      </c>
      <c r="L1610">
        <v>30</v>
      </c>
      <c r="M1610">
        <v>150</v>
      </c>
      <c r="N1610">
        <v>65</v>
      </c>
      <c r="O1610">
        <v>85</v>
      </c>
      <c r="P1610">
        <v>107.5</v>
      </c>
      <c r="Q1610">
        <v>61</v>
      </c>
      <c r="R1610" t="s">
        <v>54</v>
      </c>
      <c r="S1610" t="s">
        <v>50</v>
      </c>
      <c r="T1610" t="s">
        <v>50</v>
      </c>
      <c r="U1610" t="s">
        <v>50</v>
      </c>
      <c r="V1610" t="s">
        <v>51</v>
      </c>
      <c r="W1610" t="s">
        <v>50</v>
      </c>
      <c r="X1610" t="s">
        <v>50</v>
      </c>
      <c r="Y1610" t="s">
        <v>50</v>
      </c>
      <c r="Z1610" t="s">
        <v>52</v>
      </c>
      <c r="AA1610" t="s">
        <v>50</v>
      </c>
      <c r="AB1610" t="s">
        <v>50</v>
      </c>
      <c r="AC1610">
        <v>63</v>
      </c>
      <c r="AD1610">
        <v>78</v>
      </c>
      <c r="AE1610">
        <v>130</v>
      </c>
      <c r="AF1610">
        <v>3.5</v>
      </c>
      <c r="AI1610">
        <v>8.6999999999999993</v>
      </c>
      <c r="AJ1610">
        <v>5.5</v>
      </c>
      <c r="AK1610" t="s">
        <v>51</v>
      </c>
      <c r="AL1610" t="s">
        <v>50</v>
      </c>
      <c r="AM1610" t="s">
        <v>50</v>
      </c>
      <c r="AN1610" t="s">
        <v>50</v>
      </c>
      <c r="AO1610" t="s">
        <v>50</v>
      </c>
      <c r="AP1610" t="s">
        <v>50</v>
      </c>
      <c r="AQ1610" t="s">
        <v>50</v>
      </c>
      <c r="AR1610" t="s">
        <v>50</v>
      </c>
      <c r="AS1610" t="s">
        <v>50</v>
      </c>
      <c r="AT1610" t="s">
        <v>50</v>
      </c>
      <c r="AU1610" t="s">
        <v>52</v>
      </c>
      <c r="AV1610" t="s">
        <v>52</v>
      </c>
      <c r="AW1610" t="s">
        <v>52</v>
      </c>
      <c r="AX1610" t="s">
        <v>52</v>
      </c>
      <c r="AY1610" t="s">
        <v>50</v>
      </c>
    </row>
    <row r="1611" spans="1:51" hidden="1" x14ac:dyDescent="0.25">
      <c r="A1611">
        <v>286690</v>
      </c>
      <c r="B1611">
        <v>63</v>
      </c>
      <c r="C1611">
        <v>63</v>
      </c>
      <c r="D1611">
        <v>60</v>
      </c>
      <c r="E1611">
        <v>7</v>
      </c>
      <c r="F1611" t="s">
        <v>1872</v>
      </c>
      <c r="G1611" s="22">
        <v>12115</v>
      </c>
      <c r="H1611">
        <v>85</v>
      </c>
      <c r="I1611" t="s">
        <v>46</v>
      </c>
      <c r="J1611" t="s">
        <v>57</v>
      </c>
      <c r="K1611" t="s">
        <v>58</v>
      </c>
      <c r="L1611">
        <v>27.9</v>
      </c>
      <c r="M1611">
        <v>140</v>
      </c>
      <c r="N1611">
        <v>70</v>
      </c>
      <c r="O1611">
        <v>70</v>
      </c>
      <c r="P1611">
        <v>105</v>
      </c>
      <c r="Q1611">
        <v>66</v>
      </c>
      <c r="R1611" t="s">
        <v>54</v>
      </c>
      <c r="S1611" t="s">
        <v>50</v>
      </c>
      <c r="T1611" t="s">
        <v>50</v>
      </c>
      <c r="U1611" t="s">
        <v>50</v>
      </c>
      <c r="V1611" t="s">
        <v>51</v>
      </c>
      <c r="W1611" t="s">
        <v>50</v>
      </c>
      <c r="X1611" t="s">
        <v>50</v>
      </c>
      <c r="Y1611" t="s">
        <v>50</v>
      </c>
      <c r="Z1611" t="s">
        <v>52</v>
      </c>
      <c r="AA1611" t="s">
        <v>50</v>
      </c>
      <c r="AB1611" t="s">
        <v>50</v>
      </c>
      <c r="AC1611">
        <v>59</v>
      </c>
      <c r="AD1611">
        <v>81</v>
      </c>
      <c r="AE1611">
        <v>125</v>
      </c>
      <c r="AF1611">
        <v>3.6</v>
      </c>
      <c r="AK1611" t="s">
        <v>51</v>
      </c>
      <c r="AL1611" t="s">
        <v>50</v>
      </c>
      <c r="AM1611" t="s">
        <v>50</v>
      </c>
      <c r="AN1611" t="s">
        <v>50</v>
      </c>
      <c r="AO1611" t="s">
        <v>50</v>
      </c>
      <c r="AP1611" t="s">
        <v>50</v>
      </c>
      <c r="AQ1611" t="s">
        <v>50</v>
      </c>
      <c r="AR1611" t="s">
        <v>50</v>
      </c>
      <c r="AS1611" t="s">
        <v>50</v>
      </c>
      <c r="AT1611" t="s">
        <v>50</v>
      </c>
      <c r="AU1611" t="s">
        <v>52</v>
      </c>
      <c r="AV1611" t="s">
        <v>52</v>
      </c>
      <c r="AW1611" t="s">
        <v>52</v>
      </c>
      <c r="AX1611" t="s">
        <v>52</v>
      </c>
      <c r="AY1611" t="s">
        <v>50</v>
      </c>
    </row>
    <row r="1612" spans="1:51" x14ac:dyDescent="0.25">
      <c r="A1612">
        <v>286761</v>
      </c>
      <c r="B1612">
        <v>55</v>
      </c>
      <c r="D1612">
        <v>55</v>
      </c>
      <c r="E1612">
        <v>1</v>
      </c>
      <c r="F1612" t="s">
        <v>384</v>
      </c>
      <c r="G1612" s="22">
        <v>13264</v>
      </c>
      <c r="H1612">
        <v>82</v>
      </c>
      <c r="I1612" t="s">
        <v>46</v>
      </c>
      <c r="J1612" t="s">
        <v>47</v>
      </c>
      <c r="K1612" t="s">
        <v>48</v>
      </c>
      <c r="L1612">
        <v>28.13</v>
      </c>
      <c r="M1612">
        <v>180</v>
      </c>
      <c r="N1612">
        <v>100</v>
      </c>
      <c r="O1612">
        <v>80</v>
      </c>
      <c r="P1612">
        <v>140</v>
      </c>
      <c r="Q1612">
        <v>91</v>
      </c>
      <c r="R1612" t="s">
        <v>54</v>
      </c>
      <c r="S1612" t="s">
        <v>50</v>
      </c>
      <c r="T1612" t="s">
        <v>50</v>
      </c>
      <c r="U1612" t="s">
        <v>50</v>
      </c>
      <c r="V1612" t="s">
        <v>51</v>
      </c>
      <c r="W1612" t="s">
        <v>50</v>
      </c>
      <c r="X1612" t="s">
        <v>50</v>
      </c>
      <c r="Y1612" t="s">
        <v>50</v>
      </c>
      <c r="Z1612" t="s">
        <v>52</v>
      </c>
      <c r="AA1612" t="s">
        <v>50</v>
      </c>
      <c r="AB1612" t="s">
        <v>50</v>
      </c>
      <c r="AC1612">
        <v>59</v>
      </c>
      <c r="AD1612">
        <v>84</v>
      </c>
      <c r="AE1612">
        <v>138</v>
      </c>
      <c r="AF1612">
        <v>4.3</v>
      </c>
      <c r="AI1612" t="s">
        <v>52</v>
      </c>
      <c r="AJ1612" t="s">
        <v>52</v>
      </c>
      <c r="AK1612" t="s">
        <v>50</v>
      </c>
      <c r="AL1612" t="s">
        <v>51</v>
      </c>
      <c r="AM1612" t="s">
        <v>52</v>
      </c>
      <c r="AN1612" t="s">
        <v>50</v>
      </c>
      <c r="AO1612" t="s">
        <v>50</v>
      </c>
      <c r="AQ1612" t="s">
        <v>50</v>
      </c>
      <c r="AR1612" t="s">
        <v>50</v>
      </c>
      <c r="AS1612" t="s">
        <v>50</v>
      </c>
      <c r="AT1612" t="s">
        <v>50</v>
      </c>
      <c r="AU1612" t="s">
        <v>52</v>
      </c>
      <c r="AV1612" t="s">
        <v>52</v>
      </c>
      <c r="AW1612" t="s">
        <v>52</v>
      </c>
      <c r="AX1612" t="s">
        <v>52</v>
      </c>
      <c r="AY1612" t="s">
        <v>50</v>
      </c>
    </row>
    <row r="1613" spans="1:51" hidden="1" x14ac:dyDescent="0.25">
      <c r="A1613">
        <v>286761</v>
      </c>
      <c r="B1613">
        <v>55</v>
      </c>
      <c r="D1613">
        <v>55</v>
      </c>
      <c r="E1613">
        <v>2</v>
      </c>
      <c r="F1613" t="s">
        <v>1873</v>
      </c>
      <c r="G1613" s="22">
        <v>13264</v>
      </c>
      <c r="H1613">
        <v>82</v>
      </c>
      <c r="I1613" t="s">
        <v>46</v>
      </c>
      <c r="J1613" t="s">
        <v>47</v>
      </c>
      <c r="K1613" t="s">
        <v>48</v>
      </c>
      <c r="L1613">
        <v>29</v>
      </c>
      <c r="M1613">
        <v>140</v>
      </c>
      <c r="N1613">
        <v>80</v>
      </c>
      <c r="O1613">
        <v>60</v>
      </c>
      <c r="P1613">
        <v>110</v>
      </c>
      <c r="Q1613">
        <v>71</v>
      </c>
      <c r="R1613" t="s">
        <v>54</v>
      </c>
      <c r="S1613" t="s">
        <v>50</v>
      </c>
      <c r="T1613" t="s">
        <v>50</v>
      </c>
      <c r="U1613" t="s">
        <v>50</v>
      </c>
      <c r="V1613" t="s">
        <v>51</v>
      </c>
      <c r="W1613" t="s">
        <v>50</v>
      </c>
      <c r="X1613" t="s">
        <v>50</v>
      </c>
      <c r="Y1613" t="s">
        <v>50</v>
      </c>
      <c r="Z1613" t="s">
        <v>52</v>
      </c>
      <c r="AA1613" t="s">
        <v>50</v>
      </c>
      <c r="AB1613" t="s">
        <v>50</v>
      </c>
      <c r="AI1613" t="s">
        <v>52</v>
      </c>
      <c r="AJ1613" t="s">
        <v>52</v>
      </c>
      <c r="AK1613" t="s">
        <v>50</v>
      </c>
      <c r="AL1613" t="s">
        <v>51</v>
      </c>
      <c r="AM1613" t="s">
        <v>52</v>
      </c>
      <c r="AN1613" t="s">
        <v>50</v>
      </c>
      <c r="AO1613" t="s">
        <v>50</v>
      </c>
      <c r="AQ1613" t="s">
        <v>50</v>
      </c>
      <c r="AR1613" t="s">
        <v>50</v>
      </c>
      <c r="AS1613" t="s">
        <v>50</v>
      </c>
      <c r="AT1613" t="s">
        <v>50</v>
      </c>
      <c r="AU1613" t="s">
        <v>52</v>
      </c>
      <c r="AV1613" t="s">
        <v>52</v>
      </c>
      <c r="AW1613" t="s">
        <v>52</v>
      </c>
      <c r="AX1613" t="s">
        <v>52</v>
      </c>
      <c r="AY1613" t="s">
        <v>50</v>
      </c>
    </row>
    <row r="1614" spans="1:51" hidden="1" x14ac:dyDescent="0.25">
      <c r="A1614">
        <v>286761</v>
      </c>
      <c r="B1614">
        <v>60</v>
      </c>
      <c r="C1614">
        <v>60</v>
      </c>
      <c r="D1614">
        <v>55</v>
      </c>
      <c r="E1614">
        <v>3</v>
      </c>
      <c r="F1614" t="s">
        <v>1874</v>
      </c>
      <c r="G1614" s="22">
        <v>13264</v>
      </c>
      <c r="H1614">
        <v>82</v>
      </c>
      <c r="I1614" t="s">
        <v>46</v>
      </c>
      <c r="J1614" t="s">
        <v>47</v>
      </c>
      <c r="K1614" t="s">
        <v>48</v>
      </c>
      <c r="L1614">
        <v>28.4</v>
      </c>
      <c r="M1614">
        <v>160</v>
      </c>
      <c r="N1614">
        <v>70</v>
      </c>
      <c r="O1614">
        <v>90</v>
      </c>
      <c r="P1614">
        <v>115</v>
      </c>
      <c r="Q1614">
        <v>65</v>
      </c>
      <c r="R1614" t="s">
        <v>49</v>
      </c>
      <c r="S1614" t="s">
        <v>50</v>
      </c>
      <c r="T1614" t="s">
        <v>50</v>
      </c>
      <c r="U1614" t="s">
        <v>50</v>
      </c>
      <c r="V1614" t="s">
        <v>51</v>
      </c>
      <c r="W1614" t="s">
        <v>50</v>
      </c>
      <c r="X1614" t="s">
        <v>50</v>
      </c>
      <c r="Y1614" t="s">
        <v>50</v>
      </c>
      <c r="Z1614" t="s">
        <v>52</v>
      </c>
      <c r="AA1614" t="s">
        <v>50</v>
      </c>
      <c r="AB1614" t="s">
        <v>50</v>
      </c>
      <c r="AC1614">
        <v>83</v>
      </c>
      <c r="AD1614">
        <v>58</v>
      </c>
      <c r="AF1614">
        <v>4.3</v>
      </c>
      <c r="AI1614">
        <v>6.6</v>
      </c>
      <c r="AJ1614">
        <v>4.3</v>
      </c>
      <c r="AK1614" t="s">
        <v>50</v>
      </c>
      <c r="AL1614" t="s">
        <v>51</v>
      </c>
      <c r="AN1614" t="s">
        <v>50</v>
      </c>
      <c r="AO1614" t="s">
        <v>50</v>
      </c>
      <c r="AP1614" t="s">
        <v>50</v>
      </c>
      <c r="AQ1614" t="s">
        <v>50</v>
      </c>
      <c r="AR1614" t="s">
        <v>50</v>
      </c>
      <c r="AS1614" t="s">
        <v>50</v>
      </c>
      <c r="AT1614" t="s">
        <v>50</v>
      </c>
      <c r="AU1614" t="s">
        <v>52</v>
      </c>
      <c r="AV1614" t="s">
        <v>52</v>
      </c>
      <c r="AW1614" t="s">
        <v>52</v>
      </c>
      <c r="AX1614" t="s">
        <v>52</v>
      </c>
      <c r="AY1614" t="s">
        <v>50</v>
      </c>
    </row>
    <row r="1615" spans="1:51" x14ac:dyDescent="0.25">
      <c r="A1615">
        <v>286849</v>
      </c>
      <c r="B1615">
        <v>63</v>
      </c>
      <c r="D1615">
        <v>63</v>
      </c>
      <c r="E1615">
        <v>1</v>
      </c>
      <c r="F1615" t="s">
        <v>385</v>
      </c>
      <c r="G1615" s="22">
        <v>16026</v>
      </c>
      <c r="H1615">
        <v>75</v>
      </c>
      <c r="I1615" t="s">
        <v>56</v>
      </c>
      <c r="J1615" t="s">
        <v>57</v>
      </c>
      <c r="K1615" t="s">
        <v>58</v>
      </c>
      <c r="L1615">
        <v>34.33</v>
      </c>
      <c r="M1615">
        <v>130</v>
      </c>
      <c r="N1615">
        <v>80</v>
      </c>
      <c r="O1615">
        <v>50</v>
      </c>
      <c r="P1615">
        <v>105</v>
      </c>
      <c r="Q1615">
        <v>68</v>
      </c>
      <c r="R1615" t="s">
        <v>54</v>
      </c>
      <c r="S1615" t="s">
        <v>50</v>
      </c>
      <c r="T1615" t="s">
        <v>50</v>
      </c>
      <c r="U1615" t="s">
        <v>50</v>
      </c>
      <c r="V1615" t="s">
        <v>51</v>
      </c>
      <c r="W1615" t="s">
        <v>51</v>
      </c>
      <c r="X1615" t="s">
        <v>50</v>
      </c>
      <c r="Y1615" t="s">
        <v>50</v>
      </c>
      <c r="Z1615" t="s">
        <v>52</v>
      </c>
      <c r="AA1615" t="s">
        <v>50</v>
      </c>
      <c r="AB1615" t="s">
        <v>50</v>
      </c>
      <c r="AC1615">
        <v>72</v>
      </c>
      <c r="AD1615">
        <v>73</v>
      </c>
      <c r="AE1615">
        <v>13.4</v>
      </c>
      <c r="AF1615">
        <v>4.7</v>
      </c>
      <c r="AI1615" t="s">
        <v>52</v>
      </c>
      <c r="AJ1615" t="s">
        <v>52</v>
      </c>
      <c r="AK1615" t="s">
        <v>50</v>
      </c>
      <c r="AL1615" t="s">
        <v>51</v>
      </c>
      <c r="AM1615" t="s">
        <v>52</v>
      </c>
      <c r="AN1615" t="s">
        <v>50</v>
      </c>
      <c r="AO1615" t="s">
        <v>51</v>
      </c>
      <c r="AP1615" t="s">
        <v>50</v>
      </c>
      <c r="AQ1615" t="s">
        <v>50</v>
      </c>
      <c r="AR1615" t="s">
        <v>50</v>
      </c>
      <c r="AS1615" t="s">
        <v>51</v>
      </c>
      <c r="AT1615" t="s">
        <v>50</v>
      </c>
      <c r="AU1615" t="s">
        <v>52</v>
      </c>
      <c r="AV1615" t="s">
        <v>52</v>
      </c>
      <c r="AW1615" t="s">
        <v>52</v>
      </c>
      <c r="AX1615" t="s">
        <v>52</v>
      </c>
      <c r="AY1615" t="s">
        <v>51</v>
      </c>
    </row>
    <row r="1616" spans="1:51" hidden="1" x14ac:dyDescent="0.25">
      <c r="A1616">
        <v>286849</v>
      </c>
      <c r="B1616">
        <v>63</v>
      </c>
      <c r="D1616">
        <v>63</v>
      </c>
      <c r="E1616">
        <v>2</v>
      </c>
      <c r="F1616" t="s">
        <v>1875</v>
      </c>
      <c r="G1616" s="22">
        <v>16026</v>
      </c>
      <c r="H1616">
        <v>75</v>
      </c>
      <c r="I1616" t="s">
        <v>56</v>
      </c>
      <c r="J1616" t="s">
        <v>57</v>
      </c>
      <c r="K1616" t="s">
        <v>58</v>
      </c>
      <c r="L1616">
        <v>35.049999999999997</v>
      </c>
      <c r="M1616">
        <v>125</v>
      </c>
      <c r="N1616">
        <v>70</v>
      </c>
      <c r="O1616">
        <v>55</v>
      </c>
      <c r="P1616">
        <v>97.5</v>
      </c>
      <c r="Q1616">
        <v>62</v>
      </c>
      <c r="R1616" t="s">
        <v>49</v>
      </c>
      <c r="S1616" t="s">
        <v>50</v>
      </c>
      <c r="T1616" t="s">
        <v>50</v>
      </c>
      <c r="U1616" t="s">
        <v>50</v>
      </c>
      <c r="V1616" t="s">
        <v>51</v>
      </c>
      <c r="W1616" t="s">
        <v>51</v>
      </c>
      <c r="X1616" t="s">
        <v>50</v>
      </c>
      <c r="Y1616" t="s">
        <v>50</v>
      </c>
      <c r="Z1616" t="s">
        <v>52</v>
      </c>
      <c r="AA1616" t="s">
        <v>50</v>
      </c>
      <c r="AB1616" t="s">
        <v>50</v>
      </c>
      <c r="AI1616" t="s">
        <v>52</v>
      </c>
      <c r="AJ1616" t="s">
        <v>52</v>
      </c>
      <c r="AK1616" t="s">
        <v>50</v>
      </c>
      <c r="AL1616" t="s">
        <v>51</v>
      </c>
      <c r="AM1616" t="s">
        <v>52</v>
      </c>
      <c r="AN1616" t="s">
        <v>50</v>
      </c>
      <c r="AO1616" t="s">
        <v>51</v>
      </c>
      <c r="AP1616" t="s">
        <v>50</v>
      </c>
      <c r="AQ1616" t="s">
        <v>50</v>
      </c>
      <c r="AR1616" t="s">
        <v>50</v>
      </c>
      <c r="AS1616" t="s">
        <v>51</v>
      </c>
      <c r="AT1616" t="s">
        <v>50</v>
      </c>
      <c r="AU1616" t="s">
        <v>52</v>
      </c>
      <c r="AV1616" t="s">
        <v>52</v>
      </c>
      <c r="AW1616" t="s">
        <v>52</v>
      </c>
      <c r="AX1616" t="s">
        <v>52</v>
      </c>
      <c r="AY1616" t="s">
        <v>51</v>
      </c>
    </row>
    <row r="1617" spans="1:51" hidden="1" x14ac:dyDescent="0.25">
      <c r="A1617">
        <v>286849</v>
      </c>
      <c r="B1617">
        <v>63</v>
      </c>
      <c r="C1617">
        <v>63</v>
      </c>
      <c r="D1617">
        <v>63</v>
      </c>
      <c r="E1617">
        <v>3</v>
      </c>
      <c r="F1617" t="s">
        <v>1876</v>
      </c>
      <c r="G1617" s="22">
        <v>16026</v>
      </c>
      <c r="H1617">
        <v>75</v>
      </c>
      <c r="I1617" t="s">
        <v>56</v>
      </c>
      <c r="J1617" t="s">
        <v>57</v>
      </c>
      <c r="K1617" t="s">
        <v>58</v>
      </c>
      <c r="O1617">
        <v>0</v>
      </c>
      <c r="P1617">
        <v>0</v>
      </c>
      <c r="S1617" t="s">
        <v>50</v>
      </c>
      <c r="T1617" t="s">
        <v>50</v>
      </c>
      <c r="V1617" t="s">
        <v>51</v>
      </c>
      <c r="W1617" t="s">
        <v>51</v>
      </c>
      <c r="X1617" t="s">
        <v>50</v>
      </c>
      <c r="Y1617" t="s">
        <v>50</v>
      </c>
      <c r="Z1617" t="s">
        <v>52</v>
      </c>
      <c r="AA1617" t="s">
        <v>50</v>
      </c>
      <c r="AB1617" t="s">
        <v>50</v>
      </c>
      <c r="AK1617" t="s">
        <v>50</v>
      </c>
      <c r="AL1617" t="s">
        <v>51</v>
      </c>
      <c r="AN1617" t="s">
        <v>50</v>
      </c>
      <c r="AO1617" t="s">
        <v>51</v>
      </c>
      <c r="AP1617" t="s">
        <v>50</v>
      </c>
      <c r="AQ1617" t="s">
        <v>50</v>
      </c>
      <c r="AR1617" t="s">
        <v>50</v>
      </c>
      <c r="AS1617" t="s">
        <v>51</v>
      </c>
      <c r="AT1617" t="s">
        <v>50</v>
      </c>
      <c r="AU1617" t="s">
        <v>52</v>
      </c>
      <c r="AV1617" t="s">
        <v>52</v>
      </c>
      <c r="AW1617" t="s">
        <v>52</v>
      </c>
      <c r="AX1617" t="s">
        <v>52</v>
      </c>
      <c r="AY1617" t="s">
        <v>51</v>
      </c>
    </row>
    <row r="1618" spans="1:51" x14ac:dyDescent="0.25">
      <c r="A1618">
        <v>286997</v>
      </c>
      <c r="B1618">
        <v>62</v>
      </c>
      <c r="C1618">
        <v>62</v>
      </c>
      <c r="D1618">
        <v>35</v>
      </c>
      <c r="E1618">
        <v>1</v>
      </c>
      <c r="F1618" t="s">
        <v>386</v>
      </c>
      <c r="G1618" s="22">
        <v>14426</v>
      </c>
      <c r="H1618">
        <v>79</v>
      </c>
      <c r="I1618" t="s">
        <v>46</v>
      </c>
      <c r="J1618" t="s">
        <v>47</v>
      </c>
      <c r="K1618" t="s">
        <v>58</v>
      </c>
      <c r="L1618">
        <v>24.5</v>
      </c>
      <c r="M1618">
        <v>140</v>
      </c>
      <c r="N1618">
        <v>80</v>
      </c>
      <c r="O1618">
        <v>60</v>
      </c>
      <c r="P1618">
        <v>110</v>
      </c>
      <c r="Q1618">
        <v>69</v>
      </c>
      <c r="R1618" t="s">
        <v>54</v>
      </c>
      <c r="S1618" t="s">
        <v>50</v>
      </c>
      <c r="T1618" t="s">
        <v>50</v>
      </c>
      <c r="U1618" t="s">
        <v>50</v>
      </c>
      <c r="V1618" t="s">
        <v>50</v>
      </c>
      <c r="W1618" t="s">
        <v>50</v>
      </c>
      <c r="X1618" t="s">
        <v>50</v>
      </c>
      <c r="Y1618" t="s">
        <v>50</v>
      </c>
      <c r="Z1618" t="s">
        <v>52</v>
      </c>
      <c r="AA1618" t="s">
        <v>50</v>
      </c>
      <c r="AB1618" t="s">
        <v>50</v>
      </c>
      <c r="AK1618" t="s">
        <v>50</v>
      </c>
      <c r="AL1618" t="s">
        <v>50</v>
      </c>
      <c r="AN1618" t="s">
        <v>51</v>
      </c>
      <c r="AO1618" t="s">
        <v>51</v>
      </c>
      <c r="AP1618" t="s">
        <v>51</v>
      </c>
      <c r="AQ1618" t="s">
        <v>50</v>
      </c>
      <c r="AR1618" t="s">
        <v>50</v>
      </c>
      <c r="AS1618" t="s">
        <v>50</v>
      </c>
      <c r="AT1618" t="s">
        <v>50</v>
      </c>
      <c r="AU1618" t="s">
        <v>52</v>
      </c>
      <c r="AV1618" t="s">
        <v>52</v>
      </c>
      <c r="AW1618" t="s">
        <v>52</v>
      </c>
      <c r="AX1618" t="s">
        <v>52</v>
      </c>
      <c r="AY1618" t="s">
        <v>51</v>
      </c>
    </row>
    <row r="1619" spans="1:51" hidden="1" x14ac:dyDescent="0.25">
      <c r="A1619">
        <v>286997</v>
      </c>
      <c r="B1619">
        <v>62</v>
      </c>
      <c r="C1619">
        <v>62</v>
      </c>
      <c r="D1619">
        <v>35</v>
      </c>
      <c r="E1619">
        <v>2</v>
      </c>
      <c r="F1619" t="s">
        <v>1877</v>
      </c>
      <c r="G1619" s="22">
        <v>14426</v>
      </c>
      <c r="H1619">
        <v>79</v>
      </c>
      <c r="I1619" t="s">
        <v>46</v>
      </c>
      <c r="J1619" t="s">
        <v>47</v>
      </c>
      <c r="K1619" t="s">
        <v>58</v>
      </c>
      <c r="L1619">
        <v>24.7</v>
      </c>
      <c r="M1619">
        <v>140</v>
      </c>
      <c r="N1619">
        <v>70</v>
      </c>
      <c r="O1619">
        <v>70</v>
      </c>
      <c r="P1619">
        <v>105</v>
      </c>
      <c r="Q1619">
        <v>69</v>
      </c>
      <c r="R1619" t="s">
        <v>49</v>
      </c>
      <c r="S1619" t="s">
        <v>50</v>
      </c>
      <c r="T1619" t="s">
        <v>50</v>
      </c>
      <c r="U1619" t="s">
        <v>50</v>
      </c>
      <c r="V1619" t="s">
        <v>50</v>
      </c>
      <c r="W1619" t="s">
        <v>50</v>
      </c>
      <c r="X1619" t="s">
        <v>50</v>
      </c>
      <c r="Y1619" t="s">
        <v>50</v>
      </c>
      <c r="Z1619" t="s">
        <v>52</v>
      </c>
      <c r="AA1619" t="s">
        <v>50</v>
      </c>
      <c r="AB1619" t="s">
        <v>50</v>
      </c>
      <c r="AK1619" t="s">
        <v>50</v>
      </c>
      <c r="AL1619" t="s">
        <v>50</v>
      </c>
      <c r="AN1619" t="s">
        <v>51</v>
      </c>
      <c r="AO1619" t="s">
        <v>51</v>
      </c>
      <c r="AP1619" t="s">
        <v>51</v>
      </c>
      <c r="AQ1619" t="s">
        <v>50</v>
      </c>
      <c r="AR1619" t="s">
        <v>50</v>
      </c>
      <c r="AS1619" t="s">
        <v>50</v>
      </c>
      <c r="AT1619" t="s">
        <v>50</v>
      </c>
      <c r="AU1619" t="s">
        <v>52</v>
      </c>
      <c r="AV1619" t="s">
        <v>52</v>
      </c>
      <c r="AW1619" t="s">
        <v>52</v>
      </c>
      <c r="AX1619" t="s">
        <v>52</v>
      </c>
      <c r="AY1619" t="s">
        <v>51</v>
      </c>
    </row>
    <row r="1620" spans="1:51" hidden="1" x14ac:dyDescent="0.25">
      <c r="A1620">
        <v>286997</v>
      </c>
      <c r="B1620">
        <v>62</v>
      </c>
      <c r="C1620">
        <v>62</v>
      </c>
      <c r="D1620">
        <v>35</v>
      </c>
      <c r="E1620">
        <v>3</v>
      </c>
      <c r="F1620" t="s">
        <v>1878</v>
      </c>
      <c r="G1620" s="22">
        <v>14426</v>
      </c>
      <c r="H1620">
        <v>79</v>
      </c>
      <c r="I1620" t="s">
        <v>46</v>
      </c>
      <c r="J1620" t="s">
        <v>47</v>
      </c>
      <c r="K1620" t="s">
        <v>58</v>
      </c>
      <c r="L1620">
        <v>25.1</v>
      </c>
      <c r="M1620">
        <v>145</v>
      </c>
      <c r="N1620">
        <v>80</v>
      </c>
      <c r="O1620">
        <v>65</v>
      </c>
      <c r="P1620">
        <v>112.5</v>
      </c>
      <c r="Q1620">
        <v>72</v>
      </c>
      <c r="R1620" t="s">
        <v>54</v>
      </c>
      <c r="S1620" t="s">
        <v>50</v>
      </c>
      <c r="T1620" t="s">
        <v>50</v>
      </c>
      <c r="U1620" t="s">
        <v>50</v>
      </c>
      <c r="V1620" t="s">
        <v>50</v>
      </c>
      <c r="W1620" t="s">
        <v>50</v>
      </c>
      <c r="X1620" t="s">
        <v>50</v>
      </c>
      <c r="Y1620" t="s">
        <v>50</v>
      </c>
      <c r="Z1620" t="s">
        <v>52</v>
      </c>
      <c r="AA1620" t="s">
        <v>50</v>
      </c>
      <c r="AB1620" t="s">
        <v>50</v>
      </c>
      <c r="AK1620" t="s">
        <v>50</v>
      </c>
      <c r="AL1620" t="s">
        <v>50</v>
      </c>
      <c r="AM1620" t="s">
        <v>50</v>
      </c>
      <c r="AN1620" t="s">
        <v>51</v>
      </c>
      <c r="AO1620" t="s">
        <v>51</v>
      </c>
      <c r="AP1620" t="s">
        <v>51</v>
      </c>
      <c r="AQ1620" t="s">
        <v>50</v>
      </c>
      <c r="AR1620" t="s">
        <v>50</v>
      </c>
      <c r="AS1620" t="s">
        <v>50</v>
      </c>
      <c r="AT1620" t="s">
        <v>50</v>
      </c>
      <c r="AU1620" t="s">
        <v>52</v>
      </c>
      <c r="AV1620" t="s">
        <v>52</v>
      </c>
      <c r="AW1620" t="s">
        <v>52</v>
      </c>
      <c r="AX1620" t="s">
        <v>52</v>
      </c>
      <c r="AY1620" t="s">
        <v>51</v>
      </c>
    </row>
    <row r="1621" spans="1:51" hidden="1" x14ac:dyDescent="0.25">
      <c r="A1621">
        <v>286997</v>
      </c>
      <c r="B1621">
        <v>62</v>
      </c>
      <c r="C1621">
        <v>62</v>
      </c>
      <c r="D1621">
        <v>35</v>
      </c>
      <c r="E1621">
        <v>4</v>
      </c>
      <c r="F1621" t="s">
        <v>1879</v>
      </c>
      <c r="G1621" s="22">
        <v>14426</v>
      </c>
      <c r="H1621">
        <v>79</v>
      </c>
      <c r="I1621" t="s">
        <v>46</v>
      </c>
      <c r="J1621" t="s">
        <v>47</v>
      </c>
      <c r="K1621" t="s">
        <v>58</v>
      </c>
      <c r="L1621">
        <v>24.9</v>
      </c>
      <c r="M1621">
        <v>125</v>
      </c>
      <c r="N1621">
        <v>70</v>
      </c>
      <c r="O1621">
        <v>55</v>
      </c>
      <c r="P1621">
        <v>97.5</v>
      </c>
      <c r="Q1621">
        <v>72</v>
      </c>
      <c r="R1621" t="s">
        <v>49</v>
      </c>
      <c r="S1621" t="s">
        <v>50</v>
      </c>
      <c r="T1621" t="s">
        <v>50</v>
      </c>
      <c r="U1621" t="s">
        <v>50</v>
      </c>
      <c r="V1621" t="s">
        <v>50</v>
      </c>
      <c r="W1621" t="s">
        <v>50</v>
      </c>
      <c r="X1621" t="s">
        <v>50</v>
      </c>
      <c r="Y1621" t="s">
        <v>50</v>
      </c>
      <c r="Z1621" t="s">
        <v>52</v>
      </c>
      <c r="AA1621" t="s">
        <v>50</v>
      </c>
      <c r="AB1621" t="s">
        <v>50</v>
      </c>
      <c r="AK1621" t="s">
        <v>50</v>
      </c>
      <c r="AL1621" t="s">
        <v>50</v>
      </c>
      <c r="AM1621" t="s">
        <v>50</v>
      </c>
      <c r="AN1621" t="s">
        <v>51</v>
      </c>
      <c r="AO1621" t="s">
        <v>51</v>
      </c>
      <c r="AP1621" t="s">
        <v>51</v>
      </c>
      <c r="AQ1621" t="s">
        <v>50</v>
      </c>
      <c r="AR1621" t="s">
        <v>50</v>
      </c>
      <c r="AS1621" t="s">
        <v>50</v>
      </c>
      <c r="AT1621" t="s">
        <v>50</v>
      </c>
      <c r="AU1621" t="s">
        <v>52</v>
      </c>
      <c r="AV1621" t="s">
        <v>52</v>
      </c>
      <c r="AW1621" t="s">
        <v>52</v>
      </c>
      <c r="AX1621" t="s">
        <v>52</v>
      </c>
      <c r="AY1621" t="s">
        <v>51</v>
      </c>
    </row>
    <row r="1622" spans="1:51" hidden="1" x14ac:dyDescent="0.25">
      <c r="A1622">
        <v>286997</v>
      </c>
      <c r="B1622">
        <v>65</v>
      </c>
      <c r="C1622">
        <v>65</v>
      </c>
      <c r="D1622">
        <v>35</v>
      </c>
      <c r="E1622">
        <v>5</v>
      </c>
      <c r="F1622" t="s">
        <v>1880</v>
      </c>
      <c r="G1622" s="22">
        <v>14426</v>
      </c>
      <c r="H1622">
        <v>79</v>
      </c>
      <c r="I1622" t="s">
        <v>46</v>
      </c>
      <c r="J1622" t="s">
        <v>47</v>
      </c>
      <c r="K1622" t="s">
        <v>58</v>
      </c>
      <c r="L1622">
        <v>24.9</v>
      </c>
      <c r="M1622">
        <v>140</v>
      </c>
      <c r="N1622">
        <v>65</v>
      </c>
      <c r="O1622">
        <v>75</v>
      </c>
      <c r="P1622">
        <v>102.5</v>
      </c>
      <c r="Q1622">
        <v>69</v>
      </c>
      <c r="R1622" t="s">
        <v>54</v>
      </c>
      <c r="S1622" t="s">
        <v>50</v>
      </c>
      <c r="T1622" t="s">
        <v>50</v>
      </c>
      <c r="U1622" t="s">
        <v>50</v>
      </c>
      <c r="V1622" t="s">
        <v>50</v>
      </c>
      <c r="W1622" t="s">
        <v>50</v>
      </c>
      <c r="X1622" t="s">
        <v>50</v>
      </c>
      <c r="Y1622" t="s">
        <v>50</v>
      </c>
      <c r="Z1622" t="s">
        <v>52</v>
      </c>
      <c r="AA1622" t="s">
        <v>50</v>
      </c>
      <c r="AB1622" t="s">
        <v>50</v>
      </c>
      <c r="AC1622">
        <v>73</v>
      </c>
      <c r="AD1622">
        <v>69</v>
      </c>
      <c r="AE1622">
        <v>128</v>
      </c>
      <c r="AF1622">
        <v>3.8</v>
      </c>
      <c r="AK1622" t="s">
        <v>50</v>
      </c>
      <c r="AL1622" t="s">
        <v>50</v>
      </c>
      <c r="AM1622" t="s">
        <v>50</v>
      </c>
      <c r="AN1622" t="s">
        <v>51</v>
      </c>
      <c r="AO1622" t="s">
        <v>51</v>
      </c>
      <c r="AP1622" t="s">
        <v>51</v>
      </c>
      <c r="AQ1622" t="s">
        <v>50</v>
      </c>
      <c r="AR1622" t="s">
        <v>50</v>
      </c>
      <c r="AS1622" t="s">
        <v>50</v>
      </c>
      <c r="AT1622" t="s">
        <v>50</v>
      </c>
      <c r="AU1622" t="s">
        <v>52</v>
      </c>
      <c r="AV1622" t="s">
        <v>52</v>
      </c>
      <c r="AW1622" t="s">
        <v>52</v>
      </c>
      <c r="AX1622" t="s">
        <v>52</v>
      </c>
      <c r="AY1622" t="s">
        <v>51</v>
      </c>
    </row>
    <row r="1623" spans="1:51" hidden="1" x14ac:dyDescent="0.25">
      <c r="A1623">
        <v>286997</v>
      </c>
      <c r="B1623">
        <v>65</v>
      </c>
      <c r="C1623">
        <v>65</v>
      </c>
      <c r="D1623">
        <v>35</v>
      </c>
      <c r="E1623">
        <v>6</v>
      </c>
      <c r="F1623" t="s">
        <v>1881</v>
      </c>
      <c r="G1623" s="22">
        <v>14426</v>
      </c>
      <c r="H1623">
        <v>79</v>
      </c>
      <c r="I1623" t="s">
        <v>46</v>
      </c>
      <c r="J1623" t="s">
        <v>47</v>
      </c>
      <c r="K1623" t="s">
        <v>58</v>
      </c>
      <c r="L1623">
        <v>23.7</v>
      </c>
      <c r="M1623">
        <v>120</v>
      </c>
      <c r="N1623">
        <v>70</v>
      </c>
      <c r="O1623">
        <v>50</v>
      </c>
      <c r="P1623">
        <v>95</v>
      </c>
      <c r="Q1623">
        <v>82</v>
      </c>
      <c r="R1623" t="s">
        <v>54</v>
      </c>
      <c r="S1623" t="s">
        <v>50</v>
      </c>
      <c r="T1623" t="s">
        <v>50</v>
      </c>
      <c r="U1623" t="s">
        <v>50</v>
      </c>
      <c r="V1623" t="s">
        <v>50</v>
      </c>
      <c r="W1623" t="s">
        <v>50</v>
      </c>
      <c r="X1623" t="s">
        <v>50</v>
      </c>
      <c r="Y1623" t="s">
        <v>50</v>
      </c>
      <c r="Z1623" t="s">
        <v>52</v>
      </c>
      <c r="AA1623" t="s">
        <v>50</v>
      </c>
      <c r="AB1623" t="s">
        <v>50</v>
      </c>
      <c r="AC1623">
        <v>73</v>
      </c>
      <c r="AD1623">
        <v>68</v>
      </c>
      <c r="AF1623">
        <v>4.3</v>
      </c>
      <c r="AI1623">
        <v>5.3</v>
      </c>
      <c r="AJ1623">
        <v>3.3</v>
      </c>
      <c r="AK1623" t="s">
        <v>50</v>
      </c>
      <c r="AL1623" t="s">
        <v>50</v>
      </c>
      <c r="AM1623" t="s">
        <v>50</v>
      </c>
      <c r="AN1623" t="s">
        <v>51</v>
      </c>
      <c r="AO1623" t="s">
        <v>51</v>
      </c>
      <c r="AP1623" t="s">
        <v>51</v>
      </c>
      <c r="AQ1623" t="s">
        <v>50</v>
      </c>
      <c r="AR1623" t="s">
        <v>50</v>
      </c>
      <c r="AS1623" t="s">
        <v>50</v>
      </c>
      <c r="AT1623" t="s">
        <v>50</v>
      </c>
      <c r="AU1623" t="s">
        <v>52</v>
      </c>
      <c r="AV1623" t="s">
        <v>52</v>
      </c>
      <c r="AW1623" t="s">
        <v>52</v>
      </c>
      <c r="AX1623" t="s">
        <v>52</v>
      </c>
      <c r="AY1623" t="s">
        <v>51</v>
      </c>
    </row>
    <row r="1624" spans="1:51" x14ac:dyDescent="0.25">
      <c r="A1624">
        <v>287131</v>
      </c>
      <c r="B1624">
        <v>55</v>
      </c>
      <c r="C1624">
        <v>55</v>
      </c>
      <c r="D1624">
        <v>45</v>
      </c>
      <c r="E1624">
        <v>1</v>
      </c>
      <c r="F1624" t="s">
        <v>387</v>
      </c>
      <c r="G1624" s="22">
        <v>14711</v>
      </c>
      <c r="H1624">
        <v>78</v>
      </c>
      <c r="I1624" t="s">
        <v>56</v>
      </c>
      <c r="J1624" t="s">
        <v>57</v>
      </c>
      <c r="K1624" t="s">
        <v>58</v>
      </c>
      <c r="L1624">
        <v>39.5</v>
      </c>
      <c r="M1624">
        <v>110</v>
      </c>
      <c r="N1624">
        <v>70</v>
      </c>
      <c r="O1624">
        <v>40</v>
      </c>
      <c r="P1624">
        <v>90</v>
      </c>
      <c r="Q1624">
        <v>76</v>
      </c>
      <c r="R1624" t="s">
        <v>54</v>
      </c>
      <c r="S1624" t="s">
        <v>51</v>
      </c>
      <c r="T1624" t="s">
        <v>50</v>
      </c>
      <c r="U1624" t="s">
        <v>50</v>
      </c>
      <c r="V1624" t="s">
        <v>51</v>
      </c>
      <c r="W1624" t="s">
        <v>50</v>
      </c>
      <c r="X1624" t="s">
        <v>50</v>
      </c>
      <c r="Y1624" t="s">
        <v>50</v>
      </c>
      <c r="Z1624" t="s">
        <v>52</v>
      </c>
      <c r="AA1624" t="s">
        <v>50</v>
      </c>
      <c r="AB1624" t="s">
        <v>50</v>
      </c>
      <c r="AC1624">
        <v>59</v>
      </c>
      <c r="AE1624">
        <v>110</v>
      </c>
      <c r="AF1624">
        <v>4.2</v>
      </c>
      <c r="AK1624" t="s">
        <v>51</v>
      </c>
      <c r="AL1624" t="s">
        <v>50</v>
      </c>
      <c r="AM1624" t="s">
        <v>50</v>
      </c>
      <c r="AN1624" t="s">
        <v>50</v>
      </c>
      <c r="AO1624" t="s">
        <v>51</v>
      </c>
      <c r="AP1624" t="s">
        <v>51</v>
      </c>
      <c r="AQ1624" t="s">
        <v>50</v>
      </c>
      <c r="AR1624" t="s">
        <v>50</v>
      </c>
      <c r="AS1624" t="s">
        <v>51</v>
      </c>
      <c r="AT1624" t="s">
        <v>51</v>
      </c>
      <c r="AU1624" t="s">
        <v>52</v>
      </c>
      <c r="AV1624" t="s">
        <v>52</v>
      </c>
      <c r="AW1624" t="s">
        <v>52</v>
      </c>
      <c r="AX1624" t="s">
        <v>52</v>
      </c>
      <c r="AY1624" t="s">
        <v>51</v>
      </c>
    </row>
    <row r="1625" spans="1:51" hidden="1" x14ac:dyDescent="0.25">
      <c r="A1625">
        <v>287131</v>
      </c>
      <c r="B1625">
        <v>65</v>
      </c>
      <c r="C1625">
        <v>65</v>
      </c>
      <c r="D1625">
        <v>45</v>
      </c>
      <c r="E1625">
        <v>2</v>
      </c>
      <c r="F1625" t="s">
        <v>1882</v>
      </c>
      <c r="G1625" s="22">
        <v>14711</v>
      </c>
      <c r="H1625">
        <v>78</v>
      </c>
      <c r="I1625" t="s">
        <v>56</v>
      </c>
      <c r="J1625" t="s">
        <v>57</v>
      </c>
      <c r="K1625" t="s">
        <v>58</v>
      </c>
      <c r="L1625">
        <v>41.5</v>
      </c>
      <c r="M1625">
        <v>130</v>
      </c>
      <c r="N1625">
        <v>80</v>
      </c>
      <c r="O1625">
        <v>50</v>
      </c>
      <c r="P1625">
        <v>105</v>
      </c>
      <c r="Q1625">
        <v>64</v>
      </c>
      <c r="R1625" t="s">
        <v>54</v>
      </c>
      <c r="S1625" t="s">
        <v>51</v>
      </c>
      <c r="T1625" t="s">
        <v>50</v>
      </c>
      <c r="U1625" t="s">
        <v>50</v>
      </c>
      <c r="V1625" t="s">
        <v>51</v>
      </c>
      <c r="W1625" t="s">
        <v>50</v>
      </c>
      <c r="X1625" t="s">
        <v>50</v>
      </c>
      <c r="Y1625" t="s">
        <v>50</v>
      </c>
      <c r="Z1625" t="s">
        <v>52</v>
      </c>
      <c r="AA1625" t="s">
        <v>50</v>
      </c>
      <c r="AB1625" t="s">
        <v>50</v>
      </c>
      <c r="AC1625">
        <v>59</v>
      </c>
      <c r="AE1625">
        <v>110</v>
      </c>
      <c r="AF1625">
        <v>4.2</v>
      </c>
      <c r="AK1625" t="s">
        <v>51</v>
      </c>
      <c r="AL1625" t="s">
        <v>50</v>
      </c>
      <c r="AM1625" t="s">
        <v>50</v>
      </c>
      <c r="AN1625" t="s">
        <v>50</v>
      </c>
      <c r="AO1625" t="s">
        <v>51</v>
      </c>
      <c r="AP1625" t="s">
        <v>51</v>
      </c>
      <c r="AQ1625" t="s">
        <v>50</v>
      </c>
      <c r="AR1625" t="s">
        <v>50</v>
      </c>
      <c r="AS1625" t="s">
        <v>51</v>
      </c>
      <c r="AT1625" t="s">
        <v>51</v>
      </c>
      <c r="AU1625" t="s">
        <v>52</v>
      </c>
      <c r="AV1625" t="s">
        <v>52</v>
      </c>
      <c r="AW1625" t="s">
        <v>52</v>
      </c>
      <c r="AX1625" t="s">
        <v>52</v>
      </c>
      <c r="AY1625" t="s">
        <v>51</v>
      </c>
    </row>
    <row r="1626" spans="1:51" hidden="1" x14ac:dyDescent="0.25">
      <c r="A1626">
        <v>287131</v>
      </c>
      <c r="B1626">
        <v>65</v>
      </c>
      <c r="C1626">
        <v>65</v>
      </c>
      <c r="D1626">
        <v>45</v>
      </c>
      <c r="E1626">
        <v>3</v>
      </c>
      <c r="F1626" t="s">
        <v>1883</v>
      </c>
      <c r="G1626" s="22">
        <v>14711</v>
      </c>
      <c r="H1626">
        <v>78</v>
      </c>
      <c r="I1626" t="s">
        <v>56</v>
      </c>
      <c r="J1626" t="s">
        <v>57</v>
      </c>
      <c r="K1626" t="s">
        <v>58</v>
      </c>
      <c r="L1626">
        <v>41.1</v>
      </c>
      <c r="M1626">
        <v>110</v>
      </c>
      <c r="N1626">
        <v>80</v>
      </c>
      <c r="O1626">
        <v>30</v>
      </c>
      <c r="P1626">
        <v>95</v>
      </c>
      <c r="Q1626">
        <v>69</v>
      </c>
      <c r="R1626" t="s">
        <v>54</v>
      </c>
      <c r="S1626" t="s">
        <v>51</v>
      </c>
      <c r="T1626" t="s">
        <v>50</v>
      </c>
      <c r="U1626" t="s">
        <v>50</v>
      </c>
      <c r="V1626" t="s">
        <v>51</v>
      </c>
      <c r="W1626" t="s">
        <v>50</v>
      </c>
      <c r="X1626" t="s">
        <v>50</v>
      </c>
      <c r="Y1626" t="s">
        <v>50</v>
      </c>
      <c r="Z1626" t="s">
        <v>52</v>
      </c>
      <c r="AA1626" t="s">
        <v>50</v>
      </c>
      <c r="AB1626" t="s">
        <v>50</v>
      </c>
      <c r="AC1626">
        <v>59</v>
      </c>
      <c r="AD1626">
        <v>90</v>
      </c>
      <c r="AE1626">
        <v>119</v>
      </c>
      <c r="AF1626">
        <v>4.2</v>
      </c>
      <c r="AK1626" t="s">
        <v>51</v>
      </c>
      <c r="AL1626" t="s">
        <v>50</v>
      </c>
      <c r="AM1626" t="s">
        <v>50</v>
      </c>
      <c r="AN1626" t="s">
        <v>50</v>
      </c>
      <c r="AO1626" t="s">
        <v>51</v>
      </c>
      <c r="AP1626" t="s">
        <v>51</v>
      </c>
      <c r="AQ1626" t="s">
        <v>50</v>
      </c>
      <c r="AR1626" t="s">
        <v>50</v>
      </c>
      <c r="AS1626" t="s">
        <v>51</v>
      </c>
      <c r="AT1626" t="s">
        <v>51</v>
      </c>
      <c r="AU1626" t="s">
        <v>52</v>
      </c>
      <c r="AV1626" t="s">
        <v>52</v>
      </c>
      <c r="AW1626" t="s">
        <v>52</v>
      </c>
      <c r="AX1626" t="s">
        <v>52</v>
      </c>
      <c r="AY1626" t="s">
        <v>51</v>
      </c>
    </row>
    <row r="1627" spans="1:51" hidden="1" x14ac:dyDescent="0.25">
      <c r="A1627">
        <v>287131</v>
      </c>
      <c r="B1627">
        <v>65</v>
      </c>
      <c r="C1627">
        <v>65</v>
      </c>
      <c r="D1627">
        <v>45</v>
      </c>
      <c r="E1627">
        <v>4</v>
      </c>
      <c r="F1627" t="s">
        <v>1884</v>
      </c>
      <c r="G1627" s="22">
        <v>14711</v>
      </c>
      <c r="H1627">
        <v>78</v>
      </c>
      <c r="I1627" t="s">
        <v>56</v>
      </c>
      <c r="J1627" t="s">
        <v>57</v>
      </c>
      <c r="K1627" t="s">
        <v>58</v>
      </c>
      <c r="L1627">
        <v>42</v>
      </c>
      <c r="M1627">
        <v>120</v>
      </c>
      <c r="N1627">
        <v>70</v>
      </c>
      <c r="O1627">
        <v>50</v>
      </c>
      <c r="P1627">
        <v>95</v>
      </c>
      <c r="Q1627">
        <v>72</v>
      </c>
      <c r="R1627" t="s">
        <v>54</v>
      </c>
      <c r="S1627" t="s">
        <v>51</v>
      </c>
      <c r="T1627" t="s">
        <v>50</v>
      </c>
      <c r="U1627" t="s">
        <v>50</v>
      </c>
      <c r="V1627" t="s">
        <v>51</v>
      </c>
      <c r="W1627" t="s">
        <v>50</v>
      </c>
      <c r="X1627" t="s">
        <v>50</v>
      </c>
      <c r="Y1627" t="s">
        <v>50</v>
      </c>
      <c r="Z1627" t="s">
        <v>52</v>
      </c>
      <c r="AA1627" t="s">
        <v>50</v>
      </c>
      <c r="AB1627" t="s">
        <v>50</v>
      </c>
      <c r="AK1627" t="s">
        <v>51</v>
      </c>
      <c r="AL1627" t="s">
        <v>50</v>
      </c>
      <c r="AM1627" t="s">
        <v>50</v>
      </c>
      <c r="AN1627" t="s">
        <v>50</v>
      </c>
      <c r="AO1627" t="s">
        <v>51</v>
      </c>
      <c r="AP1627" t="s">
        <v>51</v>
      </c>
      <c r="AQ1627" t="s">
        <v>50</v>
      </c>
      <c r="AR1627" t="s">
        <v>50</v>
      </c>
      <c r="AS1627" t="s">
        <v>51</v>
      </c>
      <c r="AT1627" t="s">
        <v>51</v>
      </c>
      <c r="AU1627" t="s">
        <v>52</v>
      </c>
      <c r="AV1627" t="s">
        <v>52</v>
      </c>
      <c r="AW1627" t="s">
        <v>52</v>
      </c>
      <c r="AX1627" t="s">
        <v>52</v>
      </c>
      <c r="AY1627" t="s">
        <v>51</v>
      </c>
    </row>
    <row r="1628" spans="1:51" hidden="1" x14ac:dyDescent="0.25">
      <c r="A1628">
        <v>287131</v>
      </c>
      <c r="B1628">
        <v>65</v>
      </c>
      <c r="C1628">
        <v>65</v>
      </c>
      <c r="D1628">
        <v>45</v>
      </c>
      <c r="E1628">
        <v>5</v>
      </c>
      <c r="F1628" t="s">
        <v>1885</v>
      </c>
      <c r="G1628" s="22">
        <v>14711</v>
      </c>
      <c r="H1628">
        <v>78</v>
      </c>
      <c r="I1628" t="s">
        <v>56</v>
      </c>
      <c r="J1628" t="s">
        <v>57</v>
      </c>
      <c r="K1628" t="s">
        <v>58</v>
      </c>
      <c r="L1628">
        <v>41.8</v>
      </c>
      <c r="M1628">
        <v>150</v>
      </c>
      <c r="N1628">
        <v>80</v>
      </c>
      <c r="O1628">
        <v>70</v>
      </c>
      <c r="P1628">
        <v>115</v>
      </c>
      <c r="Q1628">
        <v>71</v>
      </c>
      <c r="R1628" t="s">
        <v>54</v>
      </c>
      <c r="S1628" t="s">
        <v>51</v>
      </c>
      <c r="T1628" t="s">
        <v>50</v>
      </c>
      <c r="U1628" t="s">
        <v>50</v>
      </c>
      <c r="V1628" t="s">
        <v>51</v>
      </c>
      <c r="W1628" t="s">
        <v>50</v>
      </c>
      <c r="X1628" t="s">
        <v>50</v>
      </c>
      <c r="Y1628" t="s">
        <v>50</v>
      </c>
      <c r="Z1628" t="s">
        <v>52</v>
      </c>
      <c r="AA1628" t="s">
        <v>50</v>
      </c>
      <c r="AB1628" t="s">
        <v>50</v>
      </c>
      <c r="AC1628">
        <v>60</v>
      </c>
      <c r="AE1628">
        <v>131</v>
      </c>
      <c r="AF1628">
        <v>3.8</v>
      </c>
      <c r="AK1628" t="s">
        <v>51</v>
      </c>
      <c r="AL1628" t="s">
        <v>50</v>
      </c>
      <c r="AM1628" t="s">
        <v>50</v>
      </c>
      <c r="AN1628" t="s">
        <v>51</v>
      </c>
      <c r="AO1628" t="s">
        <v>51</v>
      </c>
      <c r="AP1628" t="s">
        <v>51</v>
      </c>
      <c r="AQ1628" t="s">
        <v>50</v>
      </c>
      <c r="AR1628" t="s">
        <v>50</v>
      </c>
      <c r="AS1628" t="s">
        <v>51</v>
      </c>
      <c r="AT1628" t="s">
        <v>51</v>
      </c>
      <c r="AU1628" t="s">
        <v>52</v>
      </c>
      <c r="AV1628" t="s">
        <v>52</v>
      </c>
      <c r="AW1628" t="s">
        <v>52</v>
      </c>
      <c r="AX1628" t="s">
        <v>52</v>
      </c>
      <c r="AY1628" t="s">
        <v>51</v>
      </c>
    </row>
    <row r="1629" spans="1:51" hidden="1" x14ac:dyDescent="0.25">
      <c r="A1629">
        <v>287131</v>
      </c>
      <c r="B1629">
        <v>65</v>
      </c>
      <c r="C1629">
        <v>65</v>
      </c>
      <c r="D1629">
        <v>45</v>
      </c>
      <c r="E1629">
        <v>6</v>
      </c>
      <c r="F1629" t="s">
        <v>1886</v>
      </c>
      <c r="G1629" s="22">
        <v>14711</v>
      </c>
      <c r="H1629">
        <v>78</v>
      </c>
      <c r="I1629" t="s">
        <v>56</v>
      </c>
      <c r="J1629" t="s">
        <v>57</v>
      </c>
      <c r="K1629" t="s">
        <v>58</v>
      </c>
      <c r="L1629">
        <v>44.2</v>
      </c>
      <c r="M1629">
        <v>140</v>
      </c>
      <c r="N1629">
        <v>70</v>
      </c>
      <c r="O1629">
        <v>70</v>
      </c>
      <c r="P1629">
        <v>105</v>
      </c>
      <c r="Q1629">
        <v>73</v>
      </c>
      <c r="R1629" t="s">
        <v>59</v>
      </c>
      <c r="S1629" t="s">
        <v>51</v>
      </c>
      <c r="T1629" t="s">
        <v>50</v>
      </c>
      <c r="U1629" t="s">
        <v>50</v>
      </c>
      <c r="V1629" t="s">
        <v>51</v>
      </c>
      <c r="W1629" t="s">
        <v>50</v>
      </c>
      <c r="X1629" t="s">
        <v>51</v>
      </c>
      <c r="Y1629" t="s">
        <v>50</v>
      </c>
      <c r="Z1629" t="s">
        <v>52</v>
      </c>
      <c r="AA1629" t="s">
        <v>50</v>
      </c>
      <c r="AB1629" t="s">
        <v>50</v>
      </c>
      <c r="AC1629">
        <v>60</v>
      </c>
      <c r="AE1629">
        <v>131</v>
      </c>
      <c r="AF1629">
        <v>3.8</v>
      </c>
      <c r="AK1629" t="s">
        <v>51</v>
      </c>
      <c r="AL1629" t="s">
        <v>50</v>
      </c>
      <c r="AM1629" t="s">
        <v>50</v>
      </c>
      <c r="AN1629" t="s">
        <v>51</v>
      </c>
      <c r="AO1629" t="s">
        <v>51</v>
      </c>
      <c r="AP1629" t="s">
        <v>51</v>
      </c>
      <c r="AQ1629" t="s">
        <v>50</v>
      </c>
      <c r="AR1629" t="s">
        <v>50</v>
      </c>
      <c r="AS1629" t="s">
        <v>51</v>
      </c>
      <c r="AT1629" t="s">
        <v>51</v>
      </c>
      <c r="AU1629" t="s">
        <v>52</v>
      </c>
      <c r="AV1629" t="s">
        <v>52</v>
      </c>
      <c r="AW1629" t="s">
        <v>52</v>
      </c>
      <c r="AX1629" t="s">
        <v>52</v>
      </c>
      <c r="AY1629" t="s">
        <v>51</v>
      </c>
    </row>
    <row r="1630" spans="1:51" hidden="1" x14ac:dyDescent="0.25">
      <c r="A1630">
        <v>287131</v>
      </c>
      <c r="B1630">
        <v>65</v>
      </c>
      <c r="C1630">
        <v>65</v>
      </c>
      <c r="D1630">
        <v>45</v>
      </c>
      <c r="E1630">
        <v>7</v>
      </c>
      <c r="F1630" t="s">
        <v>1887</v>
      </c>
      <c r="G1630" s="22">
        <v>14711</v>
      </c>
      <c r="H1630">
        <v>78</v>
      </c>
      <c r="I1630" t="s">
        <v>56</v>
      </c>
      <c r="J1630" t="s">
        <v>57</v>
      </c>
      <c r="K1630" t="s">
        <v>58</v>
      </c>
      <c r="L1630">
        <v>44.1</v>
      </c>
      <c r="M1630">
        <v>140</v>
      </c>
      <c r="N1630">
        <v>90</v>
      </c>
      <c r="O1630">
        <v>50</v>
      </c>
      <c r="P1630">
        <v>115</v>
      </c>
      <c r="Q1630">
        <v>76</v>
      </c>
      <c r="R1630" t="s">
        <v>54</v>
      </c>
      <c r="S1630" t="s">
        <v>51</v>
      </c>
      <c r="T1630" t="s">
        <v>50</v>
      </c>
      <c r="U1630" t="s">
        <v>50</v>
      </c>
      <c r="V1630" t="s">
        <v>51</v>
      </c>
      <c r="W1630" t="s">
        <v>50</v>
      </c>
      <c r="X1630" t="s">
        <v>51</v>
      </c>
      <c r="Y1630" t="s">
        <v>50</v>
      </c>
      <c r="Z1630" t="s">
        <v>52</v>
      </c>
      <c r="AA1630" t="s">
        <v>50</v>
      </c>
      <c r="AB1630" t="s">
        <v>50</v>
      </c>
      <c r="AC1630">
        <v>66</v>
      </c>
      <c r="AD1630">
        <v>89</v>
      </c>
      <c r="AE1630">
        <v>127</v>
      </c>
      <c r="AF1630">
        <v>3.9</v>
      </c>
      <c r="AK1630" t="s">
        <v>51</v>
      </c>
      <c r="AL1630" t="s">
        <v>50</v>
      </c>
      <c r="AM1630" t="s">
        <v>50</v>
      </c>
      <c r="AN1630" t="s">
        <v>51</v>
      </c>
      <c r="AO1630" t="s">
        <v>51</v>
      </c>
      <c r="AP1630" t="s">
        <v>51</v>
      </c>
      <c r="AQ1630" t="s">
        <v>50</v>
      </c>
      <c r="AR1630" t="s">
        <v>50</v>
      </c>
      <c r="AS1630" t="s">
        <v>51</v>
      </c>
      <c r="AT1630" t="s">
        <v>51</v>
      </c>
      <c r="AU1630" t="s">
        <v>52</v>
      </c>
      <c r="AV1630" t="s">
        <v>52</v>
      </c>
      <c r="AW1630" t="s">
        <v>52</v>
      </c>
      <c r="AX1630" t="s">
        <v>52</v>
      </c>
      <c r="AY1630" t="s">
        <v>51</v>
      </c>
    </row>
    <row r="1631" spans="1:51" hidden="1" x14ac:dyDescent="0.25">
      <c r="A1631">
        <v>287131</v>
      </c>
      <c r="B1631">
        <v>65</v>
      </c>
      <c r="C1631">
        <v>65</v>
      </c>
      <c r="D1631">
        <v>45</v>
      </c>
      <c r="E1631">
        <v>8</v>
      </c>
      <c r="F1631" t="s">
        <v>1888</v>
      </c>
      <c r="G1631" s="22">
        <v>14711</v>
      </c>
      <c r="H1631">
        <v>78</v>
      </c>
      <c r="I1631" t="s">
        <v>56</v>
      </c>
      <c r="J1631" t="s">
        <v>57</v>
      </c>
      <c r="K1631" t="s">
        <v>58</v>
      </c>
      <c r="L1631">
        <v>44.6</v>
      </c>
      <c r="M1631">
        <v>130</v>
      </c>
      <c r="N1631">
        <v>80</v>
      </c>
      <c r="O1631">
        <v>50</v>
      </c>
      <c r="P1631">
        <v>105</v>
      </c>
      <c r="Q1631">
        <v>79</v>
      </c>
      <c r="R1631" t="s">
        <v>54</v>
      </c>
      <c r="S1631" t="s">
        <v>51</v>
      </c>
      <c r="T1631" t="s">
        <v>50</v>
      </c>
      <c r="U1631" t="s">
        <v>50</v>
      </c>
      <c r="V1631" t="s">
        <v>51</v>
      </c>
      <c r="W1631" t="s">
        <v>50</v>
      </c>
      <c r="X1631" t="s">
        <v>51</v>
      </c>
      <c r="Y1631" t="s">
        <v>50</v>
      </c>
      <c r="Z1631" t="s">
        <v>52</v>
      </c>
      <c r="AA1631" t="s">
        <v>50</v>
      </c>
      <c r="AB1631" t="s">
        <v>50</v>
      </c>
      <c r="AK1631" t="s">
        <v>51</v>
      </c>
      <c r="AL1631" t="s">
        <v>50</v>
      </c>
      <c r="AM1631" t="s">
        <v>50</v>
      </c>
      <c r="AN1631" t="s">
        <v>51</v>
      </c>
      <c r="AO1631" t="s">
        <v>51</v>
      </c>
      <c r="AP1631" t="s">
        <v>51</v>
      </c>
      <c r="AQ1631" t="s">
        <v>50</v>
      </c>
      <c r="AR1631" t="s">
        <v>50</v>
      </c>
      <c r="AS1631" t="s">
        <v>51</v>
      </c>
      <c r="AT1631" t="s">
        <v>51</v>
      </c>
      <c r="AU1631" t="s">
        <v>52</v>
      </c>
      <c r="AV1631" t="s">
        <v>52</v>
      </c>
      <c r="AW1631" t="s">
        <v>52</v>
      </c>
      <c r="AX1631" t="s">
        <v>52</v>
      </c>
      <c r="AY1631" t="s">
        <v>51</v>
      </c>
    </row>
    <row r="1632" spans="1:51" hidden="1" x14ac:dyDescent="0.25">
      <c r="A1632">
        <v>287131</v>
      </c>
      <c r="B1632">
        <v>65</v>
      </c>
      <c r="C1632">
        <v>65</v>
      </c>
      <c r="D1632">
        <v>45</v>
      </c>
      <c r="E1632">
        <v>9</v>
      </c>
      <c r="F1632" t="s">
        <v>1889</v>
      </c>
      <c r="G1632" s="22">
        <v>14711</v>
      </c>
      <c r="H1632">
        <v>78</v>
      </c>
      <c r="I1632" t="s">
        <v>56</v>
      </c>
      <c r="J1632" t="s">
        <v>57</v>
      </c>
      <c r="K1632" t="s">
        <v>58</v>
      </c>
      <c r="L1632">
        <v>44.9</v>
      </c>
      <c r="M1632">
        <v>130</v>
      </c>
      <c r="N1632">
        <v>80</v>
      </c>
      <c r="O1632">
        <v>50</v>
      </c>
      <c r="P1632">
        <v>105</v>
      </c>
      <c r="Q1632">
        <v>56</v>
      </c>
      <c r="R1632" t="s">
        <v>54</v>
      </c>
      <c r="S1632" t="s">
        <v>51</v>
      </c>
      <c r="T1632" t="s">
        <v>50</v>
      </c>
      <c r="U1632" t="s">
        <v>51</v>
      </c>
      <c r="V1632" t="s">
        <v>51</v>
      </c>
      <c r="W1632" t="s">
        <v>50</v>
      </c>
      <c r="X1632" t="s">
        <v>51</v>
      </c>
      <c r="Y1632" t="s">
        <v>50</v>
      </c>
      <c r="Z1632" t="s">
        <v>52</v>
      </c>
      <c r="AA1632" t="s">
        <v>50</v>
      </c>
      <c r="AB1632" t="s">
        <v>50</v>
      </c>
      <c r="AK1632" t="s">
        <v>51</v>
      </c>
      <c r="AL1632" t="s">
        <v>50</v>
      </c>
      <c r="AM1632" t="s">
        <v>50</v>
      </c>
      <c r="AN1632" t="s">
        <v>51</v>
      </c>
      <c r="AO1632" t="s">
        <v>51</v>
      </c>
      <c r="AP1632" t="s">
        <v>51</v>
      </c>
      <c r="AQ1632" t="s">
        <v>50</v>
      </c>
      <c r="AR1632" t="s">
        <v>50</v>
      </c>
      <c r="AS1632" t="s">
        <v>51</v>
      </c>
      <c r="AT1632" t="s">
        <v>51</v>
      </c>
      <c r="AU1632" t="s">
        <v>52</v>
      </c>
      <c r="AV1632" t="s">
        <v>52</v>
      </c>
      <c r="AW1632" t="s">
        <v>52</v>
      </c>
      <c r="AX1632" t="s">
        <v>52</v>
      </c>
      <c r="AY1632" t="s">
        <v>51</v>
      </c>
    </row>
    <row r="1633" spans="1:51" hidden="1" x14ac:dyDescent="0.25">
      <c r="A1633">
        <v>287131</v>
      </c>
      <c r="B1633">
        <v>65</v>
      </c>
      <c r="C1633">
        <v>65</v>
      </c>
      <c r="D1633">
        <v>45</v>
      </c>
      <c r="E1633">
        <v>10</v>
      </c>
      <c r="F1633" t="s">
        <v>1890</v>
      </c>
      <c r="G1633" s="22">
        <v>14711</v>
      </c>
      <c r="H1633">
        <v>78</v>
      </c>
      <c r="I1633" t="s">
        <v>56</v>
      </c>
      <c r="J1633" t="s">
        <v>57</v>
      </c>
      <c r="K1633" t="s">
        <v>58</v>
      </c>
      <c r="L1633">
        <v>42.4</v>
      </c>
      <c r="M1633">
        <v>130</v>
      </c>
      <c r="N1633">
        <v>80</v>
      </c>
      <c r="O1633">
        <v>50</v>
      </c>
      <c r="P1633">
        <v>105</v>
      </c>
      <c r="Q1633">
        <v>67</v>
      </c>
      <c r="R1633" t="s">
        <v>54</v>
      </c>
      <c r="S1633" t="s">
        <v>51</v>
      </c>
      <c r="T1633" t="s">
        <v>50</v>
      </c>
      <c r="U1633" t="s">
        <v>51</v>
      </c>
      <c r="V1633" t="s">
        <v>51</v>
      </c>
      <c r="W1633" t="s">
        <v>50</v>
      </c>
      <c r="X1633" t="s">
        <v>51</v>
      </c>
      <c r="Y1633" t="s">
        <v>50</v>
      </c>
      <c r="Z1633" t="s">
        <v>52</v>
      </c>
      <c r="AA1633" t="s">
        <v>50</v>
      </c>
      <c r="AB1633" t="s">
        <v>50</v>
      </c>
      <c r="AC1633">
        <v>63</v>
      </c>
      <c r="AD1633">
        <v>90</v>
      </c>
      <c r="AE1633">
        <v>133</v>
      </c>
      <c r="AF1633">
        <v>4.2</v>
      </c>
      <c r="AK1633" t="s">
        <v>51</v>
      </c>
      <c r="AL1633" t="s">
        <v>50</v>
      </c>
      <c r="AM1633" t="s">
        <v>50</v>
      </c>
      <c r="AN1633" t="s">
        <v>51</v>
      </c>
      <c r="AO1633" t="s">
        <v>51</v>
      </c>
      <c r="AP1633" t="s">
        <v>51</v>
      </c>
      <c r="AQ1633" t="s">
        <v>50</v>
      </c>
      <c r="AR1633" t="s">
        <v>50</v>
      </c>
      <c r="AS1633" t="s">
        <v>51</v>
      </c>
      <c r="AT1633" t="s">
        <v>51</v>
      </c>
      <c r="AU1633" s="23">
        <v>42955</v>
      </c>
      <c r="AV1633">
        <v>0</v>
      </c>
      <c r="AW1633" t="s">
        <v>52</v>
      </c>
      <c r="AX1633">
        <v>309</v>
      </c>
      <c r="AY1633" t="s">
        <v>51</v>
      </c>
    </row>
    <row r="1634" spans="1:51" hidden="1" x14ac:dyDescent="0.25">
      <c r="A1634">
        <v>287131</v>
      </c>
      <c r="B1634">
        <v>65</v>
      </c>
      <c r="C1634">
        <v>65</v>
      </c>
      <c r="D1634">
        <v>45</v>
      </c>
      <c r="E1634">
        <v>11</v>
      </c>
      <c r="F1634" t="s">
        <v>1891</v>
      </c>
      <c r="G1634" s="22">
        <v>14711</v>
      </c>
      <c r="H1634">
        <v>78</v>
      </c>
      <c r="I1634" t="s">
        <v>56</v>
      </c>
      <c r="J1634" t="s">
        <v>57</v>
      </c>
      <c r="K1634" t="s">
        <v>58</v>
      </c>
      <c r="O1634">
        <v>0</v>
      </c>
      <c r="P1634">
        <v>0</v>
      </c>
      <c r="S1634" t="s">
        <v>51</v>
      </c>
      <c r="T1634" t="s">
        <v>50</v>
      </c>
      <c r="V1634" t="s">
        <v>51</v>
      </c>
      <c r="W1634" t="s">
        <v>50</v>
      </c>
      <c r="X1634" t="s">
        <v>51</v>
      </c>
      <c r="Y1634" t="s">
        <v>50</v>
      </c>
      <c r="Z1634" t="s">
        <v>52</v>
      </c>
      <c r="AA1634" t="s">
        <v>50</v>
      </c>
      <c r="AB1634" t="s">
        <v>50</v>
      </c>
      <c r="AK1634" t="s">
        <v>51</v>
      </c>
      <c r="AL1634" t="s">
        <v>50</v>
      </c>
      <c r="AM1634" t="s">
        <v>50</v>
      </c>
      <c r="AN1634" t="s">
        <v>51</v>
      </c>
      <c r="AO1634" t="s">
        <v>51</v>
      </c>
      <c r="AP1634" t="s">
        <v>51</v>
      </c>
      <c r="AQ1634" t="s">
        <v>50</v>
      </c>
      <c r="AR1634" t="s">
        <v>50</v>
      </c>
      <c r="AS1634" t="s">
        <v>51</v>
      </c>
      <c r="AT1634" t="s">
        <v>51</v>
      </c>
      <c r="AU1634" t="s">
        <v>52</v>
      </c>
      <c r="AV1634" t="s">
        <v>52</v>
      </c>
      <c r="AW1634" t="s">
        <v>52</v>
      </c>
      <c r="AX1634" t="s">
        <v>52</v>
      </c>
      <c r="AY1634" t="s">
        <v>51</v>
      </c>
    </row>
    <row r="1635" spans="1:51" hidden="1" x14ac:dyDescent="0.25">
      <c r="A1635">
        <v>287131</v>
      </c>
      <c r="B1635">
        <v>65</v>
      </c>
      <c r="C1635">
        <v>65</v>
      </c>
      <c r="D1635">
        <v>45</v>
      </c>
      <c r="E1635">
        <v>12</v>
      </c>
      <c r="F1635" t="s">
        <v>1892</v>
      </c>
      <c r="G1635" s="22">
        <v>14711</v>
      </c>
      <c r="H1635">
        <v>78</v>
      </c>
      <c r="I1635" t="s">
        <v>56</v>
      </c>
      <c r="J1635" t="s">
        <v>57</v>
      </c>
      <c r="K1635" t="s">
        <v>58</v>
      </c>
      <c r="L1635">
        <v>43.8</v>
      </c>
      <c r="M1635">
        <v>120</v>
      </c>
      <c r="N1635">
        <v>60</v>
      </c>
      <c r="O1635">
        <v>60</v>
      </c>
      <c r="P1635">
        <v>90</v>
      </c>
      <c r="Q1635">
        <v>57</v>
      </c>
      <c r="R1635" t="s">
        <v>54</v>
      </c>
      <c r="S1635" t="s">
        <v>51</v>
      </c>
      <c r="T1635" t="s">
        <v>50</v>
      </c>
      <c r="U1635" t="s">
        <v>50</v>
      </c>
      <c r="V1635" t="s">
        <v>51</v>
      </c>
      <c r="W1635" t="s">
        <v>50</v>
      </c>
      <c r="X1635" t="s">
        <v>51</v>
      </c>
      <c r="Y1635" t="s">
        <v>50</v>
      </c>
      <c r="Z1635" t="s">
        <v>52</v>
      </c>
      <c r="AA1635" t="s">
        <v>50</v>
      </c>
      <c r="AB1635" t="s">
        <v>50</v>
      </c>
      <c r="AC1635">
        <v>81</v>
      </c>
      <c r="AD1635">
        <v>80</v>
      </c>
      <c r="AE1635">
        <v>138</v>
      </c>
      <c r="AF1635">
        <v>4.3</v>
      </c>
      <c r="AK1635" t="s">
        <v>51</v>
      </c>
      <c r="AL1635" t="s">
        <v>50</v>
      </c>
      <c r="AM1635" t="s">
        <v>50</v>
      </c>
      <c r="AN1635" t="s">
        <v>51</v>
      </c>
      <c r="AO1635" t="s">
        <v>51</v>
      </c>
      <c r="AP1635" t="s">
        <v>51</v>
      </c>
      <c r="AQ1635" t="s">
        <v>50</v>
      </c>
      <c r="AR1635" t="s">
        <v>50</v>
      </c>
      <c r="AS1635" t="s">
        <v>51</v>
      </c>
      <c r="AT1635" t="s">
        <v>51</v>
      </c>
      <c r="AU1635" t="s">
        <v>52</v>
      </c>
      <c r="AV1635" t="s">
        <v>52</v>
      </c>
      <c r="AW1635" t="s">
        <v>52</v>
      </c>
      <c r="AX1635" t="s">
        <v>52</v>
      </c>
      <c r="AY1635" t="s">
        <v>51</v>
      </c>
    </row>
    <row r="1636" spans="1:51" hidden="1" x14ac:dyDescent="0.25">
      <c r="A1636">
        <v>287131</v>
      </c>
      <c r="B1636">
        <v>65</v>
      </c>
      <c r="C1636">
        <v>65</v>
      </c>
      <c r="D1636">
        <v>45</v>
      </c>
      <c r="E1636">
        <v>13</v>
      </c>
      <c r="F1636" t="s">
        <v>1893</v>
      </c>
      <c r="G1636" s="22">
        <v>14711</v>
      </c>
      <c r="H1636">
        <v>78</v>
      </c>
      <c r="I1636" t="s">
        <v>56</v>
      </c>
      <c r="J1636" t="s">
        <v>57</v>
      </c>
      <c r="K1636" t="s">
        <v>58</v>
      </c>
      <c r="L1636">
        <v>44</v>
      </c>
      <c r="M1636">
        <v>100</v>
      </c>
      <c r="N1636">
        <v>60</v>
      </c>
      <c r="O1636">
        <v>40</v>
      </c>
      <c r="P1636">
        <v>80</v>
      </c>
      <c r="Q1636">
        <v>61</v>
      </c>
      <c r="R1636" t="s">
        <v>59</v>
      </c>
      <c r="S1636" t="s">
        <v>51</v>
      </c>
      <c r="T1636" t="s">
        <v>50</v>
      </c>
      <c r="U1636" t="s">
        <v>50</v>
      </c>
      <c r="V1636" t="s">
        <v>51</v>
      </c>
      <c r="W1636" t="s">
        <v>50</v>
      </c>
      <c r="X1636" t="s">
        <v>51</v>
      </c>
      <c r="Y1636" t="s">
        <v>50</v>
      </c>
      <c r="Z1636" t="s">
        <v>52</v>
      </c>
      <c r="AA1636" t="s">
        <v>50</v>
      </c>
      <c r="AB1636" t="s">
        <v>50</v>
      </c>
      <c r="AK1636" t="s">
        <v>51</v>
      </c>
      <c r="AL1636" t="s">
        <v>50</v>
      </c>
      <c r="AM1636" t="s">
        <v>50</v>
      </c>
      <c r="AN1636" t="s">
        <v>51</v>
      </c>
      <c r="AO1636" t="s">
        <v>51</v>
      </c>
      <c r="AP1636" t="s">
        <v>51</v>
      </c>
      <c r="AQ1636" t="s">
        <v>50</v>
      </c>
      <c r="AR1636" t="s">
        <v>50</v>
      </c>
      <c r="AS1636" t="s">
        <v>51</v>
      </c>
      <c r="AT1636" t="s">
        <v>51</v>
      </c>
      <c r="AU1636" t="s">
        <v>52</v>
      </c>
      <c r="AV1636" t="s">
        <v>52</v>
      </c>
      <c r="AW1636" t="s">
        <v>52</v>
      </c>
      <c r="AX1636" t="s">
        <v>52</v>
      </c>
      <c r="AY1636" t="s">
        <v>51</v>
      </c>
    </row>
    <row r="1637" spans="1:51" hidden="1" x14ac:dyDescent="0.25">
      <c r="A1637">
        <v>287131</v>
      </c>
      <c r="B1637">
        <v>65</v>
      </c>
      <c r="C1637">
        <v>65</v>
      </c>
      <c r="D1637">
        <v>45</v>
      </c>
      <c r="E1637">
        <v>14</v>
      </c>
      <c r="F1637" t="s">
        <v>1894</v>
      </c>
      <c r="G1637" s="22">
        <v>14711</v>
      </c>
      <c r="H1637">
        <v>78</v>
      </c>
      <c r="I1637" t="s">
        <v>56</v>
      </c>
      <c r="J1637" t="s">
        <v>57</v>
      </c>
      <c r="K1637" t="s">
        <v>58</v>
      </c>
      <c r="L1637">
        <v>42.8</v>
      </c>
      <c r="M1637">
        <v>110</v>
      </c>
      <c r="N1637">
        <v>70</v>
      </c>
      <c r="O1637">
        <v>40</v>
      </c>
      <c r="P1637">
        <v>90</v>
      </c>
      <c r="Q1637">
        <v>65</v>
      </c>
      <c r="R1637" t="s">
        <v>59</v>
      </c>
      <c r="S1637" t="s">
        <v>51</v>
      </c>
      <c r="T1637" t="s">
        <v>50</v>
      </c>
      <c r="U1637" t="s">
        <v>51</v>
      </c>
      <c r="V1637" t="s">
        <v>51</v>
      </c>
      <c r="W1637" t="s">
        <v>50</v>
      </c>
      <c r="X1637" t="s">
        <v>51</v>
      </c>
      <c r="Y1637" t="s">
        <v>50</v>
      </c>
      <c r="Z1637" t="s">
        <v>52</v>
      </c>
      <c r="AA1637" t="s">
        <v>50</v>
      </c>
      <c r="AB1637" t="s">
        <v>50</v>
      </c>
      <c r="AC1637">
        <v>94</v>
      </c>
      <c r="AD1637">
        <v>67</v>
      </c>
      <c r="AE1637">
        <v>106</v>
      </c>
      <c r="AF1637">
        <v>4.5999999999999996</v>
      </c>
      <c r="AK1637" t="s">
        <v>51</v>
      </c>
      <c r="AL1637" t="s">
        <v>50</v>
      </c>
      <c r="AM1637" t="s">
        <v>50</v>
      </c>
      <c r="AN1637" t="s">
        <v>51</v>
      </c>
      <c r="AO1637" t="s">
        <v>51</v>
      </c>
      <c r="AP1637" t="s">
        <v>51</v>
      </c>
      <c r="AQ1637" t="s">
        <v>50</v>
      </c>
      <c r="AR1637" t="s">
        <v>50</v>
      </c>
      <c r="AS1637" t="s">
        <v>51</v>
      </c>
      <c r="AT1637" t="s">
        <v>51</v>
      </c>
      <c r="AU1637" t="s">
        <v>52</v>
      </c>
      <c r="AV1637" t="s">
        <v>52</v>
      </c>
      <c r="AW1637" t="s">
        <v>52</v>
      </c>
      <c r="AX1637" t="s">
        <v>52</v>
      </c>
      <c r="AY1637" t="s">
        <v>51</v>
      </c>
    </row>
    <row r="1638" spans="1:51" x14ac:dyDescent="0.25">
      <c r="A1638">
        <v>287139</v>
      </c>
      <c r="B1638">
        <v>51</v>
      </c>
      <c r="C1638">
        <v>51</v>
      </c>
      <c r="D1638">
        <v>35</v>
      </c>
      <c r="E1638">
        <v>1</v>
      </c>
      <c r="F1638" t="s">
        <v>388</v>
      </c>
      <c r="G1638" s="22">
        <v>17934</v>
      </c>
      <c r="H1638">
        <v>69</v>
      </c>
      <c r="I1638" t="s">
        <v>46</v>
      </c>
      <c r="J1638" t="s">
        <v>57</v>
      </c>
      <c r="K1638" t="s">
        <v>58</v>
      </c>
      <c r="L1638">
        <v>26.7</v>
      </c>
      <c r="M1638">
        <v>120</v>
      </c>
      <c r="N1638">
        <v>70</v>
      </c>
      <c r="O1638">
        <v>50</v>
      </c>
      <c r="P1638">
        <v>95</v>
      </c>
      <c r="Q1638">
        <v>72</v>
      </c>
      <c r="R1638" t="s">
        <v>54</v>
      </c>
      <c r="S1638" t="s">
        <v>50</v>
      </c>
      <c r="T1638" t="s">
        <v>50</v>
      </c>
      <c r="U1638" t="s">
        <v>50</v>
      </c>
      <c r="V1638" t="s">
        <v>51</v>
      </c>
      <c r="W1638" t="s">
        <v>51</v>
      </c>
      <c r="X1638" t="s">
        <v>50</v>
      </c>
      <c r="Y1638" t="s">
        <v>51</v>
      </c>
      <c r="Z1638" t="s">
        <v>52</v>
      </c>
      <c r="AA1638" t="s">
        <v>50</v>
      </c>
      <c r="AB1638" t="s">
        <v>50</v>
      </c>
      <c r="AC1638">
        <v>115</v>
      </c>
      <c r="AD1638">
        <v>42</v>
      </c>
      <c r="AE1638">
        <v>112</v>
      </c>
      <c r="AF1638">
        <v>4.5</v>
      </c>
      <c r="AI1638">
        <v>4</v>
      </c>
      <c r="AJ1638">
        <v>2.1</v>
      </c>
      <c r="AK1638" t="s">
        <v>50</v>
      </c>
      <c r="AL1638" t="s">
        <v>51</v>
      </c>
      <c r="AM1638" t="s">
        <v>50</v>
      </c>
      <c r="AN1638" t="s">
        <v>51</v>
      </c>
      <c r="AO1638" t="s">
        <v>51</v>
      </c>
      <c r="AP1638" t="s">
        <v>51</v>
      </c>
      <c r="AQ1638" t="s">
        <v>51</v>
      </c>
      <c r="AR1638" t="s">
        <v>51</v>
      </c>
      <c r="AS1638" t="s">
        <v>51</v>
      </c>
      <c r="AT1638" t="s">
        <v>50</v>
      </c>
      <c r="AU1638" t="s">
        <v>52</v>
      </c>
      <c r="AV1638" t="s">
        <v>52</v>
      </c>
      <c r="AW1638" t="s">
        <v>52</v>
      </c>
      <c r="AX1638" t="s">
        <v>52</v>
      </c>
      <c r="AY1638" t="s">
        <v>51</v>
      </c>
    </row>
    <row r="1639" spans="1:51" hidden="1" x14ac:dyDescent="0.25">
      <c r="A1639">
        <v>287139</v>
      </c>
      <c r="B1639">
        <v>51</v>
      </c>
      <c r="C1639">
        <v>51</v>
      </c>
      <c r="D1639">
        <v>35</v>
      </c>
      <c r="E1639">
        <v>2</v>
      </c>
      <c r="F1639" t="s">
        <v>1895</v>
      </c>
      <c r="G1639" s="22">
        <v>17934</v>
      </c>
      <c r="H1639">
        <v>69</v>
      </c>
      <c r="I1639" t="s">
        <v>46</v>
      </c>
      <c r="J1639" t="s">
        <v>57</v>
      </c>
      <c r="K1639" t="s">
        <v>58</v>
      </c>
      <c r="L1639">
        <v>26.7</v>
      </c>
      <c r="M1639">
        <v>130</v>
      </c>
      <c r="N1639">
        <v>70</v>
      </c>
      <c r="O1639">
        <v>60</v>
      </c>
      <c r="P1639">
        <v>100</v>
      </c>
      <c r="Q1639">
        <v>78</v>
      </c>
      <c r="R1639" t="s">
        <v>54</v>
      </c>
      <c r="S1639" t="s">
        <v>50</v>
      </c>
      <c r="T1639" t="s">
        <v>50</v>
      </c>
      <c r="U1639" t="s">
        <v>50</v>
      </c>
      <c r="V1639" t="s">
        <v>51</v>
      </c>
      <c r="W1639" t="s">
        <v>51</v>
      </c>
      <c r="X1639" t="s">
        <v>50</v>
      </c>
      <c r="Y1639" t="s">
        <v>51</v>
      </c>
      <c r="Z1639" t="s">
        <v>52</v>
      </c>
      <c r="AA1639" t="s">
        <v>50</v>
      </c>
      <c r="AB1639" t="s">
        <v>50</v>
      </c>
      <c r="AC1639">
        <v>135</v>
      </c>
      <c r="AD1639">
        <v>35</v>
      </c>
      <c r="AE1639">
        <v>119</v>
      </c>
      <c r="AF1639">
        <v>4.8</v>
      </c>
      <c r="AK1639" t="s">
        <v>50</v>
      </c>
      <c r="AL1639" t="s">
        <v>51</v>
      </c>
      <c r="AM1639" t="s">
        <v>50</v>
      </c>
      <c r="AN1639" t="s">
        <v>51</v>
      </c>
      <c r="AO1639" t="s">
        <v>51</v>
      </c>
      <c r="AP1639" t="s">
        <v>51</v>
      </c>
      <c r="AQ1639" t="s">
        <v>51</v>
      </c>
      <c r="AR1639" t="s">
        <v>51</v>
      </c>
      <c r="AS1639" t="s">
        <v>51</v>
      </c>
      <c r="AT1639" t="s">
        <v>50</v>
      </c>
      <c r="AU1639" t="s">
        <v>52</v>
      </c>
      <c r="AV1639" t="s">
        <v>52</v>
      </c>
      <c r="AW1639" t="s">
        <v>52</v>
      </c>
      <c r="AX1639" t="s">
        <v>52</v>
      </c>
      <c r="AY1639" t="s">
        <v>51</v>
      </c>
    </row>
    <row r="1640" spans="1:51" hidden="1" x14ac:dyDescent="0.25">
      <c r="A1640">
        <v>287139</v>
      </c>
      <c r="B1640">
        <v>51</v>
      </c>
      <c r="C1640">
        <v>51</v>
      </c>
      <c r="D1640">
        <v>35</v>
      </c>
      <c r="E1640">
        <v>3</v>
      </c>
      <c r="F1640" t="s">
        <v>1896</v>
      </c>
      <c r="G1640" s="22">
        <v>17934</v>
      </c>
      <c r="H1640">
        <v>69</v>
      </c>
      <c r="I1640" t="s">
        <v>46</v>
      </c>
      <c r="J1640" t="s">
        <v>57</v>
      </c>
      <c r="K1640" t="s">
        <v>58</v>
      </c>
      <c r="L1640">
        <v>25.9</v>
      </c>
      <c r="M1640">
        <v>120</v>
      </c>
      <c r="N1640">
        <v>60</v>
      </c>
      <c r="O1640">
        <v>60</v>
      </c>
      <c r="P1640">
        <v>90</v>
      </c>
      <c r="Q1640">
        <v>87</v>
      </c>
      <c r="R1640" t="s">
        <v>54</v>
      </c>
      <c r="S1640" t="s">
        <v>50</v>
      </c>
      <c r="T1640" t="s">
        <v>50</v>
      </c>
      <c r="U1640" t="s">
        <v>50</v>
      </c>
      <c r="V1640" t="s">
        <v>51</v>
      </c>
      <c r="W1640" t="s">
        <v>51</v>
      </c>
      <c r="X1640" t="s">
        <v>50</v>
      </c>
      <c r="Y1640" t="s">
        <v>51</v>
      </c>
      <c r="Z1640" t="s">
        <v>52</v>
      </c>
      <c r="AA1640" t="s">
        <v>50</v>
      </c>
      <c r="AB1640" t="s">
        <v>50</v>
      </c>
      <c r="AC1640">
        <v>122</v>
      </c>
      <c r="AD1640">
        <v>39</v>
      </c>
      <c r="AF1640">
        <v>4.4000000000000004</v>
      </c>
      <c r="AK1640" t="s">
        <v>50</v>
      </c>
      <c r="AL1640" t="s">
        <v>51</v>
      </c>
      <c r="AM1640" t="s">
        <v>50</v>
      </c>
      <c r="AN1640" t="s">
        <v>51</v>
      </c>
      <c r="AO1640" t="s">
        <v>51</v>
      </c>
      <c r="AP1640" t="s">
        <v>51</v>
      </c>
      <c r="AQ1640" t="s">
        <v>51</v>
      </c>
      <c r="AR1640" t="s">
        <v>51</v>
      </c>
      <c r="AS1640" t="s">
        <v>51</v>
      </c>
      <c r="AT1640" t="s">
        <v>50</v>
      </c>
      <c r="AU1640" t="s">
        <v>52</v>
      </c>
      <c r="AV1640" t="s">
        <v>52</v>
      </c>
      <c r="AW1640" t="s">
        <v>52</v>
      </c>
      <c r="AX1640" t="s">
        <v>52</v>
      </c>
      <c r="AY1640" t="s">
        <v>51</v>
      </c>
    </row>
    <row r="1641" spans="1:51" hidden="1" x14ac:dyDescent="0.25">
      <c r="A1641">
        <v>287139</v>
      </c>
      <c r="B1641">
        <v>57</v>
      </c>
      <c r="C1641">
        <v>57</v>
      </c>
      <c r="D1641">
        <v>35</v>
      </c>
      <c r="E1641">
        <v>4</v>
      </c>
      <c r="F1641" t="s">
        <v>1897</v>
      </c>
      <c r="G1641" s="22">
        <v>17934</v>
      </c>
      <c r="H1641">
        <v>69</v>
      </c>
      <c r="I1641" t="s">
        <v>46</v>
      </c>
      <c r="J1641" t="s">
        <v>57</v>
      </c>
      <c r="K1641" t="s">
        <v>58</v>
      </c>
      <c r="L1641">
        <v>25.1</v>
      </c>
      <c r="M1641">
        <v>140</v>
      </c>
      <c r="N1641">
        <v>75</v>
      </c>
      <c r="O1641">
        <v>65</v>
      </c>
      <c r="P1641">
        <v>107.5</v>
      </c>
      <c r="Q1641">
        <v>68</v>
      </c>
      <c r="R1641" t="s">
        <v>54</v>
      </c>
      <c r="S1641" t="s">
        <v>50</v>
      </c>
      <c r="T1641" t="s">
        <v>50</v>
      </c>
      <c r="U1641" t="s">
        <v>50</v>
      </c>
      <c r="V1641" t="s">
        <v>51</v>
      </c>
      <c r="W1641" t="s">
        <v>51</v>
      </c>
      <c r="X1641" t="s">
        <v>50</v>
      </c>
      <c r="Y1641" t="s">
        <v>51</v>
      </c>
      <c r="Z1641" t="s">
        <v>52</v>
      </c>
      <c r="AA1641" t="s">
        <v>50</v>
      </c>
      <c r="AB1641" t="s">
        <v>50</v>
      </c>
      <c r="AK1641" t="s">
        <v>50</v>
      </c>
      <c r="AL1641" t="s">
        <v>51</v>
      </c>
      <c r="AM1641" t="s">
        <v>50</v>
      </c>
      <c r="AN1641" t="s">
        <v>51</v>
      </c>
      <c r="AO1641" t="s">
        <v>51</v>
      </c>
      <c r="AP1641" t="s">
        <v>51</v>
      </c>
      <c r="AQ1641" t="s">
        <v>51</v>
      </c>
      <c r="AR1641" t="s">
        <v>51</v>
      </c>
      <c r="AS1641" t="s">
        <v>51</v>
      </c>
      <c r="AT1641" t="s">
        <v>50</v>
      </c>
      <c r="AU1641" t="s">
        <v>52</v>
      </c>
      <c r="AV1641" t="s">
        <v>52</v>
      </c>
      <c r="AW1641" t="s">
        <v>52</v>
      </c>
      <c r="AX1641" t="s">
        <v>52</v>
      </c>
      <c r="AY1641" t="s">
        <v>51</v>
      </c>
    </row>
    <row r="1642" spans="1:51" x14ac:dyDescent="0.25">
      <c r="A1642">
        <v>287228</v>
      </c>
      <c r="B1642">
        <v>63</v>
      </c>
      <c r="C1642">
        <v>63</v>
      </c>
      <c r="D1642">
        <v>63</v>
      </c>
      <c r="E1642">
        <v>1</v>
      </c>
      <c r="F1642" t="s">
        <v>389</v>
      </c>
      <c r="G1642" s="22">
        <v>13892</v>
      </c>
      <c r="H1642">
        <v>80</v>
      </c>
      <c r="I1642" t="s">
        <v>46</v>
      </c>
      <c r="J1642" t="s">
        <v>47</v>
      </c>
      <c r="K1642" t="s">
        <v>58</v>
      </c>
      <c r="L1642">
        <v>30.8</v>
      </c>
      <c r="M1642">
        <v>180</v>
      </c>
      <c r="N1642">
        <v>70</v>
      </c>
      <c r="O1642">
        <v>110</v>
      </c>
      <c r="P1642">
        <v>125</v>
      </c>
      <c r="Q1642">
        <v>71</v>
      </c>
      <c r="R1642" t="s">
        <v>54</v>
      </c>
      <c r="S1642" t="s">
        <v>50</v>
      </c>
      <c r="T1642" t="s">
        <v>50</v>
      </c>
      <c r="U1642" t="s">
        <v>50</v>
      </c>
      <c r="V1642" t="s">
        <v>51</v>
      </c>
      <c r="W1642" t="s">
        <v>51</v>
      </c>
      <c r="X1642" t="s">
        <v>51</v>
      </c>
      <c r="Y1642" t="s">
        <v>50</v>
      </c>
      <c r="Z1642" t="s">
        <v>52</v>
      </c>
      <c r="AA1642" t="s">
        <v>51</v>
      </c>
      <c r="AB1642" t="s">
        <v>51</v>
      </c>
      <c r="AC1642">
        <v>102</v>
      </c>
      <c r="AD1642">
        <v>46</v>
      </c>
      <c r="AF1642">
        <v>3.9</v>
      </c>
      <c r="AK1642" t="s">
        <v>50</v>
      </c>
      <c r="AL1642" t="s">
        <v>51</v>
      </c>
      <c r="AN1642" t="s">
        <v>51</v>
      </c>
      <c r="AO1642" t="s">
        <v>51</v>
      </c>
      <c r="AP1642" t="s">
        <v>51</v>
      </c>
      <c r="AQ1642" t="s">
        <v>50</v>
      </c>
      <c r="AR1642" t="s">
        <v>50</v>
      </c>
      <c r="AS1642" t="s">
        <v>51</v>
      </c>
      <c r="AT1642" t="s">
        <v>50</v>
      </c>
      <c r="AU1642" t="s">
        <v>52</v>
      </c>
      <c r="AV1642" t="s">
        <v>52</v>
      </c>
      <c r="AW1642" t="s">
        <v>52</v>
      </c>
      <c r="AX1642" t="s">
        <v>52</v>
      </c>
      <c r="AY1642" t="s">
        <v>51</v>
      </c>
    </row>
    <row r="1643" spans="1:51" hidden="1" x14ac:dyDescent="0.25">
      <c r="A1643">
        <v>287228</v>
      </c>
      <c r="B1643">
        <v>63</v>
      </c>
      <c r="C1643">
        <v>63</v>
      </c>
      <c r="D1643">
        <v>63</v>
      </c>
      <c r="E1643">
        <v>2</v>
      </c>
      <c r="F1643" t="s">
        <v>1898</v>
      </c>
      <c r="G1643" s="22">
        <v>13892</v>
      </c>
      <c r="H1643">
        <v>80</v>
      </c>
      <c r="I1643" t="s">
        <v>46</v>
      </c>
      <c r="J1643" t="s">
        <v>47</v>
      </c>
      <c r="K1643" t="s">
        <v>58</v>
      </c>
      <c r="L1643">
        <v>31.6</v>
      </c>
      <c r="M1643">
        <v>140</v>
      </c>
      <c r="N1643">
        <v>60</v>
      </c>
      <c r="O1643">
        <v>80</v>
      </c>
      <c r="P1643">
        <v>100</v>
      </c>
      <c r="Q1643">
        <v>74</v>
      </c>
      <c r="R1643" t="s">
        <v>54</v>
      </c>
      <c r="S1643" t="s">
        <v>50</v>
      </c>
      <c r="T1643" t="s">
        <v>50</v>
      </c>
      <c r="U1643" t="s">
        <v>50</v>
      </c>
      <c r="V1643" t="s">
        <v>51</v>
      </c>
      <c r="W1643" t="s">
        <v>51</v>
      </c>
      <c r="X1643" t="s">
        <v>51</v>
      </c>
      <c r="Y1643" t="s">
        <v>50</v>
      </c>
      <c r="Z1643" t="s">
        <v>52</v>
      </c>
      <c r="AA1643" t="s">
        <v>51</v>
      </c>
      <c r="AB1643" t="s">
        <v>51</v>
      </c>
      <c r="AC1643">
        <v>106</v>
      </c>
      <c r="AD1643">
        <v>42</v>
      </c>
      <c r="AE1643">
        <v>116</v>
      </c>
      <c r="AF1643">
        <v>3.9</v>
      </c>
      <c r="AK1643" t="s">
        <v>50</v>
      </c>
      <c r="AL1643" t="s">
        <v>51</v>
      </c>
      <c r="AN1643" t="s">
        <v>51</v>
      </c>
      <c r="AO1643" t="s">
        <v>51</v>
      </c>
      <c r="AP1643" t="s">
        <v>51</v>
      </c>
      <c r="AQ1643" t="s">
        <v>50</v>
      </c>
      <c r="AR1643" t="s">
        <v>50</v>
      </c>
      <c r="AS1643" t="s">
        <v>51</v>
      </c>
      <c r="AT1643" t="s">
        <v>50</v>
      </c>
      <c r="AU1643" t="s">
        <v>52</v>
      </c>
      <c r="AV1643" t="s">
        <v>52</v>
      </c>
      <c r="AW1643" t="s">
        <v>52</v>
      </c>
      <c r="AX1643" t="s">
        <v>52</v>
      </c>
      <c r="AY1643" t="s">
        <v>51</v>
      </c>
    </row>
    <row r="1644" spans="1:51" hidden="1" x14ac:dyDescent="0.25">
      <c r="A1644">
        <v>287228</v>
      </c>
      <c r="B1644">
        <v>63</v>
      </c>
      <c r="C1644">
        <v>63</v>
      </c>
      <c r="D1644">
        <v>63</v>
      </c>
      <c r="E1644">
        <v>3</v>
      </c>
      <c r="F1644" t="s">
        <v>1899</v>
      </c>
      <c r="G1644" s="22">
        <v>13892</v>
      </c>
      <c r="H1644">
        <v>80</v>
      </c>
      <c r="I1644" t="s">
        <v>46</v>
      </c>
      <c r="J1644" t="s">
        <v>47</v>
      </c>
      <c r="K1644" t="s">
        <v>58</v>
      </c>
      <c r="L1644">
        <v>30.4</v>
      </c>
      <c r="M1644">
        <v>110</v>
      </c>
      <c r="N1644">
        <v>55</v>
      </c>
      <c r="O1644">
        <v>55</v>
      </c>
      <c r="P1644">
        <v>82.5</v>
      </c>
      <c r="Q1644">
        <v>70</v>
      </c>
      <c r="R1644" t="s">
        <v>54</v>
      </c>
      <c r="S1644" t="s">
        <v>50</v>
      </c>
      <c r="T1644" t="s">
        <v>50</v>
      </c>
      <c r="U1644" t="s">
        <v>50</v>
      </c>
      <c r="V1644" t="s">
        <v>51</v>
      </c>
      <c r="W1644" t="s">
        <v>51</v>
      </c>
      <c r="X1644" t="s">
        <v>51</v>
      </c>
      <c r="Y1644" t="s">
        <v>50</v>
      </c>
      <c r="Z1644" t="s">
        <v>52</v>
      </c>
      <c r="AA1644" t="s">
        <v>51</v>
      </c>
      <c r="AB1644" t="s">
        <v>51</v>
      </c>
      <c r="AK1644" t="s">
        <v>50</v>
      </c>
      <c r="AL1644" t="s">
        <v>51</v>
      </c>
      <c r="AN1644" t="s">
        <v>51</v>
      </c>
      <c r="AO1644" t="s">
        <v>51</v>
      </c>
      <c r="AP1644" t="s">
        <v>51</v>
      </c>
      <c r="AQ1644" t="s">
        <v>50</v>
      </c>
      <c r="AR1644" t="s">
        <v>50</v>
      </c>
      <c r="AS1644" t="s">
        <v>51</v>
      </c>
      <c r="AT1644" t="s">
        <v>50</v>
      </c>
      <c r="AU1644" t="s">
        <v>52</v>
      </c>
      <c r="AV1644" t="s">
        <v>52</v>
      </c>
      <c r="AW1644" t="s">
        <v>52</v>
      </c>
      <c r="AX1644" t="s">
        <v>52</v>
      </c>
      <c r="AY1644" t="s">
        <v>51</v>
      </c>
    </row>
    <row r="1645" spans="1:51" hidden="1" x14ac:dyDescent="0.25">
      <c r="A1645">
        <v>287228</v>
      </c>
      <c r="B1645">
        <v>63</v>
      </c>
      <c r="C1645">
        <v>63</v>
      </c>
      <c r="D1645">
        <v>63</v>
      </c>
      <c r="E1645">
        <v>4</v>
      </c>
      <c r="F1645" t="s">
        <v>1900</v>
      </c>
      <c r="G1645" s="22">
        <v>13892</v>
      </c>
      <c r="H1645">
        <v>80</v>
      </c>
      <c r="I1645" t="s">
        <v>46</v>
      </c>
      <c r="J1645" t="s">
        <v>47</v>
      </c>
      <c r="K1645" t="s">
        <v>58</v>
      </c>
      <c r="L1645">
        <v>30.4</v>
      </c>
      <c r="M1645">
        <v>170</v>
      </c>
      <c r="N1645">
        <v>60</v>
      </c>
      <c r="O1645">
        <v>110</v>
      </c>
      <c r="P1645">
        <v>115</v>
      </c>
      <c r="Q1645">
        <v>78</v>
      </c>
      <c r="R1645" t="s">
        <v>54</v>
      </c>
      <c r="S1645" t="s">
        <v>50</v>
      </c>
      <c r="T1645" t="s">
        <v>50</v>
      </c>
      <c r="U1645" t="s">
        <v>50</v>
      </c>
      <c r="V1645" t="s">
        <v>51</v>
      </c>
      <c r="W1645" t="s">
        <v>51</v>
      </c>
      <c r="X1645" t="s">
        <v>51</v>
      </c>
      <c r="Y1645" t="s">
        <v>50</v>
      </c>
      <c r="Z1645" t="s">
        <v>52</v>
      </c>
      <c r="AA1645" t="s">
        <v>51</v>
      </c>
      <c r="AB1645" t="s">
        <v>51</v>
      </c>
      <c r="AE1645">
        <v>114</v>
      </c>
      <c r="AK1645" t="s">
        <v>50</v>
      </c>
      <c r="AL1645" t="s">
        <v>51</v>
      </c>
      <c r="AN1645" t="s">
        <v>51</v>
      </c>
      <c r="AO1645" t="s">
        <v>51</v>
      </c>
      <c r="AP1645" t="s">
        <v>51</v>
      </c>
      <c r="AQ1645" t="s">
        <v>50</v>
      </c>
      <c r="AR1645" t="s">
        <v>50</v>
      </c>
      <c r="AS1645" t="s">
        <v>51</v>
      </c>
      <c r="AT1645" t="s">
        <v>51</v>
      </c>
      <c r="AU1645" t="s">
        <v>52</v>
      </c>
      <c r="AV1645" t="s">
        <v>52</v>
      </c>
      <c r="AW1645" t="s">
        <v>52</v>
      </c>
      <c r="AX1645" t="s">
        <v>52</v>
      </c>
      <c r="AY1645" t="s">
        <v>51</v>
      </c>
    </row>
    <row r="1646" spans="1:51" hidden="1" x14ac:dyDescent="0.25">
      <c r="A1646">
        <v>287228</v>
      </c>
      <c r="B1646">
        <v>63</v>
      </c>
      <c r="C1646">
        <v>63</v>
      </c>
      <c r="D1646">
        <v>63</v>
      </c>
      <c r="E1646">
        <v>5</v>
      </c>
      <c r="F1646" t="s">
        <v>1901</v>
      </c>
      <c r="G1646" s="22">
        <v>13892</v>
      </c>
      <c r="H1646">
        <v>80</v>
      </c>
      <c r="I1646" t="s">
        <v>46</v>
      </c>
      <c r="J1646" t="s">
        <v>47</v>
      </c>
      <c r="K1646" t="s">
        <v>58</v>
      </c>
      <c r="L1646">
        <v>31.6</v>
      </c>
      <c r="M1646">
        <v>125</v>
      </c>
      <c r="N1646">
        <v>60</v>
      </c>
      <c r="O1646">
        <v>65</v>
      </c>
      <c r="P1646">
        <v>92.5</v>
      </c>
      <c r="Q1646">
        <v>70</v>
      </c>
      <c r="R1646" t="s">
        <v>54</v>
      </c>
      <c r="S1646" t="s">
        <v>50</v>
      </c>
      <c r="T1646" t="s">
        <v>50</v>
      </c>
      <c r="U1646" t="s">
        <v>50</v>
      </c>
      <c r="V1646" t="s">
        <v>51</v>
      </c>
      <c r="W1646" t="s">
        <v>51</v>
      </c>
      <c r="X1646" t="s">
        <v>51</v>
      </c>
      <c r="Y1646" t="s">
        <v>50</v>
      </c>
      <c r="Z1646" t="s">
        <v>52</v>
      </c>
      <c r="AA1646" t="s">
        <v>51</v>
      </c>
      <c r="AB1646" t="s">
        <v>51</v>
      </c>
      <c r="AK1646" t="s">
        <v>50</v>
      </c>
      <c r="AL1646" t="s">
        <v>51</v>
      </c>
      <c r="AM1646" t="s">
        <v>50</v>
      </c>
      <c r="AN1646" t="s">
        <v>51</v>
      </c>
      <c r="AO1646" t="s">
        <v>51</v>
      </c>
      <c r="AP1646" t="s">
        <v>51</v>
      </c>
      <c r="AQ1646" t="s">
        <v>50</v>
      </c>
      <c r="AR1646" t="s">
        <v>50</v>
      </c>
      <c r="AS1646" t="s">
        <v>51</v>
      </c>
      <c r="AT1646" t="s">
        <v>51</v>
      </c>
      <c r="AU1646" t="s">
        <v>52</v>
      </c>
      <c r="AV1646" t="s">
        <v>52</v>
      </c>
      <c r="AW1646" t="s">
        <v>52</v>
      </c>
      <c r="AX1646" t="s">
        <v>52</v>
      </c>
      <c r="AY1646" t="s">
        <v>51</v>
      </c>
    </row>
    <row r="1647" spans="1:51" hidden="1" x14ac:dyDescent="0.25">
      <c r="A1647">
        <v>287228</v>
      </c>
      <c r="B1647">
        <v>63</v>
      </c>
      <c r="C1647">
        <v>63</v>
      </c>
      <c r="D1647">
        <v>63</v>
      </c>
      <c r="E1647">
        <v>6</v>
      </c>
      <c r="F1647" t="s">
        <v>1902</v>
      </c>
      <c r="G1647" s="22">
        <v>13892</v>
      </c>
      <c r="H1647">
        <v>80</v>
      </c>
      <c r="I1647" t="s">
        <v>46</v>
      </c>
      <c r="J1647" t="s">
        <v>47</v>
      </c>
      <c r="K1647" t="s">
        <v>58</v>
      </c>
      <c r="L1647">
        <v>30.5</v>
      </c>
      <c r="M1647">
        <v>165</v>
      </c>
      <c r="N1647">
        <v>70</v>
      </c>
      <c r="O1647">
        <v>95</v>
      </c>
      <c r="P1647">
        <v>117.5</v>
      </c>
      <c r="Q1647">
        <v>72</v>
      </c>
      <c r="R1647" t="s">
        <v>54</v>
      </c>
      <c r="S1647" t="s">
        <v>50</v>
      </c>
      <c r="T1647" t="s">
        <v>50</v>
      </c>
      <c r="U1647" t="s">
        <v>50</v>
      </c>
      <c r="V1647" t="s">
        <v>51</v>
      </c>
      <c r="W1647" t="s">
        <v>51</v>
      </c>
      <c r="X1647" t="s">
        <v>51</v>
      </c>
      <c r="Y1647" t="s">
        <v>50</v>
      </c>
      <c r="Z1647" t="s">
        <v>52</v>
      </c>
      <c r="AA1647" t="s">
        <v>51</v>
      </c>
      <c r="AB1647" t="s">
        <v>51</v>
      </c>
      <c r="AC1647">
        <v>120</v>
      </c>
      <c r="AD1647">
        <v>37</v>
      </c>
      <c r="AE1647">
        <v>121</v>
      </c>
      <c r="AF1647">
        <v>3.9</v>
      </c>
      <c r="AI1647">
        <v>3.1</v>
      </c>
      <c r="AJ1647">
        <v>1.4</v>
      </c>
      <c r="AK1647" t="s">
        <v>50</v>
      </c>
      <c r="AL1647" t="s">
        <v>51</v>
      </c>
      <c r="AM1647" t="s">
        <v>50</v>
      </c>
      <c r="AN1647" t="s">
        <v>51</v>
      </c>
      <c r="AO1647" t="s">
        <v>51</v>
      </c>
      <c r="AP1647" t="s">
        <v>51</v>
      </c>
      <c r="AQ1647" t="s">
        <v>50</v>
      </c>
      <c r="AR1647" t="s">
        <v>50</v>
      </c>
      <c r="AS1647" t="s">
        <v>51</v>
      </c>
      <c r="AT1647" t="s">
        <v>51</v>
      </c>
      <c r="AU1647" t="s">
        <v>52</v>
      </c>
      <c r="AV1647" t="s">
        <v>52</v>
      </c>
      <c r="AW1647" t="s">
        <v>52</v>
      </c>
      <c r="AX1647" t="s">
        <v>52</v>
      </c>
      <c r="AY1647" t="s">
        <v>51</v>
      </c>
    </row>
    <row r="1648" spans="1:51" hidden="1" x14ac:dyDescent="0.25">
      <c r="A1648">
        <v>287228</v>
      </c>
      <c r="B1648">
        <v>57</v>
      </c>
      <c r="C1648">
        <v>57</v>
      </c>
      <c r="D1648">
        <v>57</v>
      </c>
      <c r="E1648">
        <v>7</v>
      </c>
      <c r="F1648" t="s">
        <v>1903</v>
      </c>
      <c r="G1648" s="22">
        <v>13892</v>
      </c>
      <c r="H1648">
        <v>80</v>
      </c>
      <c r="I1648" t="s">
        <v>46</v>
      </c>
      <c r="J1648" t="s">
        <v>47</v>
      </c>
      <c r="K1648" t="s">
        <v>58</v>
      </c>
      <c r="L1648">
        <v>30.4</v>
      </c>
      <c r="M1648">
        <v>135</v>
      </c>
      <c r="N1648">
        <v>70</v>
      </c>
      <c r="O1648">
        <v>65</v>
      </c>
      <c r="P1648">
        <v>102.5</v>
      </c>
      <c r="Q1648">
        <v>72</v>
      </c>
      <c r="R1648" t="s">
        <v>59</v>
      </c>
      <c r="S1648" t="s">
        <v>50</v>
      </c>
      <c r="T1648" t="s">
        <v>50</v>
      </c>
      <c r="U1648" t="s">
        <v>50</v>
      </c>
      <c r="V1648" t="s">
        <v>51</v>
      </c>
      <c r="W1648" t="s">
        <v>51</v>
      </c>
      <c r="X1648" t="s">
        <v>51</v>
      </c>
      <c r="Y1648" t="s">
        <v>50</v>
      </c>
      <c r="Z1648" t="s">
        <v>52</v>
      </c>
      <c r="AA1648" t="s">
        <v>51</v>
      </c>
      <c r="AB1648" t="s">
        <v>51</v>
      </c>
      <c r="AC1648">
        <v>107</v>
      </c>
      <c r="AD1648">
        <v>43</v>
      </c>
      <c r="AE1648">
        <v>113</v>
      </c>
      <c r="AF1648">
        <v>4</v>
      </c>
      <c r="AK1648" t="s">
        <v>50</v>
      </c>
      <c r="AL1648" t="s">
        <v>51</v>
      </c>
      <c r="AM1648" t="s">
        <v>50</v>
      </c>
      <c r="AN1648" t="s">
        <v>51</v>
      </c>
      <c r="AO1648" t="s">
        <v>51</v>
      </c>
      <c r="AP1648" t="s">
        <v>51</v>
      </c>
      <c r="AQ1648" t="s">
        <v>50</v>
      </c>
      <c r="AR1648" t="s">
        <v>50</v>
      </c>
      <c r="AS1648" t="s">
        <v>51</v>
      </c>
      <c r="AT1648" t="s">
        <v>51</v>
      </c>
      <c r="AU1648" t="s">
        <v>52</v>
      </c>
      <c r="AV1648" t="s">
        <v>52</v>
      </c>
      <c r="AW1648" t="s">
        <v>52</v>
      </c>
      <c r="AX1648" t="s">
        <v>52</v>
      </c>
      <c r="AY1648" t="s">
        <v>51</v>
      </c>
    </row>
    <row r="1649" spans="1:51" hidden="1" x14ac:dyDescent="0.25">
      <c r="A1649">
        <v>287228</v>
      </c>
      <c r="B1649">
        <v>57</v>
      </c>
      <c r="C1649">
        <v>57</v>
      </c>
      <c r="D1649">
        <v>57</v>
      </c>
      <c r="E1649">
        <v>8</v>
      </c>
      <c r="F1649" t="s">
        <v>1904</v>
      </c>
      <c r="G1649" s="22">
        <v>13892</v>
      </c>
      <c r="H1649">
        <v>80</v>
      </c>
      <c r="I1649" t="s">
        <v>46</v>
      </c>
      <c r="J1649" t="s">
        <v>47</v>
      </c>
      <c r="K1649" t="s">
        <v>58</v>
      </c>
      <c r="L1649">
        <v>29.1</v>
      </c>
      <c r="M1649">
        <v>115</v>
      </c>
      <c r="N1649">
        <v>60</v>
      </c>
      <c r="O1649">
        <v>55</v>
      </c>
      <c r="P1649">
        <v>87.5</v>
      </c>
      <c r="Q1649">
        <v>69</v>
      </c>
      <c r="R1649" t="s">
        <v>59</v>
      </c>
      <c r="S1649" t="s">
        <v>51</v>
      </c>
      <c r="T1649" t="s">
        <v>50</v>
      </c>
      <c r="U1649" t="s">
        <v>50</v>
      </c>
      <c r="V1649" t="s">
        <v>51</v>
      </c>
      <c r="W1649" t="s">
        <v>51</v>
      </c>
      <c r="X1649" t="s">
        <v>51</v>
      </c>
      <c r="Y1649" t="s">
        <v>50</v>
      </c>
      <c r="Z1649" t="s">
        <v>52</v>
      </c>
      <c r="AA1649" t="s">
        <v>51</v>
      </c>
      <c r="AB1649" t="s">
        <v>51</v>
      </c>
      <c r="AC1649">
        <v>106</v>
      </c>
      <c r="AD1649">
        <v>43</v>
      </c>
      <c r="AE1649">
        <v>113</v>
      </c>
      <c r="AF1649">
        <v>4.4000000000000004</v>
      </c>
      <c r="AH1649">
        <v>308</v>
      </c>
      <c r="AK1649" t="s">
        <v>50</v>
      </c>
      <c r="AL1649" t="s">
        <v>51</v>
      </c>
      <c r="AM1649" t="s">
        <v>50</v>
      </c>
      <c r="AN1649" t="s">
        <v>51</v>
      </c>
      <c r="AO1649" t="s">
        <v>51</v>
      </c>
      <c r="AP1649" t="s">
        <v>51</v>
      </c>
      <c r="AQ1649" t="s">
        <v>50</v>
      </c>
      <c r="AR1649" t="s">
        <v>50</v>
      </c>
      <c r="AS1649" t="s">
        <v>51</v>
      </c>
      <c r="AT1649" t="s">
        <v>51</v>
      </c>
      <c r="AU1649" t="s">
        <v>52</v>
      </c>
      <c r="AV1649" t="s">
        <v>52</v>
      </c>
      <c r="AW1649" t="s">
        <v>52</v>
      </c>
      <c r="AX1649" t="s">
        <v>52</v>
      </c>
      <c r="AY1649" t="s">
        <v>51</v>
      </c>
    </row>
    <row r="1650" spans="1:51" hidden="1" x14ac:dyDescent="0.25">
      <c r="A1650">
        <v>287228</v>
      </c>
      <c r="B1650">
        <v>57</v>
      </c>
      <c r="C1650">
        <v>57</v>
      </c>
      <c r="D1650">
        <v>57</v>
      </c>
      <c r="E1650">
        <v>9</v>
      </c>
      <c r="F1650" t="s">
        <v>1905</v>
      </c>
      <c r="G1650" s="22">
        <v>13892</v>
      </c>
      <c r="H1650">
        <v>80</v>
      </c>
      <c r="I1650" t="s">
        <v>46</v>
      </c>
      <c r="J1650" t="s">
        <v>47</v>
      </c>
      <c r="K1650" t="s">
        <v>58</v>
      </c>
      <c r="L1650">
        <v>30.8</v>
      </c>
      <c r="M1650">
        <v>125</v>
      </c>
      <c r="N1650">
        <v>65</v>
      </c>
      <c r="O1650">
        <v>60</v>
      </c>
      <c r="P1650">
        <v>95</v>
      </c>
      <c r="Q1650">
        <v>75</v>
      </c>
      <c r="R1650" t="s">
        <v>54</v>
      </c>
      <c r="S1650" t="s">
        <v>51</v>
      </c>
      <c r="T1650" t="s">
        <v>50</v>
      </c>
      <c r="U1650" t="s">
        <v>50</v>
      </c>
      <c r="V1650" t="s">
        <v>51</v>
      </c>
      <c r="W1650" t="s">
        <v>51</v>
      </c>
      <c r="X1650" t="s">
        <v>51</v>
      </c>
      <c r="Y1650" t="s">
        <v>50</v>
      </c>
      <c r="Z1650" t="s">
        <v>52</v>
      </c>
      <c r="AA1650" t="s">
        <v>51</v>
      </c>
      <c r="AB1650" t="s">
        <v>51</v>
      </c>
      <c r="AK1650" t="s">
        <v>50</v>
      </c>
      <c r="AL1650" t="s">
        <v>51</v>
      </c>
      <c r="AM1650" t="s">
        <v>50</v>
      </c>
      <c r="AN1650" t="s">
        <v>51</v>
      </c>
      <c r="AO1650" t="s">
        <v>51</v>
      </c>
      <c r="AP1650" t="s">
        <v>51</v>
      </c>
      <c r="AQ1650" t="s">
        <v>50</v>
      </c>
      <c r="AR1650" t="s">
        <v>50</v>
      </c>
      <c r="AS1650" t="s">
        <v>51</v>
      </c>
      <c r="AT1650" t="s">
        <v>51</v>
      </c>
      <c r="AU1650" t="s">
        <v>52</v>
      </c>
      <c r="AV1650" t="s">
        <v>52</v>
      </c>
      <c r="AW1650" t="s">
        <v>52</v>
      </c>
      <c r="AX1650" t="s">
        <v>52</v>
      </c>
      <c r="AY1650" t="s">
        <v>51</v>
      </c>
    </row>
    <row r="1651" spans="1:51" hidden="1" x14ac:dyDescent="0.25">
      <c r="A1651">
        <v>287228</v>
      </c>
      <c r="B1651">
        <v>57</v>
      </c>
      <c r="C1651">
        <v>57</v>
      </c>
      <c r="D1651">
        <v>57</v>
      </c>
      <c r="E1651">
        <v>10</v>
      </c>
      <c r="F1651" t="s">
        <v>1906</v>
      </c>
      <c r="G1651" s="22">
        <v>13892</v>
      </c>
      <c r="H1651">
        <v>80</v>
      </c>
      <c r="I1651" t="s">
        <v>46</v>
      </c>
      <c r="J1651" t="s">
        <v>47</v>
      </c>
      <c r="K1651" t="s">
        <v>58</v>
      </c>
      <c r="L1651">
        <v>30.8</v>
      </c>
      <c r="M1651">
        <v>135</v>
      </c>
      <c r="N1651">
        <v>70</v>
      </c>
      <c r="O1651">
        <v>65</v>
      </c>
      <c r="P1651">
        <v>102.5</v>
      </c>
      <c r="Q1651">
        <v>69</v>
      </c>
      <c r="R1651" t="s">
        <v>59</v>
      </c>
      <c r="S1651" t="s">
        <v>50</v>
      </c>
      <c r="T1651" t="s">
        <v>50</v>
      </c>
      <c r="U1651" t="s">
        <v>50</v>
      </c>
      <c r="V1651" t="s">
        <v>51</v>
      </c>
      <c r="W1651" t="s">
        <v>51</v>
      </c>
      <c r="X1651" t="s">
        <v>51</v>
      </c>
      <c r="Y1651" t="s">
        <v>50</v>
      </c>
      <c r="Z1651" t="s">
        <v>52</v>
      </c>
      <c r="AA1651" t="s">
        <v>51</v>
      </c>
      <c r="AB1651" t="s">
        <v>51</v>
      </c>
      <c r="AC1651">
        <v>127</v>
      </c>
      <c r="AD1651">
        <v>34</v>
      </c>
      <c r="AE1651">
        <v>103</v>
      </c>
      <c r="AK1651" t="s">
        <v>50</v>
      </c>
      <c r="AL1651" t="s">
        <v>51</v>
      </c>
      <c r="AM1651" t="s">
        <v>50</v>
      </c>
      <c r="AN1651" t="s">
        <v>51</v>
      </c>
      <c r="AO1651" t="s">
        <v>51</v>
      </c>
      <c r="AP1651" t="s">
        <v>51</v>
      </c>
      <c r="AQ1651" t="s">
        <v>50</v>
      </c>
      <c r="AR1651" t="s">
        <v>50</v>
      </c>
      <c r="AS1651" t="s">
        <v>51</v>
      </c>
      <c r="AT1651" t="s">
        <v>51</v>
      </c>
      <c r="AU1651" t="s">
        <v>52</v>
      </c>
      <c r="AV1651" t="s">
        <v>52</v>
      </c>
      <c r="AW1651" t="s">
        <v>52</v>
      </c>
      <c r="AX1651" t="s">
        <v>52</v>
      </c>
      <c r="AY1651" t="s">
        <v>51</v>
      </c>
    </row>
    <row r="1652" spans="1:51" hidden="1" x14ac:dyDescent="0.25">
      <c r="A1652">
        <v>287228</v>
      </c>
      <c r="B1652">
        <v>57</v>
      </c>
      <c r="C1652">
        <v>57</v>
      </c>
      <c r="D1652">
        <v>57</v>
      </c>
      <c r="E1652">
        <v>11</v>
      </c>
      <c r="F1652" t="s">
        <v>1907</v>
      </c>
      <c r="G1652" s="22">
        <v>13892</v>
      </c>
      <c r="H1652">
        <v>80</v>
      </c>
      <c r="I1652" t="s">
        <v>46</v>
      </c>
      <c r="J1652" t="s">
        <v>47</v>
      </c>
      <c r="K1652" t="s">
        <v>58</v>
      </c>
      <c r="L1652">
        <v>30</v>
      </c>
      <c r="M1652">
        <v>125</v>
      </c>
      <c r="N1652">
        <v>70</v>
      </c>
      <c r="O1652">
        <v>55</v>
      </c>
      <c r="P1652">
        <v>97.5</v>
      </c>
      <c r="Q1652">
        <v>69</v>
      </c>
      <c r="R1652" t="s">
        <v>54</v>
      </c>
      <c r="S1652" t="s">
        <v>50</v>
      </c>
      <c r="T1652" t="s">
        <v>50</v>
      </c>
      <c r="U1652" t="s">
        <v>50</v>
      </c>
      <c r="V1652" t="s">
        <v>51</v>
      </c>
      <c r="W1652" t="s">
        <v>51</v>
      </c>
      <c r="X1652" t="s">
        <v>51</v>
      </c>
      <c r="Y1652" t="s">
        <v>50</v>
      </c>
      <c r="Z1652" t="s">
        <v>52</v>
      </c>
      <c r="AA1652" t="s">
        <v>51</v>
      </c>
      <c r="AB1652" t="s">
        <v>51</v>
      </c>
      <c r="AK1652" t="s">
        <v>50</v>
      </c>
      <c r="AL1652" t="s">
        <v>51</v>
      </c>
      <c r="AM1652" t="s">
        <v>50</v>
      </c>
      <c r="AN1652" t="s">
        <v>51</v>
      </c>
      <c r="AO1652" t="s">
        <v>51</v>
      </c>
      <c r="AP1652" t="s">
        <v>51</v>
      </c>
      <c r="AQ1652" t="s">
        <v>50</v>
      </c>
      <c r="AR1652" t="s">
        <v>50</v>
      </c>
      <c r="AS1652" t="s">
        <v>51</v>
      </c>
      <c r="AT1652" t="s">
        <v>51</v>
      </c>
      <c r="AU1652" t="s">
        <v>52</v>
      </c>
      <c r="AV1652" t="s">
        <v>52</v>
      </c>
      <c r="AW1652" t="s">
        <v>52</v>
      </c>
      <c r="AX1652" t="s">
        <v>52</v>
      </c>
      <c r="AY1652" t="s">
        <v>51</v>
      </c>
    </row>
    <row r="1653" spans="1:51" hidden="1" x14ac:dyDescent="0.25">
      <c r="A1653">
        <v>287228</v>
      </c>
      <c r="B1653">
        <v>57</v>
      </c>
      <c r="C1653">
        <v>57</v>
      </c>
      <c r="D1653">
        <v>57</v>
      </c>
      <c r="E1653">
        <v>12</v>
      </c>
      <c r="F1653" t="s">
        <v>1908</v>
      </c>
      <c r="G1653" s="22">
        <v>13892</v>
      </c>
      <c r="H1653">
        <v>80</v>
      </c>
      <c r="I1653" t="s">
        <v>46</v>
      </c>
      <c r="J1653" t="s">
        <v>47</v>
      </c>
      <c r="K1653" t="s">
        <v>58</v>
      </c>
      <c r="L1653">
        <v>29.1</v>
      </c>
      <c r="M1653">
        <v>110</v>
      </c>
      <c r="N1653">
        <v>70</v>
      </c>
      <c r="O1653">
        <v>40</v>
      </c>
      <c r="P1653">
        <v>90</v>
      </c>
      <c r="Q1653">
        <v>69</v>
      </c>
      <c r="R1653" t="s">
        <v>54</v>
      </c>
      <c r="S1653" t="s">
        <v>50</v>
      </c>
      <c r="T1653" t="s">
        <v>50</v>
      </c>
      <c r="U1653" t="s">
        <v>50</v>
      </c>
      <c r="V1653" t="s">
        <v>51</v>
      </c>
      <c r="W1653" t="s">
        <v>51</v>
      </c>
      <c r="X1653" t="s">
        <v>51</v>
      </c>
      <c r="Y1653" t="s">
        <v>50</v>
      </c>
      <c r="Z1653" t="s">
        <v>52</v>
      </c>
      <c r="AA1653" t="s">
        <v>51</v>
      </c>
      <c r="AB1653" t="s">
        <v>51</v>
      </c>
      <c r="AC1653">
        <v>114</v>
      </c>
      <c r="AD1653">
        <v>39</v>
      </c>
      <c r="AE1653">
        <v>112</v>
      </c>
      <c r="AF1653">
        <v>3.9</v>
      </c>
      <c r="AK1653" t="s">
        <v>50</v>
      </c>
      <c r="AL1653" t="s">
        <v>51</v>
      </c>
      <c r="AM1653" t="s">
        <v>50</v>
      </c>
      <c r="AN1653" t="s">
        <v>51</v>
      </c>
      <c r="AO1653" t="s">
        <v>51</v>
      </c>
      <c r="AP1653" t="s">
        <v>51</v>
      </c>
      <c r="AQ1653" t="s">
        <v>50</v>
      </c>
      <c r="AR1653" t="s">
        <v>50</v>
      </c>
      <c r="AS1653" t="s">
        <v>51</v>
      </c>
      <c r="AT1653" t="s">
        <v>51</v>
      </c>
      <c r="AU1653" t="s">
        <v>52</v>
      </c>
      <c r="AV1653" t="s">
        <v>52</v>
      </c>
      <c r="AW1653" t="s">
        <v>52</v>
      </c>
      <c r="AX1653" t="s">
        <v>52</v>
      </c>
      <c r="AY1653" t="s">
        <v>51</v>
      </c>
    </row>
    <row r="1654" spans="1:51" x14ac:dyDescent="0.25">
      <c r="A1654">
        <v>287235</v>
      </c>
      <c r="B1654">
        <v>55</v>
      </c>
      <c r="C1654">
        <v>55</v>
      </c>
      <c r="D1654">
        <v>22</v>
      </c>
      <c r="E1654">
        <v>1</v>
      </c>
      <c r="F1654" t="s">
        <v>390</v>
      </c>
      <c r="G1654" s="22">
        <v>17950</v>
      </c>
      <c r="H1654">
        <v>69</v>
      </c>
      <c r="I1654" t="s">
        <v>46</v>
      </c>
      <c r="J1654" t="s">
        <v>70</v>
      </c>
      <c r="K1654" t="s">
        <v>58</v>
      </c>
      <c r="L1654">
        <v>28.4</v>
      </c>
      <c r="M1654">
        <v>125</v>
      </c>
      <c r="N1654">
        <v>90</v>
      </c>
      <c r="O1654">
        <v>35</v>
      </c>
      <c r="P1654">
        <v>107.5</v>
      </c>
      <c r="Q1654">
        <v>135</v>
      </c>
      <c r="R1654" t="s">
        <v>54</v>
      </c>
      <c r="S1654" t="s">
        <v>50</v>
      </c>
      <c r="T1654" t="s">
        <v>50</v>
      </c>
      <c r="U1654" t="s">
        <v>50</v>
      </c>
      <c r="V1654" t="s">
        <v>50</v>
      </c>
      <c r="W1654" t="s">
        <v>50</v>
      </c>
      <c r="X1654" t="s">
        <v>51</v>
      </c>
      <c r="Y1654" t="s">
        <v>50</v>
      </c>
      <c r="Z1654" t="s">
        <v>52</v>
      </c>
      <c r="AA1654" t="s">
        <v>50</v>
      </c>
      <c r="AB1654" t="s">
        <v>50</v>
      </c>
      <c r="AC1654">
        <v>121</v>
      </c>
      <c r="AD1654">
        <v>40</v>
      </c>
      <c r="AE1654">
        <v>149</v>
      </c>
      <c r="AF1654">
        <v>4.5999999999999996</v>
      </c>
      <c r="AK1654" t="s">
        <v>51</v>
      </c>
      <c r="AL1654" t="s">
        <v>50</v>
      </c>
      <c r="AN1654" t="s">
        <v>51</v>
      </c>
      <c r="AO1654" t="s">
        <v>50</v>
      </c>
      <c r="AP1654" t="s">
        <v>50</v>
      </c>
      <c r="AQ1654" t="s">
        <v>50</v>
      </c>
      <c r="AR1654" t="s">
        <v>50</v>
      </c>
      <c r="AS1654" t="s">
        <v>50</v>
      </c>
      <c r="AT1654" t="s">
        <v>50</v>
      </c>
      <c r="AU1654" t="s">
        <v>52</v>
      </c>
      <c r="AV1654" t="s">
        <v>52</v>
      </c>
      <c r="AW1654" t="s">
        <v>52</v>
      </c>
      <c r="AX1654" t="s">
        <v>52</v>
      </c>
      <c r="AY1654" t="s">
        <v>51</v>
      </c>
    </row>
    <row r="1655" spans="1:51" hidden="1" x14ac:dyDescent="0.25">
      <c r="A1655">
        <v>287235</v>
      </c>
      <c r="B1655">
        <v>55</v>
      </c>
      <c r="C1655">
        <v>55</v>
      </c>
      <c r="D1655">
        <v>22</v>
      </c>
      <c r="E1655">
        <v>2</v>
      </c>
      <c r="F1655" t="s">
        <v>1909</v>
      </c>
      <c r="G1655" s="22">
        <v>17950</v>
      </c>
      <c r="H1655">
        <v>69</v>
      </c>
      <c r="I1655" t="s">
        <v>46</v>
      </c>
      <c r="J1655" t="s">
        <v>70</v>
      </c>
      <c r="K1655" t="s">
        <v>58</v>
      </c>
      <c r="L1655">
        <v>28.4</v>
      </c>
      <c r="M1655">
        <v>140</v>
      </c>
      <c r="N1655">
        <v>80</v>
      </c>
      <c r="O1655">
        <v>60</v>
      </c>
      <c r="P1655">
        <v>110</v>
      </c>
      <c r="Q1655">
        <v>109</v>
      </c>
      <c r="R1655" t="s">
        <v>54</v>
      </c>
      <c r="S1655" t="s">
        <v>50</v>
      </c>
      <c r="T1655" t="s">
        <v>50</v>
      </c>
      <c r="U1655" t="s">
        <v>50</v>
      </c>
      <c r="V1655" t="s">
        <v>50</v>
      </c>
      <c r="W1655" t="s">
        <v>50</v>
      </c>
      <c r="X1655" t="s">
        <v>51</v>
      </c>
      <c r="Y1655" t="s">
        <v>50</v>
      </c>
      <c r="Z1655" t="s">
        <v>52</v>
      </c>
      <c r="AA1655" t="s">
        <v>50</v>
      </c>
      <c r="AB1655" t="s">
        <v>50</v>
      </c>
      <c r="AK1655" t="s">
        <v>51</v>
      </c>
      <c r="AL1655" t="s">
        <v>50</v>
      </c>
      <c r="AN1655" t="s">
        <v>51</v>
      </c>
      <c r="AO1655" t="s">
        <v>50</v>
      </c>
      <c r="AP1655" t="s">
        <v>50</v>
      </c>
      <c r="AQ1655" t="s">
        <v>50</v>
      </c>
      <c r="AR1655" t="s">
        <v>50</v>
      </c>
      <c r="AS1655" t="s">
        <v>50</v>
      </c>
      <c r="AT1655" t="s">
        <v>50</v>
      </c>
      <c r="AU1655" t="s">
        <v>52</v>
      </c>
      <c r="AV1655" t="s">
        <v>52</v>
      </c>
      <c r="AW1655" t="s">
        <v>52</v>
      </c>
      <c r="AX1655" t="s">
        <v>52</v>
      </c>
      <c r="AY1655" t="s">
        <v>50</v>
      </c>
    </row>
    <row r="1656" spans="1:51" hidden="1" x14ac:dyDescent="0.25">
      <c r="A1656">
        <v>287235</v>
      </c>
      <c r="B1656">
        <v>55</v>
      </c>
      <c r="C1656">
        <v>55</v>
      </c>
      <c r="D1656">
        <v>22</v>
      </c>
      <c r="E1656">
        <v>3</v>
      </c>
      <c r="F1656" t="s">
        <v>1910</v>
      </c>
      <c r="G1656" s="22">
        <v>17950</v>
      </c>
      <c r="H1656">
        <v>69</v>
      </c>
      <c r="I1656" t="s">
        <v>46</v>
      </c>
      <c r="J1656" t="s">
        <v>70</v>
      </c>
      <c r="K1656" t="s">
        <v>58</v>
      </c>
      <c r="L1656">
        <v>29.4</v>
      </c>
      <c r="M1656">
        <v>150</v>
      </c>
      <c r="N1656">
        <v>90</v>
      </c>
      <c r="O1656">
        <v>60</v>
      </c>
      <c r="P1656">
        <v>120</v>
      </c>
      <c r="Q1656">
        <v>122</v>
      </c>
      <c r="R1656" t="s">
        <v>54</v>
      </c>
      <c r="S1656" t="s">
        <v>50</v>
      </c>
      <c r="T1656" t="s">
        <v>50</v>
      </c>
      <c r="U1656" t="s">
        <v>50</v>
      </c>
      <c r="V1656" t="s">
        <v>50</v>
      </c>
      <c r="W1656" t="s">
        <v>50</v>
      </c>
      <c r="X1656" t="s">
        <v>51</v>
      </c>
      <c r="Y1656" t="s">
        <v>50</v>
      </c>
      <c r="Z1656" t="s">
        <v>52</v>
      </c>
      <c r="AA1656" t="s">
        <v>50</v>
      </c>
      <c r="AB1656" t="s">
        <v>50</v>
      </c>
      <c r="AK1656" t="s">
        <v>51</v>
      </c>
      <c r="AL1656" t="s">
        <v>50</v>
      </c>
      <c r="AM1656" t="s">
        <v>50</v>
      </c>
      <c r="AN1656" t="s">
        <v>51</v>
      </c>
      <c r="AO1656" t="s">
        <v>50</v>
      </c>
      <c r="AP1656" t="s">
        <v>50</v>
      </c>
      <c r="AQ1656" t="s">
        <v>50</v>
      </c>
      <c r="AR1656" t="s">
        <v>50</v>
      </c>
      <c r="AS1656" t="s">
        <v>50</v>
      </c>
      <c r="AT1656" t="s">
        <v>50</v>
      </c>
      <c r="AU1656" t="s">
        <v>52</v>
      </c>
      <c r="AV1656" t="s">
        <v>52</v>
      </c>
      <c r="AW1656" t="s">
        <v>52</v>
      </c>
      <c r="AX1656" t="s">
        <v>52</v>
      </c>
      <c r="AY1656" t="s">
        <v>51</v>
      </c>
    </row>
    <row r="1657" spans="1:51" hidden="1" x14ac:dyDescent="0.25">
      <c r="A1657">
        <v>287235</v>
      </c>
      <c r="B1657">
        <v>59</v>
      </c>
      <c r="C1657">
        <v>59</v>
      </c>
      <c r="D1657">
        <v>22</v>
      </c>
      <c r="E1657">
        <v>4</v>
      </c>
      <c r="F1657" t="s">
        <v>1911</v>
      </c>
      <c r="G1657" s="22">
        <v>17950</v>
      </c>
      <c r="H1657">
        <v>69</v>
      </c>
      <c r="I1657" t="s">
        <v>46</v>
      </c>
      <c r="J1657" t="s">
        <v>70</v>
      </c>
      <c r="K1657" t="s">
        <v>58</v>
      </c>
      <c r="L1657">
        <v>30</v>
      </c>
      <c r="M1657">
        <v>130</v>
      </c>
      <c r="N1657">
        <v>75</v>
      </c>
      <c r="O1657">
        <v>55</v>
      </c>
      <c r="P1657">
        <v>102.5</v>
      </c>
      <c r="Q1657">
        <v>69</v>
      </c>
      <c r="R1657" t="s">
        <v>54</v>
      </c>
      <c r="S1657" t="s">
        <v>50</v>
      </c>
      <c r="T1657" t="s">
        <v>50</v>
      </c>
      <c r="U1657" t="s">
        <v>50</v>
      </c>
      <c r="V1657" t="s">
        <v>50</v>
      </c>
      <c r="W1657" t="s">
        <v>50</v>
      </c>
      <c r="X1657" t="s">
        <v>51</v>
      </c>
      <c r="Y1657" t="s">
        <v>50</v>
      </c>
      <c r="Z1657" t="s">
        <v>52</v>
      </c>
      <c r="AA1657" t="s">
        <v>50</v>
      </c>
      <c r="AB1657" t="s">
        <v>50</v>
      </c>
      <c r="AC1657">
        <v>120</v>
      </c>
      <c r="AD1657">
        <v>40</v>
      </c>
      <c r="AE1657">
        <v>132</v>
      </c>
      <c r="AF1657">
        <v>4.8</v>
      </c>
      <c r="AI1657">
        <v>6.7</v>
      </c>
      <c r="AJ1657">
        <v>4.5</v>
      </c>
      <c r="AK1657" t="s">
        <v>51</v>
      </c>
      <c r="AL1657" t="s">
        <v>50</v>
      </c>
      <c r="AM1657" t="s">
        <v>50</v>
      </c>
      <c r="AN1657" t="s">
        <v>51</v>
      </c>
      <c r="AO1657" t="s">
        <v>50</v>
      </c>
      <c r="AP1657" t="s">
        <v>50</v>
      </c>
      <c r="AQ1657" t="s">
        <v>50</v>
      </c>
      <c r="AR1657" t="s">
        <v>50</v>
      </c>
      <c r="AS1657" t="s">
        <v>50</v>
      </c>
      <c r="AT1657" t="s">
        <v>50</v>
      </c>
      <c r="AU1657" t="s">
        <v>52</v>
      </c>
      <c r="AV1657" t="s">
        <v>52</v>
      </c>
      <c r="AW1657" t="s">
        <v>52</v>
      </c>
      <c r="AX1657" t="s">
        <v>52</v>
      </c>
      <c r="AY1657" t="s">
        <v>50</v>
      </c>
    </row>
    <row r="1658" spans="1:51" x14ac:dyDescent="0.25">
      <c r="A1658">
        <v>287300</v>
      </c>
      <c r="B1658">
        <v>50</v>
      </c>
      <c r="D1658">
        <v>50</v>
      </c>
      <c r="E1658">
        <v>1</v>
      </c>
      <c r="F1658" t="s">
        <v>391</v>
      </c>
      <c r="G1658" s="22">
        <v>18142</v>
      </c>
      <c r="H1658">
        <v>69</v>
      </c>
      <c r="I1658" t="s">
        <v>46</v>
      </c>
      <c r="J1658" t="s">
        <v>57</v>
      </c>
      <c r="K1658" t="s">
        <v>58</v>
      </c>
      <c r="L1658">
        <v>29.17</v>
      </c>
      <c r="M1658">
        <v>132</v>
      </c>
      <c r="N1658">
        <v>74</v>
      </c>
      <c r="O1658">
        <v>58</v>
      </c>
      <c r="P1658">
        <v>103</v>
      </c>
      <c r="Q1658">
        <v>54</v>
      </c>
      <c r="R1658" t="s">
        <v>54</v>
      </c>
      <c r="S1658" t="s">
        <v>50</v>
      </c>
      <c r="T1658" t="s">
        <v>50</v>
      </c>
      <c r="U1658" t="s">
        <v>50</v>
      </c>
      <c r="V1658" t="s">
        <v>50</v>
      </c>
      <c r="W1658" t="s">
        <v>50</v>
      </c>
      <c r="X1658" t="s">
        <v>51</v>
      </c>
      <c r="Y1658" t="s">
        <v>50</v>
      </c>
      <c r="Z1658" t="s">
        <v>52</v>
      </c>
      <c r="AA1658" t="s">
        <v>50</v>
      </c>
      <c r="AB1658" t="s">
        <v>50</v>
      </c>
      <c r="AC1658">
        <v>106</v>
      </c>
      <c r="AD1658">
        <v>47</v>
      </c>
      <c r="AF1658">
        <v>4.3</v>
      </c>
      <c r="AI1658" t="s">
        <v>52</v>
      </c>
      <c r="AJ1658" t="s">
        <v>52</v>
      </c>
      <c r="AK1658" t="s">
        <v>51</v>
      </c>
      <c r="AL1658" t="s">
        <v>50</v>
      </c>
      <c r="AM1658" t="s">
        <v>52</v>
      </c>
      <c r="AN1658" t="s">
        <v>51</v>
      </c>
      <c r="AO1658" t="s">
        <v>51</v>
      </c>
      <c r="AQ1658" t="s">
        <v>50</v>
      </c>
      <c r="AR1658" t="s">
        <v>50</v>
      </c>
      <c r="AS1658" t="s">
        <v>51</v>
      </c>
      <c r="AT1658" t="s">
        <v>50</v>
      </c>
      <c r="AU1658" t="s">
        <v>52</v>
      </c>
      <c r="AV1658" t="s">
        <v>52</v>
      </c>
      <c r="AW1658" t="s">
        <v>52</v>
      </c>
      <c r="AX1658" t="s">
        <v>52</v>
      </c>
      <c r="AY1658" t="s">
        <v>51</v>
      </c>
    </row>
    <row r="1659" spans="1:51" hidden="1" x14ac:dyDescent="0.25">
      <c r="A1659">
        <v>287300</v>
      </c>
      <c r="B1659">
        <v>50</v>
      </c>
      <c r="D1659">
        <v>50</v>
      </c>
      <c r="E1659">
        <v>2</v>
      </c>
      <c r="F1659" t="s">
        <v>1912</v>
      </c>
      <c r="G1659" s="22">
        <v>18142</v>
      </c>
      <c r="H1659">
        <v>69</v>
      </c>
      <c r="I1659" t="s">
        <v>46</v>
      </c>
      <c r="J1659" t="s">
        <v>57</v>
      </c>
      <c r="K1659" t="s">
        <v>58</v>
      </c>
      <c r="L1659">
        <v>29.21</v>
      </c>
      <c r="M1659">
        <v>108</v>
      </c>
      <c r="N1659">
        <v>80</v>
      </c>
      <c r="O1659">
        <v>28</v>
      </c>
      <c r="P1659">
        <v>94</v>
      </c>
      <c r="Q1659">
        <v>51</v>
      </c>
      <c r="R1659" t="s">
        <v>54</v>
      </c>
      <c r="S1659" t="s">
        <v>50</v>
      </c>
      <c r="T1659" t="s">
        <v>50</v>
      </c>
      <c r="U1659" t="s">
        <v>50</v>
      </c>
      <c r="V1659" t="s">
        <v>50</v>
      </c>
      <c r="W1659" t="s">
        <v>50</v>
      </c>
      <c r="X1659" t="s">
        <v>51</v>
      </c>
      <c r="Y1659" t="s">
        <v>50</v>
      </c>
      <c r="Z1659" t="s">
        <v>52</v>
      </c>
      <c r="AA1659" t="s">
        <v>50</v>
      </c>
      <c r="AB1659" t="s">
        <v>50</v>
      </c>
      <c r="AC1659">
        <v>96</v>
      </c>
      <c r="AD1659">
        <v>53</v>
      </c>
      <c r="AE1659">
        <v>134</v>
      </c>
      <c r="AF1659">
        <v>4.4000000000000004</v>
      </c>
      <c r="AI1659" t="s">
        <v>52</v>
      </c>
      <c r="AJ1659" t="s">
        <v>52</v>
      </c>
      <c r="AK1659" t="s">
        <v>51</v>
      </c>
      <c r="AL1659" t="s">
        <v>50</v>
      </c>
      <c r="AM1659" t="s">
        <v>52</v>
      </c>
      <c r="AN1659" t="s">
        <v>51</v>
      </c>
      <c r="AO1659" t="s">
        <v>51</v>
      </c>
      <c r="AQ1659" t="s">
        <v>50</v>
      </c>
      <c r="AR1659" t="s">
        <v>50</v>
      </c>
      <c r="AS1659" t="s">
        <v>51</v>
      </c>
      <c r="AT1659" t="s">
        <v>50</v>
      </c>
      <c r="AU1659" t="s">
        <v>52</v>
      </c>
      <c r="AV1659" t="s">
        <v>52</v>
      </c>
      <c r="AW1659" t="s">
        <v>52</v>
      </c>
      <c r="AX1659" t="s">
        <v>52</v>
      </c>
      <c r="AY1659" t="s">
        <v>51</v>
      </c>
    </row>
    <row r="1660" spans="1:51" hidden="1" x14ac:dyDescent="0.25">
      <c r="A1660">
        <v>287300</v>
      </c>
      <c r="B1660">
        <v>60</v>
      </c>
      <c r="C1660">
        <v>60</v>
      </c>
      <c r="D1660">
        <v>50</v>
      </c>
      <c r="E1660">
        <v>3</v>
      </c>
      <c r="F1660" t="s">
        <v>1913</v>
      </c>
      <c r="G1660" s="22">
        <v>18142</v>
      </c>
      <c r="H1660">
        <v>69</v>
      </c>
      <c r="I1660" t="s">
        <v>46</v>
      </c>
      <c r="J1660" t="s">
        <v>57</v>
      </c>
      <c r="K1660" t="s">
        <v>58</v>
      </c>
      <c r="L1660">
        <v>29.4</v>
      </c>
      <c r="M1660">
        <v>120</v>
      </c>
      <c r="N1660">
        <v>75</v>
      </c>
      <c r="O1660">
        <v>45</v>
      </c>
      <c r="P1660">
        <v>97.5</v>
      </c>
      <c r="Q1660">
        <v>54</v>
      </c>
      <c r="R1660" t="s">
        <v>54</v>
      </c>
      <c r="S1660" t="s">
        <v>50</v>
      </c>
      <c r="T1660" t="s">
        <v>50</v>
      </c>
      <c r="U1660" t="s">
        <v>51</v>
      </c>
      <c r="V1660" t="s">
        <v>50</v>
      </c>
      <c r="W1660" t="s">
        <v>50</v>
      </c>
      <c r="X1660" t="s">
        <v>51</v>
      </c>
      <c r="Z1660" t="s">
        <v>52</v>
      </c>
      <c r="AA1660" t="s">
        <v>50</v>
      </c>
      <c r="AB1660" t="s">
        <v>50</v>
      </c>
      <c r="AC1660">
        <v>106</v>
      </c>
      <c r="AD1660">
        <v>47</v>
      </c>
      <c r="AF1660">
        <v>4.7</v>
      </c>
      <c r="AK1660" t="s">
        <v>51</v>
      </c>
      <c r="AL1660" t="s">
        <v>50</v>
      </c>
      <c r="AN1660" t="s">
        <v>51</v>
      </c>
      <c r="AO1660" t="s">
        <v>51</v>
      </c>
      <c r="AP1660" t="s">
        <v>50</v>
      </c>
      <c r="AQ1660" t="s">
        <v>50</v>
      </c>
      <c r="AR1660" t="s">
        <v>50</v>
      </c>
      <c r="AS1660" t="s">
        <v>51</v>
      </c>
      <c r="AT1660" t="s">
        <v>51</v>
      </c>
      <c r="AU1660" t="s">
        <v>52</v>
      </c>
      <c r="AV1660" t="s">
        <v>52</v>
      </c>
      <c r="AW1660" t="s">
        <v>52</v>
      </c>
      <c r="AX1660" t="s">
        <v>52</v>
      </c>
      <c r="AY1660" t="s">
        <v>51</v>
      </c>
    </row>
    <row r="1661" spans="1:51" hidden="1" x14ac:dyDescent="0.25">
      <c r="A1661">
        <v>287300</v>
      </c>
      <c r="B1661">
        <v>64</v>
      </c>
      <c r="C1661">
        <v>64</v>
      </c>
      <c r="D1661">
        <v>50</v>
      </c>
      <c r="E1661">
        <v>4</v>
      </c>
      <c r="F1661" t="s">
        <v>1914</v>
      </c>
      <c r="G1661" s="22">
        <v>18142</v>
      </c>
      <c r="H1661">
        <v>69</v>
      </c>
      <c r="I1661" t="s">
        <v>46</v>
      </c>
      <c r="J1661" t="s">
        <v>57</v>
      </c>
      <c r="K1661" t="s">
        <v>58</v>
      </c>
      <c r="L1661">
        <v>29.9</v>
      </c>
      <c r="M1661">
        <v>110</v>
      </c>
      <c r="N1661">
        <v>60</v>
      </c>
      <c r="O1661">
        <v>50</v>
      </c>
      <c r="P1661">
        <v>85</v>
      </c>
      <c r="Q1661">
        <v>56</v>
      </c>
      <c r="R1661" t="s">
        <v>54</v>
      </c>
      <c r="S1661" t="s">
        <v>50</v>
      </c>
      <c r="T1661" t="s">
        <v>50</v>
      </c>
      <c r="U1661" t="s">
        <v>50</v>
      </c>
      <c r="V1661" t="s">
        <v>50</v>
      </c>
      <c r="W1661" t="s">
        <v>50</v>
      </c>
      <c r="X1661" t="s">
        <v>50</v>
      </c>
      <c r="Y1661" t="s">
        <v>50</v>
      </c>
      <c r="Z1661" t="s">
        <v>52</v>
      </c>
      <c r="AA1661" t="s">
        <v>50</v>
      </c>
      <c r="AB1661" t="s">
        <v>50</v>
      </c>
      <c r="AC1661">
        <v>99</v>
      </c>
      <c r="AD1661">
        <v>51</v>
      </c>
      <c r="AE1661">
        <v>132</v>
      </c>
      <c r="AF1661">
        <v>4.4000000000000004</v>
      </c>
      <c r="AI1661">
        <v>5.7</v>
      </c>
      <c r="AJ1661">
        <v>3.6</v>
      </c>
      <c r="AK1661" t="s">
        <v>51</v>
      </c>
      <c r="AL1661" t="s">
        <v>50</v>
      </c>
      <c r="AM1661" t="s">
        <v>50</v>
      </c>
      <c r="AN1661" t="s">
        <v>51</v>
      </c>
      <c r="AO1661" t="s">
        <v>51</v>
      </c>
      <c r="AP1661" t="s">
        <v>50</v>
      </c>
      <c r="AQ1661" t="s">
        <v>50</v>
      </c>
      <c r="AR1661" t="s">
        <v>50</v>
      </c>
      <c r="AS1661" t="s">
        <v>51</v>
      </c>
      <c r="AT1661" t="s">
        <v>51</v>
      </c>
      <c r="AU1661" t="s">
        <v>52</v>
      </c>
      <c r="AV1661" t="s">
        <v>52</v>
      </c>
      <c r="AW1661" t="s">
        <v>52</v>
      </c>
      <c r="AX1661" t="s">
        <v>52</v>
      </c>
      <c r="AY1661" t="s">
        <v>51</v>
      </c>
    </row>
    <row r="1662" spans="1:51" hidden="1" x14ac:dyDescent="0.25">
      <c r="A1662">
        <v>287300</v>
      </c>
      <c r="B1662">
        <v>64</v>
      </c>
      <c r="C1662">
        <v>64</v>
      </c>
      <c r="D1662">
        <v>50</v>
      </c>
      <c r="E1662">
        <v>5</v>
      </c>
      <c r="F1662" t="s">
        <v>1915</v>
      </c>
      <c r="G1662" s="22">
        <v>18142</v>
      </c>
      <c r="H1662">
        <v>69</v>
      </c>
      <c r="I1662" t="s">
        <v>46</v>
      </c>
      <c r="J1662" t="s">
        <v>57</v>
      </c>
      <c r="K1662" t="s">
        <v>58</v>
      </c>
      <c r="L1662">
        <v>29</v>
      </c>
      <c r="M1662">
        <v>140</v>
      </c>
      <c r="N1662">
        <v>70</v>
      </c>
      <c r="O1662">
        <v>70</v>
      </c>
      <c r="P1662">
        <v>105</v>
      </c>
      <c r="Q1662">
        <v>50</v>
      </c>
      <c r="R1662" t="s">
        <v>54</v>
      </c>
      <c r="S1662" t="s">
        <v>50</v>
      </c>
      <c r="T1662" t="s">
        <v>50</v>
      </c>
      <c r="U1662" t="s">
        <v>50</v>
      </c>
      <c r="V1662" t="s">
        <v>50</v>
      </c>
      <c r="W1662" t="s">
        <v>50</v>
      </c>
      <c r="X1662" t="s">
        <v>50</v>
      </c>
      <c r="Y1662" t="s">
        <v>50</v>
      </c>
      <c r="Z1662" t="s">
        <v>52</v>
      </c>
      <c r="AA1662" t="s">
        <v>50</v>
      </c>
      <c r="AB1662" t="s">
        <v>50</v>
      </c>
      <c r="AC1662">
        <v>105</v>
      </c>
      <c r="AD1662">
        <v>48</v>
      </c>
      <c r="AE1662">
        <v>136</v>
      </c>
      <c r="AF1662">
        <v>4.4000000000000004</v>
      </c>
      <c r="AI1662">
        <v>4.0999999999999996</v>
      </c>
      <c r="AJ1662">
        <v>2</v>
      </c>
      <c r="AK1662" t="s">
        <v>51</v>
      </c>
      <c r="AL1662" t="s">
        <v>50</v>
      </c>
      <c r="AM1662" t="s">
        <v>50</v>
      </c>
      <c r="AN1662" t="s">
        <v>51</v>
      </c>
      <c r="AO1662" t="s">
        <v>51</v>
      </c>
      <c r="AP1662" t="s">
        <v>50</v>
      </c>
      <c r="AQ1662" t="s">
        <v>50</v>
      </c>
      <c r="AR1662" t="s">
        <v>50</v>
      </c>
      <c r="AS1662" t="s">
        <v>51</v>
      </c>
      <c r="AT1662" t="s">
        <v>51</v>
      </c>
      <c r="AU1662" t="s">
        <v>52</v>
      </c>
      <c r="AV1662" t="s">
        <v>52</v>
      </c>
      <c r="AW1662" t="s">
        <v>52</v>
      </c>
      <c r="AX1662" t="s">
        <v>52</v>
      </c>
      <c r="AY1662" t="s">
        <v>51</v>
      </c>
    </row>
    <row r="1663" spans="1:51" hidden="1" x14ac:dyDescent="0.25">
      <c r="A1663">
        <v>287300</v>
      </c>
      <c r="B1663">
        <v>66</v>
      </c>
      <c r="C1663">
        <v>66</v>
      </c>
      <c r="D1663">
        <v>50</v>
      </c>
      <c r="E1663">
        <v>6</v>
      </c>
      <c r="F1663" t="s">
        <v>1916</v>
      </c>
      <c r="G1663" s="22">
        <v>18142</v>
      </c>
      <c r="H1663">
        <v>69</v>
      </c>
      <c r="I1663" t="s">
        <v>46</v>
      </c>
      <c r="J1663" t="s">
        <v>57</v>
      </c>
      <c r="K1663" t="s">
        <v>58</v>
      </c>
      <c r="L1663">
        <v>29.1</v>
      </c>
      <c r="M1663">
        <v>130</v>
      </c>
      <c r="N1663">
        <v>80</v>
      </c>
      <c r="O1663">
        <v>50</v>
      </c>
      <c r="P1663">
        <v>105</v>
      </c>
      <c r="Q1663">
        <v>51</v>
      </c>
      <c r="R1663" t="s">
        <v>54</v>
      </c>
      <c r="S1663" t="s">
        <v>50</v>
      </c>
      <c r="T1663" t="s">
        <v>50</v>
      </c>
      <c r="U1663" t="s">
        <v>50</v>
      </c>
      <c r="V1663" t="s">
        <v>50</v>
      </c>
      <c r="W1663" t="s">
        <v>50</v>
      </c>
      <c r="X1663" t="s">
        <v>50</v>
      </c>
      <c r="Y1663" t="s">
        <v>50</v>
      </c>
      <c r="Z1663" t="s">
        <v>52</v>
      </c>
      <c r="AA1663" t="s">
        <v>50</v>
      </c>
      <c r="AB1663" t="s">
        <v>50</v>
      </c>
      <c r="AC1663">
        <v>93</v>
      </c>
      <c r="AD1663">
        <v>55</v>
      </c>
      <c r="AF1663">
        <v>4.4000000000000004</v>
      </c>
      <c r="AK1663" t="s">
        <v>51</v>
      </c>
      <c r="AL1663" t="s">
        <v>50</v>
      </c>
      <c r="AM1663" t="s">
        <v>50</v>
      </c>
      <c r="AN1663" t="s">
        <v>51</v>
      </c>
      <c r="AO1663" t="s">
        <v>51</v>
      </c>
      <c r="AP1663" t="s">
        <v>50</v>
      </c>
      <c r="AQ1663" t="s">
        <v>50</v>
      </c>
      <c r="AR1663" t="s">
        <v>50</v>
      </c>
      <c r="AS1663" t="s">
        <v>51</v>
      </c>
      <c r="AT1663" t="s">
        <v>51</v>
      </c>
      <c r="AU1663" t="s">
        <v>52</v>
      </c>
      <c r="AV1663" t="s">
        <v>52</v>
      </c>
      <c r="AW1663" t="s">
        <v>52</v>
      </c>
      <c r="AX1663" t="s">
        <v>52</v>
      </c>
      <c r="AY1663" t="s">
        <v>51</v>
      </c>
    </row>
    <row r="1664" spans="1:51" hidden="1" x14ac:dyDescent="0.25">
      <c r="A1664">
        <v>287300</v>
      </c>
      <c r="B1664">
        <v>66</v>
      </c>
      <c r="C1664">
        <v>66</v>
      </c>
      <c r="D1664">
        <v>50</v>
      </c>
      <c r="E1664">
        <v>7</v>
      </c>
      <c r="F1664" t="s">
        <v>1917</v>
      </c>
      <c r="G1664" s="22">
        <v>18142</v>
      </c>
      <c r="H1664">
        <v>69</v>
      </c>
      <c r="I1664" t="s">
        <v>46</v>
      </c>
      <c r="J1664" t="s">
        <v>57</v>
      </c>
      <c r="K1664" t="s">
        <v>58</v>
      </c>
      <c r="L1664">
        <v>29.9</v>
      </c>
      <c r="M1664">
        <v>130</v>
      </c>
      <c r="N1664">
        <v>80</v>
      </c>
      <c r="O1664">
        <v>50</v>
      </c>
      <c r="P1664">
        <v>105</v>
      </c>
      <c r="Q1664">
        <v>53</v>
      </c>
      <c r="R1664" t="s">
        <v>54</v>
      </c>
      <c r="S1664" t="s">
        <v>50</v>
      </c>
      <c r="T1664" t="s">
        <v>50</v>
      </c>
      <c r="U1664" t="s">
        <v>50</v>
      </c>
      <c r="V1664" t="s">
        <v>50</v>
      </c>
      <c r="W1664" t="s">
        <v>50</v>
      </c>
      <c r="X1664" t="s">
        <v>50</v>
      </c>
      <c r="Y1664" t="s">
        <v>50</v>
      </c>
      <c r="Z1664" t="s">
        <v>52</v>
      </c>
      <c r="AA1664" t="s">
        <v>50</v>
      </c>
      <c r="AB1664" t="s">
        <v>50</v>
      </c>
      <c r="AC1664">
        <v>100</v>
      </c>
      <c r="AD1664">
        <v>50</v>
      </c>
      <c r="AE1664">
        <v>137</v>
      </c>
      <c r="AF1664">
        <v>4.2</v>
      </c>
      <c r="AI1664">
        <v>3.8</v>
      </c>
      <c r="AJ1664">
        <v>1.7</v>
      </c>
      <c r="AK1664" t="s">
        <v>51</v>
      </c>
      <c r="AL1664" t="s">
        <v>50</v>
      </c>
      <c r="AM1664" t="s">
        <v>50</v>
      </c>
      <c r="AN1664" t="s">
        <v>51</v>
      </c>
      <c r="AO1664" t="s">
        <v>51</v>
      </c>
      <c r="AP1664" t="s">
        <v>50</v>
      </c>
      <c r="AQ1664" t="s">
        <v>50</v>
      </c>
      <c r="AR1664" t="s">
        <v>50</v>
      </c>
      <c r="AS1664" t="s">
        <v>51</v>
      </c>
      <c r="AT1664" t="s">
        <v>51</v>
      </c>
      <c r="AU1664" t="s">
        <v>52</v>
      </c>
      <c r="AV1664" t="s">
        <v>52</v>
      </c>
      <c r="AW1664" t="s">
        <v>52</v>
      </c>
      <c r="AX1664" t="s">
        <v>52</v>
      </c>
      <c r="AY1664" t="s">
        <v>51</v>
      </c>
    </row>
    <row r="1665" spans="1:51" x14ac:dyDescent="0.25">
      <c r="A1665">
        <v>287419</v>
      </c>
      <c r="B1665">
        <v>55</v>
      </c>
      <c r="C1665">
        <v>55</v>
      </c>
      <c r="D1665">
        <v>38</v>
      </c>
      <c r="E1665">
        <v>1</v>
      </c>
      <c r="F1665" t="s">
        <v>392</v>
      </c>
      <c r="G1665" s="22">
        <v>14158</v>
      </c>
      <c r="H1665">
        <v>80</v>
      </c>
      <c r="I1665" t="s">
        <v>56</v>
      </c>
      <c r="J1665" t="s">
        <v>57</v>
      </c>
      <c r="K1665" t="s">
        <v>58</v>
      </c>
      <c r="L1665">
        <v>26.3</v>
      </c>
      <c r="M1665">
        <v>117</v>
      </c>
      <c r="N1665">
        <v>70</v>
      </c>
      <c r="O1665">
        <v>47</v>
      </c>
      <c r="P1665">
        <v>93.5</v>
      </c>
      <c r="Q1665">
        <v>77</v>
      </c>
      <c r="R1665" t="s">
        <v>54</v>
      </c>
      <c r="S1665" t="s">
        <v>50</v>
      </c>
      <c r="T1665" t="s">
        <v>50</v>
      </c>
      <c r="U1665" t="s">
        <v>51</v>
      </c>
      <c r="V1665" t="s">
        <v>51</v>
      </c>
      <c r="W1665" t="s">
        <v>51</v>
      </c>
      <c r="X1665" t="s">
        <v>51</v>
      </c>
      <c r="Y1665" t="s">
        <v>50</v>
      </c>
      <c r="Z1665" t="s">
        <v>52</v>
      </c>
      <c r="AA1665" t="s">
        <v>50</v>
      </c>
      <c r="AB1665" t="s">
        <v>51</v>
      </c>
      <c r="AK1665" t="s">
        <v>50</v>
      </c>
      <c r="AL1665" t="s">
        <v>50</v>
      </c>
      <c r="AM1665" t="s">
        <v>50</v>
      </c>
      <c r="AN1665" t="s">
        <v>51</v>
      </c>
      <c r="AO1665" t="s">
        <v>51</v>
      </c>
      <c r="AP1665" t="s">
        <v>50</v>
      </c>
      <c r="AQ1665" t="s">
        <v>51</v>
      </c>
      <c r="AR1665" t="s">
        <v>51</v>
      </c>
      <c r="AS1665" t="s">
        <v>50</v>
      </c>
      <c r="AT1665" t="s">
        <v>50</v>
      </c>
      <c r="AU1665" t="s">
        <v>52</v>
      </c>
      <c r="AV1665" t="s">
        <v>52</v>
      </c>
      <c r="AW1665" t="s">
        <v>52</v>
      </c>
      <c r="AX1665" t="s">
        <v>52</v>
      </c>
      <c r="AY1665" t="s">
        <v>51</v>
      </c>
    </row>
    <row r="1666" spans="1:51" hidden="1" x14ac:dyDescent="0.25">
      <c r="A1666">
        <v>287419</v>
      </c>
      <c r="B1666">
        <v>55</v>
      </c>
      <c r="C1666">
        <v>55</v>
      </c>
      <c r="D1666">
        <v>38</v>
      </c>
      <c r="E1666">
        <v>2</v>
      </c>
      <c r="F1666" t="s">
        <v>1918</v>
      </c>
      <c r="G1666" s="22">
        <v>14158</v>
      </c>
      <c r="H1666">
        <v>80</v>
      </c>
      <c r="I1666" t="s">
        <v>56</v>
      </c>
      <c r="J1666" t="s">
        <v>57</v>
      </c>
      <c r="K1666" t="s">
        <v>58</v>
      </c>
      <c r="L1666">
        <v>26</v>
      </c>
      <c r="M1666">
        <v>120</v>
      </c>
      <c r="N1666">
        <v>70</v>
      </c>
      <c r="O1666">
        <v>50</v>
      </c>
      <c r="P1666">
        <v>95</v>
      </c>
      <c r="Q1666">
        <v>102</v>
      </c>
      <c r="R1666" t="s">
        <v>59</v>
      </c>
      <c r="S1666" t="s">
        <v>51</v>
      </c>
      <c r="T1666" t="s">
        <v>50</v>
      </c>
      <c r="U1666" t="s">
        <v>51</v>
      </c>
      <c r="V1666" t="s">
        <v>51</v>
      </c>
      <c r="W1666" t="s">
        <v>51</v>
      </c>
      <c r="X1666" t="s">
        <v>51</v>
      </c>
      <c r="Y1666" t="s">
        <v>50</v>
      </c>
      <c r="Z1666" t="s">
        <v>52</v>
      </c>
      <c r="AA1666" t="s">
        <v>50</v>
      </c>
      <c r="AB1666" t="s">
        <v>51</v>
      </c>
      <c r="AC1666">
        <v>129</v>
      </c>
      <c r="AD1666">
        <v>46</v>
      </c>
      <c r="AE1666">
        <v>132</v>
      </c>
      <c r="AF1666">
        <v>4.5</v>
      </c>
      <c r="AK1666" t="s">
        <v>50</v>
      </c>
      <c r="AL1666" t="s">
        <v>50</v>
      </c>
      <c r="AM1666" t="s">
        <v>50</v>
      </c>
      <c r="AN1666" t="s">
        <v>51</v>
      </c>
      <c r="AO1666" t="s">
        <v>51</v>
      </c>
      <c r="AP1666" t="s">
        <v>50</v>
      </c>
      <c r="AQ1666" t="s">
        <v>50</v>
      </c>
      <c r="AR1666" t="s">
        <v>50</v>
      </c>
      <c r="AS1666" t="s">
        <v>50</v>
      </c>
      <c r="AT1666" t="s">
        <v>50</v>
      </c>
      <c r="AU1666" t="s">
        <v>52</v>
      </c>
      <c r="AV1666" t="s">
        <v>52</v>
      </c>
      <c r="AW1666" t="s">
        <v>52</v>
      </c>
      <c r="AX1666" t="s">
        <v>52</v>
      </c>
      <c r="AY1666" t="s">
        <v>51</v>
      </c>
    </row>
    <row r="1667" spans="1:51" hidden="1" x14ac:dyDescent="0.25">
      <c r="A1667">
        <v>287419</v>
      </c>
      <c r="B1667">
        <v>55</v>
      </c>
      <c r="C1667">
        <v>55</v>
      </c>
      <c r="D1667">
        <v>38</v>
      </c>
      <c r="E1667">
        <v>3</v>
      </c>
      <c r="F1667" t="s">
        <v>1919</v>
      </c>
      <c r="G1667" s="22">
        <v>14158</v>
      </c>
      <c r="H1667">
        <v>80</v>
      </c>
      <c r="I1667" t="s">
        <v>56</v>
      </c>
      <c r="J1667" t="s">
        <v>57</v>
      </c>
      <c r="K1667" t="s">
        <v>58</v>
      </c>
      <c r="L1667">
        <v>26</v>
      </c>
      <c r="O1667">
        <v>0</v>
      </c>
      <c r="P1667">
        <v>0</v>
      </c>
      <c r="S1667" t="s">
        <v>51</v>
      </c>
      <c r="T1667" t="s">
        <v>50</v>
      </c>
      <c r="V1667" t="s">
        <v>51</v>
      </c>
      <c r="W1667" t="s">
        <v>51</v>
      </c>
      <c r="X1667" t="s">
        <v>51</v>
      </c>
      <c r="Y1667" t="s">
        <v>50</v>
      </c>
      <c r="Z1667" t="s">
        <v>52</v>
      </c>
      <c r="AA1667" t="s">
        <v>50</v>
      </c>
      <c r="AB1667" t="s">
        <v>51</v>
      </c>
      <c r="AK1667" t="s">
        <v>50</v>
      </c>
      <c r="AL1667" t="s">
        <v>50</v>
      </c>
      <c r="AM1667" t="s">
        <v>50</v>
      </c>
      <c r="AN1667" t="s">
        <v>51</v>
      </c>
      <c r="AO1667" t="s">
        <v>51</v>
      </c>
      <c r="AP1667" t="s">
        <v>50</v>
      </c>
      <c r="AQ1667" t="s">
        <v>50</v>
      </c>
      <c r="AR1667" t="s">
        <v>50</v>
      </c>
      <c r="AS1667" t="s">
        <v>50</v>
      </c>
      <c r="AT1667" t="s">
        <v>50</v>
      </c>
      <c r="AU1667" t="s">
        <v>52</v>
      </c>
      <c r="AV1667" t="s">
        <v>52</v>
      </c>
      <c r="AW1667" t="s">
        <v>52</v>
      </c>
      <c r="AX1667" t="s">
        <v>52</v>
      </c>
      <c r="AY1667" t="s">
        <v>51</v>
      </c>
    </row>
    <row r="1668" spans="1:51" x14ac:dyDescent="0.25">
      <c r="A1668">
        <v>287431</v>
      </c>
      <c r="B1668">
        <v>58</v>
      </c>
      <c r="D1668">
        <v>58</v>
      </c>
      <c r="E1668">
        <v>1</v>
      </c>
      <c r="F1668" t="s">
        <v>393</v>
      </c>
      <c r="G1668" s="22">
        <v>18285</v>
      </c>
      <c r="H1668">
        <v>68</v>
      </c>
      <c r="I1668" t="s">
        <v>46</v>
      </c>
      <c r="J1668" t="s">
        <v>57</v>
      </c>
      <c r="K1668" t="s">
        <v>58</v>
      </c>
      <c r="L1668">
        <v>28.76</v>
      </c>
      <c r="M1668">
        <v>143</v>
      </c>
      <c r="N1668">
        <v>95</v>
      </c>
      <c r="O1668">
        <v>48</v>
      </c>
      <c r="P1668">
        <v>119</v>
      </c>
      <c r="Q1668">
        <v>68</v>
      </c>
      <c r="R1668" t="s">
        <v>59</v>
      </c>
      <c r="S1668" t="s">
        <v>51</v>
      </c>
      <c r="T1668" t="s">
        <v>50</v>
      </c>
      <c r="U1668" t="s">
        <v>51</v>
      </c>
      <c r="V1668" t="s">
        <v>51</v>
      </c>
      <c r="W1668" t="s">
        <v>50</v>
      </c>
      <c r="X1668" t="s">
        <v>51</v>
      </c>
      <c r="Y1668" t="s">
        <v>51</v>
      </c>
      <c r="Z1668" t="s">
        <v>52</v>
      </c>
      <c r="AA1668" t="s">
        <v>50</v>
      </c>
      <c r="AB1668" t="s">
        <v>50</v>
      </c>
      <c r="AC1668">
        <v>64</v>
      </c>
      <c r="AD1668">
        <v>88</v>
      </c>
      <c r="AF1668">
        <v>4.4000000000000004</v>
      </c>
      <c r="AI1668" t="s">
        <v>52</v>
      </c>
      <c r="AJ1668" t="s">
        <v>52</v>
      </c>
      <c r="AK1668" t="s">
        <v>50</v>
      </c>
      <c r="AL1668" t="s">
        <v>51</v>
      </c>
      <c r="AM1668" t="s">
        <v>52</v>
      </c>
      <c r="AN1668" t="s">
        <v>51</v>
      </c>
      <c r="AO1668" t="s">
        <v>50</v>
      </c>
      <c r="AQ1668" t="s">
        <v>50</v>
      </c>
      <c r="AR1668" t="s">
        <v>50</v>
      </c>
      <c r="AS1668" t="s">
        <v>50</v>
      </c>
      <c r="AT1668" t="s">
        <v>50</v>
      </c>
      <c r="AU1668" t="s">
        <v>52</v>
      </c>
      <c r="AV1668" t="s">
        <v>52</v>
      </c>
      <c r="AW1668" t="s">
        <v>52</v>
      </c>
      <c r="AX1668" t="s">
        <v>52</v>
      </c>
      <c r="AY1668" t="s">
        <v>51</v>
      </c>
    </row>
    <row r="1669" spans="1:51" hidden="1" x14ac:dyDescent="0.25">
      <c r="A1669">
        <v>287431</v>
      </c>
      <c r="B1669">
        <v>58</v>
      </c>
      <c r="D1669">
        <v>58</v>
      </c>
      <c r="E1669">
        <v>2</v>
      </c>
      <c r="F1669" t="s">
        <v>1920</v>
      </c>
      <c r="G1669" s="22">
        <v>18285</v>
      </c>
      <c r="H1669">
        <v>68</v>
      </c>
      <c r="I1669" t="s">
        <v>46</v>
      </c>
      <c r="J1669" t="s">
        <v>57</v>
      </c>
      <c r="K1669" t="s">
        <v>58</v>
      </c>
      <c r="L1669">
        <v>27.53</v>
      </c>
      <c r="M1669">
        <v>110</v>
      </c>
      <c r="N1669">
        <v>60</v>
      </c>
      <c r="O1669">
        <v>50</v>
      </c>
      <c r="P1669">
        <v>85</v>
      </c>
      <c r="Q1669">
        <v>69</v>
      </c>
      <c r="R1669" t="s">
        <v>59</v>
      </c>
      <c r="S1669" t="s">
        <v>51</v>
      </c>
      <c r="T1669" t="s">
        <v>50</v>
      </c>
      <c r="U1669" t="s">
        <v>50</v>
      </c>
      <c r="V1669" t="s">
        <v>51</v>
      </c>
      <c r="W1669" t="s">
        <v>50</v>
      </c>
      <c r="X1669" t="s">
        <v>51</v>
      </c>
      <c r="Y1669" t="s">
        <v>51</v>
      </c>
      <c r="Z1669" t="s">
        <v>52</v>
      </c>
      <c r="AA1669" t="s">
        <v>50</v>
      </c>
      <c r="AB1669" t="s">
        <v>50</v>
      </c>
      <c r="AC1669">
        <v>77</v>
      </c>
      <c r="AD1669">
        <v>70</v>
      </c>
      <c r="AF1669">
        <v>4.7</v>
      </c>
      <c r="AI1669" t="s">
        <v>52</v>
      </c>
      <c r="AJ1669" t="s">
        <v>52</v>
      </c>
      <c r="AK1669" t="s">
        <v>50</v>
      </c>
      <c r="AL1669" t="s">
        <v>50</v>
      </c>
      <c r="AM1669" t="s">
        <v>52</v>
      </c>
      <c r="AN1669" t="s">
        <v>51</v>
      </c>
      <c r="AO1669" t="s">
        <v>51</v>
      </c>
      <c r="AP1669" t="s">
        <v>50</v>
      </c>
      <c r="AQ1669" t="s">
        <v>50</v>
      </c>
      <c r="AR1669" t="s">
        <v>50</v>
      </c>
      <c r="AS1669" t="s">
        <v>50</v>
      </c>
      <c r="AT1669" t="s">
        <v>50</v>
      </c>
      <c r="AU1669" t="s">
        <v>52</v>
      </c>
      <c r="AV1669" t="s">
        <v>52</v>
      </c>
      <c r="AW1669" t="s">
        <v>52</v>
      </c>
      <c r="AX1669" t="s">
        <v>52</v>
      </c>
      <c r="AY1669" t="s">
        <v>51</v>
      </c>
    </row>
    <row r="1670" spans="1:51" hidden="1" x14ac:dyDescent="0.25">
      <c r="A1670">
        <v>287431</v>
      </c>
      <c r="B1670">
        <v>58</v>
      </c>
      <c r="D1670">
        <v>58</v>
      </c>
      <c r="E1670">
        <v>3</v>
      </c>
      <c r="F1670" t="s">
        <v>1921</v>
      </c>
      <c r="G1670" s="22">
        <v>18285</v>
      </c>
      <c r="H1670">
        <v>68</v>
      </c>
      <c r="I1670" t="s">
        <v>46</v>
      </c>
      <c r="J1670" t="s">
        <v>57</v>
      </c>
      <c r="K1670" t="s">
        <v>58</v>
      </c>
      <c r="L1670">
        <v>28.25</v>
      </c>
      <c r="M1670">
        <v>140</v>
      </c>
      <c r="N1670">
        <v>90</v>
      </c>
      <c r="O1670">
        <v>50</v>
      </c>
      <c r="P1670">
        <v>115</v>
      </c>
      <c r="Q1670">
        <v>80</v>
      </c>
      <c r="R1670" t="s">
        <v>59</v>
      </c>
      <c r="S1670" t="s">
        <v>51</v>
      </c>
      <c r="T1670" t="s">
        <v>50</v>
      </c>
      <c r="U1670" t="s">
        <v>51</v>
      </c>
      <c r="V1670" t="s">
        <v>51</v>
      </c>
      <c r="W1670" t="s">
        <v>50</v>
      </c>
      <c r="X1670" t="s">
        <v>51</v>
      </c>
      <c r="Y1670" t="s">
        <v>51</v>
      </c>
      <c r="Z1670" t="s">
        <v>52</v>
      </c>
      <c r="AA1670" t="s">
        <v>50</v>
      </c>
      <c r="AB1670" t="s">
        <v>50</v>
      </c>
      <c r="AC1670">
        <v>75</v>
      </c>
      <c r="AD1670">
        <v>72</v>
      </c>
      <c r="AE1670">
        <v>14.4</v>
      </c>
      <c r="AF1670">
        <v>4.3</v>
      </c>
      <c r="AI1670" t="s">
        <v>52</v>
      </c>
      <c r="AJ1670" t="s">
        <v>52</v>
      </c>
      <c r="AK1670" t="s">
        <v>50</v>
      </c>
      <c r="AL1670" t="s">
        <v>51</v>
      </c>
      <c r="AM1670" t="s">
        <v>52</v>
      </c>
      <c r="AN1670" t="s">
        <v>51</v>
      </c>
      <c r="AO1670" t="s">
        <v>51</v>
      </c>
      <c r="AP1670" t="s">
        <v>50</v>
      </c>
      <c r="AQ1670" t="s">
        <v>50</v>
      </c>
      <c r="AR1670" t="s">
        <v>50</v>
      </c>
      <c r="AS1670" t="s">
        <v>50</v>
      </c>
      <c r="AT1670" t="s">
        <v>50</v>
      </c>
      <c r="AU1670" t="s">
        <v>52</v>
      </c>
      <c r="AV1670" t="s">
        <v>52</v>
      </c>
      <c r="AW1670" t="s">
        <v>52</v>
      </c>
      <c r="AX1670" t="s">
        <v>52</v>
      </c>
      <c r="AY1670" t="s">
        <v>51</v>
      </c>
    </row>
    <row r="1671" spans="1:51" hidden="1" x14ac:dyDescent="0.25">
      <c r="A1671">
        <v>287431</v>
      </c>
      <c r="B1671">
        <v>58</v>
      </c>
      <c r="D1671">
        <v>58</v>
      </c>
      <c r="E1671">
        <v>4</v>
      </c>
      <c r="F1671" t="s">
        <v>1922</v>
      </c>
      <c r="G1671" s="22">
        <v>18285</v>
      </c>
      <c r="H1671">
        <v>68</v>
      </c>
      <c r="I1671" t="s">
        <v>46</v>
      </c>
      <c r="J1671" t="s">
        <v>57</v>
      </c>
      <c r="K1671" t="s">
        <v>58</v>
      </c>
      <c r="L1671">
        <v>27.24</v>
      </c>
      <c r="M1671">
        <v>120</v>
      </c>
      <c r="N1671">
        <v>70</v>
      </c>
      <c r="O1671">
        <v>50</v>
      </c>
      <c r="P1671">
        <v>95</v>
      </c>
      <c r="Q1671">
        <v>67</v>
      </c>
      <c r="R1671" t="s">
        <v>59</v>
      </c>
      <c r="S1671" t="s">
        <v>51</v>
      </c>
      <c r="T1671" t="s">
        <v>50</v>
      </c>
      <c r="U1671" t="s">
        <v>51</v>
      </c>
      <c r="V1671" t="s">
        <v>51</v>
      </c>
      <c r="W1671" t="s">
        <v>50</v>
      </c>
      <c r="X1671" t="s">
        <v>51</v>
      </c>
      <c r="Y1671" t="s">
        <v>51</v>
      </c>
      <c r="Z1671" t="s">
        <v>52</v>
      </c>
      <c r="AA1671" t="s">
        <v>50</v>
      </c>
      <c r="AB1671" t="s">
        <v>50</v>
      </c>
      <c r="AI1671" t="s">
        <v>52</v>
      </c>
      <c r="AJ1671" t="s">
        <v>52</v>
      </c>
      <c r="AK1671" t="s">
        <v>50</v>
      </c>
      <c r="AL1671" t="s">
        <v>51</v>
      </c>
      <c r="AM1671" t="s">
        <v>52</v>
      </c>
      <c r="AN1671" t="s">
        <v>51</v>
      </c>
      <c r="AO1671" t="s">
        <v>51</v>
      </c>
      <c r="AP1671" t="s">
        <v>50</v>
      </c>
      <c r="AQ1671" t="s">
        <v>50</v>
      </c>
      <c r="AR1671" t="s">
        <v>50</v>
      </c>
      <c r="AS1671" t="s">
        <v>50</v>
      </c>
      <c r="AT1671" t="s">
        <v>50</v>
      </c>
      <c r="AU1671" t="s">
        <v>52</v>
      </c>
      <c r="AV1671" t="s">
        <v>52</v>
      </c>
      <c r="AW1671" t="s">
        <v>52</v>
      </c>
      <c r="AX1671" t="s">
        <v>52</v>
      </c>
      <c r="AY1671" t="s">
        <v>51</v>
      </c>
    </row>
    <row r="1672" spans="1:51" hidden="1" x14ac:dyDescent="0.25">
      <c r="A1672">
        <v>287431</v>
      </c>
      <c r="B1672">
        <v>58</v>
      </c>
      <c r="D1672">
        <v>58</v>
      </c>
      <c r="E1672">
        <v>5</v>
      </c>
      <c r="F1672" t="s">
        <v>1923</v>
      </c>
      <c r="G1672" s="22">
        <v>18285</v>
      </c>
      <c r="H1672">
        <v>68</v>
      </c>
      <c r="I1672" t="s">
        <v>46</v>
      </c>
      <c r="J1672" t="s">
        <v>57</v>
      </c>
      <c r="K1672" t="s">
        <v>58</v>
      </c>
      <c r="L1672">
        <v>27.24</v>
      </c>
      <c r="O1672">
        <v>0</v>
      </c>
      <c r="P1672">
        <v>0</v>
      </c>
      <c r="S1672" t="s">
        <v>51</v>
      </c>
      <c r="T1672" t="s">
        <v>50</v>
      </c>
      <c r="V1672" t="s">
        <v>51</v>
      </c>
      <c r="W1672" t="s">
        <v>50</v>
      </c>
      <c r="X1672" t="s">
        <v>51</v>
      </c>
      <c r="Y1672" t="s">
        <v>51</v>
      </c>
      <c r="Z1672" t="s">
        <v>52</v>
      </c>
      <c r="AA1672" t="s">
        <v>50</v>
      </c>
      <c r="AB1672" t="s">
        <v>50</v>
      </c>
      <c r="AK1672" t="s">
        <v>50</v>
      </c>
      <c r="AL1672" t="s">
        <v>51</v>
      </c>
      <c r="AN1672" t="s">
        <v>51</v>
      </c>
      <c r="AO1672" t="s">
        <v>51</v>
      </c>
      <c r="AP1672" t="s">
        <v>50</v>
      </c>
      <c r="AQ1672" t="s">
        <v>50</v>
      </c>
      <c r="AR1672" t="s">
        <v>50</v>
      </c>
      <c r="AS1672" t="s">
        <v>50</v>
      </c>
      <c r="AT1672" t="s">
        <v>50</v>
      </c>
      <c r="AU1672" t="s">
        <v>52</v>
      </c>
      <c r="AV1672" t="s">
        <v>52</v>
      </c>
      <c r="AW1672" t="s">
        <v>52</v>
      </c>
      <c r="AX1672" t="s">
        <v>52</v>
      </c>
      <c r="AY1672" t="s">
        <v>51</v>
      </c>
    </row>
    <row r="1673" spans="1:51" x14ac:dyDescent="0.25">
      <c r="A1673">
        <v>287513</v>
      </c>
      <c r="B1673">
        <v>55</v>
      </c>
      <c r="C1673">
        <v>55</v>
      </c>
      <c r="D1673">
        <v>55</v>
      </c>
      <c r="E1673">
        <v>1</v>
      </c>
      <c r="F1673" t="s">
        <v>394</v>
      </c>
      <c r="G1673" s="22">
        <v>18265</v>
      </c>
      <c r="H1673">
        <v>68</v>
      </c>
      <c r="I1673" t="s">
        <v>56</v>
      </c>
      <c r="J1673" t="s">
        <v>47</v>
      </c>
      <c r="K1673" t="s">
        <v>58</v>
      </c>
      <c r="L1673">
        <v>47.78</v>
      </c>
      <c r="O1673">
        <v>0</v>
      </c>
      <c r="P1673">
        <v>0</v>
      </c>
      <c r="S1673" t="s">
        <v>51</v>
      </c>
      <c r="T1673" t="s">
        <v>51</v>
      </c>
      <c r="V1673" t="s">
        <v>51</v>
      </c>
      <c r="W1673" t="s">
        <v>51</v>
      </c>
      <c r="X1673" t="s">
        <v>50</v>
      </c>
      <c r="Y1673" t="s">
        <v>50</v>
      </c>
      <c r="Z1673" t="s">
        <v>52</v>
      </c>
      <c r="AA1673" t="s">
        <v>50</v>
      </c>
      <c r="AB1673" t="s">
        <v>50</v>
      </c>
      <c r="AK1673" t="s">
        <v>50</v>
      </c>
      <c r="AL1673" t="s">
        <v>51</v>
      </c>
      <c r="AN1673" t="s">
        <v>50</v>
      </c>
      <c r="AO1673" t="s">
        <v>51</v>
      </c>
      <c r="AP1673" t="s">
        <v>51</v>
      </c>
      <c r="AQ1673" t="s">
        <v>50</v>
      </c>
      <c r="AR1673" t="s">
        <v>50</v>
      </c>
      <c r="AS1673" t="s">
        <v>50</v>
      </c>
      <c r="AT1673" t="s">
        <v>50</v>
      </c>
      <c r="AU1673" t="s">
        <v>52</v>
      </c>
      <c r="AV1673" t="s">
        <v>52</v>
      </c>
      <c r="AW1673" t="s">
        <v>52</v>
      </c>
      <c r="AX1673" t="s">
        <v>52</v>
      </c>
      <c r="AY1673" t="s">
        <v>51</v>
      </c>
    </row>
    <row r="1674" spans="1:51" x14ac:dyDescent="0.25">
      <c r="A1674">
        <v>287589</v>
      </c>
      <c r="B1674">
        <v>65</v>
      </c>
      <c r="C1674">
        <v>65</v>
      </c>
      <c r="D1674">
        <v>43</v>
      </c>
      <c r="E1674">
        <v>1</v>
      </c>
      <c r="F1674" t="s">
        <v>395</v>
      </c>
      <c r="G1674" s="22">
        <v>18071</v>
      </c>
      <c r="H1674">
        <v>69</v>
      </c>
      <c r="I1674" t="s">
        <v>46</v>
      </c>
      <c r="J1674" t="s">
        <v>47</v>
      </c>
      <c r="K1674" t="s">
        <v>58</v>
      </c>
      <c r="L1674">
        <v>13.9</v>
      </c>
      <c r="M1674">
        <v>110</v>
      </c>
      <c r="N1674">
        <v>70</v>
      </c>
      <c r="O1674">
        <v>40</v>
      </c>
      <c r="P1674">
        <v>90</v>
      </c>
      <c r="Q1674">
        <v>49</v>
      </c>
      <c r="R1674" t="s">
        <v>49</v>
      </c>
      <c r="S1674" t="s">
        <v>50</v>
      </c>
      <c r="T1674" t="s">
        <v>50</v>
      </c>
      <c r="U1674" t="s">
        <v>50</v>
      </c>
      <c r="V1674" t="s">
        <v>51</v>
      </c>
      <c r="W1674" t="s">
        <v>50</v>
      </c>
      <c r="X1674" t="s">
        <v>50</v>
      </c>
      <c r="Y1674" t="s">
        <v>50</v>
      </c>
      <c r="Z1674" t="s">
        <v>52</v>
      </c>
      <c r="AA1674" t="s">
        <v>50</v>
      </c>
      <c r="AB1674" t="s">
        <v>50</v>
      </c>
      <c r="AC1674">
        <v>74</v>
      </c>
      <c r="AD1674">
        <v>72</v>
      </c>
      <c r="AE1674">
        <v>128</v>
      </c>
      <c r="AF1674">
        <v>4.0999999999999996</v>
      </c>
      <c r="AK1674" t="s">
        <v>51</v>
      </c>
      <c r="AL1674" t="s">
        <v>50</v>
      </c>
      <c r="AN1674" t="s">
        <v>50</v>
      </c>
      <c r="AO1674" t="s">
        <v>51</v>
      </c>
      <c r="AP1674" t="s">
        <v>51</v>
      </c>
      <c r="AQ1674" t="s">
        <v>50</v>
      </c>
      <c r="AR1674" t="s">
        <v>50</v>
      </c>
      <c r="AS1674" t="s">
        <v>50</v>
      </c>
      <c r="AT1674" t="s">
        <v>50</v>
      </c>
      <c r="AU1674" t="s">
        <v>52</v>
      </c>
      <c r="AV1674" t="s">
        <v>52</v>
      </c>
      <c r="AW1674" t="s">
        <v>52</v>
      </c>
      <c r="AX1674" t="s">
        <v>52</v>
      </c>
      <c r="AY1674" t="s">
        <v>51</v>
      </c>
    </row>
    <row r="1675" spans="1:51" x14ac:dyDescent="0.25">
      <c r="A1675">
        <v>287668</v>
      </c>
      <c r="B1675">
        <v>58</v>
      </c>
      <c r="C1675">
        <v>58</v>
      </c>
      <c r="D1675">
        <v>47</v>
      </c>
      <c r="E1675">
        <v>1</v>
      </c>
      <c r="F1675" t="s">
        <v>396</v>
      </c>
      <c r="G1675" s="22">
        <v>9224</v>
      </c>
      <c r="H1675">
        <v>93</v>
      </c>
      <c r="I1675" t="s">
        <v>56</v>
      </c>
      <c r="J1675" t="s">
        <v>57</v>
      </c>
      <c r="K1675" t="s">
        <v>58</v>
      </c>
      <c r="L1675">
        <v>30.8</v>
      </c>
      <c r="M1675">
        <v>165</v>
      </c>
      <c r="N1675">
        <v>65</v>
      </c>
      <c r="O1675">
        <v>100</v>
      </c>
      <c r="P1675">
        <v>115</v>
      </c>
      <c r="Q1675">
        <v>56</v>
      </c>
      <c r="R1675" t="s">
        <v>54</v>
      </c>
      <c r="S1675" t="s">
        <v>51</v>
      </c>
      <c r="T1675" t="s">
        <v>50</v>
      </c>
      <c r="U1675" t="s">
        <v>51</v>
      </c>
      <c r="V1675" t="s">
        <v>51</v>
      </c>
      <c r="W1675" t="s">
        <v>50</v>
      </c>
      <c r="X1675" t="s">
        <v>50</v>
      </c>
      <c r="Y1675" t="s">
        <v>50</v>
      </c>
      <c r="Z1675" t="s">
        <v>52</v>
      </c>
      <c r="AA1675" t="s">
        <v>50</v>
      </c>
      <c r="AB1675" t="s">
        <v>50</v>
      </c>
      <c r="AC1675">
        <v>114</v>
      </c>
      <c r="AD1675">
        <v>48</v>
      </c>
      <c r="AE1675">
        <v>125</v>
      </c>
      <c r="AF1675">
        <v>5.2</v>
      </c>
      <c r="AI1675">
        <v>3.8</v>
      </c>
      <c r="AJ1675">
        <v>2.4</v>
      </c>
      <c r="AK1675" t="s">
        <v>50</v>
      </c>
      <c r="AL1675" t="s">
        <v>51</v>
      </c>
      <c r="AN1675" t="s">
        <v>51</v>
      </c>
      <c r="AO1675" t="s">
        <v>51</v>
      </c>
      <c r="AP1675" t="s">
        <v>50</v>
      </c>
      <c r="AQ1675" t="s">
        <v>50</v>
      </c>
      <c r="AR1675" t="s">
        <v>50</v>
      </c>
      <c r="AS1675" t="s">
        <v>51</v>
      </c>
      <c r="AT1675" t="s">
        <v>50</v>
      </c>
      <c r="AU1675" t="s">
        <v>52</v>
      </c>
      <c r="AV1675" t="s">
        <v>52</v>
      </c>
      <c r="AW1675" t="s">
        <v>52</v>
      </c>
      <c r="AX1675" t="s">
        <v>52</v>
      </c>
      <c r="AY1675" t="s">
        <v>51</v>
      </c>
    </row>
    <row r="1676" spans="1:51" hidden="1" x14ac:dyDescent="0.25">
      <c r="A1676">
        <v>287668</v>
      </c>
      <c r="B1676">
        <v>58</v>
      </c>
      <c r="C1676">
        <v>58</v>
      </c>
      <c r="D1676">
        <v>47</v>
      </c>
      <c r="E1676">
        <v>2</v>
      </c>
      <c r="F1676" t="s">
        <v>1924</v>
      </c>
      <c r="G1676" s="22">
        <v>9224</v>
      </c>
      <c r="H1676">
        <v>93</v>
      </c>
      <c r="I1676" t="s">
        <v>56</v>
      </c>
      <c r="J1676" t="s">
        <v>57</v>
      </c>
      <c r="K1676" t="s">
        <v>58</v>
      </c>
      <c r="L1676">
        <v>30.2</v>
      </c>
      <c r="M1676">
        <v>160</v>
      </c>
      <c r="N1676">
        <v>90</v>
      </c>
      <c r="O1676">
        <v>70</v>
      </c>
      <c r="P1676">
        <v>125</v>
      </c>
      <c r="Q1676">
        <v>67</v>
      </c>
      <c r="R1676" t="s">
        <v>54</v>
      </c>
      <c r="S1676" t="s">
        <v>50</v>
      </c>
      <c r="T1676" t="s">
        <v>50</v>
      </c>
      <c r="U1676" t="s">
        <v>50</v>
      </c>
      <c r="V1676" t="s">
        <v>51</v>
      </c>
      <c r="W1676" t="s">
        <v>50</v>
      </c>
      <c r="X1676" t="s">
        <v>50</v>
      </c>
      <c r="Y1676" t="s">
        <v>50</v>
      </c>
      <c r="Z1676" t="s">
        <v>52</v>
      </c>
      <c r="AA1676" t="s">
        <v>50</v>
      </c>
      <c r="AB1676" t="s">
        <v>50</v>
      </c>
      <c r="AC1676">
        <v>116</v>
      </c>
      <c r="AD1676">
        <v>47</v>
      </c>
      <c r="AE1676">
        <v>133</v>
      </c>
      <c r="AF1676">
        <v>5.2</v>
      </c>
      <c r="AI1676">
        <v>3.6</v>
      </c>
      <c r="AJ1676">
        <v>2.1</v>
      </c>
      <c r="AK1676" t="s">
        <v>50</v>
      </c>
      <c r="AL1676" t="s">
        <v>51</v>
      </c>
      <c r="AM1676" t="s">
        <v>50</v>
      </c>
      <c r="AN1676" t="s">
        <v>51</v>
      </c>
      <c r="AO1676" t="s">
        <v>51</v>
      </c>
      <c r="AP1676" t="s">
        <v>50</v>
      </c>
      <c r="AQ1676" t="s">
        <v>50</v>
      </c>
      <c r="AR1676" t="s">
        <v>50</v>
      </c>
      <c r="AS1676" t="s">
        <v>51</v>
      </c>
      <c r="AT1676" t="s">
        <v>50</v>
      </c>
      <c r="AU1676" t="s">
        <v>52</v>
      </c>
      <c r="AV1676" t="s">
        <v>52</v>
      </c>
      <c r="AW1676" t="s">
        <v>52</v>
      </c>
      <c r="AX1676" t="s">
        <v>52</v>
      </c>
      <c r="AY1676" t="s">
        <v>51</v>
      </c>
    </row>
    <row r="1677" spans="1:51" x14ac:dyDescent="0.25">
      <c r="A1677">
        <v>287688</v>
      </c>
      <c r="B1677">
        <v>58</v>
      </c>
      <c r="C1677">
        <v>58</v>
      </c>
      <c r="D1677">
        <v>46</v>
      </c>
      <c r="E1677">
        <v>1</v>
      </c>
      <c r="F1677" t="s">
        <v>397</v>
      </c>
      <c r="G1677" s="22">
        <v>12125</v>
      </c>
      <c r="H1677">
        <v>85</v>
      </c>
      <c r="I1677" t="s">
        <v>56</v>
      </c>
      <c r="J1677" t="s">
        <v>57</v>
      </c>
      <c r="K1677" t="s">
        <v>58</v>
      </c>
      <c r="L1677">
        <v>24</v>
      </c>
      <c r="M1677">
        <v>120</v>
      </c>
      <c r="N1677">
        <v>80</v>
      </c>
      <c r="O1677">
        <v>40</v>
      </c>
      <c r="P1677">
        <v>100</v>
      </c>
      <c r="Q1677">
        <v>66</v>
      </c>
      <c r="R1677" t="s">
        <v>54</v>
      </c>
      <c r="S1677" t="s">
        <v>50</v>
      </c>
      <c r="T1677" t="s">
        <v>50</v>
      </c>
      <c r="U1677" t="s">
        <v>50</v>
      </c>
      <c r="V1677" t="s">
        <v>50</v>
      </c>
      <c r="W1677" t="s">
        <v>51</v>
      </c>
      <c r="X1677" t="s">
        <v>51</v>
      </c>
      <c r="Y1677" t="s">
        <v>50</v>
      </c>
      <c r="Z1677" t="s">
        <v>52</v>
      </c>
      <c r="AA1677" t="s">
        <v>50</v>
      </c>
      <c r="AB1677" t="s">
        <v>50</v>
      </c>
      <c r="AD1677">
        <v>85</v>
      </c>
      <c r="AK1677" t="s">
        <v>51</v>
      </c>
      <c r="AL1677" t="s">
        <v>50</v>
      </c>
      <c r="AN1677" t="s">
        <v>51</v>
      </c>
      <c r="AO1677" t="s">
        <v>51</v>
      </c>
      <c r="AP1677" t="s">
        <v>51</v>
      </c>
      <c r="AQ1677" t="s">
        <v>50</v>
      </c>
      <c r="AR1677" t="s">
        <v>50</v>
      </c>
      <c r="AS1677" t="s">
        <v>50</v>
      </c>
      <c r="AT1677" t="s">
        <v>50</v>
      </c>
      <c r="AU1677" t="s">
        <v>52</v>
      </c>
      <c r="AV1677" t="s">
        <v>52</v>
      </c>
      <c r="AW1677" t="s">
        <v>52</v>
      </c>
      <c r="AX1677" t="s">
        <v>52</v>
      </c>
      <c r="AY1677" t="s">
        <v>51</v>
      </c>
    </row>
    <row r="1678" spans="1:51" hidden="1" x14ac:dyDescent="0.25">
      <c r="A1678">
        <v>287688</v>
      </c>
      <c r="B1678">
        <v>58</v>
      </c>
      <c r="C1678">
        <v>58</v>
      </c>
      <c r="D1678">
        <v>46</v>
      </c>
      <c r="E1678">
        <v>2</v>
      </c>
      <c r="F1678" t="s">
        <v>1925</v>
      </c>
      <c r="G1678" s="22">
        <v>12125</v>
      </c>
      <c r="H1678">
        <v>85</v>
      </c>
      <c r="I1678" t="s">
        <v>56</v>
      </c>
      <c r="J1678" t="s">
        <v>57</v>
      </c>
      <c r="K1678" t="s">
        <v>58</v>
      </c>
      <c r="L1678">
        <v>24.3</v>
      </c>
      <c r="M1678">
        <v>130</v>
      </c>
      <c r="N1678">
        <v>60</v>
      </c>
      <c r="O1678">
        <v>70</v>
      </c>
      <c r="P1678">
        <v>95</v>
      </c>
      <c r="Q1678">
        <v>60</v>
      </c>
      <c r="R1678" t="s">
        <v>54</v>
      </c>
      <c r="S1678" t="s">
        <v>50</v>
      </c>
      <c r="T1678" t="s">
        <v>50</v>
      </c>
      <c r="U1678" t="s">
        <v>50</v>
      </c>
      <c r="V1678" t="s">
        <v>50</v>
      </c>
      <c r="W1678" t="s">
        <v>51</v>
      </c>
      <c r="X1678" t="s">
        <v>51</v>
      </c>
      <c r="Y1678" t="s">
        <v>50</v>
      </c>
      <c r="Z1678" t="s">
        <v>52</v>
      </c>
      <c r="AA1678" t="s">
        <v>50</v>
      </c>
      <c r="AB1678" t="s">
        <v>50</v>
      </c>
      <c r="AC1678">
        <v>78</v>
      </c>
      <c r="AD1678">
        <v>79</v>
      </c>
      <c r="AE1678">
        <v>139</v>
      </c>
      <c r="AF1678">
        <v>4.5999999999999996</v>
      </c>
      <c r="AK1678" t="s">
        <v>51</v>
      </c>
      <c r="AL1678" t="s">
        <v>50</v>
      </c>
      <c r="AM1678" t="s">
        <v>50</v>
      </c>
      <c r="AN1678" t="s">
        <v>51</v>
      </c>
      <c r="AO1678" t="s">
        <v>51</v>
      </c>
      <c r="AP1678" t="s">
        <v>51</v>
      </c>
      <c r="AQ1678" t="s">
        <v>50</v>
      </c>
      <c r="AR1678" t="s">
        <v>50</v>
      </c>
      <c r="AS1678" t="s">
        <v>50</v>
      </c>
      <c r="AT1678" t="s">
        <v>50</v>
      </c>
      <c r="AU1678" t="s">
        <v>52</v>
      </c>
      <c r="AV1678" t="s">
        <v>52</v>
      </c>
      <c r="AW1678" t="s">
        <v>52</v>
      </c>
      <c r="AX1678" t="s">
        <v>52</v>
      </c>
      <c r="AY1678" t="s">
        <v>51</v>
      </c>
    </row>
    <row r="1679" spans="1:51" x14ac:dyDescent="0.25">
      <c r="A1679">
        <v>287723</v>
      </c>
      <c r="B1679">
        <v>62</v>
      </c>
      <c r="D1679">
        <v>62</v>
      </c>
      <c r="E1679">
        <v>1</v>
      </c>
      <c r="F1679" t="s">
        <v>398</v>
      </c>
      <c r="G1679" s="22">
        <v>18499</v>
      </c>
      <c r="H1679">
        <v>68</v>
      </c>
      <c r="I1679" t="s">
        <v>46</v>
      </c>
      <c r="J1679" t="s">
        <v>70</v>
      </c>
      <c r="K1679" t="s">
        <v>58</v>
      </c>
      <c r="L1679">
        <v>36.479999999999997</v>
      </c>
      <c r="M1679">
        <v>118</v>
      </c>
      <c r="N1679">
        <v>70</v>
      </c>
      <c r="O1679">
        <v>48</v>
      </c>
      <c r="P1679">
        <v>94</v>
      </c>
      <c r="Q1679">
        <v>66</v>
      </c>
      <c r="R1679" t="s">
        <v>59</v>
      </c>
      <c r="S1679" t="s">
        <v>50</v>
      </c>
      <c r="T1679" t="s">
        <v>50</v>
      </c>
      <c r="U1679" t="s">
        <v>51</v>
      </c>
      <c r="V1679" t="s">
        <v>51</v>
      </c>
      <c r="W1679" t="s">
        <v>51</v>
      </c>
      <c r="X1679" t="s">
        <v>50</v>
      </c>
      <c r="Y1679" t="s">
        <v>50</v>
      </c>
      <c r="Z1679" t="s">
        <v>52</v>
      </c>
      <c r="AA1679" t="s">
        <v>50</v>
      </c>
      <c r="AB1679" t="s">
        <v>50</v>
      </c>
      <c r="AI1679" t="s">
        <v>52</v>
      </c>
      <c r="AJ1679" t="s">
        <v>52</v>
      </c>
      <c r="AK1679" t="s">
        <v>50</v>
      </c>
      <c r="AL1679" t="s">
        <v>51</v>
      </c>
      <c r="AM1679" t="s">
        <v>52</v>
      </c>
      <c r="AN1679" t="s">
        <v>51</v>
      </c>
      <c r="AO1679" t="s">
        <v>51</v>
      </c>
      <c r="AP1679" t="s">
        <v>50</v>
      </c>
      <c r="AQ1679" t="s">
        <v>50</v>
      </c>
      <c r="AR1679" t="s">
        <v>50</v>
      </c>
      <c r="AS1679" t="s">
        <v>51</v>
      </c>
      <c r="AT1679" t="s">
        <v>51</v>
      </c>
      <c r="AU1679" t="s">
        <v>52</v>
      </c>
      <c r="AV1679" t="s">
        <v>52</v>
      </c>
      <c r="AW1679" t="s">
        <v>52</v>
      </c>
      <c r="AX1679" t="s">
        <v>52</v>
      </c>
      <c r="AY1679" t="s">
        <v>51</v>
      </c>
    </row>
    <row r="1680" spans="1:51" hidden="1" x14ac:dyDescent="0.25">
      <c r="A1680">
        <v>287723</v>
      </c>
      <c r="B1680">
        <v>62</v>
      </c>
      <c r="D1680">
        <v>62</v>
      </c>
      <c r="E1680">
        <v>2</v>
      </c>
      <c r="F1680" t="s">
        <v>1926</v>
      </c>
      <c r="G1680" s="22">
        <v>18499</v>
      </c>
      <c r="H1680">
        <v>68</v>
      </c>
      <c r="I1680" t="s">
        <v>46</v>
      </c>
      <c r="J1680" t="s">
        <v>70</v>
      </c>
      <c r="K1680" t="s">
        <v>58</v>
      </c>
      <c r="L1680">
        <v>36.479999999999997</v>
      </c>
      <c r="M1680">
        <v>118</v>
      </c>
      <c r="N1680">
        <v>70</v>
      </c>
      <c r="O1680">
        <v>48</v>
      </c>
      <c r="P1680">
        <v>94</v>
      </c>
      <c r="Q1680">
        <v>66</v>
      </c>
      <c r="R1680" t="s">
        <v>59</v>
      </c>
      <c r="S1680" t="s">
        <v>50</v>
      </c>
      <c r="T1680" t="s">
        <v>50</v>
      </c>
      <c r="U1680" t="s">
        <v>51</v>
      </c>
      <c r="V1680" t="s">
        <v>51</v>
      </c>
      <c r="W1680" t="s">
        <v>51</v>
      </c>
      <c r="X1680" t="s">
        <v>50</v>
      </c>
      <c r="Y1680" t="s">
        <v>50</v>
      </c>
      <c r="Z1680" t="s">
        <v>52</v>
      </c>
      <c r="AA1680" t="s">
        <v>50</v>
      </c>
      <c r="AB1680" t="s">
        <v>50</v>
      </c>
      <c r="AI1680" t="s">
        <v>52</v>
      </c>
      <c r="AJ1680" t="s">
        <v>52</v>
      </c>
      <c r="AK1680" t="s">
        <v>50</v>
      </c>
      <c r="AL1680" t="s">
        <v>51</v>
      </c>
      <c r="AM1680" t="s">
        <v>52</v>
      </c>
      <c r="AN1680" t="s">
        <v>51</v>
      </c>
      <c r="AO1680" t="s">
        <v>51</v>
      </c>
      <c r="AP1680" t="s">
        <v>50</v>
      </c>
      <c r="AQ1680" t="s">
        <v>50</v>
      </c>
      <c r="AR1680" t="s">
        <v>50</v>
      </c>
      <c r="AS1680" t="s">
        <v>51</v>
      </c>
      <c r="AT1680" t="s">
        <v>51</v>
      </c>
      <c r="AU1680" t="s">
        <v>52</v>
      </c>
      <c r="AV1680" t="s">
        <v>52</v>
      </c>
      <c r="AW1680" t="s">
        <v>52</v>
      </c>
      <c r="AX1680" t="s">
        <v>52</v>
      </c>
      <c r="AY1680" t="s">
        <v>51</v>
      </c>
    </row>
    <row r="1681" spans="1:51" hidden="1" x14ac:dyDescent="0.25">
      <c r="A1681">
        <v>287723</v>
      </c>
      <c r="B1681">
        <v>62</v>
      </c>
      <c r="D1681">
        <v>62</v>
      </c>
      <c r="E1681">
        <v>3</v>
      </c>
      <c r="F1681" t="s">
        <v>1927</v>
      </c>
      <c r="G1681" s="22">
        <v>18499</v>
      </c>
      <c r="H1681">
        <v>68</v>
      </c>
      <c r="I1681" t="s">
        <v>46</v>
      </c>
      <c r="J1681" t="s">
        <v>70</v>
      </c>
      <c r="K1681" t="s">
        <v>58</v>
      </c>
      <c r="L1681">
        <v>35.5</v>
      </c>
      <c r="M1681">
        <v>122</v>
      </c>
      <c r="N1681">
        <v>78</v>
      </c>
      <c r="O1681">
        <v>44</v>
      </c>
      <c r="P1681">
        <v>100</v>
      </c>
      <c r="Q1681">
        <v>67</v>
      </c>
      <c r="R1681" t="s">
        <v>59</v>
      </c>
      <c r="S1681" t="s">
        <v>50</v>
      </c>
      <c r="T1681" t="s">
        <v>50</v>
      </c>
      <c r="U1681" t="s">
        <v>50</v>
      </c>
      <c r="V1681" t="s">
        <v>51</v>
      </c>
      <c r="W1681" t="s">
        <v>51</v>
      </c>
      <c r="X1681" t="s">
        <v>50</v>
      </c>
      <c r="Y1681" t="s">
        <v>50</v>
      </c>
      <c r="Z1681" t="s">
        <v>52</v>
      </c>
      <c r="AA1681" t="s">
        <v>50</v>
      </c>
      <c r="AB1681" t="s">
        <v>50</v>
      </c>
      <c r="AI1681" t="s">
        <v>52</v>
      </c>
      <c r="AJ1681" t="s">
        <v>52</v>
      </c>
      <c r="AK1681" t="s">
        <v>50</v>
      </c>
      <c r="AL1681" t="s">
        <v>51</v>
      </c>
      <c r="AM1681" t="s">
        <v>52</v>
      </c>
      <c r="AN1681" t="s">
        <v>51</v>
      </c>
      <c r="AO1681" t="s">
        <v>51</v>
      </c>
      <c r="AP1681" t="s">
        <v>50</v>
      </c>
      <c r="AQ1681" t="s">
        <v>50</v>
      </c>
      <c r="AR1681" t="s">
        <v>50</v>
      </c>
      <c r="AS1681" t="s">
        <v>51</v>
      </c>
      <c r="AT1681" t="s">
        <v>50</v>
      </c>
      <c r="AU1681" t="s">
        <v>52</v>
      </c>
      <c r="AV1681" t="s">
        <v>52</v>
      </c>
      <c r="AW1681" t="s">
        <v>52</v>
      </c>
      <c r="AX1681" t="s">
        <v>52</v>
      </c>
      <c r="AY1681" t="s">
        <v>51</v>
      </c>
    </row>
    <row r="1682" spans="1:51" hidden="1" x14ac:dyDescent="0.25">
      <c r="A1682">
        <v>287723</v>
      </c>
      <c r="B1682">
        <v>62</v>
      </c>
      <c r="D1682">
        <v>62</v>
      </c>
      <c r="E1682">
        <v>4</v>
      </c>
      <c r="F1682" t="s">
        <v>1928</v>
      </c>
      <c r="G1682" s="22">
        <v>18499</v>
      </c>
      <c r="H1682">
        <v>68</v>
      </c>
      <c r="I1682" t="s">
        <v>46</v>
      </c>
      <c r="J1682" t="s">
        <v>70</v>
      </c>
      <c r="K1682" t="s">
        <v>58</v>
      </c>
      <c r="L1682">
        <v>38.06</v>
      </c>
      <c r="M1682">
        <v>118</v>
      </c>
      <c r="N1682">
        <v>70</v>
      </c>
      <c r="O1682">
        <v>48</v>
      </c>
      <c r="P1682">
        <v>94</v>
      </c>
      <c r="Q1682">
        <v>67</v>
      </c>
      <c r="R1682" t="s">
        <v>54</v>
      </c>
      <c r="S1682" t="s">
        <v>50</v>
      </c>
      <c r="T1682" t="s">
        <v>50</v>
      </c>
      <c r="U1682" t="s">
        <v>50</v>
      </c>
      <c r="V1682" t="s">
        <v>51</v>
      </c>
      <c r="W1682" t="s">
        <v>51</v>
      </c>
      <c r="X1682" t="s">
        <v>50</v>
      </c>
      <c r="Y1682" t="s">
        <v>50</v>
      </c>
      <c r="Z1682" t="s">
        <v>52</v>
      </c>
      <c r="AA1682" t="s">
        <v>50</v>
      </c>
      <c r="AB1682" t="s">
        <v>50</v>
      </c>
      <c r="AC1682">
        <v>73</v>
      </c>
      <c r="AD1682">
        <v>75</v>
      </c>
      <c r="AE1682">
        <v>128</v>
      </c>
      <c r="AF1682">
        <v>4.2</v>
      </c>
      <c r="AI1682" t="s">
        <v>52</v>
      </c>
      <c r="AJ1682" t="s">
        <v>52</v>
      </c>
      <c r="AK1682" t="s">
        <v>50</v>
      </c>
      <c r="AL1682" t="s">
        <v>51</v>
      </c>
      <c r="AM1682" t="s">
        <v>52</v>
      </c>
      <c r="AN1682" t="s">
        <v>51</v>
      </c>
      <c r="AO1682" t="s">
        <v>51</v>
      </c>
      <c r="AP1682" t="s">
        <v>50</v>
      </c>
      <c r="AQ1682" t="s">
        <v>50</v>
      </c>
      <c r="AR1682" t="s">
        <v>50</v>
      </c>
      <c r="AS1682" t="s">
        <v>51</v>
      </c>
      <c r="AT1682" t="s">
        <v>50</v>
      </c>
      <c r="AU1682" t="s">
        <v>52</v>
      </c>
      <c r="AV1682" t="s">
        <v>52</v>
      </c>
      <c r="AW1682" t="s">
        <v>52</v>
      </c>
      <c r="AX1682" t="s">
        <v>52</v>
      </c>
      <c r="AY1682" t="s">
        <v>51</v>
      </c>
    </row>
    <row r="1683" spans="1:51" hidden="1" x14ac:dyDescent="0.25">
      <c r="A1683">
        <v>287723</v>
      </c>
      <c r="B1683">
        <v>65</v>
      </c>
      <c r="C1683">
        <v>65</v>
      </c>
      <c r="D1683">
        <v>62</v>
      </c>
      <c r="E1683">
        <v>5</v>
      </c>
      <c r="F1683" t="s">
        <v>1929</v>
      </c>
      <c r="G1683" s="22">
        <v>18499</v>
      </c>
      <c r="H1683">
        <v>68</v>
      </c>
      <c r="I1683" t="s">
        <v>46</v>
      </c>
      <c r="J1683" t="s">
        <v>70</v>
      </c>
      <c r="K1683" t="s">
        <v>58</v>
      </c>
      <c r="L1683">
        <v>40.299999999999997</v>
      </c>
      <c r="M1683">
        <v>130</v>
      </c>
      <c r="N1683">
        <v>70</v>
      </c>
      <c r="O1683">
        <v>60</v>
      </c>
      <c r="P1683">
        <v>100</v>
      </c>
      <c r="Q1683">
        <v>92</v>
      </c>
      <c r="R1683" t="s">
        <v>54</v>
      </c>
      <c r="S1683" t="s">
        <v>50</v>
      </c>
      <c r="T1683" t="s">
        <v>50</v>
      </c>
      <c r="U1683" t="s">
        <v>50</v>
      </c>
      <c r="V1683" t="s">
        <v>51</v>
      </c>
      <c r="W1683" t="s">
        <v>51</v>
      </c>
      <c r="X1683" t="s">
        <v>50</v>
      </c>
      <c r="Y1683" t="s">
        <v>50</v>
      </c>
      <c r="Z1683" t="s">
        <v>52</v>
      </c>
      <c r="AA1683" t="s">
        <v>50</v>
      </c>
      <c r="AB1683" t="s">
        <v>50</v>
      </c>
      <c r="AC1683">
        <v>73</v>
      </c>
      <c r="AF1683">
        <v>4.2</v>
      </c>
      <c r="AK1683" t="s">
        <v>50</v>
      </c>
      <c r="AL1683" t="s">
        <v>51</v>
      </c>
      <c r="AN1683" t="s">
        <v>51</v>
      </c>
      <c r="AO1683" t="s">
        <v>51</v>
      </c>
      <c r="AP1683" t="s">
        <v>50</v>
      </c>
      <c r="AQ1683" t="s">
        <v>50</v>
      </c>
      <c r="AR1683" t="s">
        <v>50</v>
      </c>
      <c r="AS1683" t="s">
        <v>51</v>
      </c>
      <c r="AT1683" t="s">
        <v>50</v>
      </c>
      <c r="AU1683" t="s">
        <v>52</v>
      </c>
      <c r="AV1683" t="s">
        <v>52</v>
      </c>
      <c r="AW1683" t="s">
        <v>52</v>
      </c>
      <c r="AX1683" t="s">
        <v>52</v>
      </c>
      <c r="AY1683" t="s">
        <v>51</v>
      </c>
    </row>
    <row r="1684" spans="1:51" hidden="1" x14ac:dyDescent="0.25">
      <c r="A1684">
        <v>287723</v>
      </c>
      <c r="B1684">
        <v>65</v>
      </c>
      <c r="C1684">
        <v>65</v>
      </c>
      <c r="D1684">
        <v>62</v>
      </c>
      <c r="E1684">
        <v>6</v>
      </c>
      <c r="F1684" t="s">
        <v>1930</v>
      </c>
      <c r="G1684" s="22">
        <v>18499</v>
      </c>
      <c r="H1684">
        <v>68</v>
      </c>
      <c r="I1684" t="s">
        <v>46</v>
      </c>
      <c r="J1684" t="s">
        <v>70</v>
      </c>
      <c r="K1684" t="s">
        <v>58</v>
      </c>
      <c r="L1684">
        <v>39.4</v>
      </c>
      <c r="M1684">
        <v>160</v>
      </c>
      <c r="N1684">
        <v>70</v>
      </c>
      <c r="O1684">
        <v>90</v>
      </c>
      <c r="P1684">
        <v>115</v>
      </c>
      <c r="Q1684">
        <v>86</v>
      </c>
      <c r="R1684" t="s">
        <v>54</v>
      </c>
      <c r="S1684" t="s">
        <v>50</v>
      </c>
      <c r="T1684" t="s">
        <v>50</v>
      </c>
      <c r="U1684" t="s">
        <v>50</v>
      </c>
      <c r="V1684" t="s">
        <v>51</v>
      </c>
      <c r="W1684" t="s">
        <v>51</v>
      </c>
      <c r="X1684" t="s">
        <v>50</v>
      </c>
      <c r="Y1684" t="s">
        <v>50</v>
      </c>
      <c r="Z1684" t="s">
        <v>52</v>
      </c>
      <c r="AA1684" t="s">
        <v>50</v>
      </c>
      <c r="AB1684" t="s">
        <v>50</v>
      </c>
      <c r="AC1684">
        <v>92</v>
      </c>
      <c r="AD1684">
        <v>56</v>
      </c>
      <c r="AE1684">
        <v>149</v>
      </c>
      <c r="AF1684">
        <v>4.3</v>
      </c>
      <c r="AI1684">
        <v>5.3</v>
      </c>
      <c r="AK1684" t="s">
        <v>50</v>
      </c>
      <c r="AL1684" t="s">
        <v>51</v>
      </c>
      <c r="AM1684" t="s">
        <v>50</v>
      </c>
      <c r="AN1684" t="s">
        <v>51</v>
      </c>
      <c r="AO1684" t="s">
        <v>51</v>
      </c>
      <c r="AP1684" t="s">
        <v>50</v>
      </c>
      <c r="AQ1684" t="s">
        <v>50</v>
      </c>
      <c r="AR1684" t="s">
        <v>50</v>
      </c>
      <c r="AS1684" t="s">
        <v>51</v>
      </c>
      <c r="AT1684" t="s">
        <v>50</v>
      </c>
      <c r="AU1684" t="s">
        <v>52</v>
      </c>
      <c r="AV1684" t="s">
        <v>52</v>
      </c>
      <c r="AW1684" t="s">
        <v>52</v>
      </c>
      <c r="AX1684" t="s">
        <v>52</v>
      </c>
      <c r="AY1684" t="s">
        <v>51</v>
      </c>
    </row>
    <row r="1685" spans="1:51" hidden="1" x14ac:dyDescent="0.25">
      <c r="A1685">
        <v>287723</v>
      </c>
      <c r="B1685">
        <v>65</v>
      </c>
      <c r="C1685">
        <v>65</v>
      </c>
      <c r="D1685">
        <v>62</v>
      </c>
      <c r="E1685">
        <v>7</v>
      </c>
      <c r="F1685" t="s">
        <v>1931</v>
      </c>
      <c r="G1685" s="22">
        <v>18499</v>
      </c>
      <c r="H1685">
        <v>68</v>
      </c>
      <c r="I1685" t="s">
        <v>46</v>
      </c>
      <c r="J1685" t="s">
        <v>70</v>
      </c>
      <c r="K1685" t="s">
        <v>58</v>
      </c>
      <c r="L1685">
        <v>41</v>
      </c>
      <c r="M1685">
        <v>120</v>
      </c>
      <c r="N1685">
        <v>70</v>
      </c>
      <c r="O1685">
        <v>50</v>
      </c>
      <c r="P1685">
        <v>95</v>
      </c>
      <c r="Q1685">
        <v>83</v>
      </c>
      <c r="R1685" t="s">
        <v>54</v>
      </c>
      <c r="S1685" t="s">
        <v>50</v>
      </c>
      <c r="T1685" t="s">
        <v>51</v>
      </c>
      <c r="U1685" t="s">
        <v>50</v>
      </c>
      <c r="V1685" t="s">
        <v>51</v>
      </c>
      <c r="W1685" t="s">
        <v>51</v>
      </c>
      <c r="X1685" t="s">
        <v>50</v>
      </c>
      <c r="Y1685" t="s">
        <v>50</v>
      </c>
      <c r="Z1685" t="s">
        <v>52</v>
      </c>
      <c r="AA1685" t="s">
        <v>50</v>
      </c>
      <c r="AB1685" t="s">
        <v>50</v>
      </c>
      <c r="AI1685">
        <v>4.3</v>
      </c>
      <c r="AJ1685">
        <v>1.9</v>
      </c>
      <c r="AK1685" t="s">
        <v>50</v>
      </c>
      <c r="AL1685" t="s">
        <v>51</v>
      </c>
      <c r="AM1685" t="s">
        <v>50</v>
      </c>
      <c r="AN1685" t="s">
        <v>51</v>
      </c>
      <c r="AO1685" t="s">
        <v>51</v>
      </c>
      <c r="AP1685" t="s">
        <v>50</v>
      </c>
      <c r="AQ1685" t="s">
        <v>50</v>
      </c>
      <c r="AR1685" t="s">
        <v>50</v>
      </c>
      <c r="AS1685" t="s">
        <v>51</v>
      </c>
      <c r="AT1685" t="s">
        <v>50</v>
      </c>
      <c r="AU1685" t="s">
        <v>52</v>
      </c>
      <c r="AV1685" t="s">
        <v>52</v>
      </c>
      <c r="AW1685" t="s">
        <v>52</v>
      </c>
      <c r="AX1685" t="s">
        <v>52</v>
      </c>
      <c r="AY1685" t="s">
        <v>51</v>
      </c>
    </row>
    <row r="1686" spans="1:51" x14ac:dyDescent="0.25">
      <c r="A1686">
        <v>287844</v>
      </c>
      <c r="B1686">
        <v>65</v>
      </c>
      <c r="C1686">
        <v>65</v>
      </c>
      <c r="E1686">
        <v>1</v>
      </c>
      <c r="F1686" t="s">
        <v>399</v>
      </c>
      <c r="G1686" s="22">
        <v>14529</v>
      </c>
      <c r="H1686">
        <v>79</v>
      </c>
      <c r="I1686" t="s">
        <v>56</v>
      </c>
      <c r="J1686" t="s">
        <v>57</v>
      </c>
      <c r="K1686" t="s">
        <v>58</v>
      </c>
      <c r="L1686">
        <v>34.06</v>
      </c>
      <c r="M1686">
        <v>140</v>
      </c>
      <c r="N1686">
        <v>90</v>
      </c>
      <c r="O1686">
        <v>50</v>
      </c>
      <c r="P1686">
        <v>115</v>
      </c>
      <c r="Q1686">
        <v>102</v>
      </c>
      <c r="R1686" t="s">
        <v>59</v>
      </c>
      <c r="S1686" t="s">
        <v>50</v>
      </c>
      <c r="T1686" t="s">
        <v>51</v>
      </c>
      <c r="U1686" t="s">
        <v>50</v>
      </c>
      <c r="V1686" t="s">
        <v>51</v>
      </c>
      <c r="W1686" t="s">
        <v>51</v>
      </c>
      <c r="X1686" t="s">
        <v>51</v>
      </c>
      <c r="Y1686" t="s">
        <v>50</v>
      </c>
      <c r="Z1686" t="s">
        <v>52</v>
      </c>
      <c r="AA1686" t="s">
        <v>50</v>
      </c>
      <c r="AB1686" t="s">
        <v>50</v>
      </c>
      <c r="AC1686">
        <v>92</v>
      </c>
      <c r="AD1686">
        <v>69</v>
      </c>
      <c r="AE1686">
        <v>169</v>
      </c>
      <c r="AF1686">
        <v>3.3</v>
      </c>
      <c r="AI1686" t="s">
        <v>52</v>
      </c>
      <c r="AJ1686" t="s">
        <v>52</v>
      </c>
      <c r="AL1686" t="s">
        <v>51</v>
      </c>
      <c r="AM1686" t="s">
        <v>52</v>
      </c>
      <c r="AN1686" t="s">
        <v>51</v>
      </c>
      <c r="AO1686" t="s">
        <v>51</v>
      </c>
      <c r="AP1686" t="s">
        <v>50</v>
      </c>
      <c r="AQ1686" t="s">
        <v>50</v>
      </c>
      <c r="AR1686" t="s">
        <v>50</v>
      </c>
      <c r="AS1686" t="s">
        <v>51</v>
      </c>
      <c r="AT1686" t="s">
        <v>50</v>
      </c>
      <c r="AU1686" t="s">
        <v>52</v>
      </c>
      <c r="AV1686" t="s">
        <v>52</v>
      </c>
      <c r="AW1686" t="s">
        <v>52</v>
      </c>
      <c r="AX1686" t="s">
        <v>52</v>
      </c>
      <c r="AY1686" t="s">
        <v>51</v>
      </c>
    </row>
    <row r="1687" spans="1:51" x14ac:dyDescent="0.25">
      <c r="A1687">
        <v>287978</v>
      </c>
      <c r="B1687">
        <v>59</v>
      </c>
      <c r="C1687">
        <v>59</v>
      </c>
      <c r="D1687">
        <v>59</v>
      </c>
      <c r="E1687">
        <v>1</v>
      </c>
      <c r="F1687" t="s">
        <v>400</v>
      </c>
      <c r="G1687" s="22">
        <v>14008</v>
      </c>
      <c r="H1687">
        <v>80</v>
      </c>
      <c r="I1687" t="s">
        <v>46</v>
      </c>
      <c r="J1687" t="s">
        <v>47</v>
      </c>
      <c r="K1687" t="s">
        <v>58</v>
      </c>
      <c r="L1687">
        <v>33.5</v>
      </c>
      <c r="M1687">
        <v>130</v>
      </c>
      <c r="N1687">
        <v>70</v>
      </c>
      <c r="O1687">
        <v>60</v>
      </c>
      <c r="P1687">
        <v>100</v>
      </c>
      <c r="Q1687">
        <v>78</v>
      </c>
      <c r="R1687" t="s">
        <v>54</v>
      </c>
      <c r="S1687" t="s">
        <v>51</v>
      </c>
      <c r="T1687" t="s">
        <v>50</v>
      </c>
      <c r="U1687" t="s">
        <v>50</v>
      </c>
      <c r="V1687" t="s">
        <v>51</v>
      </c>
      <c r="W1687" t="s">
        <v>50</v>
      </c>
      <c r="X1687" t="s">
        <v>50</v>
      </c>
      <c r="Y1687" t="s">
        <v>51</v>
      </c>
      <c r="Z1687" t="s">
        <v>52</v>
      </c>
      <c r="AA1687" t="s">
        <v>50</v>
      </c>
      <c r="AB1687" t="s">
        <v>50</v>
      </c>
      <c r="AC1687">
        <v>114</v>
      </c>
      <c r="AD1687">
        <v>39</v>
      </c>
      <c r="AF1687">
        <v>4.8</v>
      </c>
      <c r="AH1687">
        <v>43.3</v>
      </c>
      <c r="AI1687">
        <v>5.0999999999999996</v>
      </c>
      <c r="AK1687" t="s">
        <v>50</v>
      </c>
      <c r="AL1687" t="s">
        <v>51</v>
      </c>
      <c r="AM1687" t="s">
        <v>50</v>
      </c>
      <c r="AN1687" t="s">
        <v>51</v>
      </c>
      <c r="AO1687" t="s">
        <v>51</v>
      </c>
      <c r="AP1687" t="s">
        <v>51</v>
      </c>
      <c r="AQ1687" t="s">
        <v>50</v>
      </c>
      <c r="AR1687" t="s">
        <v>50</v>
      </c>
      <c r="AS1687" t="s">
        <v>50</v>
      </c>
      <c r="AT1687" t="s">
        <v>50</v>
      </c>
      <c r="AU1687" t="s">
        <v>52</v>
      </c>
      <c r="AV1687" t="s">
        <v>52</v>
      </c>
      <c r="AW1687" t="s">
        <v>52</v>
      </c>
      <c r="AX1687" t="s">
        <v>52</v>
      </c>
      <c r="AY1687" t="s">
        <v>51</v>
      </c>
    </row>
    <row r="1688" spans="1:51" x14ac:dyDescent="0.25">
      <c r="A1688">
        <v>288026</v>
      </c>
      <c r="B1688">
        <v>55</v>
      </c>
      <c r="D1688">
        <v>55</v>
      </c>
      <c r="E1688">
        <v>1</v>
      </c>
      <c r="F1688" t="s">
        <v>401</v>
      </c>
      <c r="G1688" s="22">
        <v>14807</v>
      </c>
      <c r="H1688">
        <v>78</v>
      </c>
      <c r="I1688" t="s">
        <v>56</v>
      </c>
      <c r="J1688" t="s">
        <v>57</v>
      </c>
      <c r="K1688" t="s">
        <v>58</v>
      </c>
      <c r="L1688">
        <v>36.840000000000003</v>
      </c>
      <c r="M1688">
        <v>120</v>
      </c>
      <c r="N1688">
        <v>64</v>
      </c>
      <c r="O1688">
        <v>56</v>
      </c>
      <c r="P1688">
        <v>92</v>
      </c>
      <c r="Q1688">
        <v>73</v>
      </c>
      <c r="R1688" t="s">
        <v>54</v>
      </c>
      <c r="S1688" t="s">
        <v>50</v>
      </c>
      <c r="T1688" t="s">
        <v>51</v>
      </c>
      <c r="U1688" t="s">
        <v>51</v>
      </c>
      <c r="V1688" t="s">
        <v>51</v>
      </c>
      <c r="W1688" t="s">
        <v>50</v>
      </c>
      <c r="X1688" t="s">
        <v>51</v>
      </c>
      <c r="Y1688" t="s">
        <v>50</v>
      </c>
      <c r="Z1688" t="s">
        <v>52</v>
      </c>
      <c r="AA1688" t="s">
        <v>50</v>
      </c>
      <c r="AB1688" t="s">
        <v>50</v>
      </c>
      <c r="AC1688">
        <v>103</v>
      </c>
      <c r="AD1688">
        <v>61</v>
      </c>
      <c r="AE1688">
        <v>12</v>
      </c>
      <c r="AF1688">
        <v>5.3</v>
      </c>
      <c r="AI1688" t="s">
        <v>52</v>
      </c>
      <c r="AJ1688" t="s">
        <v>52</v>
      </c>
      <c r="AK1688" t="s">
        <v>51</v>
      </c>
      <c r="AL1688" t="s">
        <v>50</v>
      </c>
      <c r="AM1688" t="s">
        <v>52</v>
      </c>
      <c r="AN1688" t="s">
        <v>51</v>
      </c>
      <c r="AO1688" t="s">
        <v>51</v>
      </c>
      <c r="AP1688" t="s">
        <v>51</v>
      </c>
      <c r="AQ1688" t="s">
        <v>50</v>
      </c>
      <c r="AR1688" t="s">
        <v>50</v>
      </c>
      <c r="AS1688" t="s">
        <v>51</v>
      </c>
      <c r="AT1688" t="s">
        <v>50</v>
      </c>
      <c r="AU1688" t="s">
        <v>52</v>
      </c>
      <c r="AV1688" t="s">
        <v>52</v>
      </c>
      <c r="AW1688" t="s">
        <v>52</v>
      </c>
      <c r="AX1688" t="s">
        <v>52</v>
      </c>
      <c r="AY1688" t="s">
        <v>51</v>
      </c>
    </row>
    <row r="1689" spans="1:51" hidden="1" x14ac:dyDescent="0.25">
      <c r="A1689">
        <v>288026</v>
      </c>
      <c r="B1689">
        <v>64</v>
      </c>
      <c r="C1689">
        <v>64</v>
      </c>
      <c r="D1689">
        <v>55</v>
      </c>
      <c r="E1689">
        <v>2</v>
      </c>
      <c r="F1689" t="s">
        <v>1932</v>
      </c>
      <c r="G1689" s="22">
        <v>14807</v>
      </c>
      <c r="H1689">
        <v>78</v>
      </c>
      <c r="I1689" t="s">
        <v>56</v>
      </c>
      <c r="J1689" t="s">
        <v>57</v>
      </c>
      <c r="K1689" t="s">
        <v>58</v>
      </c>
      <c r="O1689">
        <v>0</v>
      </c>
      <c r="P1689">
        <v>0</v>
      </c>
      <c r="S1689" t="s">
        <v>50</v>
      </c>
      <c r="T1689" t="s">
        <v>51</v>
      </c>
      <c r="V1689" t="s">
        <v>51</v>
      </c>
      <c r="W1689" t="s">
        <v>50</v>
      </c>
      <c r="X1689" t="s">
        <v>51</v>
      </c>
      <c r="Y1689" t="s">
        <v>50</v>
      </c>
      <c r="Z1689" t="s">
        <v>52</v>
      </c>
      <c r="AA1689" t="s">
        <v>50</v>
      </c>
      <c r="AB1689" t="s">
        <v>50</v>
      </c>
      <c r="AK1689" t="s">
        <v>51</v>
      </c>
      <c r="AL1689" t="s">
        <v>50</v>
      </c>
      <c r="AN1689" t="s">
        <v>51</v>
      </c>
      <c r="AO1689" t="s">
        <v>51</v>
      </c>
      <c r="AP1689" t="s">
        <v>51</v>
      </c>
      <c r="AQ1689" t="s">
        <v>50</v>
      </c>
      <c r="AR1689" t="s">
        <v>50</v>
      </c>
      <c r="AS1689" t="s">
        <v>51</v>
      </c>
      <c r="AT1689" t="s">
        <v>50</v>
      </c>
      <c r="AU1689" t="s">
        <v>52</v>
      </c>
      <c r="AV1689" t="s">
        <v>52</v>
      </c>
      <c r="AW1689" t="s">
        <v>52</v>
      </c>
      <c r="AX1689" t="s">
        <v>52</v>
      </c>
      <c r="AY1689" t="s">
        <v>51</v>
      </c>
    </row>
    <row r="1690" spans="1:51" x14ac:dyDescent="0.25">
      <c r="A1690">
        <v>288176</v>
      </c>
      <c r="B1690">
        <v>55</v>
      </c>
      <c r="D1690">
        <v>55</v>
      </c>
      <c r="E1690">
        <v>1</v>
      </c>
      <c r="F1690" t="s">
        <v>402</v>
      </c>
      <c r="G1690" s="22">
        <v>8797</v>
      </c>
      <c r="H1690">
        <v>94</v>
      </c>
      <c r="I1690" t="s">
        <v>46</v>
      </c>
      <c r="J1690" t="s">
        <v>57</v>
      </c>
      <c r="K1690" t="s">
        <v>58</v>
      </c>
      <c r="L1690">
        <v>30.55</v>
      </c>
      <c r="M1690">
        <v>130</v>
      </c>
      <c r="N1690">
        <v>60</v>
      </c>
      <c r="O1690">
        <v>70</v>
      </c>
      <c r="P1690">
        <v>95</v>
      </c>
      <c r="Q1690">
        <v>76</v>
      </c>
      <c r="R1690" t="s">
        <v>54</v>
      </c>
      <c r="S1690" t="s">
        <v>50</v>
      </c>
      <c r="T1690" t="s">
        <v>50</v>
      </c>
      <c r="U1690" t="s">
        <v>50</v>
      </c>
      <c r="V1690" t="s">
        <v>51</v>
      </c>
      <c r="W1690" t="s">
        <v>50</v>
      </c>
      <c r="X1690" t="s">
        <v>50</v>
      </c>
      <c r="Y1690" t="s">
        <v>51</v>
      </c>
      <c r="Z1690" t="s">
        <v>52</v>
      </c>
      <c r="AA1690" t="s">
        <v>50</v>
      </c>
      <c r="AB1690" t="s">
        <v>50</v>
      </c>
      <c r="AI1690" t="s">
        <v>52</v>
      </c>
      <c r="AJ1690" t="s">
        <v>52</v>
      </c>
      <c r="AK1690" t="s">
        <v>51</v>
      </c>
      <c r="AL1690" t="s">
        <v>50</v>
      </c>
      <c r="AM1690" t="s">
        <v>52</v>
      </c>
      <c r="AN1690" t="s">
        <v>50</v>
      </c>
      <c r="AO1690" t="s">
        <v>51</v>
      </c>
      <c r="AP1690" t="s">
        <v>50</v>
      </c>
      <c r="AR1690" t="s">
        <v>50</v>
      </c>
      <c r="AU1690" t="s">
        <v>52</v>
      </c>
      <c r="AV1690" t="s">
        <v>52</v>
      </c>
      <c r="AW1690" t="s">
        <v>52</v>
      </c>
      <c r="AX1690" t="s">
        <v>52</v>
      </c>
      <c r="AY1690" t="s">
        <v>51</v>
      </c>
    </row>
    <row r="1691" spans="1:51" hidden="1" x14ac:dyDescent="0.25">
      <c r="A1691">
        <v>288176</v>
      </c>
      <c r="B1691">
        <v>55</v>
      </c>
      <c r="D1691">
        <v>55</v>
      </c>
      <c r="E1691">
        <v>2</v>
      </c>
      <c r="F1691" t="s">
        <v>1933</v>
      </c>
      <c r="G1691" s="22">
        <v>8797</v>
      </c>
      <c r="H1691">
        <v>94</v>
      </c>
      <c r="I1691" t="s">
        <v>46</v>
      </c>
      <c r="J1691" t="s">
        <v>57</v>
      </c>
      <c r="K1691" t="s">
        <v>58</v>
      </c>
      <c r="L1691">
        <v>29.33</v>
      </c>
      <c r="M1691">
        <v>140</v>
      </c>
      <c r="N1691">
        <v>60</v>
      </c>
      <c r="O1691">
        <v>80</v>
      </c>
      <c r="P1691">
        <v>100</v>
      </c>
      <c r="Q1691">
        <v>72</v>
      </c>
      <c r="R1691" t="s">
        <v>54</v>
      </c>
      <c r="S1691" t="s">
        <v>50</v>
      </c>
      <c r="T1691" t="s">
        <v>50</v>
      </c>
      <c r="U1691" t="s">
        <v>50</v>
      </c>
      <c r="V1691" t="s">
        <v>51</v>
      </c>
      <c r="W1691" t="s">
        <v>50</v>
      </c>
      <c r="X1691" t="s">
        <v>50</v>
      </c>
      <c r="Y1691" t="s">
        <v>51</v>
      </c>
      <c r="Z1691" t="s">
        <v>52</v>
      </c>
      <c r="AA1691" t="s">
        <v>50</v>
      </c>
      <c r="AB1691" t="s">
        <v>50</v>
      </c>
      <c r="AC1691">
        <v>101</v>
      </c>
      <c r="AD1691">
        <v>42</v>
      </c>
      <c r="AE1691">
        <v>122</v>
      </c>
      <c r="AF1691">
        <v>5.3</v>
      </c>
      <c r="AI1691" t="s">
        <v>52</v>
      </c>
      <c r="AJ1691" t="s">
        <v>52</v>
      </c>
      <c r="AK1691" t="s">
        <v>51</v>
      </c>
      <c r="AL1691" t="s">
        <v>50</v>
      </c>
      <c r="AM1691" t="s">
        <v>52</v>
      </c>
      <c r="AN1691" t="s">
        <v>50</v>
      </c>
      <c r="AO1691" t="s">
        <v>51</v>
      </c>
      <c r="AP1691" t="s">
        <v>50</v>
      </c>
      <c r="AQ1691" t="s">
        <v>50</v>
      </c>
      <c r="AR1691" t="s">
        <v>50</v>
      </c>
      <c r="AS1691" t="s">
        <v>50</v>
      </c>
      <c r="AT1691" t="s">
        <v>50</v>
      </c>
      <c r="AU1691" t="s">
        <v>52</v>
      </c>
      <c r="AV1691" t="s">
        <v>52</v>
      </c>
      <c r="AW1691" t="s">
        <v>52</v>
      </c>
      <c r="AX1691" t="s">
        <v>52</v>
      </c>
      <c r="AY1691" t="s">
        <v>51</v>
      </c>
    </row>
    <row r="1692" spans="1:51" hidden="1" x14ac:dyDescent="0.25">
      <c r="A1692">
        <v>288176</v>
      </c>
      <c r="B1692">
        <v>75</v>
      </c>
      <c r="C1692">
        <v>75</v>
      </c>
      <c r="D1692">
        <v>55</v>
      </c>
      <c r="E1692">
        <v>3</v>
      </c>
      <c r="F1692" t="s">
        <v>1934</v>
      </c>
      <c r="G1692" s="22">
        <v>8797</v>
      </c>
      <c r="H1692">
        <v>94</v>
      </c>
      <c r="I1692" t="s">
        <v>46</v>
      </c>
      <c r="J1692" t="s">
        <v>57</v>
      </c>
      <c r="K1692" t="s">
        <v>58</v>
      </c>
      <c r="L1692">
        <v>27.6</v>
      </c>
      <c r="M1692">
        <v>150</v>
      </c>
      <c r="N1692">
        <v>60</v>
      </c>
      <c r="O1692">
        <v>90</v>
      </c>
      <c r="P1692">
        <v>105</v>
      </c>
      <c r="Q1692">
        <v>86</v>
      </c>
      <c r="R1692" t="s">
        <v>54</v>
      </c>
      <c r="S1692" t="s">
        <v>50</v>
      </c>
      <c r="T1692" t="s">
        <v>50</v>
      </c>
      <c r="U1692" t="s">
        <v>50</v>
      </c>
      <c r="V1692" t="s">
        <v>51</v>
      </c>
      <c r="W1692" t="s">
        <v>50</v>
      </c>
      <c r="X1692" t="s">
        <v>50</v>
      </c>
      <c r="Y1692" t="s">
        <v>51</v>
      </c>
      <c r="Z1692" t="s">
        <v>52</v>
      </c>
      <c r="AA1692" t="s">
        <v>50</v>
      </c>
      <c r="AB1692" t="s">
        <v>50</v>
      </c>
      <c r="AC1692">
        <v>79</v>
      </c>
      <c r="AD1692">
        <v>56</v>
      </c>
      <c r="AE1692">
        <v>125</v>
      </c>
      <c r="AF1692">
        <v>4.8</v>
      </c>
      <c r="AK1692" t="s">
        <v>50</v>
      </c>
      <c r="AL1692" t="s">
        <v>50</v>
      </c>
      <c r="AM1692" t="s">
        <v>50</v>
      </c>
      <c r="AN1692" t="s">
        <v>50</v>
      </c>
      <c r="AO1692" t="s">
        <v>51</v>
      </c>
      <c r="AP1692" t="s">
        <v>50</v>
      </c>
      <c r="AQ1692" t="s">
        <v>50</v>
      </c>
      <c r="AR1692" t="s">
        <v>50</v>
      </c>
      <c r="AS1692" t="s">
        <v>50</v>
      </c>
      <c r="AT1692" t="s">
        <v>50</v>
      </c>
      <c r="AU1692" t="s">
        <v>52</v>
      </c>
      <c r="AV1692" t="s">
        <v>52</v>
      </c>
      <c r="AW1692" t="s">
        <v>52</v>
      </c>
      <c r="AX1692" t="s">
        <v>52</v>
      </c>
      <c r="AY1692" t="s">
        <v>51</v>
      </c>
    </row>
    <row r="1693" spans="1:51" hidden="1" x14ac:dyDescent="0.25">
      <c r="A1693">
        <v>288176</v>
      </c>
      <c r="B1693">
        <v>75</v>
      </c>
      <c r="C1693">
        <v>75</v>
      </c>
      <c r="D1693">
        <v>55</v>
      </c>
      <c r="E1693">
        <v>4</v>
      </c>
      <c r="F1693" t="s">
        <v>1935</v>
      </c>
      <c r="G1693" s="22">
        <v>8797</v>
      </c>
      <c r="H1693">
        <v>94</v>
      </c>
      <c r="I1693" t="s">
        <v>46</v>
      </c>
      <c r="J1693" t="s">
        <v>57</v>
      </c>
      <c r="K1693" t="s">
        <v>58</v>
      </c>
      <c r="L1693">
        <v>27.3</v>
      </c>
      <c r="M1693">
        <v>160</v>
      </c>
      <c r="N1693">
        <v>70</v>
      </c>
      <c r="O1693">
        <v>90</v>
      </c>
      <c r="P1693">
        <v>115</v>
      </c>
      <c r="Q1693">
        <v>88</v>
      </c>
      <c r="R1693" t="s">
        <v>54</v>
      </c>
      <c r="S1693" t="s">
        <v>50</v>
      </c>
      <c r="T1693" t="s">
        <v>50</v>
      </c>
      <c r="U1693" t="s">
        <v>50</v>
      </c>
      <c r="V1693" t="s">
        <v>51</v>
      </c>
      <c r="W1693" t="s">
        <v>50</v>
      </c>
      <c r="X1693" t="s">
        <v>50</v>
      </c>
      <c r="Y1693" t="s">
        <v>51</v>
      </c>
      <c r="Z1693" t="s">
        <v>52</v>
      </c>
      <c r="AA1693" t="s">
        <v>50</v>
      </c>
      <c r="AB1693" t="s">
        <v>50</v>
      </c>
      <c r="AC1693">
        <v>79</v>
      </c>
      <c r="AD1693">
        <v>56</v>
      </c>
      <c r="AF1693">
        <v>4.8</v>
      </c>
      <c r="AK1693" t="s">
        <v>50</v>
      </c>
      <c r="AL1693" t="s">
        <v>50</v>
      </c>
      <c r="AM1693" t="s">
        <v>50</v>
      </c>
      <c r="AN1693" t="s">
        <v>50</v>
      </c>
      <c r="AO1693" t="s">
        <v>51</v>
      </c>
      <c r="AP1693" t="s">
        <v>50</v>
      </c>
      <c r="AQ1693" t="s">
        <v>50</v>
      </c>
      <c r="AR1693" t="s">
        <v>50</v>
      </c>
      <c r="AS1693" t="s">
        <v>50</v>
      </c>
      <c r="AT1693" t="s">
        <v>50</v>
      </c>
      <c r="AU1693" t="s">
        <v>52</v>
      </c>
      <c r="AV1693" t="s">
        <v>52</v>
      </c>
      <c r="AW1693" t="s">
        <v>52</v>
      </c>
      <c r="AX1693" t="s">
        <v>52</v>
      </c>
      <c r="AY1693" t="s">
        <v>51</v>
      </c>
    </row>
    <row r="1694" spans="1:51" x14ac:dyDescent="0.25">
      <c r="A1694">
        <v>288202</v>
      </c>
      <c r="B1694">
        <v>53</v>
      </c>
      <c r="C1694">
        <v>53</v>
      </c>
      <c r="D1694">
        <v>34</v>
      </c>
      <c r="E1694">
        <v>1</v>
      </c>
      <c r="F1694" t="s">
        <v>403</v>
      </c>
      <c r="G1694" s="22">
        <v>12478</v>
      </c>
      <c r="H1694">
        <v>84</v>
      </c>
      <c r="I1694" t="s">
        <v>56</v>
      </c>
      <c r="J1694" t="s">
        <v>47</v>
      </c>
      <c r="K1694" t="s">
        <v>58</v>
      </c>
      <c r="L1694">
        <v>31.8</v>
      </c>
      <c r="M1694">
        <v>110</v>
      </c>
      <c r="N1694">
        <v>70</v>
      </c>
      <c r="O1694">
        <v>40</v>
      </c>
      <c r="P1694">
        <v>90</v>
      </c>
      <c r="Q1694">
        <v>80</v>
      </c>
      <c r="R1694" t="s">
        <v>54</v>
      </c>
      <c r="S1694" t="s">
        <v>50</v>
      </c>
      <c r="T1694" t="s">
        <v>50</v>
      </c>
      <c r="U1694" t="s">
        <v>50</v>
      </c>
      <c r="V1694" t="s">
        <v>51</v>
      </c>
      <c r="W1694" t="s">
        <v>51</v>
      </c>
      <c r="X1694" t="s">
        <v>51</v>
      </c>
      <c r="Y1694" t="s">
        <v>50</v>
      </c>
      <c r="Z1694" t="s">
        <v>52</v>
      </c>
      <c r="AA1694" t="s">
        <v>50</v>
      </c>
      <c r="AB1694" t="s">
        <v>50</v>
      </c>
      <c r="AC1694">
        <v>158</v>
      </c>
      <c r="AD1694">
        <v>35</v>
      </c>
      <c r="AE1694">
        <v>14.5</v>
      </c>
      <c r="AF1694">
        <v>4.5</v>
      </c>
      <c r="AI1694" t="s">
        <v>52</v>
      </c>
      <c r="AJ1694" t="s">
        <v>52</v>
      </c>
      <c r="AK1694" t="s">
        <v>51</v>
      </c>
      <c r="AL1694" t="s">
        <v>50</v>
      </c>
      <c r="AM1694" t="s">
        <v>52</v>
      </c>
      <c r="AN1694" t="s">
        <v>51</v>
      </c>
      <c r="AO1694" t="s">
        <v>51</v>
      </c>
      <c r="AP1694" t="s">
        <v>51</v>
      </c>
      <c r="AQ1694" t="s">
        <v>50</v>
      </c>
      <c r="AR1694" t="s">
        <v>50</v>
      </c>
      <c r="AS1694" t="s">
        <v>51</v>
      </c>
      <c r="AT1694" t="s">
        <v>50</v>
      </c>
      <c r="AU1694" t="s">
        <v>52</v>
      </c>
      <c r="AV1694" t="s">
        <v>52</v>
      </c>
      <c r="AW1694" t="s">
        <v>52</v>
      </c>
      <c r="AX1694" t="s">
        <v>52</v>
      </c>
      <c r="AY1694" t="s">
        <v>51</v>
      </c>
    </row>
    <row r="1695" spans="1:51" hidden="1" x14ac:dyDescent="0.25">
      <c r="A1695">
        <v>288202</v>
      </c>
      <c r="B1695">
        <v>53</v>
      </c>
      <c r="C1695">
        <v>53</v>
      </c>
      <c r="D1695">
        <v>34</v>
      </c>
      <c r="E1695">
        <v>2</v>
      </c>
      <c r="F1695" t="s">
        <v>1936</v>
      </c>
      <c r="G1695" s="22">
        <v>12478</v>
      </c>
      <c r="H1695">
        <v>84</v>
      </c>
      <c r="I1695" t="s">
        <v>56</v>
      </c>
      <c r="J1695" t="s">
        <v>47</v>
      </c>
      <c r="K1695" t="s">
        <v>58</v>
      </c>
      <c r="L1695">
        <v>31.14</v>
      </c>
      <c r="M1695">
        <v>120</v>
      </c>
      <c r="N1695">
        <v>75</v>
      </c>
      <c r="O1695">
        <v>45</v>
      </c>
      <c r="P1695">
        <v>97.5</v>
      </c>
      <c r="Q1695">
        <v>85</v>
      </c>
      <c r="R1695" t="s">
        <v>54</v>
      </c>
      <c r="S1695" t="s">
        <v>50</v>
      </c>
      <c r="T1695" t="s">
        <v>50</v>
      </c>
      <c r="U1695" t="s">
        <v>50</v>
      </c>
      <c r="V1695" t="s">
        <v>51</v>
      </c>
      <c r="W1695" t="s">
        <v>51</v>
      </c>
      <c r="X1695" t="s">
        <v>51</v>
      </c>
      <c r="Y1695" t="s">
        <v>50</v>
      </c>
      <c r="Z1695" t="s">
        <v>52</v>
      </c>
      <c r="AA1695" t="s">
        <v>50</v>
      </c>
      <c r="AB1695" t="s">
        <v>50</v>
      </c>
      <c r="AC1695">
        <v>142</v>
      </c>
      <c r="AD1695">
        <v>39</v>
      </c>
      <c r="AE1695">
        <v>146</v>
      </c>
      <c r="AF1695">
        <v>5.4</v>
      </c>
      <c r="AI1695" t="s">
        <v>52</v>
      </c>
      <c r="AJ1695" t="s">
        <v>52</v>
      </c>
      <c r="AK1695" t="s">
        <v>51</v>
      </c>
      <c r="AL1695" t="s">
        <v>50</v>
      </c>
      <c r="AM1695" t="s">
        <v>52</v>
      </c>
      <c r="AN1695" t="s">
        <v>51</v>
      </c>
      <c r="AO1695" t="s">
        <v>51</v>
      </c>
      <c r="AP1695" t="s">
        <v>51</v>
      </c>
      <c r="AQ1695" t="s">
        <v>50</v>
      </c>
      <c r="AR1695" t="s">
        <v>50</v>
      </c>
      <c r="AS1695" t="s">
        <v>51</v>
      </c>
      <c r="AT1695" t="s">
        <v>50</v>
      </c>
      <c r="AU1695" t="s">
        <v>52</v>
      </c>
      <c r="AV1695" t="s">
        <v>52</v>
      </c>
      <c r="AW1695" t="s">
        <v>52</v>
      </c>
      <c r="AX1695" t="s">
        <v>52</v>
      </c>
      <c r="AY1695" t="s">
        <v>51</v>
      </c>
    </row>
    <row r="1696" spans="1:51" x14ac:dyDescent="0.25">
      <c r="A1696">
        <v>288311</v>
      </c>
      <c r="B1696">
        <v>65</v>
      </c>
      <c r="D1696">
        <v>65</v>
      </c>
      <c r="E1696">
        <v>1</v>
      </c>
      <c r="F1696" t="s">
        <v>404</v>
      </c>
      <c r="G1696" s="22">
        <v>9422</v>
      </c>
      <c r="H1696">
        <v>93</v>
      </c>
      <c r="I1696" t="s">
        <v>46</v>
      </c>
      <c r="J1696" t="s">
        <v>47</v>
      </c>
      <c r="K1696" t="s">
        <v>58</v>
      </c>
      <c r="L1696">
        <v>30.84</v>
      </c>
      <c r="M1696">
        <v>120</v>
      </c>
      <c r="N1696">
        <v>75</v>
      </c>
      <c r="O1696">
        <v>45</v>
      </c>
      <c r="P1696">
        <v>97.5</v>
      </c>
      <c r="Q1696">
        <v>68</v>
      </c>
      <c r="R1696" t="s">
        <v>54</v>
      </c>
      <c r="S1696" t="s">
        <v>51</v>
      </c>
      <c r="T1696" t="s">
        <v>50</v>
      </c>
      <c r="U1696" t="s">
        <v>50</v>
      </c>
      <c r="V1696" t="s">
        <v>50</v>
      </c>
      <c r="W1696" t="s">
        <v>50</v>
      </c>
      <c r="X1696" t="s">
        <v>50</v>
      </c>
      <c r="Y1696" t="s">
        <v>50</v>
      </c>
      <c r="Z1696" t="s">
        <v>52</v>
      </c>
      <c r="AA1696" t="s">
        <v>50</v>
      </c>
      <c r="AB1696" t="s">
        <v>51</v>
      </c>
      <c r="AC1696">
        <v>80</v>
      </c>
      <c r="AD1696">
        <v>56</v>
      </c>
      <c r="AE1696">
        <v>102</v>
      </c>
      <c r="AF1696">
        <v>4.4000000000000004</v>
      </c>
      <c r="AG1696">
        <v>31</v>
      </c>
      <c r="AI1696" t="s">
        <v>52</v>
      </c>
      <c r="AJ1696" t="s">
        <v>52</v>
      </c>
      <c r="AK1696" t="s">
        <v>50</v>
      </c>
      <c r="AL1696" t="s">
        <v>50</v>
      </c>
      <c r="AM1696" t="s">
        <v>52</v>
      </c>
      <c r="AO1696" t="s">
        <v>51</v>
      </c>
      <c r="AP1696" t="s">
        <v>50</v>
      </c>
      <c r="AQ1696" t="s">
        <v>50</v>
      </c>
      <c r="AR1696" t="s">
        <v>50</v>
      </c>
      <c r="AS1696" t="s">
        <v>50</v>
      </c>
      <c r="AT1696" t="s">
        <v>50</v>
      </c>
      <c r="AU1696" t="s">
        <v>52</v>
      </c>
      <c r="AV1696" t="s">
        <v>52</v>
      </c>
      <c r="AW1696" t="s">
        <v>52</v>
      </c>
      <c r="AX1696" t="s">
        <v>52</v>
      </c>
      <c r="AY1696" t="s">
        <v>51</v>
      </c>
    </row>
    <row r="1697" spans="1:51" hidden="1" x14ac:dyDescent="0.25">
      <c r="A1697">
        <v>288311</v>
      </c>
      <c r="B1697">
        <v>65</v>
      </c>
      <c r="D1697">
        <v>65</v>
      </c>
      <c r="E1697">
        <v>2</v>
      </c>
      <c r="F1697" t="s">
        <v>1937</v>
      </c>
      <c r="G1697" s="22">
        <v>9422</v>
      </c>
      <c r="H1697">
        <v>93</v>
      </c>
      <c r="I1697" t="s">
        <v>46</v>
      </c>
      <c r="J1697" t="s">
        <v>47</v>
      </c>
      <c r="K1697" t="s">
        <v>58</v>
      </c>
      <c r="L1697">
        <v>32.21</v>
      </c>
      <c r="M1697">
        <v>110</v>
      </c>
      <c r="N1697">
        <v>70</v>
      </c>
      <c r="O1697">
        <v>40</v>
      </c>
      <c r="P1697">
        <v>90</v>
      </c>
      <c r="Q1697">
        <v>75</v>
      </c>
      <c r="R1697" t="s">
        <v>54</v>
      </c>
      <c r="S1697" t="s">
        <v>50</v>
      </c>
      <c r="T1697" t="s">
        <v>50</v>
      </c>
      <c r="U1697" t="s">
        <v>50</v>
      </c>
      <c r="V1697" t="s">
        <v>50</v>
      </c>
      <c r="W1697" t="s">
        <v>50</v>
      </c>
      <c r="X1697" t="s">
        <v>50</v>
      </c>
      <c r="Y1697" t="s">
        <v>50</v>
      </c>
      <c r="Z1697" t="s">
        <v>52</v>
      </c>
      <c r="AA1697" t="s">
        <v>50</v>
      </c>
      <c r="AB1697" t="s">
        <v>51</v>
      </c>
      <c r="AI1697" t="s">
        <v>52</v>
      </c>
      <c r="AJ1697" t="s">
        <v>52</v>
      </c>
      <c r="AK1697" t="s">
        <v>50</v>
      </c>
      <c r="AL1697" t="s">
        <v>50</v>
      </c>
      <c r="AM1697" t="s">
        <v>52</v>
      </c>
      <c r="AN1697" t="s">
        <v>50</v>
      </c>
      <c r="AO1697" t="s">
        <v>51</v>
      </c>
      <c r="AP1697" t="s">
        <v>50</v>
      </c>
      <c r="AQ1697" t="s">
        <v>50</v>
      </c>
      <c r="AR1697" t="s">
        <v>50</v>
      </c>
      <c r="AS1697" t="s">
        <v>50</v>
      </c>
      <c r="AT1697" t="s">
        <v>50</v>
      </c>
      <c r="AU1697" t="s">
        <v>52</v>
      </c>
      <c r="AV1697" t="s">
        <v>52</v>
      </c>
      <c r="AW1697" t="s">
        <v>52</v>
      </c>
      <c r="AX1697" t="s">
        <v>52</v>
      </c>
      <c r="AY1697" t="s">
        <v>51</v>
      </c>
    </row>
    <row r="1698" spans="1:51" hidden="1" x14ac:dyDescent="0.25">
      <c r="A1698">
        <v>288311</v>
      </c>
      <c r="B1698">
        <v>65</v>
      </c>
      <c r="C1698">
        <v>65</v>
      </c>
      <c r="D1698">
        <v>65</v>
      </c>
      <c r="E1698">
        <v>3</v>
      </c>
      <c r="F1698" t="s">
        <v>1938</v>
      </c>
      <c r="G1698" s="22">
        <v>9422</v>
      </c>
      <c r="H1698">
        <v>93</v>
      </c>
      <c r="I1698" t="s">
        <v>46</v>
      </c>
      <c r="J1698" t="s">
        <v>47</v>
      </c>
      <c r="K1698" t="s">
        <v>58</v>
      </c>
      <c r="L1698">
        <v>32.21</v>
      </c>
      <c r="O1698">
        <v>0</v>
      </c>
      <c r="P1698">
        <v>0</v>
      </c>
      <c r="S1698" t="s">
        <v>50</v>
      </c>
      <c r="T1698" t="s">
        <v>50</v>
      </c>
      <c r="V1698" t="s">
        <v>50</v>
      </c>
      <c r="W1698" t="s">
        <v>50</v>
      </c>
      <c r="X1698" t="s">
        <v>50</v>
      </c>
      <c r="Y1698" t="s">
        <v>50</v>
      </c>
      <c r="Z1698" t="s">
        <v>52</v>
      </c>
      <c r="AA1698" t="s">
        <v>50</v>
      </c>
      <c r="AB1698" t="s">
        <v>51</v>
      </c>
      <c r="AK1698" t="s">
        <v>50</v>
      </c>
      <c r="AL1698" t="s">
        <v>50</v>
      </c>
      <c r="AN1698" t="s">
        <v>50</v>
      </c>
      <c r="AO1698" t="s">
        <v>51</v>
      </c>
      <c r="AP1698" t="s">
        <v>50</v>
      </c>
      <c r="AQ1698" t="s">
        <v>50</v>
      </c>
      <c r="AR1698" t="s">
        <v>50</v>
      </c>
      <c r="AS1698" t="s">
        <v>50</v>
      </c>
      <c r="AT1698" t="s">
        <v>50</v>
      </c>
      <c r="AU1698" t="s">
        <v>52</v>
      </c>
      <c r="AV1698" t="s">
        <v>52</v>
      </c>
      <c r="AW1698" t="s">
        <v>52</v>
      </c>
      <c r="AX1698" t="s">
        <v>52</v>
      </c>
      <c r="AY1698" t="s">
        <v>51</v>
      </c>
    </row>
    <row r="1699" spans="1:51" x14ac:dyDescent="0.25">
      <c r="A1699">
        <v>288471</v>
      </c>
      <c r="B1699">
        <v>59</v>
      </c>
      <c r="C1699">
        <v>59</v>
      </c>
      <c r="D1699">
        <v>40</v>
      </c>
      <c r="E1699">
        <v>1</v>
      </c>
      <c r="F1699" t="s">
        <v>405</v>
      </c>
      <c r="G1699" s="22">
        <v>16386</v>
      </c>
      <c r="H1699">
        <v>74</v>
      </c>
      <c r="I1699" t="s">
        <v>56</v>
      </c>
      <c r="J1699" t="s">
        <v>57</v>
      </c>
      <c r="K1699" t="s">
        <v>58</v>
      </c>
      <c r="L1699">
        <v>24.4</v>
      </c>
      <c r="M1699">
        <v>135</v>
      </c>
      <c r="N1699">
        <v>70</v>
      </c>
      <c r="O1699">
        <v>65</v>
      </c>
      <c r="P1699">
        <v>102.5</v>
      </c>
      <c r="Q1699">
        <v>57</v>
      </c>
      <c r="R1699" t="s">
        <v>49</v>
      </c>
      <c r="S1699" t="s">
        <v>50</v>
      </c>
      <c r="T1699" t="s">
        <v>50</v>
      </c>
      <c r="U1699" t="s">
        <v>50</v>
      </c>
      <c r="V1699" t="s">
        <v>50</v>
      </c>
      <c r="W1699" t="s">
        <v>50</v>
      </c>
      <c r="X1699" t="s">
        <v>50</v>
      </c>
      <c r="Y1699" t="s">
        <v>50</v>
      </c>
      <c r="Z1699" t="s">
        <v>52</v>
      </c>
      <c r="AA1699" t="s">
        <v>50</v>
      </c>
      <c r="AB1699" t="s">
        <v>50</v>
      </c>
      <c r="AK1699" t="s">
        <v>50</v>
      </c>
      <c r="AL1699" t="s">
        <v>51</v>
      </c>
      <c r="AN1699" t="s">
        <v>50</v>
      </c>
      <c r="AO1699" t="s">
        <v>50</v>
      </c>
      <c r="AP1699" t="s">
        <v>50</v>
      </c>
      <c r="AQ1699" t="s">
        <v>50</v>
      </c>
      <c r="AR1699" t="s">
        <v>50</v>
      </c>
      <c r="AS1699" t="s">
        <v>51</v>
      </c>
      <c r="AT1699" t="s">
        <v>50</v>
      </c>
      <c r="AU1699" t="s">
        <v>52</v>
      </c>
      <c r="AV1699" t="s">
        <v>52</v>
      </c>
      <c r="AW1699" t="s">
        <v>52</v>
      </c>
      <c r="AX1699" t="s">
        <v>52</v>
      </c>
      <c r="AY1699" t="s">
        <v>50</v>
      </c>
    </row>
    <row r="1700" spans="1:51" hidden="1" x14ac:dyDescent="0.25">
      <c r="A1700">
        <v>288471</v>
      </c>
      <c r="B1700">
        <v>54</v>
      </c>
      <c r="C1700">
        <v>54</v>
      </c>
      <c r="D1700">
        <v>40</v>
      </c>
      <c r="E1700">
        <v>2</v>
      </c>
      <c r="F1700" t="s">
        <v>1939</v>
      </c>
      <c r="G1700" s="22">
        <v>16386</v>
      </c>
      <c r="H1700">
        <v>74</v>
      </c>
      <c r="I1700" t="s">
        <v>56</v>
      </c>
      <c r="J1700" t="s">
        <v>57</v>
      </c>
      <c r="K1700" t="s">
        <v>58</v>
      </c>
      <c r="L1700">
        <v>23.9</v>
      </c>
      <c r="M1700">
        <v>105</v>
      </c>
      <c r="N1700">
        <v>60</v>
      </c>
      <c r="O1700">
        <v>45</v>
      </c>
      <c r="P1700">
        <v>82.5</v>
      </c>
      <c r="Q1700">
        <v>71</v>
      </c>
      <c r="R1700" t="s">
        <v>49</v>
      </c>
      <c r="S1700" t="s">
        <v>50</v>
      </c>
      <c r="T1700" t="s">
        <v>50</v>
      </c>
      <c r="U1700" t="s">
        <v>50</v>
      </c>
      <c r="V1700" t="s">
        <v>50</v>
      </c>
      <c r="W1700" t="s">
        <v>50</v>
      </c>
      <c r="X1700" t="s">
        <v>50</v>
      </c>
      <c r="Y1700" t="s">
        <v>50</v>
      </c>
      <c r="Z1700" t="s">
        <v>52</v>
      </c>
      <c r="AA1700" t="s">
        <v>50</v>
      </c>
      <c r="AB1700" t="s">
        <v>50</v>
      </c>
      <c r="AC1700">
        <v>75</v>
      </c>
      <c r="AD1700">
        <v>87</v>
      </c>
      <c r="AE1700">
        <v>129</v>
      </c>
      <c r="AF1700">
        <v>4.3</v>
      </c>
      <c r="AI1700">
        <v>3.9</v>
      </c>
      <c r="AJ1700">
        <v>1.3</v>
      </c>
      <c r="AK1700" t="s">
        <v>50</v>
      </c>
      <c r="AL1700" t="s">
        <v>51</v>
      </c>
      <c r="AM1700" t="s">
        <v>50</v>
      </c>
      <c r="AN1700" t="s">
        <v>50</v>
      </c>
      <c r="AO1700" t="s">
        <v>50</v>
      </c>
      <c r="AP1700" t="s">
        <v>50</v>
      </c>
      <c r="AQ1700" t="s">
        <v>50</v>
      </c>
      <c r="AR1700" t="s">
        <v>50</v>
      </c>
      <c r="AS1700" t="s">
        <v>51</v>
      </c>
      <c r="AT1700" t="s">
        <v>50</v>
      </c>
      <c r="AU1700" t="s">
        <v>52</v>
      </c>
      <c r="AV1700" t="s">
        <v>52</v>
      </c>
      <c r="AW1700" t="s">
        <v>52</v>
      </c>
      <c r="AX1700" t="s">
        <v>52</v>
      </c>
      <c r="AY1700" t="s">
        <v>50</v>
      </c>
    </row>
    <row r="1701" spans="1:51" x14ac:dyDescent="0.25">
      <c r="A1701">
        <v>288548</v>
      </c>
      <c r="B1701">
        <v>63</v>
      </c>
      <c r="D1701">
        <v>63</v>
      </c>
      <c r="E1701">
        <v>1</v>
      </c>
      <c r="F1701" t="s">
        <v>406</v>
      </c>
      <c r="G1701" s="22">
        <v>34068</v>
      </c>
      <c r="H1701">
        <v>25</v>
      </c>
      <c r="I1701" t="s">
        <v>56</v>
      </c>
      <c r="J1701" t="s">
        <v>57</v>
      </c>
      <c r="K1701" t="s">
        <v>58</v>
      </c>
      <c r="L1701">
        <v>19.54</v>
      </c>
      <c r="M1701">
        <v>105</v>
      </c>
      <c r="N1701">
        <v>50</v>
      </c>
      <c r="O1701">
        <v>55</v>
      </c>
      <c r="P1701">
        <v>77.5</v>
      </c>
      <c r="Q1701">
        <v>79</v>
      </c>
      <c r="R1701" t="s">
        <v>49</v>
      </c>
      <c r="S1701" t="s">
        <v>50</v>
      </c>
      <c r="T1701" t="s">
        <v>50</v>
      </c>
      <c r="U1701" t="s">
        <v>50</v>
      </c>
      <c r="V1701" t="s">
        <v>50</v>
      </c>
      <c r="W1701" t="s">
        <v>50</v>
      </c>
      <c r="X1701" t="s">
        <v>50</v>
      </c>
      <c r="Y1701" t="s">
        <v>50</v>
      </c>
      <c r="Z1701" t="s">
        <v>52</v>
      </c>
      <c r="AA1701" t="s">
        <v>50</v>
      </c>
      <c r="AB1701" t="s">
        <v>51</v>
      </c>
      <c r="AI1701" t="s">
        <v>52</v>
      </c>
      <c r="AJ1701" t="s">
        <v>52</v>
      </c>
      <c r="AK1701" t="s">
        <v>50</v>
      </c>
      <c r="AL1701" t="s">
        <v>50</v>
      </c>
      <c r="AM1701" t="s">
        <v>52</v>
      </c>
      <c r="AN1701" t="s">
        <v>50</v>
      </c>
      <c r="AO1701" t="s">
        <v>50</v>
      </c>
      <c r="AQ1701" t="s">
        <v>50</v>
      </c>
      <c r="AR1701" t="s">
        <v>50</v>
      </c>
      <c r="AS1701" t="s">
        <v>50</v>
      </c>
      <c r="AT1701" t="s">
        <v>50</v>
      </c>
      <c r="AU1701" t="s">
        <v>52</v>
      </c>
      <c r="AV1701" t="s">
        <v>52</v>
      </c>
      <c r="AW1701" t="s">
        <v>52</v>
      </c>
      <c r="AX1701" t="s">
        <v>52</v>
      </c>
      <c r="AY1701" t="s">
        <v>50</v>
      </c>
    </row>
    <row r="1702" spans="1:51" hidden="1" x14ac:dyDescent="0.25">
      <c r="A1702">
        <v>288548</v>
      </c>
      <c r="B1702">
        <v>75</v>
      </c>
      <c r="C1702">
        <v>75</v>
      </c>
      <c r="D1702">
        <v>63</v>
      </c>
      <c r="E1702">
        <v>2</v>
      </c>
      <c r="F1702" t="s">
        <v>1940</v>
      </c>
      <c r="G1702" s="22">
        <v>34068</v>
      </c>
      <c r="H1702">
        <v>25</v>
      </c>
      <c r="I1702" t="s">
        <v>56</v>
      </c>
      <c r="J1702" t="s">
        <v>57</v>
      </c>
      <c r="K1702" t="s">
        <v>58</v>
      </c>
      <c r="L1702">
        <v>22.3</v>
      </c>
      <c r="M1702">
        <v>125</v>
      </c>
      <c r="N1702">
        <v>75</v>
      </c>
      <c r="O1702">
        <v>50</v>
      </c>
      <c r="P1702">
        <v>100</v>
      </c>
      <c r="Q1702">
        <v>70</v>
      </c>
      <c r="R1702" t="s">
        <v>49</v>
      </c>
      <c r="S1702" t="s">
        <v>50</v>
      </c>
      <c r="T1702" t="s">
        <v>50</v>
      </c>
      <c r="U1702" t="s">
        <v>50</v>
      </c>
      <c r="V1702" t="s">
        <v>50</v>
      </c>
      <c r="W1702" t="s">
        <v>50</v>
      </c>
      <c r="X1702" t="s">
        <v>50</v>
      </c>
      <c r="Y1702" t="s">
        <v>50</v>
      </c>
      <c r="Z1702" t="s">
        <v>52</v>
      </c>
      <c r="AA1702" t="s">
        <v>50</v>
      </c>
      <c r="AB1702" t="s">
        <v>51</v>
      </c>
      <c r="AK1702" t="s">
        <v>50</v>
      </c>
      <c r="AL1702" t="s">
        <v>50</v>
      </c>
      <c r="AN1702" t="s">
        <v>50</v>
      </c>
      <c r="AO1702" t="s">
        <v>50</v>
      </c>
      <c r="AP1702" t="s">
        <v>50</v>
      </c>
      <c r="AQ1702" t="s">
        <v>50</v>
      </c>
      <c r="AR1702" t="s">
        <v>50</v>
      </c>
      <c r="AS1702" t="s">
        <v>50</v>
      </c>
      <c r="AT1702" t="s">
        <v>50</v>
      </c>
      <c r="AU1702" t="s">
        <v>52</v>
      </c>
      <c r="AV1702" t="s">
        <v>52</v>
      </c>
      <c r="AW1702" t="s">
        <v>52</v>
      </c>
      <c r="AX1702" t="s">
        <v>52</v>
      </c>
      <c r="AY1702" t="s">
        <v>50</v>
      </c>
    </row>
    <row r="1703" spans="1:51" x14ac:dyDescent="0.25">
      <c r="A1703">
        <v>288557</v>
      </c>
      <c r="B1703">
        <v>75</v>
      </c>
      <c r="D1703">
        <v>75</v>
      </c>
      <c r="E1703">
        <v>1</v>
      </c>
      <c r="F1703" t="s">
        <v>407</v>
      </c>
      <c r="G1703" s="22">
        <v>15119</v>
      </c>
      <c r="H1703">
        <v>77</v>
      </c>
      <c r="I1703" t="s">
        <v>46</v>
      </c>
      <c r="J1703" t="s">
        <v>47</v>
      </c>
      <c r="K1703" t="s">
        <v>58</v>
      </c>
      <c r="L1703">
        <v>48.93</v>
      </c>
      <c r="M1703">
        <v>165</v>
      </c>
      <c r="N1703">
        <v>80</v>
      </c>
      <c r="O1703">
        <v>85</v>
      </c>
      <c r="P1703">
        <v>122.5</v>
      </c>
      <c r="Q1703">
        <v>68</v>
      </c>
      <c r="R1703" t="s">
        <v>54</v>
      </c>
      <c r="S1703" t="s">
        <v>50</v>
      </c>
      <c r="T1703" t="s">
        <v>50</v>
      </c>
      <c r="U1703" t="s">
        <v>50</v>
      </c>
      <c r="V1703" t="s">
        <v>51</v>
      </c>
      <c r="W1703" t="s">
        <v>51</v>
      </c>
      <c r="X1703" t="s">
        <v>50</v>
      </c>
      <c r="Y1703" t="s">
        <v>51</v>
      </c>
      <c r="Z1703" t="s">
        <v>52</v>
      </c>
      <c r="AA1703" t="s">
        <v>50</v>
      </c>
      <c r="AB1703" t="s">
        <v>50</v>
      </c>
      <c r="AC1703">
        <v>66</v>
      </c>
      <c r="AD1703">
        <v>79</v>
      </c>
      <c r="AF1703">
        <v>4</v>
      </c>
      <c r="AG1703">
        <v>53</v>
      </c>
      <c r="AI1703" t="s">
        <v>52</v>
      </c>
      <c r="AJ1703" t="s">
        <v>52</v>
      </c>
      <c r="AK1703" t="s">
        <v>50</v>
      </c>
      <c r="AL1703" t="s">
        <v>51</v>
      </c>
      <c r="AM1703" t="s">
        <v>52</v>
      </c>
      <c r="AN1703" t="s">
        <v>50</v>
      </c>
      <c r="AO1703" t="s">
        <v>50</v>
      </c>
      <c r="AQ1703" t="s">
        <v>50</v>
      </c>
      <c r="AR1703" t="s">
        <v>50</v>
      </c>
      <c r="AS1703" t="s">
        <v>51</v>
      </c>
      <c r="AT1703" t="s">
        <v>50</v>
      </c>
      <c r="AU1703" t="s">
        <v>52</v>
      </c>
      <c r="AV1703" t="s">
        <v>52</v>
      </c>
      <c r="AW1703" t="s">
        <v>52</v>
      </c>
      <c r="AX1703" t="s">
        <v>52</v>
      </c>
      <c r="AY1703" t="s">
        <v>50</v>
      </c>
    </row>
    <row r="1704" spans="1:51" hidden="1" x14ac:dyDescent="0.25">
      <c r="A1704">
        <v>288557</v>
      </c>
      <c r="B1704">
        <v>73</v>
      </c>
      <c r="C1704">
        <v>73</v>
      </c>
      <c r="D1704">
        <v>75</v>
      </c>
      <c r="E1704">
        <v>2</v>
      </c>
      <c r="F1704" t="s">
        <v>1941</v>
      </c>
      <c r="G1704" s="22">
        <v>15119</v>
      </c>
      <c r="H1704">
        <v>77</v>
      </c>
      <c r="I1704" t="s">
        <v>46</v>
      </c>
      <c r="J1704" t="s">
        <v>47</v>
      </c>
      <c r="K1704" t="s">
        <v>58</v>
      </c>
      <c r="L1704">
        <v>48.93</v>
      </c>
      <c r="O1704">
        <v>0</v>
      </c>
      <c r="P1704">
        <v>0</v>
      </c>
      <c r="S1704" t="s">
        <v>50</v>
      </c>
      <c r="T1704" t="s">
        <v>50</v>
      </c>
      <c r="V1704" t="s">
        <v>51</v>
      </c>
      <c r="W1704" t="s">
        <v>51</v>
      </c>
      <c r="X1704" t="s">
        <v>50</v>
      </c>
      <c r="Y1704" t="s">
        <v>51</v>
      </c>
      <c r="Z1704" t="s">
        <v>52</v>
      </c>
      <c r="AA1704" t="s">
        <v>50</v>
      </c>
      <c r="AB1704" t="s">
        <v>50</v>
      </c>
      <c r="AK1704" t="s">
        <v>50</v>
      </c>
      <c r="AL1704" t="s">
        <v>51</v>
      </c>
      <c r="AN1704" t="s">
        <v>50</v>
      </c>
      <c r="AO1704" t="s">
        <v>50</v>
      </c>
      <c r="AP1704" t="s">
        <v>50</v>
      </c>
      <c r="AQ1704" t="s">
        <v>50</v>
      </c>
      <c r="AR1704" t="s">
        <v>50</v>
      </c>
      <c r="AS1704" t="s">
        <v>51</v>
      </c>
      <c r="AT1704" t="s">
        <v>50</v>
      </c>
      <c r="AU1704" t="s">
        <v>52</v>
      </c>
      <c r="AV1704" t="s">
        <v>52</v>
      </c>
      <c r="AW1704" t="s">
        <v>52</v>
      </c>
      <c r="AX1704" t="s">
        <v>52</v>
      </c>
      <c r="AY1704" t="s">
        <v>51</v>
      </c>
    </row>
    <row r="1705" spans="1:51" x14ac:dyDescent="0.25">
      <c r="A1705">
        <v>288584</v>
      </c>
      <c r="B1705">
        <v>51</v>
      </c>
      <c r="C1705">
        <v>51</v>
      </c>
      <c r="D1705">
        <v>46</v>
      </c>
      <c r="E1705">
        <v>1</v>
      </c>
      <c r="F1705" t="s">
        <v>408</v>
      </c>
      <c r="G1705" s="22">
        <v>22901</v>
      </c>
      <c r="H1705">
        <v>56</v>
      </c>
      <c r="I1705" t="s">
        <v>46</v>
      </c>
      <c r="J1705" t="s">
        <v>47</v>
      </c>
      <c r="K1705" t="s">
        <v>58</v>
      </c>
      <c r="L1705">
        <v>21.4</v>
      </c>
      <c r="M1705">
        <v>115</v>
      </c>
      <c r="N1705">
        <v>70</v>
      </c>
      <c r="O1705">
        <v>45</v>
      </c>
      <c r="P1705">
        <v>92.5</v>
      </c>
      <c r="Q1705">
        <v>52</v>
      </c>
      <c r="R1705" t="s">
        <v>49</v>
      </c>
      <c r="S1705" t="s">
        <v>50</v>
      </c>
      <c r="T1705" t="s">
        <v>50</v>
      </c>
      <c r="U1705" t="s">
        <v>50</v>
      </c>
      <c r="V1705" t="s">
        <v>50</v>
      </c>
      <c r="W1705" t="s">
        <v>50</v>
      </c>
      <c r="X1705" t="s">
        <v>50</v>
      </c>
      <c r="Y1705" t="s">
        <v>50</v>
      </c>
      <c r="Z1705" t="s">
        <v>52</v>
      </c>
      <c r="AA1705" t="s">
        <v>50</v>
      </c>
      <c r="AB1705" t="s">
        <v>50</v>
      </c>
      <c r="AK1705" t="s">
        <v>51</v>
      </c>
      <c r="AL1705" t="s">
        <v>50</v>
      </c>
      <c r="AM1705" t="s">
        <v>50</v>
      </c>
      <c r="AN1705" t="s">
        <v>51</v>
      </c>
      <c r="AO1705" t="s">
        <v>50</v>
      </c>
      <c r="AP1705" t="s">
        <v>50</v>
      </c>
      <c r="AQ1705" t="s">
        <v>50</v>
      </c>
      <c r="AR1705" t="s">
        <v>50</v>
      </c>
      <c r="AS1705" t="s">
        <v>50</v>
      </c>
      <c r="AT1705" t="s">
        <v>50</v>
      </c>
      <c r="AU1705" t="s">
        <v>52</v>
      </c>
      <c r="AV1705" t="s">
        <v>52</v>
      </c>
      <c r="AW1705" t="s">
        <v>52</v>
      </c>
      <c r="AX1705" t="s">
        <v>52</v>
      </c>
      <c r="AY1705" t="s">
        <v>50</v>
      </c>
    </row>
    <row r="1706" spans="1:51" x14ac:dyDescent="0.25">
      <c r="A1706">
        <v>288770</v>
      </c>
      <c r="B1706">
        <v>63</v>
      </c>
      <c r="D1706">
        <v>63</v>
      </c>
      <c r="E1706">
        <v>1</v>
      </c>
      <c r="F1706" t="s">
        <v>409</v>
      </c>
      <c r="G1706" s="22">
        <v>12858</v>
      </c>
      <c r="H1706">
        <v>83</v>
      </c>
      <c r="I1706" t="s">
        <v>46</v>
      </c>
      <c r="J1706" t="s">
        <v>47</v>
      </c>
      <c r="K1706" t="s">
        <v>58</v>
      </c>
      <c r="L1706">
        <v>31.29</v>
      </c>
      <c r="M1706">
        <v>130</v>
      </c>
      <c r="N1706">
        <v>70</v>
      </c>
      <c r="O1706">
        <v>60</v>
      </c>
      <c r="P1706">
        <v>100</v>
      </c>
      <c r="Q1706">
        <v>68</v>
      </c>
      <c r="R1706" t="s">
        <v>54</v>
      </c>
      <c r="S1706" t="s">
        <v>51</v>
      </c>
      <c r="T1706" t="s">
        <v>50</v>
      </c>
      <c r="U1706" t="s">
        <v>50</v>
      </c>
      <c r="V1706" t="s">
        <v>51</v>
      </c>
      <c r="W1706" t="s">
        <v>50</v>
      </c>
      <c r="X1706" t="s">
        <v>51</v>
      </c>
      <c r="Y1706" t="s">
        <v>50</v>
      </c>
      <c r="Z1706" t="s">
        <v>52</v>
      </c>
      <c r="AA1706" t="s">
        <v>50</v>
      </c>
      <c r="AB1706" t="s">
        <v>50</v>
      </c>
      <c r="AC1706">
        <v>98</v>
      </c>
      <c r="AD1706">
        <v>47</v>
      </c>
      <c r="AF1706">
        <v>4.4000000000000004</v>
      </c>
      <c r="AI1706" t="s">
        <v>52</v>
      </c>
      <c r="AJ1706" t="s">
        <v>52</v>
      </c>
      <c r="AK1706" t="s">
        <v>50</v>
      </c>
      <c r="AL1706" t="s">
        <v>51</v>
      </c>
      <c r="AM1706" t="s">
        <v>52</v>
      </c>
      <c r="AN1706" t="s">
        <v>51</v>
      </c>
      <c r="AO1706" t="s">
        <v>51</v>
      </c>
      <c r="AP1706" t="s">
        <v>50</v>
      </c>
      <c r="AR1706" t="s">
        <v>50</v>
      </c>
      <c r="AS1706" t="s">
        <v>51</v>
      </c>
      <c r="AT1706" t="s">
        <v>50</v>
      </c>
      <c r="AU1706" t="s">
        <v>52</v>
      </c>
      <c r="AV1706" t="s">
        <v>52</v>
      </c>
      <c r="AW1706" t="s">
        <v>52</v>
      </c>
      <c r="AX1706" t="s">
        <v>52</v>
      </c>
      <c r="AY1706" t="s">
        <v>51</v>
      </c>
    </row>
    <row r="1707" spans="1:51" hidden="1" x14ac:dyDescent="0.25">
      <c r="A1707">
        <v>288770</v>
      </c>
      <c r="B1707">
        <v>63</v>
      </c>
      <c r="D1707">
        <v>63</v>
      </c>
      <c r="E1707">
        <v>2</v>
      </c>
      <c r="F1707" t="s">
        <v>1942</v>
      </c>
      <c r="G1707" s="22">
        <v>12858</v>
      </c>
      <c r="H1707">
        <v>83</v>
      </c>
      <c r="I1707" t="s">
        <v>46</v>
      </c>
      <c r="J1707" t="s">
        <v>47</v>
      </c>
      <c r="K1707" t="s">
        <v>58</v>
      </c>
      <c r="L1707">
        <v>31.77</v>
      </c>
      <c r="M1707">
        <v>110</v>
      </c>
      <c r="N1707">
        <v>60</v>
      </c>
      <c r="O1707">
        <v>50</v>
      </c>
      <c r="P1707">
        <v>85</v>
      </c>
      <c r="Q1707">
        <v>65</v>
      </c>
      <c r="R1707" t="s">
        <v>54</v>
      </c>
      <c r="S1707" t="s">
        <v>51</v>
      </c>
      <c r="T1707" t="s">
        <v>50</v>
      </c>
      <c r="U1707" t="s">
        <v>50</v>
      </c>
      <c r="V1707" t="s">
        <v>51</v>
      </c>
      <c r="W1707" t="s">
        <v>50</v>
      </c>
      <c r="X1707" t="s">
        <v>51</v>
      </c>
      <c r="Y1707" t="s">
        <v>50</v>
      </c>
      <c r="Z1707" t="s">
        <v>52</v>
      </c>
      <c r="AA1707" t="s">
        <v>50</v>
      </c>
      <c r="AB1707" t="s">
        <v>50</v>
      </c>
      <c r="AC1707">
        <v>160</v>
      </c>
      <c r="AD1707">
        <v>26</v>
      </c>
      <c r="AE1707">
        <v>103</v>
      </c>
      <c r="AF1707">
        <v>4.2</v>
      </c>
      <c r="AI1707" t="s">
        <v>52</v>
      </c>
      <c r="AJ1707" t="s">
        <v>52</v>
      </c>
      <c r="AK1707" t="s">
        <v>50</v>
      </c>
      <c r="AL1707" t="s">
        <v>51</v>
      </c>
      <c r="AM1707" t="s">
        <v>52</v>
      </c>
      <c r="AN1707" t="s">
        <v>51</v>
      </c>
      <c r="AO1707" t="s">
        <v>51</v>
      </c>
      <c r="AP1707" t="s">
        <v>50</v>
      </c>
      <c r="AR1707" t="s">
        <v>50</v>
      </c>
      <c r="AS1707" t="s">
        <v>51</v>
      </c>
      <c r="AT1707" t="s">
        <v>50</v>
      </c>
      <c r="AU1707" t="s">
        <v>52</v>
      </c>
      <c r="AV1707" t="s">
        <v>52</v>
      </c>
      <c r="AW1707" t="s">
        <v>52</v>
      </c>
      <c r="AX1707" t="s">
        <v>52</v>
      </c>
      <c r="AY1707" t="s">
        <v>51</v>
      </c>
    </row>
    <row r="1708" spans="1:51" hidden="1" x14ac:dyDescent="0.25">
      <c r="A1708">
        <v>288770</v>
      </c>
      <c r="B1708">
        <v>63</v>
      </c>
      <c r="D1708">
        <v>63</v>
      </c>
      <c r="E1708">
        <v>3</v>
      </c>
      <c r="F1708" t="s">
        <v>1943</v>
      </c>
      <c r="G1708" s="22">
        <v>12858</v>
      </c>
      <c r="H1708">
        <v>83</v>
      </c>
      <c r="I1708" t="s">
        <v>46</v>
      </c>
      <c r="J1708" t="s">
        <v>47</v>
      </c>
      <c r="K1708" t="s">
        <v>58</v>
      </c>
      <c r="L1708">
        <v>31.4</v>
      </c>
      <c r="M1708">
        <v>130</v>
      </c>
      <c r="N1708">
        <v>70</v>
      </c>
      <c r="O1708">
        <v>60</v>
      </c>
      <c r="P1708">
        <v>100</v>
      </c>
      <c r="Q1708">
        <v>89</v>
      </c>
      <c r="R1708" t="s">
        <v>59</v>
      </c>
      <c r="S1708" t="s">
        <v>51</v>
      </c>
      <c r="T1708" t="s">
        <v>50</v>
      </c>
      <c r="U1708" t="s">
        <v>51</v>
      </c>
      <c r="V1708" t="s">
        <v>51</v>
      </c>
      <c r="W1708" t="s">
        <v>50</v>
      </c>
      <c r="X1708" t="s">
        <v>51</v>
      </c>
      <c r="Y1708" t="s">
        <v>50</v>
      </c>
      <c r="Z1708" t="s">
        <v>52</v>
      </c>
      <c r="AA1708" t="s">
        <v>50</v>
      </c>
      <c r="AB1708" t="s">
        <v>50</v>
      </c>
      <c r="AC1708">
        <v>140</v>
      </c>
      <c r="AD1708">
        <v>30</v>
      </c>
      <c r="AF1708">
        <v>4.5999999999999996</v>
      </c>
      <c r="AH1708">
        <v>1474</v>
      </c>
      <c r="AI1708" t="s">
        <v>52</v>
      </c>
      <c r="AJ1708" t="s">
        <v>52</v>
      </c>
      <c r="AK1708" t="s">
        <v>50</v>
      </c>
      <c r="AL1708" t="s">
        <v>51</v>
      </c>
      <c r="AM1708" t="s">
        <v>52</v>
      </c>
      <c r="AN1708" t="s">
        <v>51</v>
      </c>
      <c r="AO1708" t="s">
        <v>51</v>
      </c>
      <c r="AP1708" t="s">
        <v>50</v>
      </c>
      <c r="AR1708" t="s">
        <v>50</v>
      </c>
      <c r="AS1708" t="s">
        <v>51</v>
      </c>
      <c r="AT1708" t="s">
        <v>50</v>
      </c>
      <c r="AU1708" t="s">
        <v>52</v>
      </c>
      <c r="AV1708" t="s">
        <v>52</v>
      </c>
      <c r="AW1708" t="s">
        <v>52</v>
      </c>
      <c r="AX1708" t="s">
        <v>52</v>
      </c>
      <c r="AY1708" t="s">
        <v>51</v>
      </c>
    </row>
    <row r="1709" spans="1:51" hidden="1" x14ac:dyDescent="0.25">
      <c r="A1709">
        <v>288770</v>
      </c>
      <c r="B1709">
        <v>63</v>
      </c>
      <c r="D1709">
        <v>63</v>
      </c>
      <c r="E1709">
        <v>4</v>
      </c>
      <c r="F1709" t="s">
        <v>1944</v>
      </c>
      <c r="G1709" s="22">
        <v>12858</v>
      </c>
      <c r="H1709">
        <v>83</v>
      </c>
      <c r="I1709" t="s">
        <v>46</v>
      </c>
      <c r="J1709" t="s">
        <v>47</v>
      </c>
      <c r="K1709" t="s">
        <v>58</v>
      </c>
      <c r="L1709">
        <v>30.49</v>
      </c>
      <c r="M1709">
        <v>115</v>
      </c>
      <c r="N1709">
        <v>60</v>
      </c>
      <c r="O1709">
        <v>55</v>
      </c>
      <c r="P1709">
        <v>87.5</v>
      </c>
      <c r="Q1709">
        <v>83</v>
      </c>
      <c r="R1709" t="s">
        <v>59</v>
      </c>
      <c r="S1709" t="s">
        <v>51</v>
      </c>
      <c r="T1709" t="s">
        <v>50</v>
      </c>
      <c r="U1709" t="s">
        <v>51</v>
      </c>
      <c r="V1709" t="s">
        <v>51</v>
      </c>
      <c r="W1709" t="s">
        <v>50</v>
      </c>
      <c r="X1709" t="s">
        <v>51</v>
      </c>
      <c r="Y1709" t="s">
        <v>50</v>
      </c>
      <c r="Z1709" t="s">
        <v>52</v>
      </c>
      <c r="AA1709" t="s">
        <v>50</v>
      </c>
      <c r="AB1709" t="s">
        <v>50</v>
      </c>
      <c r="AC1709">
        <v>219</v>
      </c>
      <c r="AD1709">
        <v>18</v>
      </c>
      <c r="AF1709">
        <v>4.3</v>
      </c>
      <c r="AI1709" t="s">
        <v>52</v>
      </c>
      <c r="AJ1709" t="s">
        <v>52</v>
      </c>
      <c r="AK1709" t="s">
        <v>50</v>
      </c>
      <c r="AL1709" t="s">
        <v>51</v>
      </c>
      <c r="AM1709" t="s">
        <v>52</v>
      </c>
      <c r="AN1709" t="s">
        <v>51</v>
      </c>
      <c r="AO1709" t="s">
        <v>51</v>
      </c>
      <c r="AP1709" t="s">
        <v>51</v>
      </c>
      <c r="AR1709" t="s">
        <v>50</v>
      </c>
      <c r="AS1709" t="s">
        <v>51</v>
      </c>
      <c r="AT1709" t="s">
        <v>51</v>
      </c>
      <c r="AU1709" t="s">
        <v>52</v>
      </c>
      <c r="AV1709" t="s">
        <v>52</v>
      </c>
      <c r="AW1709" t="s">
        <v>52</v>
      </c>
      <c r="AX1709" t="s">
        <v>52</v>
      </c>
      <c r="AY1709" t="s">
        <v>51</v>
      </c>
    </row>
    <row r="1710" spans="1:51" hidden="1" x14ac:dyDescent="0.25">
      <c r="A1710">
        <v>288770</v>
      </c>
      <c r="B1710">
        <v>65</v>
      </c>
      <c r="C1710">
        <v>65</v>
      </c>
      <c r="D1710">
        <v>63</v>
      </c>
      <c r="E1710">
        <v>5</v>
      </c>
      <c r="F1710" t="s">
        <v>1945</v>
      </c>
      <c r="G1710" s="22">
        <v>12858</v>
      </c>
      <c r="H1710">
        <v>83</v>
      </c>
      <c r="I1710" t="s">
        <v>46</v>
      </c>
      <c r="J1710" t="s">
        <v>47</v>
      </c>
      <c r="K1710" t="s">
        <v>58</v>
      </c>
      <c r="L1710">
        <v>30</v>
      </c>
      <c r="M1710">
        <v>120</v>
      </c>
      <c r="N1710">
        <v>80</v>
      </c>
      <c r="O1710">
        <v>40</v>
      </c>
      <c r="P1710">
        <v>100</v>
      </c>
      <c r="Q1710">
        <v>96</v>
      </c>
      <c r="R1710" t="s">
        <v>54</v>
      </c>
      <c r="S1710" t="s">
        <v>50</v>
      </c>
      <c r="T1710" t="s">
        <v>50</v>
      </c>
      <c r="U1710" t="s">
        <v>50</v>
      </c>
      <c r="V1710" t="s">
        <v>51</v>
      </c>
      <c r="W1710" t="s">
        <v>50</v>
      </c>
      <c r="X1710" t="s">
        <v>51</v>
      </c>
      <c r="Z1710" t="s">
        <v>52</v>
      </c>
      <c r="AA1710" t="s">
        <v>50</v>
      </c>
      <c r="AB1710" t="s">
        <v>50</v>
      </c>
      <c r="AC1710">
        <v>150</v>
      </c>
      <c r="AD1710">
        <v>28</v>
      </c>
      <c r="AE1710">
        <v>107</v>
      </c>
      <c r="AF1710">
        <v>4.5</v>
      </c>
      <c r="AG1710">
        <v>180</v>
      </c>
      <c r="AK1710" t="s">
        <v>50</v>
      </c>
      <c r="AL1710" t="s">
        <v>51</v>
      </c>
      <c r="AN1710" t="s">
        <v>51</v>
      </c>
      <c r="AO1710" t="s">
        <v>51</v>
      </c>
      <c r="AP1710" t="s">
        <v>51</v>
      </c>
      <c r="AQ1710" t="s">
        <v>50</v>
      </c>
      <c r="AR1710" t="s">
        <v>50</v>
      </c>
      <c r="AS1710" t="s">
        <v>50</v>
      </c>
      <c r="AT1710" t="s">
        <v>51</v>
      </c>
      <c r="AU1710" t="s">
        <v>52</v>
      </c>
      <c r="AV1710" t="s">
        <v>52</v>
      </c>
      <c r="AW1710" t="s">
        <v>52</v>
      </c>
      <c r="AX1710" t="s">
        <v>52</v>
      </c>
      <c r="AY1710" t="s">
        <v>51</v>
      </c>
    </row>
    <row r="1711" spans="1:51" hidden="1" x14ac:dyDescent="0.25">
      <c r="A1711">
        <v>288770</v>
      </c>
      <c r="B1711">
        <v>65</v>
      </c>
      <c r="C1711">
        <v>65</v>
      </c>
      <c r="D1711">
        <v>63</v>
      </c>
      <c r="E1711">
        <v>6</v>
      </c>
      <c r="F1711" t="s">
        <v>1946</v>
      </c>
      <c r="G1711" s="22">
        <v>12858</v>
      </c>
      <c r="H1711">
        <v>83</v>
      </c>
      <c r="I1711" t="s">
        <v>46</v>
      </c>
      <c r="J1711" t="s">
        <v>47</v>
      </c>
      <c r="K1711" t="s">
        <v>58</v>
      </c>
      <c r="L1711">
        <v>29.9</v>
      </c>
      <c r="M1711">
        <v>120</v>
      </c>
      <c r="N1711">
        <v>70</v>
      </c>
      <c r="O1711">
        <v>50</v>
      </c>
      <c r="P1711">
        <v>95</v>
      </c>
      <c r="Q1711">
        <v>72</v>
      </c>
      <c r="R1711" t="s">
        <v>54</v>
      </c>
      <c r="S1711" t="s">
        <v>50</v>
      </c>
      <c r="T1711" t="s">
        <v>50</v>
      </c>
      <c r="U1711" t="s">
        <v>51</v>
      </c>
      <c r="V1711" t="s">
        <v>51</v>
      </c>
      <c r="W1711" t="s">
        <v>50</v>
      </c>
      <c r="X1711" t="s">
        <v>51</v>
      </c>
      <c r="Y1711" t="s">
        <v>50</v>
      </c>
      <c r="Z1711" t="s">
        <v>52</v>
      </c>
      <c r="AA1711" t="s">
        <v>50</v>
      </c>
      <c r="AB1711" t="s">
        <v>50</v>
      </c>
      <c r="AC1711">
        <v>127</v>
      </c>
      <c r="AD1711">
        <v>34</v>
      </c>
      <c r="AE1711">
        <v>112</v>
      </c>
      <c r="AF1711">
        <v>4.5</v>
      </c>
      <c r="AK1711" t="s">
        <v>50</v>
      </c>
      <c r="AL1711" t="s">
        <v>51</v>
      </c>
      <c r="AN1711" t="s">
        <v>51</v>
      </c>
      <c r="AO1711" t="s">
        <v>51</v>
      </c>
      <c r="AP1711" t="s">
        <v>51</v>
      </c>
      <c r="AQ1711" t="s">
        <v>50</v>
      </c>
      <c r="AR1711" t="s">
        <v>50</v>
      </c>
      <c r="AS1711" t="s">
        <v>50</v>
      </c>
      <c r="AT1711" t="s">
        <v>51</v>
      </c>
      <c r="AU1711" t="s">
        <v>52</v>
      </c>
      <c r="AV1711" t="s">
        <v>52</v>
      </c>
      <c r="AW1711" t="s">
        <v>52</v>
      </c>
      <c r="AX1711" t="s">
        <v>52</v>
      </c>
      <c r="AY1711" t="s">
        <v>51</v>
      </c>
    </row>
    <row r="1712" spans="1:51" hidden="1" x14ac:dyDescent="0.25">
      <c r="A1712">
        <v>288770</v>
      </c>
      <c r="B1712">
        <v>65</v>
      </c>
      <c r="C1712">
        <v>65</v>
      </c>
      <c r="D1712">
        <v>63</v>
      </c>
      <c r="E1712">
        <v>7</v>
      </c>
      <c r="F1712" t="s">
        <v>1947</v>
      </c>
      <c r="G1712" s="22">
        <v>12858</v>
      </c>
      <c r="H1712">
        <v>83</v>
      </c>
      <c r="I1712" t="s">
        <v>46</v>
      </c>
      <c r="J1712" t="s">
        <v>47</v>
      </c>
      <c r="K1712" t="s">
        <v>58</v>
      </c>
      <c r="L1712">
        <v>29.6</v>
      </c>
      <c r="M1712">
        <v>130</v>
      </c>
      <c r="N1712">
        <v>75</v>
      </c>
      <c r="O1712">
        <v>55</v>
      </c>
      <c r="P1712">
        <v>102.5</v>
      </c>
      <c r="Q1712">
        <v>100</v>
      </c>
      <c r="R1712" t="s">
        <v>54</v>
      </c>
      <c r="S1712" t="s">
        <v>50</v>
      </c>
      <c r="T1712" t="s">
        <v>50</v>
      </c>
      <c r="U1712" t="s">
        <v>50</v>
      </c>
      <c r="V1712" t="s">
        <v>51</v>
      </c>
      <c r="W1712" t="s">
        <v>50</v>
      </c>
      <c r="X1712" t="s">
        <v>51</v>
      </c>
      <c r="Y1712" t="s">
        <v>50</v>
      </c>
      <c r="Z1712" t="s">
        <v>52</v>
      </c>
      <c r="AA1712" t="s">
        <v>50</v>
      </c>
      <c r="AB1712" t="s">
        <v>50</v>
      </c>
      <c r="AC1712">
        <v>145</v>
      </c>
      <c r="AD1712">
        <v>29</v>
      </c>
      <c r="AE1712">
        <v>122</v>
      </c>
      <c r="AF1712">
        <v>5</v>
      </c>
      <c r="AK1712" t="s">
        <v>50</v>
      </c>
      <c r="AL1712" t="s">
        <v>51</v>
      </c>
      <c r="AN1712" t="s">
        <v>51</v>
      </c>
      <c r="AO1712" t="s">
        <v>51</v>
      </c>
      <c r="AP1712" t="s">
        <v>51</v>
      </c>
      <c r="AQ1712" t="s">
        <v>50</v>
      </c>
      <c r="AR1712" t="s">
        <v>50</v>
      </c>
      <c r="AS1712" t="s">
        <v>50</v>
      </c>
      <c r="AT1712" t="s">
        <v>51</v>
      </c>
      <c r="AU1712" t="s">
        <v>52</v>
      </c>
      <c r="AV1712" t="s">
        <v>52</v>
      </c>
      <c r="AW1712" t="s">
        <v>52</v>
      </c>
      <c r="AX1712" t="s">
        <v>52</v>
      </c>
      <c r="AY1712" t="s">
        <v>51</v>
      </c>
    </row>
    <row r="1713" spans="1:51" hidden="1" x14ac:dyDescent="0.25">
      <c r="A1713">
        <v>288770</v>
      </c>
      <c r="B1713">
        <v>65</v>
      </c>
      <c r="C1713">
        <v>65</v>
      </c>
      <c r="D1713">
        <v>63</v>
      </c>
      <c r="E1713">
        <v>8</v>
      </c>
      <c r="F1713" t="s">
        <v>1948</v>
      </c>
      <c r="G1713" s="22">
        <v>12858</v>
      </c>
      <c r="H1713">
        <v>83</v>
      </c>
      <c r="I1713" t="s">
        <v>46</v>
      </c>
      <c r="J1713" t="s">
        <v>47</v>
      </c>
      <c r="K1713" t="s">
        <v>58</v>
      </c>
      <c r="L1713">
        <v>30.5</v>
      </c>
      <c r="M1713">
        <v>120</v>
      </c>
      <c r="N1713">
        <v>85</v>
      </c>
      <c r="O1713">
        <v>35</v>
      </c>
      <c r="P1713">
        <v>102.5</v>
      </c>
      <c r="Q1713">
        <v>85</v>
      </c>
      <c r="R1713" t="s">
        <v>59</v>
      </c>
      <c r="S1713" t="s">
        <v>50</v>
      </c>
      <c r="T1713" t="s">
        <v>50</v>
      </c>
      <c r="U1713" t="s">
        <v>51</v>
      </c>
      <c r="V1713" t="s">
        <v>51</v>
      </c>
      <c r="W1713" t="s">
        <v>50</v>
      </c>
      <c r="X1713" t="s">
        <v>51</v>
      </c>
      <c r="Y1713" t="s">
        <v>50</v>
      </c>
      <c r="Z1713" t="s">
        <v>52</v>
      </c>
      <c r="AA1713" t="s">
        <v>50</v>
      </c>
      <c r="AB1713" t="s">
        <v>50</v>
      </c>
      <c r="AC1713">
        <v>171</v>
      </c>
      <c r="AD1713">
        <v>24</v>
      </c>
      <c r="AE1713">
        <v>107</v>
      </c>
      <c r="AF1713">
        <v>4.5999999999999996</v>
      </c>
      <c r="AK1713" t="s">
        <v>50</v>
      </c>
      <c r="AL1713" t="s">
        <v>51</v>
      </c>
      <c r="AM1713" t="s">
        <v>50</v>
      </c>
      <c r="AN1713" t="s">
        <v>51</v>
      </c>
      <c r="AO1713" t="s">
        <v>51</v>
      </c>
      <c r="AP1713" t="s">
        <v>51</v>
      </c>
      <c r="AQ1713" t="s">
        <v>50</v>
      </c>
      <c r="AR1713" t="s">
        <v>50</v>
      </c>
      <c r="AS1713" t="s">
        <v>50</v>
      </c>
      <c r="AT1713" t="s">
        <v>51</v>
      </c>
      <c r="AU1713" t="s">
        <v>52</v>
      </c>
      <c r="AV1713" t="s">
        <v>52</v>
      </c>
      <c r="AW1713" t="s">
        <v>52</v>
      </c>
      <c r="AX1713" t="s">
        <v>52</v>
      </c>
      <c r="AY1713" t="s">
        <v>51</v>
      </c>
    </row>
    <row r="1714" spans="1:51" hidden="1" x14ac:dyDescent="0.25">
      <c r="A1714">
        <v>288770</v>
      </c>
      <c r="B1714">
        <v>65</v>
      </c>
      <c r="C1714">
        <v>65</v>
      </c>
      <c r="D1714">
        <v>63</v>
      </c>
      <c r="E1714">
        <v>9</v>
      </c>
      <c r="F1714" t="s">
        <v>1949</v>
      </c>
      <c r="G1714" s="22">
        <v>12858</v>
      </c>
      <c r="H1714">
        <v>83</v>
      </c>
      <c r="I1714" t="s">
        <v>46</v>
      </c>
      <c r="J1714" t="s">
        <v>47</v>
      </c>
      <c r="K1714" t="s">
        <v>58</v>
      </c>
      <c r="L1714">
        <v>30.7</v>
      </c>
      <c r="M1714">
        <v>120</v>
      </c>
      <c r="N1714">
        <v>75</v>
      </c>
      <c r="O1714">
        <v>45</v>
      </c>
      <c r="P1714">
        <v>97.5</v>
      </c>
      <c r="Q1714">
        <v>83</v>
      </c>
      <c r="R1714" t="s">
        <v>54</v>
      </c>
      <c r="S1714" t="s">
        <v>50</v>
      </c>
      <c r="T1714" t="s">
        <v>50</v>
      </c>
      <c r="U1714" t="s">
        <v>50</v>
      </c>
      <c r="V1714" t="s">
        <v>51</v>
      </c>
      <c r="W1714" t="s">
        <v>50</v>
      </c>
      <c r="X1714" t="s">
        <v>51</v>
      </c>
      <c r="Y1714" t="s">
        <v>50</v>
      </c>
      <c r="Z1714" t="s">
        <v>52</v>
      </c>
      <c r="AA1714" t="s">
        <v>50</v>
      </c>
      <c r="AB1714" t="s">
        <v>50</v>
      </c>
      <c r="AC1714">
        <v>136</v>
      </c>
      <c r="AD1714">
        <v>31</v>
      </c>
      <c r="AE1714">
        <v>124</v>
      </c>
      <c r="AF1714">
        <v>4.5</v>
      </c>
      <c r="AK1714" t="s">
        <v>50</v>
      </c>
      <c r="AL1714" t="s">
        <v>50</v>
      </c>
      <c r="AM1714" t="s">
        <v>50</v>
      </c>
      <c r="AN1714" t="s">
        <v>51</v>
      </c>
      <c r="AO1714" t="s">
        <v>51</v>
      </c>
      <c r="AP1714" t="s">
        <v>51</v>
      </c>
      <c r="AQ1714" t="s">
        <v>50</v>
      </c>
      <c r="AR1714" t="s">
        <v>50</v>
      </c>
      <c r="AS1714" t="s">
        <v>50</v>
      </c>
      <c r="AT1714" t="s">
        <v>51</v>
      </c>
      <c r="AU1714" t="s">
        <v>52</v>
      </c>
      <c r="AV1714" t="s">
        <v>52</v>
      </c>
      <c r="AW1714" t="s">
        <v>52</v>
      </c>
      <c r="AX1714" t="s">
        <v>52</v>
      </c>
      <c r="AY1714" t="s">
        <v>51</v>
      </c>
    </row>
    <row r="1715" spans="1:51" hidden="1" x14ac:dyDescent="0.25">
      <c r="A1715">
        <v>288770</v>
      </c>
      <c r="B1715">
        <v>57</v>
      </c>
      <c r="C1715">
        <v>57</v>
      </c>
      <c r="D1715">
        <v>57</v>
      </c>
      <c r="E1715">
        <v>10</v>
      </c>
      <c r="F1715" t="s">
        <v>1950</v>
      </c>
      <c r="G1715" s="22">
        <v>12858</v>
      </c>
      <c r="H1715">
        <v>83</v>
      </c>
      <c r="I1715" t="s">
        <v>46</v>
      </c>
      <c r="J1715" t="s">
        <v>47</v>
      </c>
      <c r="K1715" t="s">
        <v>58</v>
      </c>
      <c r="L1715">
        <v>31</v>
      </c>
      <c r="M1715">
        <v>110</v>
      </c>
      <c r="N1715">
        <v>75</v>
      </c>
      <c r="O1715">
        <v>35</v>
      </c>
      <c r="P1715">
        <v>92.5</v>
      </c>
      <c r="Q1715">
        <v>82</v>
      </c>
      <c r="R1715" t="s">
        <v>54</v>
      </c>
      <c r="S1715" t="s">
        <v>50</v>
      </c>
      <c r="T1715" t="s">
        <v>50</v>
      </c>
      <c r="U1715" t="s">
        <v>51</v>
      </c>
      <c r="V1715" t="s">
        <v>51</v>
      </c>
      <c r="W1715" t="s">
        <v>50</v>
      </c>
      <c r="X1715" t="s">
        <v>51</v>
      </c>
      <c r="Y1715" t="s">
        <v>50</v>
      </c>
      <c r="Z1715" t="s">
        <v>52</v>
      </c>
      <c r="AA1715" t="s">
        <v>50</v>
      </c>
      <c r="AB1715" t="s">
        <v>50</v>
      </c>
      <c r="AC1715">
        <v>129</v>
      </c>
      <c r="AD1715">
        <v>33</v>
      </c>
      <c r="AE1715">
        <v>123</v>
      </c>
      <c r="AF1715">
        <v>4.5</v>
      </c>
      <c r="AK1715" t="s">
        <v>50</v>
      </c>
      <c r="AL1715" t="s">
        <v>50</v>
      </c>
      <c r="AM1715" t="s">
        <v>50</v>
      </c>
      <c r="AN1715" t="s">
        <v>51</v>
      </c>
      <c r="AO1715" t="s">
        <v>51</v>
      </c>
      <c r="AP1715" t="s">
        <v>51</v>
      </c>
      <c r="AQ1715" t="s">
        <v>50</v>
      </c>
      <c r="AR1715" t="s">
        <v>50</v>
      </c>
      <c r="AS1715" t="s">
        <v>50</v>
      </c>
      <c r="AT1715" t="s">
        <v>51</v>
      </c>
      <c r="AU1715" t="s">
        <v>52</v>
      </c>
      <c r="AV1715" t="s">
        <v>52</v>
      </c>
      <c r="AW1715" t="s">
        <v>52</v>
      </c>
      <c r="AX1715" t="s">
        <v>52</v>
      </c>
      <c r="AY1715" t="s">
        <v>51</v>
      </c>
    </row>
    <row r="1716" spans="1:51" hidden="1" x14ac:dyDescent="0.25">
      <c r="A1716">
        <v>288770</v>
      </c>
      <c r="B1716">
        <v>57</v>
      </c>
      <c r="C1716">
        <v>57</v>
      </c>
      <c r="D1716">
        <v>57</v>
      </c>
      <c r="E1716">
        <v>11</v>
      </c>
      <c r="F1716" t="s">
        <v>1951</v>
      </c>
      <c r="G1716" s="22">
        <v>12858</v>
      </c>
      <c r="H1716">
        <v>83</v>
      </c>
      <c r="I1716" t="s">
        <v>46</v>
      </c>
      <c r="J1716" t="s">
        <v>47</v>
      </c>
      <c r="K1716" t="s">
        <v>58</v>
      </c>
      <c r="L1716">
        <v>30.7</v>
      </c>
      <c r="M1716">
        <v>115</v>
      </c>
      <c r="N1716">
        <v>75</v>
      </c>
      <c r="O1716">
        <v>40</v>
      </c>
      <c r="P1716">
        <v>95</v>
      </c>
      <c r="Q1716">
        <v>91</v>
      </c>
      <c r="R1716" t="s">
        <v>59</v>
      </c>
      <c r="S1716" t="s">
        <v>50</v>
      </c>
      <c r="T1716" t="s">
        <v>50</v>
      </c>
      <c r="U1716" t="s">
        <v>51</v>
      </c>
      <c r="V1716" t="s">
        <v>51</v>
      </c>
      <c r="W1716" t="s">
        <v>50</v>
      </c>
      <c r="X1716" t="s">
        <v>51</v>
      </c>
      <c r="Y1716" t="s">
        <v>50</v>
      </c>
      <c r="Z1716" t="s">
        <v>52</v>
      </c>
      <c r="AA1716" t="s">
        <v>50</v>
      </c>
      <c r="AB1716" t="s">
        <v>50</v>
      </c>
      <c r="AC1716">
        <v>142</v>
      </c>
      <c r="AD1716">
        <v>30</v>
      </c>
      <c r="AE1716">
        <v>131</v>
      </c>
      <c r="AF1716">
        <v>4.0999999999999996</v>
      </c>
      <c r="AI1716">
        <v>6.6</v>
      </c>
      <c r="AJ1716">
        <v>4.3</v>
      </c>
      <c r="AK1716" t="s">
        <v>50</v>
      </c>
      <c r="AL1716" t="s">
        <v>50</v>
      </c>
      <c r="AM1716" t="s">
        <v>50</v>
      </c>
      <c r="AN1716" t="s">
        <v>51</v>
      </c>
      <c r="AO1716" t="s">
        <v>51</v>
      </c>
      <c r="AP1716" t="s">
        <v>51</v>
      </c>
      <c r="AQ1716" t="s">
        <v>50</v>
      </c>
      <c r="AR1716" t="s">
        <v>50</v>
      </c>
      <c r="AS1716" t="s">
        <v>50</v>
      </c>
      <c r="AT1716" t="s">
        <v>51</v>
      </c>
      <c r="AU1716" t="s">
        <v>52</v>
      </c>
      <c r="AV1716" t="s">
        <v>52</v>
      </c>
      <c r="AW1716" t="s">
        <v>52</v>
      </c>
      <c r="AX1716" t="s">
        <v>52</v>
      </c>
      <c r="AY1716" t="s">
        <v>51</v>
      </c>
    </row>
    <row r="1717" spans="1:51" hidden="1" x14ac:dyDescent="0.25">
      <c r="A1717">
        <v>288770</v>
      </c>
      <c r="B1717">
        <v>57</v>
      </c>
      <c r="C1717">
        <v>57</v>
      </c>
      <c r="D1717">
        <v>57</v>
      </c>
      <c r="E1717">
        <v>12</v>
      </c>
      <c r="F1717" t="s">
        <v>1952</v>
      </c>
      <c r="G1717" s="22">
        <v>12858</v>
      </c>
      <c r="H1717">
        <v>83</v>
      </c>
      <c r="I1717" t="s">
        <v>46</v>
      </c>
      <c r="J1717" t="s">
        <v>47</v>
      </c>
      <c r="K1717" t="s">
        <v>58</v>
      </c>
      <c r="L1717">
        <v>29.8</v>
      </c>
      <c r="M1717">
        <v>120</v>
      </c>
      <c r="N1717">
        <v>60</v>
      </c>
      <c r="O1717">
        <v>60</v>
      </c>
      <c r="P1717">
        <v>90</v>
      </c>
      <c r="Q1717">
        <v>91</v>
      </c>
      <c r="R1717" t="s">
        <v>59</v>
      </c>
      <c r="S1717" t="s">
        <v>50</v>
      </c>
      <c r="T1717" t="s">
        <v>50</v>
      </c>
      <c r="U1717" t="s">
        <v>50</v>
      </c>
      <c r="V1717" t="s">
        <v>51</v>
      </c>
      <c r="W1717" t="s">
        <v>50</v>
      </c>
      <c r="X1717" t="s">
        <v>51</v>
      </c>
      <c r="Y1717" t="s">
        <v>50</v>
      </c>
      <c r="Z1717" t="s">
        <v>52</v>
      </c>
      <c r="AA1717" t="s">
        <v>50</v>
      </c>
      <c r="AB1717" t="s">
        <v>50</v>
      </c>
      <c r="AC1717">
        <v>131</v>
      </c>
      <c r="AD1717">
        <v>33</v>
      </c>
      <c r="AE1717">
        <v>131</v>
      </c>
      <c r="AF1717">
        <v>4.7</v>
      </c>
      <c r="AI1717">
        <v>6.1</v>
      </c>
      <c r="AJ1717">
        <v>3.9</v>
      </c>
      <c r="AK1717" t="s">
        <v>50</v>
      </c>
      <c r="AL1717" t="s">
        <v>50</v>
      </c>
      <c r="AM1717" t="s">
        <v>50</v>
      </c>
      <c r="AN1717" t="s">
        <v>51</v>
      </c>
      <c r="AO1717" t="s">
        <v>51</v>
      </c>
      <c r="AP1717" t="s">
        <v>51</v>
      </c>
      <c r="AQ1717" t="s">
        <v>50</v>
      </c>
      <c r="AR1717" t="s">
        <v>50</v>
      </c>
      <c r="AS1717" t="s">
        <v>50</v>
      </c>
      <c r="AT1717" t="s">
        <v>51</v>
      </c>
      <c r="AU1717" t="s">
        <v>52</v>
      </c>
      <c r="AV1717" t="s">
        <v>52</v>
      </c>
      <c r="AW1717" t="s">
        <v>52</v>
      </c>
      <c r="AX1717" t="s">
        <v>52</v>
      </c>
      <c r="AY1717" t="s">
        <v>51</v>
      </c>
    </row>
    <row r="1718" spans="1:51" x14ac:dyDescent="0.25">
      <c r="A1718">
        <v>288839</v>
      </c>
      <c r="B1718">
        <v>70</v>
      </c>
      <c r="C1718">
        <v>70</v>
      </c>
      <c r="D1718">
        <v>49</v>
      </c>
      <c r="E1718">
        <v>1</v>
      </c>
      <c r="F1718" t="s">
        <v>410</v>
      </c>
      <c r="G1718" s="22">
        <v>16045</v>
      </c>
      <c r="H1718">
        <v>75</v>
      </c>
      <c r="I1718" t="s">
        <v>46</v>
      </c>
      <c r="J1718" t="s">
        <v>47</v>
      </c>
      <c r="K1718" t="s">
        <v>58</v>
      </c>
      <c r="L1718">
        <v>24.5</v>
      </c>
      <c r="M1718">
        <v>130</v>
      </c>
      <c r="N1718">
        <v>60</v>
      </c>
      <c r="O1718">
        <v>70</v>
      </c>
      <c r="P1718">
        <v>95</v>
      </c>
      <c r="Q1718">
        <v>56</v>
      </c>
      <c r="R1718" t="s">
        <v>54</v>
      </c>
      <c r="S1718" t="s">
        <v>50</v>
      </c>
      <c r="T1718" t="s">
        <v>50</v>
      </c>
      <c r="U1718" t="s">
        <v>50</v>
      </c>
      <c r="V1718" t="s">
        <v>51</v>
      </c>
      <c r="W1718" t="s">
        <v>50</v>
      </c>
      <c r="X1718" t="s">
        <v>51</v>
      </c>
      <c r="Y1718" t="s">
        <v>51</v>
      </c>
      <c r="Z1718" t="b">
        <v>1</v>
      </c>
      <c r="AA1718" t="s">
        <v>50</v>
      </c>
      <c r="AB1718" t="s">
        <v>51</v>
      </c>
      <c r="AC1718">
        <v>100</v>
      </c>
      <c r="AD1718">
        <v>48</v>
      </c>
      <c r="AE1718">
        <v>107</v>
      </c>
      <c r="AF1718">
        <v>3.8</v>
      </c>
      <c r="AK1718" t="s">
        <v>50</v>
      </c>
      <c r="AL1718" t="s">
        <v>50</v>
      </c>
      <c r="AM1718" t="s">
        <v>50</v>
      </c>
      <c r="AN1718" t="s">
        <v>50</v>
      </c>
      <c r="AO1718" t="s">
        <v>51</v>
      </c>
      <c r="AP1718" t="s">
        <v>51</v>
      </c>
      <c r="AQ1718" t="s">
        <v>50</v>
      </c>
      <c r="AR1718" t="s">
        <v>50</v>
      </c>
      <c r="AS1718" t="s">
        <v>51</v>
      </c>
      <c r="AT1718" t="s">
        <v>50</v>
      </c>
      <c r="AU1718" t="s">
        <v>52</v>
      </c>
      <c r="AV1718" t="s">
        <v>52</v>
      </c>
      <c r="AW1718" t="s">
        <v>52</v>
      </c>
      <c r="AX1718" t="s">
        <v>52</v>
      </c>
      <c r="AY1718" t="s">
        <v>51</v>
      </c>
    </row>
    <row r="1719" spans="1:51" hidden="1" x14ac:dyDescent="0.25">
      <c r="A1719">
        <v>288839</v>
      </c>
      <c r="B1719">
        <v>70</v>
      </c>
      <c r="C1719">
        <v>70</v>
      </c>
      <c r="D1719">
        <v>49</v>
      </c>
      <c r="E1719">
        <v>2</v>
      </c>
      <c r="F1719" t="s">
        <v>1953</v>
      </c>
      <c r="G1719" s="22">
        <v>16045</v>
      </c>
      <c r="H1719">
        <v>75</v>
      </c>
      <c r="I1719" t="s">
        <v>46</v>
      </c>
      <c r="J1719" t="s">
        <v>47</v>
      </c>
      <c r="K1719" t="s">
        <v>58</v>
      </c>
      <c r="L1719">
        <v>24.3</v>
      </c>
      <c r="M1719">
        <v>120</v>
      </c>
      <c r="N1719">
        <v>70</v>
      </c>
      <c r="O1719">
        <v>50</v>
      </c>
      <c r="P1719">
        <v>95</v>
      </c>
      <c r="Q1719">
        <v>57</v>
      </c>
      <c r="R1719" t="s">
        <v>54</v>
      </c>
      <c r="S1719" t="s">
        <v>50</v>
      </c>
      <c r="T1719" t="s">
        <v>50</v>
      </c>
      <c r="U1719" t="s">
        <v>50</v>
      </c>
      <c r="V1719" t="s">
        <v>51</v>
      </c>
      <c r="W1719" t="s">
        <v>50</v>
      </c>
      <c r="X1719" t="s">
        <v>51</v>
      </c>
      <c r="Y1719" t="s">
        <v>51</v>
      </c>
      <c r="Z1719" t="b">
        <v>1</v>
      </c>
      <c r="AA1719" t="s">
        <v>50</v>
      </c>
      <c r="AB1719" t="s">
        <v>51</v>
      </c>
      <c r="AC1719">
        <v>74</v>
      </c>
      <c r="AD1719">
        <v>69</v>
      </c>
      <c r="AE1719">
        <v>117</v>
      </c>
      <c r="AF1719">
        <v>4.2</v>
      </c>
      <c r="AK1719" t="s">
        <v>50</v>
      </c>
      <c r="AL1719" t="s">
        <v>50</v>
      </c>
      <c r="AM1719" t="s">
        <v>50</v>
      </c>
      <c r="AN1719" t="s">
        <v>50</v>
      </c>
      <c r="AO1719" t="s">
        <v>51</v>
      </c>
      <c r="AP1719" t="s">
        <v>51</v>
      </c>
      <c r="AQ1719" t="s">
        <v>50</v>
      </c>
      <c r="AR1719" t="s">
        <v>50</v>
      </c>
      <c r="AS1719" t="s">
        <v>51</v>
      </c>
      <c r="AT1719" t="s">
        <v>50</v>
      </c>
      <c r="AU1719" t="s">
        <v>52</v>
      </c>
      <c r="AV1719" t="s">
        <v>52</v>
      </c>
      <c r="AW1719" t="s">
        <v>52</v>
      </c>
      <c r="AX1719" t="s">
        <v>52</v>
      </c>
      <c r="AY1719" t="s">
        <v>51</v>
      </c>
    </row>
    <row r="1720" spans="1:51" hidden="1" x14ac:dyDescent="0.25">
      <c r="A1720">
        <v>288839</v>
      </c>
      <c r="B1720">
        <v>70</v>
      </c>
      <c r="C1720">
        <v>70</v>
      </c>
      <c r="D1720">
        <v>49</v>
      </c>
      <c r="E1720">
        <v>3</v>
      </c>
      <c r="F1720" t="s">
        <v>1954</v>
      </c>
      <c r="G1720" s="22">
        <v>16045</v>
      </c>
      <c r="H1720">
        <v>75</v>
      </c>
      <c r="I1720" t="s">
        <v>46</v>
      </c>
      <c r="J1720" t="s">
        <v>47</v>
      </c>
      <c r="K1720" t="s">
        <v>58</v>
      </c>
      <c r="L1720">
        <v>25.1</v>
      </c>
      <c r="M1720">
        <v>110</v>
      </c>
      <c r="N1720">
        <v>70</v>
      </c>
      <c r="O1720">
        <v>40</v>
      </c>
      <c r="P1720">
        <v>90</v>
      </c>
      <c r="Q1720">
        <v>63</v>
      </c>
      <c r="R1720" t="s">
        <v>59</v>
      </c>
      <c r="S1720" t="s">
        <v>50</v>
      </c>
      <c r="T1720" t="s">
        <v>50</v>
      </c>
      <c r="U1720" t="s">
        <v>50</v>
      </c>
      <c r="V1720" t="s">
        <v>51</v>
      </c>
      <c r="W1720" t="s">
        <v>50</v>
      </c>
      <c r="X1720" t="s">
        <v>51</v>
      </c>
      <c r="Y1720" t="s">
        <v>51</v>
      </c>
      <c r="Z1720" t="b">
        <v>1</v>
      </c>
      <c r="AA1720" t="s">
        <v>50</v>
      </c>
      <c r="AB1720" t="s">
        <v>51</v>
      </c>
      <c r="AC1720">
        <v>83</v>
      </c>
      <c r="AD1720">
        <v>60</v>
      </c>
      <c r="AE1720">
        <v>102</v>
      </c>
      <c r="AF1720">
        <v>3.9</v>
      </c>
      <c r="AK1720" t="s">
        <v>50</v>
      </c>
      <c r="AL1720" t="s">
        <v>50</v>
      </c>
      <c r="AM1720" t="s">
        <v>50</v>
      </c>
      <c r="AN1720" t="s">
        <v>50</v>
      </c>
      <c r="AO1720" t="s">
        <v>51</v>
      </c>
      <c r="AP1720" t="s">
        <v>51</v>
      </c>
      <c r="AQ1720" t="s">
        <v>50</v>
      </c>
      <c r="AR1720" t="s">
        <v>50</v>
      </c>
      <c r="AS1720" t="s">
        <v>51</v>
      </c>
      <c r="AT1720" t="s">
        <v>50</v>
      </c>
      <c r="AU1720" t="s">
        <v>52</v>
      </c>
      <c r="AV1720" t="s">
        <v>52</v>
      </c>
      <c r="AW1720" t="s">
        <v>52</v>
      </c>
      <c r="AX1720" t="s">
        <v>52</v>
      </c>
      <c r="AY1720" t="s">
        <v>51</v>
      </c>
    </row>
    <row r="1721" spans="1:51" hidden="1" x14ac:dyDescent="0.25">
      <c r="A1721">
        <v>288839</v>
      </c>
      <c r="B1721">
        <v>70</v>
      </c>
      <c r="C1721">
        <v>70</v>
      </c>
      <c r="D1721">
        <v>49</v>
      </c>
      <c r="E1721">
        <v>4</v>
      </c>
      <c r="F1721" t="s">
        <v>1955</v>
      </c>
      <c r="G1721" s="22">
        <v>16045</v>
      </c>
      <c r="H1721">
        <v>75</v>
      </c>
      <c r="I1721" t="s">
        <v>46</v>
      </c>
      <c r="J1721" t="s">
        <v>47</v>
      </c>
      <c r="K1721" t="s">
        <v>58</v>
      </c>
      <c r="L1721">
        <v>24.1</v>
      </c>
      <c r="M1721">
        <v>130</v>
      </c>
      <c r="N1721">
        <v>70</v>
      </c>
      <c r="O1721">
        <v>60</v>
      </c>
      <c r="P1721">
        <v>100</v>
      </c>
      <c r="Q1721">
        <v>62</v>
      </c>
      <c r="R1721" t="s">
        <v>59</v>
      </c>
      <c r="S1721" t="s">
        <v>50</v>
      </c>
      <c r="T1721" t="s">
        <v>50</v>
      </c>
      <c r="U1721" t="s">
        <v>50</v>
      </c>
      <c r="V1721" t="s">
        <v>51</v>
      </c>
      <c r="W1721" t="s">
        <v>50</v>
      </c>
      <c r="X1721" t="s">
        <v>51</v>
      </c>
      <c r="Y1721" t="s">
        <v>51</v>
      </c>
      <c r="Z1721" t="b">
        <v>1</v>
      </c>
      <c r="AA1721" t="s">
        <v>50</v>
      </c>
      <c r="AB1721" t="s">
        <v>51</v>
      </c>
      <c r="AC1721">
        <v>93</v>
      </c>
      <c r="AD1721">
        <v>52</v>
      </c>
      <c r="AE1721">
        <v>107</v>
      </c>
      <c r="AF1721">
        <v>3.4</v>
      </c>
      <c r="AK1721" t="s">
        <v>50</v>
      </c>
      <c r="AL1721" t="s">
        <v>50</v>
      </c>
      <c r="AM1721" t="s">
        <v>50</v>
      </c>
      <c r="AN1721" t="s">
        <v>50</v>
      </c>
      <c r="AO1721" t="s">
        <v>51</v>
      </c>
      <c r="AP1721" t="s">
        <v>51</v>
      </c>
      <c r="AQ1721" t="s">
        <v>50</v>
      </c>
      <c r="AR1721" t="s">
        <v>50</v>
      </c>
      <c r="AS1721" t="s">
        <v>51</v>
      </c>
      <c r="AT1721" t="s">
        <v>50</v>
      </c>
      <c r="AU1721" t="s">
        <v>52</v>
      </c>
      <c r="AV1721" t="s">
        <v>52</v>
      </c>
      <c r="AW1721" t="s">
        <v>52</v>
      </c>
      <c r="AX1721" t="s">
        <v>52</v>
      </c>
      <c r="AY1721" t="s">
        <v>51</v>
      </c>
    </row>
    <row r="1722" spans="1:51" hidden="1" x14ac:dyDescent="0.25">
      <c r="A1722">
        <v>288839</v>
      </c>
      <c r="B1722">
        <v>70</v>
      </c>
      <c r="C1722">
        <v>70</v>
      </c>
      <c r="D1722">
        <v>49</v>
      </c>
      <c r="E1722">
        <v>5</v>
      </c>
      <c r="F1722" t="s">
        <v>1956</v>
      </c>
      <c r="G1722" s="22">
        <v>16045</v>
      </c>
      <c r="H1722">
        <v>75</v>
      </c>
      <c r="I1722" t="s">
        <v>46</v>
      </c>
      <c r="J1722" t="s">
        <v>47</v>
      </c>
      <c r="K1722" t="s">
        <v>58</v>
      </c>
      <c r="L1722">
        <v>23.5</v>
      </c>
      <c r="M1722">
        <v>130</v>
      </c>
      <c r="N1722">
        <v>65</v>
      </c>
      <c r="O1722">
        <v>65</v>
      </c>
      <c r="P1722">
        <v>97.5</v>
      </c>
      <c r="Q1722">
        <v>48</v>
      </c>
      <c r="R1722" t="s">
        <v>59</v>
      </c>
      <c r="S1722" t="s">
        <v>50</v>
      </c>
      <c r="T1722" t="s">
        <v>50</v>
      </c>
      <c r="U1722" t="s">
        <v>50</v>
      </c>
      <c r="V1722" t="s">
        <v>51</v>
      </c>
      <c r="W1722" t="s">
        <v>50</v>
      </c>
      <c r="X1722" t="s">
        <v>51</v>
      </c>
      <c r="Y1722" t="s">
        <v>51</v>
      </c>
      <c r="Z1722" t="b">
        <v>1</v>
      </c>
      <c r="AA1722" t="s">
        <v>50</v>
      </c>
      <c r="AB1722" t="s">
        <v>51</v>
      </c>
      <c r="AC1722">
        <v>80</v>
      </c>
      <c r="AD1722">
        <v>63</v>
      </c>
      <c r="AE1722">
        <v>106</v>
      </c>
      <c r="AF1722">
        <v>4.3</v>
      </c>
      <c r="AK1722" t="s">
        <v>50</v>
      </c>
      <c r="AL1722" t="s">
        <v>50</v>
      </c>
      <c r="AM1722" t="s">
        <v>50</v>
      </c>
      <c r="AN1722" t="s">
        <v>50</v>
      </c>
      <c r="AO1722" t="s">
        <v>51</v>
      </c>
      <c r="AP1722" t="s">
        <v>51</v>
      </c>
      <c r="AQ1722" t="s">
        <v>50</v>
      </c>
      <c r="AR1722" t="s">
        <v>50</v>
      </c>
      <c r="AS1722" t="s">
        <v>51</v>
      </c>
      <c r="AT1722" t="s">
        <v>50</v>
      </c>
      <c r="AU1722" t="s">
        <v>52</v>
      </c>
      <c r="AV1722" t="s">
        <v>52</v>
      </c>
      <c r="AW1722" t="s">
        <v>52</v>
      </c>
      <c r="AX1722" t="s">
        <v>52</v>
      </c>
      <c r="AY1722" t="s">
        <v>51</v>
      </c>
    </row>
    <row r="1723" spans="1:51" x14ac:dyDescent="0.25">
      <c r="A1723">
        <v>288971</v>
      </c>
      <c r="B1723">
        <v>51</v>
      </c>
      <c r="C1723">
        <v>51</v>
      </c>
      <c r="D1723">
        <v>41</v>
      </c>
      <c r="E1723">
        <v>1</v>
      </c>
      <c r="F1723" t="s">
        <v>411</v>
      </c>
      <c r="G1723" s="22">
        <v>13621</v>
      </c>
      <c r="H1723">
        <v>81</v>
      </c>
      <c r="I1723" t="s">
        <v>56</v>
      </c>
      <c r="J1723" t="s">
        <v>47</v>
      </c>
      <c r="K1723" t="s">
        <v>58</v>
      </c>
      <c r="L1723">
        <v>28.4</v>
      </c>
      <c r="M1723">
        <v>120</v>
      </c>
      <c r="N1723">
        <v>75</v>
      </c>
      <c r="O1723">
        <v>45</v>
      </c>
      <c r="P1723">
        <v>97.5</v>
      </c>
      <c r="Q1723">
        <v>55</v>
      </c>
      <c r="R1723" t="s">
        <v>54</v>
      </c>
      <c r="S1723" t="s">
        <v>50</v>
      </c>
      <c r="T1723" t="s">
        <v>50</v>
      </c>
      <c r="U1723" t="s">
        <v>50</v>
      </c>
      <c r="V1723" t="s">
        <v>50</v>
      </c>
      <c r="W1723" t="s">
        <v>51</v>
      </c>
      <c r="X1723" t="s">
        <v>51</v>
      </c>
      <c r="Y1723" t="s">
        <v>50</v>
      </c>
      <c r="Z1723" t="s">
        <v>52</v>
      </c>
      <c r="AA1723" t="s">
        <v>50</v>
      </c>
      <c r="AB1723" t="s">
        <v>50</v>
      </c>
      <c r="AC1723">
        <v>105</v>
      </c>
      <c r="AD1723">
        <v>57</v>
      </c>
      <c r="AE1723">
        <v>144</v>
      </c>
      <c r="AF1723">
        <v>5.3</v>
      </c>
      <c r="AI1723">
        <v>2.2999999999999998</v>
      </c>
      <c r="AJ1723">
        <v>1.1000000000000001</v>
      </c>
      <c r="AK1723" t="s">
        <v>51</v>
      </c>
      <c r="AL1723" t="s">
        <v>50</v>
      </c>
      <c r="AM1723" t="s">
        <v>50</v>
      </c>
      <c r="AN1723" t="s">
        <v>51</v>
      </c>
      <c r="AO1723" t="s">
        <v>51</v>
      </c>
      <c r="AP1723" t="s">
        <v>50</v>
      </c>
      <c r="AQ1723" t="s">
        <v>50</v>
      </c>
      <c r="AR1723" t="s">
        <v>50</v>
      </c>
      <c r="AS1723" t="s">
        <v>51</v>
      </c>
      <c r="AT1723" t="s">
        <v>50</v>
      </c>
      <c r="AU1723" t="s">
        <v>52</v>
      </c>
      <c r="AV1723" t="s">
        <v>52</v>
      </c>
      <c r="AW1723" t="s">
        <v>52</v>
      </c>
      <c r="AX1723" t="s">
        <v>52</v>
      </c>
      <c r="AY1723" t="s">
        <v>51</v>
      </c>
    </row>
    <row r="1724" spans="1:51" x14ac:dyDescent="0.25">
      <c r="A1724">
        <v>289029</v>
      </c>
      <c r="B1724">
        <v>60</v>
      </c>
      <c r="D1724">
        <v>60</v>
      </c>
      <c r="E1724">
        <v>1</v>
      </c>
      <c r="F1724" t="s">
        <v>412</v>
      </c>
      <c r="G1724" s="22">
        <v>8822</v>
      </c>
      <c r="H1724">
        <v>94</v>
      </c>
      <c r="I1724" t="s">
        <v>46</v>
      </c>
      <c r="J1724" t="s">
        <v>57</v>
      </c>
      <c r="K1724" t="s">
        <v>58</v>
      </c>
      <c r="L1724">
        <v>23.6</v>
      </c>
      <c r="M1724">
        <v>110</v>
      </c>
      <c r="N1724">
        <v>70</v>
      </c>
      <c r="O1724">
        <v>40</v>
      </c>
      <c r="P1724">
        <v>90</v>
      </c>
      <c r="Q1724">
        <v>96</v>
      </c>
      <c r="R1724" t="s">
        <v>54</v>
      </c>
      <c r="S1724" t="s">
        <v>50</v>
      </c>
      <c r="T1724" t="s">
        <v>50</v>
      </c>
      <c r="U1724" t="s">
        <v>50</v>
      </c>
      <c r="V1724" t="s">
        <v>51</v>
      </c>
      <c r="W1724" t="s">
        <v>50</v>
      </c>
      <c r="X1724" t="s">
        <v>51</v>
      </c>
      <c r="Y1724" t="s">
        <v>51</v>
      </c>
      <c r="Z1724" t="s">
        <v>52</v>
      </c>
      <c r="AA1724" t="s">
        <v>50</v>
      </c>
      <c r="AB1724" t="s">
        <v>50</v>
      </c>
      <c r="AC1724">
        <v>89</v>
      </c>
      <c r="AD1724">
        <v>48</v>
      </c>
      <c r="AF1724">
        <v>4.3</v>
      </c>
      <c r="AK1724" t="s">
        <v>50</v>
      </c>
      <c r="AL1724" t="s">
        <v>51</v>
      </c>
      <c r="AM1724" t="s">
        <v>50</v>
      </c>
      <c r="AN1724" t="s">
        <v>51</v>
      </c>
      <c r="AO1724" t="s">
        <v>51</v>
      </c>
      <c r="AP1724" t="s">
        <v>51</v>
      </c>
      <c r="AQ1724" t="s">
        <v>50</v>
      </c>
      <c r="AR1724" t="s">
        <v>50</v>
      </c>
      <c r="AS1724" t="s">
        <v>50</v>
      </c>
      <c r="AT1724" t="s">
        <v>50</v>
      </c>
      <c r="AU1724" t="s">
        <v>52</v>
      </c>
      <c r="AV1724" t="s">
        <v>52</v>
      </c>
      <c r="AW1724" t="s">
        <v>52</v>
      </c>
      <c r="AX1724" t="s">
        <v>52</v>
      </c>
      <c r="AY1724" t="s">
        <v>51</v>
      </c>
    </row>
    <row r="1725" spans="1:51" x14ac:dyDescent="0.25">
      <c r="A1725">
        <v>289152</v>
      </c>
      <c r="B1725">
        <v>53</v>
      </c>
      <c r="D1725">
        <v>53</v>
      </c>
      <c r="E1725">
        <v>1</v>
      </c>
      <c r="F1725" t="s">
        <v>413</v>
      </c>
      <c r="G1725" s="22">
        <v>13169</v>
      </c>
      <c r="H1725">
        <v>82</v>
      </c>
      <c r="I1725" t="s">
        <v>56</v>
      </c>
      <c r="J1725" t="s">
        <v>47</v>
      </c>
      <c r="K1725" t="s">
        <v>58</v>
      </c>
      <c r="L1725">
        <v>24.38</v>
      </c>
      <c r="M1725">
        <v>150</v>
      </c>
      <c r="N1725">
        <v>70</v>
      </c>
      <c r="O1725">
        <v>80</v>
      </c>
      <c r="P1725">
        <v>110</v>
      </c>
      <c r="Q1725">
        <v>67</v>
      </c>
      <c r="R1725" t="s">
        <v>54</v>
      </c>
      <c r="S1725" t="s">
        <v>50</v>
      </c>
      <c r="T1725" t="s">
        <v>50</v>
      </c>
      <c r="U1725" t="s">
        <v>50</v>
      </c>
      <c r="V1725" t="s">
        <v>51</v>
      </c>
      <c r="W1725" t="s">
        <v>51</v>
      </c>
      <c r="X1725" t="s">
        <v>51</v>
      </c>
      <c r="Y1725" t="s">
        <v>51</v>
      </c>
      <c r="Z1725" t="s">
        <v>52</v>
      </c>
      <c r="AA1725" t="s">
        <v>50</v>
      </c>
      <c r="AB1725" t="s">
        <v>51</v>
      </c>
      <c r="AC1725">
        <v>93</v>
      </c>
      <c r="AD1725">
        <v>67</v>
      </c>
      <c r="AE1725">
        <v>89</v>
      </c>
      <c r="AF1725">
        <v>4.7</v>
      </c>
      <c r="AI1725" t="s">
        <v>52</v>
      </c>
      <c r="AJ1725" t="s">
        <v>52</v>
      </c>
      <c r="AK1725" t="s">
        <v>50</v>
      </c>
      <c r="AL1725" t="s">
        <v>51</v>
      </c>
      <c r="AM1725" t="s">
        <v>52</v>
      </c>
      <c r="AN1725" t="s">
        <v>51</v>
      </c>
      <c r="AO1725" t="s">
        <v>50</v>
      </c>
      <c r="AQ1725" t="s">
        <v>50</v>
      </c>
      <c r="AR1725" t="s">
        <v>50</v>
      </c>
      <c r="AS1725" t="s">
        <v>51</v>
      </c>
      <c r="AT1725" t="s">
        <v>50</v>
      </c>
      <c r="AU1725" t="s">
        <v>52</v>
      </c>
      <c r="AV1725" t="s">
        <v>52</v>
      </c>
      <c r="AW1725" t="s">
        <v>52</v>
      </c>
      <c r="AX1725" t="s">
        <v>52</v>
      </c>
      <c r="AY1725" t="s">
        <v>51</v>
      </c>
    </row>
    <row r="1726" spans="1:51" hidden="1" x14ac:dyDescent="0.25">
      <c r="A1726">
        <v>289152</v>
      </c>
      <c r="B1726">
        <v>53</v>
      </c>
      <c r="C1726">
        <v>53</v>
      </c>
      <c r="D1726">
        <v>53</v>
      </c>
      <c r="E1726">
        <v>2</v>
      </c>
      <c r="F1726" t="s">
        <v>1957</v>
      </c>
      <c r="G1726" s="22">
        <v>13169</v>
      </c>
      <c r="H1726">
        <v>82</v>
      </c>
      <c r="I1726" t="s">
        <v>56</v>
      </c>
      <c r="J1726" t="s">
        <v>47</v>
      </c>
      <c r="K1726" t="s">
        <v>58</v>
      </c>
      <c r="L1726">
        <v>27.8</v>
      </c>
      <c r="M1726">
        <v>120</v>
      </c>
      <c r="N1726">
        <v>65</v>
      </c>
      <c r="O1726">
        <v>55</v>
      </c>
      <c r="P1726">
        <v>92.5</v>
      </c>
      <c r="Q1726">
        <v>86</v>
      </c>
      <c r="R1726" t="s">
        <v>54</v>
      </c>
      <c r="S1726" t="s">
        <v>50</v>
      </c>
      <c r="T1726" t="s">
        <v>50</v>
      </c>
      <c r="U1726" t="s">
        <v>50</v>
      </c>
      <c r="V1726" t="s">
        <v>51</v>
      </c>
      <c r="W1726" t="s">
        <v>51</v>
      </c>
      <c r="X1726" t="s">
        <v>51</v>
      </c>
      <c r="Z1726" t="s">
        <v>52</v>
      </c>
      <c r="AA1726" t="s">
        <v>50</v>
      </c>
      <c r="AB1726" t="s">
        <v>51</v>
      </c>
      <c r="AK1726" t="s">
        <v>50</v>
      </c>
      <c r="AL1726" t="s">
        <v>51</v>
      </c>
      <c r="AN1726" t="s">
        <v>51</v>
      </c>
      <c r="AO1726" t="s">
        <v>50</v>
      </c>
      <c r="AP1726" t="s">
        <v>50</v>
      </c>
      <c r="AQ1726" t="s">
        <v>50</v>
      </c>
      <c r="AR1726" t="s">
        <v>50</v>
      </c>
      <c r="AS1726" t="s">
        <v>51</v>
      </c>
      <c r="AT1726" t="s">
        <v>50</v>
      </c>
      <c r="AU1726" t="s">
        <v>52</v>
      </c>
      <c r="AV1726" t="s">
        <v>52</v>
      </c>
      <c r="AW1726" t="s">
        <v>52</v>
      </c>
      <c r="AX1726" t="s">
        <v>52</v>
      </c>
      <c r="AY1726" t="s">
        <v>50</v>
      </c>
    </row>
    <row r="1727" spans="1:51" hidden="1" x14ac:dyDescent="0.25">
      <c r="A1727">
        <v>289152</v>
      </c>
      <c r="B1727">
        <v>52</v>
      </c>
      <c r="C1727">
        <v>52</v>
      </c>
      <c r="D1727">
        <v>53</v>
      </c>
      <c r="E1727">
        <v>3</v>
      </c>
      <c r="F1727" t="s">
        <v>1958</v>
      </c>
      <c r="G1727" s="22">
        <v>13169</v>
      </c>
      <c r="H1727">
        <v>82</v>
      </c>
      <c r="I1727" t="s">
        <v>56</v>
      </c>
      <c r="J1727" t="s">
        <v>47</v>
      </c>
      <c r="K1727" t="s">
        <v>58</v>
      </c>
      <c r="L1727">
        <v>27.1</v>
      </c>
      <c r="M1727">
        <v>140</v>
      </c>
      <c r="N1727">
        <v>80</v>
      </c>
      <c r="O1727">
        <v>60</v>
      </c>
      <c r="P1727">
        <v>110</v>
      </c>
      <c r="Q1727">
        <v>67</v>
      </c>
      <c r="R1727" t="s">
        <v>54</v>
      </c>
      <c r="S1727" t="s">
        <v>50</v>
      </c>
      <c r="T1727" t="s">
        <v>50</v>
      </c>
      <c r="U1727" t="s">
        <v>50</v>
      </c>
      <c r="V1727" t="s">
        <v>51</v>
      </c>
      <c r="W1727" t="s">
        <v>51</v>
      </c>
      <c r="X1727" t="s">
        <v>51</v>
      </c>
      <c r="Y1727" t="s">
        <v>51</v>
      </c>
      <c r="Z1727" t="s">
        <v>52</v>
      </c>
      <c r="AA1727" t="s">
        <v>50</v>
      </c>
      <c r="AB1727" t="s">
        <v>51</v>
      </c>
      <c r="AC1727">
        <v>88</v>
      </c>
      <c r="AD1727">
        <v>71</v>
      </c>
      <c r="AE1727">
        <v>145</v>
      </c>
      <c r="AF1727">
        <v>4.5</v>
      </c>
      <c r="AI1727">
        <v>2.8</v>
      </c>
      <c r="AJ1727">
        <v>1.4</v>
      </c>
      <c r="AK1727" t="s">
        <v>50</v>
      </c>
      <c r="AL1727" t="s">
        <v>51</v>
      </c>
      <c r="AM1727" t="s">
        <v>50</v>
      </c>
      <c r="AN1727" t="s">
        <v>51</v>
      </c>
      <c r="AO1727" t="s">
        <v>50</v>
      </c>
      <c r="AP1727" t="s">
        <v>50</v>
      </c>
      <c r="AQ1727" t="s">
        <v>50</v>
      </c>
      <c r="AR1727" t="s">
        <v>50</v>
      </c>
      <c r="AS1727" t="s">
        <v>51</v>
      </c>
      <c r="AT1727" t="s">
        <v>50</v>
      </c>
      <c r="AU1727" t="s">
        <v>52</v>
      </c>
      <c r="AV1727" t="s">
        <v>52</v>
      </c>
      <c r="AW1727" t="s">
        <v>52</v>
      </c>
      <c r="AX1727" t="s">
        <v>52</v>
      </c>
      <c r="AY1727" t="s">
        <v>51</v>
      </c>
    </row>
    <row r="1728" spans="1:51" hidden="1" x14ac:dyDescent="0.25">
      <c r="A1728">
        <v>289152</v>
      </c>
      <c r="B1728">
        <v>53</v>
      </c>
      <c r="C1728">
        <v>53</v>
      </c>
      <c r="D1728">
        <v>48</v>
      </c>
      <c r="E1728">
        <v>4</v>
      </c>
      <c r="F1728" t="s">
        <v>1959</v>
      </c>
      <c r="G1728" s="22">
        <v>13169</v>
      </c>
      <c r="H1728">
        <v>82</v>
      </c>
      <c r="I1728" t="s">
        <v>56</v>
      </c>
      <c r="J1728" t="s">
        <v>47</v>
      </c>
      <c r="K1728" t="s">
        <v>58</v>
      </c>
      <c r="L1728">
        <v>25.7</v>
      </c>
      <c r="M1728">
        <v>130</v>
      </c>
      <c r="N1728">
        <v>80</v>
      </c>
      <c r="O1728">
        <v>50</v>
      </c>
      <c r="P1728">
        <v>105</v>
      </c>
      <c r="Q1728">
        <v>80</v>
      </c>
      <c r="R1728" t="s">
        <v>54</v>
      </c>
      <c r="S1728" t="s">
        <v>50</v>
      </c>
      <c r="T1728" t="s">
        <v>50</v>
      </c>
      <c r="U1728" t="s">
        <v>50</v>
      </c>
      <c r="V1728" t="s">
        <v>51</v>
      </c>
      <c r="W1728" t="s">
        <v>51</v>
      </c>
      <c r="X1728" t="s">
        <v>51</v>
      </c>
      <c r="Y1728" t="s">
        <v>51</v>
      </c>
      <c r="Z1728" t="s">
        <v>52</v>
      </c>
      <c r="AA1728" t="s">
        <v>50</v>
      </c>
      <c r="AB1728" t="s">
        <v>51</v>
      </c>
      <c r="AC1728">
        <v>90</v>
      </c>
      <c r="AD1728">
        <v>68</v>
      </c>
      <c r="AE1728">
        <v>143</v>
      </c>
      <c r="AF1728">
        <v>4.9000000000000004</v>
      </c>
      <c r="AI1728">
        <v>2.9</v>
      </c>
      <c r="AJ1728">
        <v>1.2</v>
      </c>
      <c r="AK1728" t="s">
        <v>50</v>
      </c>
      <c r="AL1728" t="s">
        <v>51</v>
      </c>
      <c r="AM1728" t="s">
        <v>50</v>
      </c>
      <c r="AN1728" t="s">
        <v>51</v>
      </c>
      <c r="AO1728" t="s">
        <v>50</v>
      </c>
      <c r="AP1728" t="s">
        <v>50</v>
      </c>
      <c r="AQ1728" t="s">
        <v>50</v>
      </c>
      <c r="AR1728" t="s">
        <v>50</v>
      </c>
      <c r="AS1728" t="s">
        <v>51</v>
      </c>
      <c r="AT1728" t="s">
        <v>50</v>
      </c>
      <c r="AU1728" t="s">
        <v>52</v>
      </c>
      <c r="AV1728" t="s">
        <v>52</v>
      </c>
      <c r="AW1728" t="s">
        <v>52</v>
      </c>
      <c r="AX1728" t="s">
        <v>52</v>
      </c>
      <c r="AY1728" t="s">
        <v>50</v>
      </c>
    </row>
    <row r="1729" spans="1:51" x14ac:dyDescent="0.25">
      <c r="A1729">
        <v>289228</v>
      </c>
      <c r="B1729">
        <v>64</v>
      </c>
      <c r="C1729">
        <v>64</v>
      </c>
      <c r="D1729">
        <v>20</v>
      </c>
      <c r="E1729">
        <v>1</v>
      </c>
      <c r="F1729" t="s">
        <v>414</v>
      </c>
      <c r="G1729" s="22">
        <v>15953</v>
      </c>
      <c r="H1729">
        <v>75</v>
      </c>
      <c r="I1729" t="s">
        <v>56</v>
      </c>
      <c r="J1729" t="s">
        <v>47</v>
      </c>
      <c r="K1729" t="s">
        <v>238</v>
      </c>
      <c r="L1729">
        <v>28</v>
      </c>
      <c r="M1729">
        <v>130</v>
      </c>
      <c r="N1729">
        <v>70</v>
      </c>
      <c r="O1729">
        <v>60</v>
      </c>
      <c r="P1729">
        <v>100</v>
      </c>
      <c r="Q1729">
        <v>78</v>
      </c>
      <c r="R1729" t="s">
        <v>49</v>
      </c>
      <c r="S1729" t="s">
        <v>50</v>
      </c>
      <c r="T1729" t="s">
        <v>50</v>
      </c>
      <c r="U1729" t="s">
        <v>50</v>
      </c>
      <c r="V1729" t="s">
        <v>51</v>
      </c>
      <c r="W1729" t="s">
        <v>51</v>
      </c>
      <c r="X1729" t="s">
        <v>51</v>
      </c>
      <c r="Y1729" t="s">
        <v>50</v>
      </c>
      <c r="Z1729" t="b">
        <v>1</v>
      </c>
      <c r="AA1729" t="s">
        <v>50</v>
      </c>
      <c r="AB1729" t="s">
        <v>50</v>
      </c>
      <c r="AC1729">
        <v>98</v>
      </c>
      <c r="AD1729">
        <v>66</v>
      </c>
      <c r="AF1729">
        <v>5</v>
      </c>
      <c r="AK1729" t="s">
        <v>50</v>
      </c>
      <c r="AL1729" t="s">
        <v>51</v>
      </c>
      <c r="AM1729" t="s">
        <v>50</v>
      </c>
      <c r="AN1729" t="s">
        <v>51</v>
      </c>
      <c r="AO1729" t="s">
        <v>51</v>
      </c>
      <c r="AP1729" t="s">
        <v>51</v>
      </c>
      <c r="AQ1729" t="s">
        <v>50</v>
      </c>
      <c r="AR1729" t="s">
        <v>50</v>
      </c>
      <c r="AS1729" t="s">
        <v>50</v>
      </c>
      <c r="AT1729" t="s">
        <v>50</v>
      </c>
      <c r="AU1729" t="s">
        <v>52</v>
      </c>
      <c r="AV1729" t="s">
        <v>52</v>
      </c>
      <c r="AW1729" t="s">
        <v>52</v>
      </c>
      <c r="AX1729" t="s">
        <v>52</v>
      </c>
      <c r="AY1729" t="s">
        <v>51</v>
      </c>
    </row>
    <row r="1730" spans="1:51" x14ac:dyDescent="0.25">
      <c r="A1730">
        <v>289282</v>
      </c>
      <c r="B1730">
        <v>65</v>
      </c>
      <c r="D1730">
        <v>65</v>
      </c>
      <c r="E1730">
        <v>1</v>
      </c>
      <c r="F1730" t="s">
        <v>415</v>
      </c>
      <c r="G1730" s="22">
        <v>17641</v>
      </c>
      <c r="H1730">
        <v>70</v>
      </c>
      <c r="I1730" t="s">
        <v>46</v>
      </c>
      <c r="J1730" t="s">
        <v>47</v>
      </c>
      <c r="K1730" t="s">
        <v>58</v>
      </c>
      <c r="L1730">
        <v>51.27</v>
      </c>
      <c r="M1730">
        <v>160</v>
      </c>
      <c r="N1730">
        <v>90</v>
      </c>
      <c r="O1730">
        <v>70</v>
      </c>
      <c r="P1730">
        <v>125</v>
      </c>
      <c r="Q1730">
        <v>85</v>
      </c>
      <c r="R1730" t="s">
        <v>105</v>
      </c>
      <c r="S1730" t="s">
        <v>50</v>
      </c>
      <c r="T1730" t="s">
        <v>51</v>
      </c>
      <c r="U1730" t="s">
        <v>51</v>
      </c>
      <c r="V1730" t="s">
        <v>51</v>
      </c>
      <c r="W1730" t="s">
        <v>51</v>
      </c>
      <c r="X1730" t="s">
        <v>50</v>
      </c>
      <c r="Y1730" t="s">
        <v>51</v>
      </c>
      <c r="Z1730" t="s">
        <v>52</v>
      </c>
      <c r="AA1730" t="s">
        <v>50</v>
      </c>
      <c r="AB1730" t="s">
        <v>51</v>
      </c>
      <c r="AC1730">
        <v>92</v>
      </c>
      <c r="AD1730">
        <v>56</v>
      </c>
      <c r="AF1730">
        <v>3.7</v>
      </c>
      <c r="AI1730" t="s">
        <v>52</v>
      </c>
      <c r="AJ1730" t="s">
        <v>52</v>
      </c>
      <c r="AK1730" t="s">
        <v>50</v>
      </c>
      <c r="AL1730" t="s">
        <v>50</v>
      </c>
      <c r="AM1730" t="s">
        <v>52</v>
      </c>
      <c r="AN1730" t="s">
        <v>51</v>
      </c>
      <c r="AO1730" t="s">
        <v>51</v>
      </c>
      <c r="AP1730" t="s">
        <v>51</v>
      </c>
      <c r="AQ1730" t="s">
        <v>50</v>
      </c>
      <c r="AR1730" t="s">
        <v>50</v>
      </c>
      <c r="AS1730" t="s">
        <v>51</v>
      </c>
      <c r="AT1730" t="s">
        <v>50</v>
      </c>
      <c r="AU1730" t="s">
        <v>52</v>
      </c>
      <c r="AV1730" t="s">
        <v>52</v>
      </c>
      <c r="AW1730" t="s">
        <v>52</v>
      </c>
      <c r="AX1730" t="s">
        <v>52</v>
      </c>
      <c r="AY1730" t="s">
        <v>51</v>
      </c>
    </row>
    <row r="1731" spans="1:51" hidden="1" x14ac:dyDescent="0.25">
      <c r="A1731">
        <v>289282</v>
      </c>
      <c r="B1731">
        <v>65</v>
      </c>
      <c r="D1731">
        <v>65</v>
      </c>
      <c r="E1731">
        <v>2</v>
      </c>
      <c r="F1731" t="s">
        <v>1960</v>
      </c>
      <c r="G1731" s="22">
        <v>17641</v>
      </c>
      <c r="H1731">
        <v>70</v>
      </c>
      <c r="I1731" t="s">
        <v>46</v>
      </c>
      <c r="J1731" t="s">
        <v>47</v>
      </c>
      <c r="K1731" t="s">
        <v>58</v>
      </c>
      <c r="L1731">
        <v>51.27</v>
      </c>
      <c r="M1731">
        <v>160</v>
      </c>
      <c r="N1731">
        <v>90</v>
      </c>
      <c r="O1731">
        <v>70</v>
      </c>
      <c r="P1731">
        <v>125</v>
      </c>
      <c r="Q1731">
        <v>85</v>
      </c>
      <c r="R1731" t="s">
        <v>105</v>
      </c>
      <c r="S1731" t="s">
        <v>50</v>
      </c>
      <c r="T1731" t="s">
        <v>51</v>
      </c>
      <c r="U1731" t="s">
        <v>51</v>
      </c>
      <c r="V1731" t="s">
        <v>51</v>
      </c>
      <c r="W1731" t="s">
        <v>51</v>
      </c>
      <c r="X1731" t="s">
        <v>50</v>
      </c>
      <c r="Y1731" t="s">
        <v>51</v>
      </c>
      <c r="Z1731" t="s">
        <v>52</v>
      </c>
      <c r="AA1731" t="s">
        <v>50</v>
      </c>
      <c r="AB1731" t="s">
        <v>51</v>
      </c>
      <c r="AC1731">
        <v>92</v>
      </c>
      <c r="AD1731">
        <v>56</v>
      </c>
      <c r="AF1731">
        <v>3.7</v>
      </c>
      <c r="AI1731" t="s">
        <v>52</v>
      </c>
      <c r="AJ1731" t="s">
        <v>52</v>
      </c>
      <c r="AK1731" t="s">
        <v>50</v>
      </c>
      <c r="AL1731" t="s">
        <v>50</v>
      </c>
      <c r="AM1731" t="s">
        <v>52</v>
      </c>
      <c r="AN1731" t="s">
        <v>51</v>
      </c>
      <c r="AO1731" t="s">
        <v>51</v>
      </c>
      <c r="AP1731" t="s">
        <v>51</v>
      </c>
      <c r="AQ1731" t="s">
        <v>50</v>
      </c>
      <c r="AR1731" t="s">
        <v>50</v>
      </c>
      <c r="AS1731" t="s">
        <v>51</v>
      </c>
      <c r="AT1731" t="s">
        <v>50</v>
      </c>
      <c r="AU1731" t="s">
        <v>52</v>
      </c>
      <c r="AV1731" t="s">
        <v>52</v>
      </c>
      <c r="AW1731" t="s">
        <v>52</v>
      </c>
      <c r="AX1731" t="s">
        <v>52</v>
      </c>
      <c r="AY1731" t="s">
        <v>51</v>
      </c>
    </row>
    <row r="1732" spans="1:51" hidden="1" x14ac:dyDescent="0.25">
      <c r="A1732">
        <v>289282</v>
      </c>
      <c r="B1732">
        <v>65</v>
      </c>
      <c r="D1732">
        <v>65</v>
      </c>
      <c r="E1732">
        <v>3</v>
      </c>
      <c r="F1732" t="s">
        <v>1961</v>
      </c>
      <c r="G1732" s="22">
        <v>17641</v>
      </c>
      <c r="H1732">
        <v>70</v>
      </c>
      <c r="I1732" t="s">
        <v>46</v>
      </c>
      <c r="J1732" t="s">
        <v>47</v>
      </c>
      <c r="K1732" t="s">
        <v>58</v>
      </c>
      <c r="L1732">
        <v>50.56</v>
      </c>
      <c r="M1732">
        <v>130</v>
      </c>
      <c r="N1732">
        <v>80</v>
      </c>
      <c r="O1732">
        <v>50</v>
      </c>
      <c r="P1732">
        <v>105</v>
      </c>
      <c r="Q1732">
        <v>83</v>
      </c>
      <c r="R1732" t="s">
        <v>59</v>
      </c>
      <c r="S1732" t="s">
        <v>50</v>
      </c>
      <c r="T1732" t="s">
        <v>51</v>
      </c>
      <c r="U1732" t="s">
        <v>51</v>
      </c>
      <c r="V1732" t="s">
        <v>51</v>
      </c>
      <c r="W1732" t="s">
        <v>51</v>
      </c>
      <c r="X1732" t="s">
        <v>50</v>
      </c>
      <c r="Y1732" t="s">
        <v>51</v>
      </c>
      <c r="Z1732" t="s">
        <v>52</v>
      </c>
      <c r="AA1732" t="s">
        <v>50</v>
      </c>
      <c r="AB1732" t="s">
        <v>51</v>
      </c>
      <c r="AC1732">
        <v>109</v>
      </c>
      <c r="AD1732">
        <v>45</v>
      </c>
      <c r="AF1732">
        <v>3.7</v>
      </c>
      <c r="AI1732" t="s">
        <v>52</v>
      </c>
      <c r="AJ1732" t="s">
        <v>52</v>
      </c>
      <c r="AK1732" t="s">
        <v>50</v>
      </c>
      <c r="AL1732" t="s">
        <v>50</v>
      </c>
      <c r="AM1732" t="s">
        <v>52</v>
      </c>
      <c r="AN1732" t="s">
        <v>51</v>
      </c>
      <c r="AO1732" t="s">
        <v>51</v>
      </c>
      <c r="AP1732" t="s">
        <v>50</v>
      </c>
      <c r="AQ1732" t="s">
        <v>50</v>
      </c>
      <c r="AR1732" t="s">
        <v>50</v>
      </c>
      <c r="AS1732" t="s">
        <v>51</v>
      </c>
      <c r="AT1732" t="s">
        <v>50</v>
      </c>
      <c r="AU1732" t="s">
        <v>52</v>
      </c>
      <c r="AV1732" t="s">
        <v>52</v>
      </c>
      <c r="AW1732" t="s">
        <v>52</v>
      </c>
      <c r="AX1732" t="s">
        <v>52</v>
      </c>
      <c r="AY1732" t="s">
        <v>51</v>
      </c>
    </row>
    <row r="1733" spans="1:51" hidden="1" x14ac:dyDescent="0.25">
      <c r="A1733">
        <v>289282</v>
      </c>
      <c r="B1733">
        <v>65</v>
      </c>
      <c r="D1733">
        <v>65</v>
      </c>
      <c r="E1733">
        <v>4</v>
      </c>
      <c r="F1733" t="s">
        <v>1962</v>
      </c>
      <c r="G1733" s="22">
        <v>17641</v>
      </c>
      <c r="H1733">
        <v>70</v>
      </c>
      <c r="I1733" t="s">
        <v>46</v>
      </c>
      <c r="J1733" t="s">
        <v>47</v>
      </c>
      <c r="K1733" t="s">
        <v>58</v>
      </c>
      <c r="L1733">
        <v>49.48</v>
      </c>
      <c r="M1733">
        <v>130</v>
      </c>
      <c r="N1733">
        <v>80</v>
      </c>
      <c r="O1733">
        <v>50</v>
      </c>
      <c r="P1733">
        <v>105</v>
      </c>
      <c r="Q1733">
        <v>76</v>
      </c>
      <c r="R1733" t="s">
        <v>59</v>
      </c>
      <c r="S1733" t="s">
        <v>50</v>
      </c>
      <c r="T1733" t="s">
        <v>51</v>
      </c>
      <c r="U1733" t="s">
        <v>51</v>
      </c>
      <c r="V1733" t="s">
        <v>51</v>
      </c>
      <c r="W1733" t="s">
        <v>51</v>
      </c>
      <c r="X1733" t="s">
        <v>50</v>
      </c>
      <c r="Y1733" t="s">
        <v>51</v>
      </c>
      <c r="Z1733" t="s">
        <v>52</v>
      </c>
      <c r="AA1733" t="s">
        <v>50</v>
      </c>
      <c r="AB1733" t="s">
        <v>51</v>
      </c>
      <c r="AI1733" t="s">
        <v>52</v>
      </c>
      <c r="AJ1733" t="s">
        <v>52</v>
      </c>
      <c r="AK1733" t="s">
        <v>50</v>
      </c>
      <c r="AL1733" t="s">
        <v>50</v>
      </c>
      <c r="AM1733" t="s">
        <v>52</v>
      </c>
      <c r="AN1733" t="s">
        <v>51</v>
      </c>
      <c r="AO1733" t="s">
        <v>51</v>
      </c>
      <c r="AP1733" t="s">
        <v>51</v>
      </c>
      <c r="AQ1733" t="s">
        <v>50</v>
      </c>
      <c r="AR1733" t="s">
        <v>50</v>
      </c>
      <c r="AS1733" t="s">
        <v>51</v>
      </c>
      <c r="AT1733" t="s">
        <v>50</v>
      </c>
      <c r="AU1733" t="s">
        <v>52</v>
      </c>
      <c r="AV1733" t="s">
        <v>52</v>
      </c>
      <c r="AW1733" t="s">
        <v>52</v>
      </c>
      <c r="AX1733" t="s">
        <v>52</v>
      </c>
      <c r="AY1733" t="s">
        <v>51</v>
      </c>
    </row>
    <row r="1734" spans="1:51" hidden="1" x14ac:dyDescent="0.25">
      <c r="A1734">
        <v>289282</v>
      </c>
      <c r="B1734">
        <v>65</v>
      </c>
      <c r="D1734">
        <v>65</v>
      </c>
      <c r="E1734">
        <v>5</v>
      </c>
      <c r="F1734" t="s">
        <v>1963</v>
      </c>
      <c r="G1734" s="22">
        <v>17641</v>
      </c>
      <c r="H1734">
        <v>70</v>
      </c>
      <c r="I1734" t="s">
        <v>46</v>
      </c>
      <c r="J1734" t="s">
        <v>47</v>
      </c>
      <c r="K1734" t="s">
        <v>58</v>
      </c>
      <c r="L1734">
        <v>50.56</v>
      </c>
      <c r="M1734">
        <v>130</v>
      </c>
      <c r="N1734">
        <v>80</v>
      </c>
      <c r="O1734">
        <v>50</v>
      </c>
      <c r="P1734">
        <v>105</v>
      </c>
      <c r="Q1734">
        <v>80</v>
      </c>
      <c r="R1734" t="s">
        <v>59</v>
      </c>
      <c r="S1734" t="s">
        <v>50</v>
      </c>
      <c r="T1734" t="s">
        <v>51</v>
      </c>
      <c r="U1734" t="s">
        <v>51</v>
      </c>
      <c r="V1734" t="s">
        <v>51</v>
      </c>
      <c r="W1734" t="s">
        <v>51</v>
      </c>
      <c r="X1734" t="s">
        <v>50</v>
      </c>
      <c r="Y1734" t="s">
        <v>51</v>
      </c>
      <c r="Z1734" t="s">
        <v>52</v>
      </c>
      <c r="AA1734" t="s">
        <v>50</v>
      </c>
      <c r="AB1734" t="s">
        <v>51</v>
      </c>
      <c r="AC1734">
        <v>105</v>
      </c>
      <c r="AD1734">
        <v>47</v>
      </c>
      <c r="AF1734">
        <v>4.5</v>
      </c>
      <c r="AI1734" t="s">
        <v>52</v>
      </c>
      <c r="AJ1734" t="s">
        <v>52</v>
      </c>
      <c r="AK1734" t="s">
        <v>50</v>
      </c>
      <c r="AL1734" t="s">
        <v>50</v>
      </c>
      <c r="AM1734" t="s">
        <v>52</v>
      </c>
      <c r="AN1734" t="s">
        <v>51</v>
      </c>
      <c r="AO1734" t="s">
        <v>51</v>
      </c>
      <c r="AP1734" t="s">
        <v>51</v>
      </c>
      <c r="AQ1734" t="s">
        <v>50</v>
      </c>
      <c r="AR1734" t="s">
        <v>50</v>
      </c>
      <c r="AS1734" t="s">
        <v>51</v>
      </c>
      <c r="AT1734" t="s">
        <v>50</v>
      </c>
      <c r="AU1734" t="s">
        <v>52</v>
      </c>
      <c r="AV1734" t="s">
        <v>52</v>
      </c>
      <c r="AW1734" t="s">
        <v>52</v>
      </c>
      <c r="AX1734" t="s">
        <v>52</v>
      </c>
      <c r="AY1734" t="s">
        <v>51</v>
      </c>
    </row>
    <row r="1735" spans="1:51" hidden="1" x14ac:dyDescent="0.25">
      <c r="A1735">
        <v>289282</v>
      </c>
      <c r="B1735">
        <v>65</v>
      </c>
      <c r="D1735">
        <v>65</v>
      </c>
      <c r="E1735">
        <v>6</v>
      </c>
      <c r="F1735" t="s">
        <v>1964</v>
      </c>
      <c r="G1735" s="22">
        <v>17641</v>
      </c>
      <c r="H1735">
        <v>70</v>
      </c>
      <c r="I1735" t="s">
        <v>46</v>
      </c>
      <c r="J1735" t="s">
        <v>47</v>
      </c>
      <c r="K1735" t="s">
        <v>58</v>
      </c>
      <c r="L1735">
        <v>50.2</v>
      </c>
      <c r="M1735">
        <v>130</v>
      </c>
      <c r="N1735">
        <v>80</v>
      </c>
      <c r="O1735">
        <v>50</v>
      </c>
      <c r="P1735">
        <v>105</v>
      </c>
      <c r="Q1735">
        <v>90</v>
      </c>
      <c r="R1735" t="s">
        <v>59</v>
      </c>
      <c r="S1735" t="s">
        <v>50</v>
      </c>
      <c r="T1735" t="s">
        <v>51</v>
      </c>
      <c r="U1735" t="s">
        <v>51</v>
      </c>
      <c r="V1735" t="s">
        <v>51</v>
      </c>
      <c r="W1735" t="s">
        <v>51</v>
      </c>
      <c r="X1735" t="s">
        <v>50</v>
      </c>
      <c r="Y1735" t="s">
        <v>51</v>
      </c>
      <c r="Z1735" t="s">
        <v>52</v>
      </c>
      <c r="AA1735" t="s">
        <v>50</v>
      </c>
      <c r="AB1735" t="s">
        <v>51</v>
      </c>
      <c r="AI1735" t="s">
        <v>52</v>
      </c>
      <c r="AJ1735" t="s">
        <v>52</v>
      </c>
      <c r="AK1735" t="s">
        <v>50</v>
      </c>
      <c r="AL1735" t="s">
        <v>50</v>
      </c>
      <c r="AM1735" t="s">
        <v>52</v>
      </c>
      <c r="AN1735" t="s">
        <v>51</v>
      </c>
      <c r="AO1735" t="s">
        <v>51</v>
      </c>
      <c r="AP1735" t="s">
        <v>51</v>
      </c>
      <c r="AQ1735" t="s">
        <v>50</v>
      </c>
      <c r="AR1735" t="s">
        <v>50</v>
      </c>
      <c r="AS1735" t="s">
        <v>51</v>
      </c>
      <c r="AT1735" t="s">
        <v>50</v>
      </c>
      <c r="AU1735" t="s">
        <v>52</v>
      </c>
      <c r="AV1735" t="s">
        <v>52</v>
      </c>
      <c r="AW1735" t="s">
        <v>52</v>
      </c>
      <c r="AX1735" t="s">
        <v>52</v>
      </c>
      <c r="AY1735" t="s">
        <v>51</v>
      </c>
    </row>
    <row r="1736" spans="1:51" hidden="1" x14ac:dyDescent="0.25">
      <c r="A1736">
        <v>289282</v>
      </c>
      <c r="B1736">
        <v>65</v>
      </c>
      <c r="D1736">
        <v>65</v>
      </c>
      <c r="E1736">
        <v>7</v>
      </c>
      <c r="F1736" t="s">
        <v>1965</v>
      </c>
      <c r="G1736" s="22">
        <v>17641</v>
      </c>
      <c r="H1736">
        <v>70</v>
      </c>
      <c r="I1736" t="s">
        <v>46</v>
      </c>
      <c r="J1736" t="s">
        <v>47</v>
      </c>
      <c r="K1736" t="s">
        <v>58</v>
      </c>
      <c r="L1736">
        <v>50.2</v>
      </c>
      <c r="M1736">
        <v>120</v>
      </c>
      <c r="N1736">
        <v>70</v>
      </c>
      <c r="O1736">
        <v>50</v>
      </c>
      <c r="P1736">
        <v>95</v>
      </c>
      <c r="Q1736">
        <v>81</v>
      </c>
      <c r="R1736" t="s">
        <v>59</v>
      </c>
      <c r="S1736" t="s">
        <v>50</v>
      </c>
      <c r="T1736" t="s">
        <v>51</v>
      </c>
      <c r="U1736" t="s">
        <v>50</v>
      </c>
      <c r="V1736" t="s">
        <v>51</v>
      </c>
      <c r="W1736" t="s">
        <v>51</v>
      </c>
      <c r="X1736" t="s">
        <v>50</v>
      </c>
      <c r="Y1736" t="s">
        <v>51</v>
      </c>
      <c r="Z1736" t="s">
        <v>52</v>
      </c>
      <c r="AA1736" t="s">
        <v>50</v>
      </c>
      <c r="AB1736" t="s">
        <v>51</v>
      </c>
      <c r="AC1736">
        <v>116</v>
      </c>
      <c r="AD1736">
        <v>42</v>
      </c>
      <c r="AF1736">
        <v>4.3</v>
      </c>
      <c r="AI1736" t="s">
        <v>52</v>
      </c>
      <c r="AJ1736" t="s">
        <v>52</v>
      </c>
      <c r="AK1736" t="s">
        <v>50</v>
      </c>
      <c r="AL1736" t="s">
        <v>51</v>
      </c>
      <c r="AM1736" t="s">
        <v>52</v>
      </c>
      <c r="AN1736" t="s">
        <v>51</v>
      </c>
      <c r="AO1736" t="s">
        <v>51</v>
      </c>
      <c r="AP1736" t="s">
        <v>51</v>
      </c>
      <c r="AQ1736" t="s">
        <v>50</v>
      </c>
      <c r="AR1736" t="s">
        <v>50</v>
      </c>
      <c r="AS1736" t="s">
        <v>51</v>
      </c>
      <c r="AT1736" t="s">
        <v>50</v>
      </c>
      <c r="AU1736" t="s">
        <v>52</v>
      </c>
      <c r="AV1736" t="s">
        <v>52</v>
      </c>
      <c r="AW1736" t="s">
        <v>52</v>
      </c>
      <c r="AX1736" t="s">
        <v>52</v>
      </c>
      <c r="AY1736" t="s">
        <v>51</v>
      </c>
    </row>
    <row r="1737" spans="1:51" hidden="1" x14ac:dyDescent="0.25">
      <c r="A1737">
        <v>289282</v>
      </c>
      <c r="B1737">
        <v>65</v>
      </c>
      <c r="D1737">
        <v>65</v>
      </c>
      <c r="E1737">
        <v>8</v>
      </c>
      <c r="F1737" t="s">
        <v>1966</v>
      </c>
      <c r="G1737" s="22">
        <v>17641</v>
      </c>
      <c r="H1737">
        <v>70</v>
      </c>
      <c r="I1737" t="s">
        <v>46</v>
      </c>
      <c r="J1737" t="s">
        <v>47</v>
      </c>
      <c r="K1737" t="s">
        <v>58</v>
      </c>
      <c r="L1737">
        <v>50.49</v>
      </c>
      <c r="M1737">
        <v>140</v>
      </c>
      <c r="N1737">
        <v>85</v>
      </c>
      <c r="O1737">
        <v>55</v>
      </c>
      <c r="P1737">
        <v>112.5</v>
      </c>
      <c r="R1737" t="s">
        <v>105</v>
      </c>
      <c r="S1737" t="s">
        <v>50</v>
      </c>
      <c r="T1737" t="s">
        <v>51</v>
      </c>
      <c r="U1737" t="s">
        <v>51</v>
      </c>
      <c r="V1737" t="s">
        <v>51</v>
      </c>
      <c r="W1737" t="s">
        <v>51</v>
      </c>
      <c r="X1737" t="s">
        <v>50</v>
      </c>
      <c r="Y1737" t="s">
        <v>51</v>
      </c>
      <c r="Z1737" t="s">
        <v>52</v>
      </c>
      <c r="AA1737" t="s">
        <v>50</v>
      </c>
      <c r="AB1737" t="s">
        <v>51</v>
      </c>
      <c r="AC1737">
        <v>116</v>
      </c>
      <c r="AD1737">
        <v>42</v>
      </c>
      <c r="AF1737">
        <v>4.2</v>
      </c>
      <c r="AI1737" t="s">
        <v>52</v>
      </c>
      <c r="AJ1737" t="s">
        <v>52</v>
      </c>
      <c r="AK1737" t="s">
        <v>50</v>
      </c>
      <c r="AL1737" t="s">
        <v>51</v>
      </c>
      <c r="AM1737" t="s">
        <v>52</v>
      </c>
      <c r="AN1737" t="s">
        <v>51</v>
      </c>
      <c r="AO1737" t="s">
        <v>51</v>
      </c>
      <c r="AP1737" t="s">
        <v>51</v>
      </c>
      <c r="AQ1737" t="s">
        <v>50</v>
      </c>
      <c r="AR1737" t="s">
        <v>50</v>
      </c>
      <c r="AS1737" t="s">
        <v>51</v>
      </c>
      <c r="AT1737" t="s">
        <v>50</v>
      </c>
      <c r="AU1737" t="s">
        <v>52</v>
      </c>
      <c r="AV1737" t="s">
        <v>52</v>
      </c>
      <c r="AW1737" t="s">
        <v>52</v>
      </c>
      <c r="AX1737" t="s">
        <v>52</v>
      </c>
      <c r="AY1737" t="s">
        <v>51</v>
      </c>
    </row>
    <row r="1738" spans="1:51" hidden="1" x14ac:dyDescent="0.25">
      <c r="A1738">
        <v>289282</v>
      </c>
      <c r="B1738">
        <v>65</v>
      </c>
      <c r="D1738">
        <v>65</v>
      </c>
      <c r="E1738">
        <v>9</v>
      </c>
      <c r="F1738" t="s">
        <v>1967</v>
      </c>
      <c r="G1738" s="22">
        <v>17641</v>
      </c>
      <c r="H1738">
        <v>70</v>
      </c>
      <c r="I1738" t="s">
        <v>46</v>
      </c>
      <c r="J1738" t="s">
        <v>47</v>
      </c>
      <c r="K1738" t="s">
        <v>58</v>
      </c>
      <c r="L1738">
        <v>50.23</v>
      </c>
      <c r="M1738">
        <v>120</v>
      </c>
      <c r="N1738">
        <v>65</v>
      </c>
      <c r="O1738">
        <v>55</v>
      </c>
      <c r="P1738">
        <v>92.5</v>
      </c>
      <c r="Q1738">
        <v>83</v>
      </c>
      <c r="R1738" t="s">
        <v>105</v>
      </c>
      <c r="S1738" t="s">
        <v>50</v>
      </c>
      <c r="T1738" t="s">
        <v>51</v>
      </c>
      <c r="U1738" t="s">
        <v>51</v>
      </c>
      <c r="V1738" t="s">
        <v>51</v>
      </c>
      <c r="W1738" t="s">
        <v>51</v>
      </c>
      <c r="X1738" t="s">
        <v>50</v>
      </c>
      <c r="Y1738" t="s">
        <v>51</v>
      </c>
      <c r="Z1738" t="s">
        <v>52</v>
      </c>
      <c r="AA1738" t="s">
        <v>50</v>
      </c>
      <c r="AB1738" t="s">
        <v>51</v>
      </c>
      <c r="AC1738">
        <v>152</v>
      </c>
      <c r="AD1738">
        <v>30</v>
      </c>
      <c r="AF1738">
        <v>3.7</v>
      </c>
      <c r="AI1738" t="s">
        <v>52</v>
      </c>
      <c r="AJ1738" t="s">
        <v>52</v>
      </c>
      <c r="AK1738" t="s">
        <v>50</v>
      </c>
      <c r="AL1738" t="s">
        <v>51</v>
      </c>
      <c r="AM1738" t="s">
        <v>52</v>
      </c>
      <c r="AN1738" t="s">
        <v>51</v>
      </c>
      <c r="AO1738" t="s">
        <v>51</v>
      </c>
      <c r="AP1738" t="s">
        <v>51</v>
      </c>
      <c r="AQ1738" t="s">
        <v>50</v>
      </c>
      <c r="AR1738" t="s">
        <v>50</v>
      </c>
      <c r="AS1738" t="s">
        <v>51</v>
      </c>
      <c r="AT1738" t="s">
        <v>50</v>
      </c>
      <c r="AU1738" t="s">
        <v>52</v>
      </c>
      <c r="AV1738" t="s">
        <v>52</v>
      </c>
      <c r="AW1738" t="s">
        <v>52</v>
      </c>
      <c r="AX1738" t="s">
        <v>52</v>
      </c>
      <c r="AY1738" t="s">
        <v>51</v>
      </c>
    </row>
    <row r="1739" spans="1:51" hidden="1" x14ac:dyDescent="0.25">
      <c r="A1739">
        <v>289282</v>
      </c>
      <c r="B1739">
        <v>65</v>
      </c>
      <c r="D1739">
        <v>65</v>
      </c>
      <c r="E1739">
        <v>10</v>
      </c>
      <c r="F1739" t="s">
        <v>1968</v>
      </c>
      <c r="G1739" s="22">
        <v>17641</v>
      </c>
      <c r="H1739">
        <v>70</v>
      </c>
      <c r="I1739" t="s">
        <v>46</v>
      </c>
      <c r="J1739" t="s">
        <v>47</v>
      </c>
      <c r="K1739" t="s">
        <v>58</v>
      </c>
      <c r="L1739">
        <v>51.27</v>
      </c>
      <c r="M1739">
        <v>120</v>
      </c>
      <c r="N1739">
        <v>80</v>
      </c>
      <c r="O1739">
        <v>40</v>
      </c>
      <c r="P1739">
        <v>100</v>
      </c>
      <c r="Q1739">
        <v>86</v>
      </c>
      <c r="R1739" t="s">
        <v>59</v>
      </c>
      <c r="S1739" t="s">
        <v>50</v>
      </c>
      <c r="T1739" t="s">
        <v>51</v>
      </c>
      <c r="U1739" t="s">
        <v>51</v>
      </c>
      <c r="V1739" t="s">
        <v>51</v>
      </c>
      <c r="W1739" t="s">
        <v>51</v>
      </c>
      <c r="X1739" t="s">
        <v>50</v>
      </c>
      <c r="Y1739" t="s">
        <v>51</v>
      </c>
      <c r="Z1739" t="s">
        <v>52</v>
      </c>
      <c r="AA1739" t="s">
        <v>50</v>
      </c>
      <c r="AB1739" t="s">
        <v>51</v>
      </c>
      <c r="AI1739" t="s">
        <v>52</v>
      </c>
      <c r="AJ1739" t="s">
        <v>52</v>
      </c>
      <c r="AK1739" t="s">
        <v>50</v>
      </c>
      <c r="AL1739" t="s">
        <v>51</v>
      </c>
      <c r="AM1739" t="s">
        <v>52</v>
      </c>
      <c r="AN1739" t="s">
        <v>51</v>
      </c>
      <c r="AO1739" t="s">
        <v>51</v>
      </c>
      <c r="AP1739" t="s">
        <v>51</v>
      </c>
      <c r="AQ1739" t="s">
        <v>50</v>
      </c>
      <c r="AR1739" t="s">
        <v>50</v>
      </c>
      <c r="AS1739" t="s">
        <v>51</v>
      </c>
      <c r="AT1739" t="s">
        <v>50</v>
      </c>
      <c r="AU1739" t="s">
        <v>52</v>
      </c>
      <c r="AV1739" t="s">
        <v>52</v>
      </c>
      <c r="AW1739" t="s">
        <v>52</v>
      </c>
      <c r="AX1739" t="s">
        <v>52</v>
      </c>
      <c r="AY1739" t="s">
        <v>51</v>
      </c>
    </row>
    <row r="1740" spans="1:51" hidden="1" x14ac:dyDescent="0.25">
      <c r="A1740">
        <v>289282</v>
      </c>
      <c r="B1740">
        <v>65</v>
      </c>
      <c r="C1740">
        <v>65</v>
      </c>
      <c r="D1740">
        <v>65</v>
      </c>
      <c r="E1740">
        <v>11</v>
      </c>
      <c r="F1740" t="s">
        <v>1969</v>
      </c>
      <c r="G1740" s="22">
        <v>17641</v>
      </c>
      <c r="H1740">
        <v>70</v>
      </c>
      <c r="I1740" t="s">
        <v>46</v>
      </c>
      <c r="J1740" t="s">
        <v>47</v>
      </c>
      <c r="K1740" t="s">
        <v>58</v>
      </c>
      <c r="L1740">
        <v>51</v>
      </c>
      <c r="M1740">
        <v>125</v>
      </c>
      <c r="N1740">
        <v>65</v>
      </c>
      <c r="O1740">
        <v>60</v>
      </c>
      <c r="P1740">
        <v>95</v>
      </c>
      <c r="Q1740">
        <v>96</v>
      </c>
      <c r="R1740" t="s">
        <v>105</v>
      </c>
      <c r="S1740" t="s">
        <v>50</v>
      </c>
      <c r="T1740" t="s">
        <v>51</v>
      </c>
      <c r="U1740" t="s">
        <v>51</v>
      </c>
      <c r="V1740" t="s">
        <v>51</v>
      </c>
      <c r="W1740" t="s">
        <v>51</v>
      </c>
      <c r="X1740" t="s">
        <v>50</v>
      </c>
      <c r="Z1740" t="s">
        <v>52</v>
      </c>
      <c r="AA1740" t="s">
        <v>50</v>
      </c>
      <c r="AB1740" t="s">
        <v>51</v>
      </c>
      <c r="AC1740">
        <v>123</v>
      </c>
      <c r="AD1740">
        <v>39</v>
      </c>
      <c r="AE1740">
        <v>103</v>
      </c>
      <c r="AF1740">
        <v>3.9</v>
      </c>
      <c r="AK1740" t="s">
        <v>50</v>
      </c>
      <c r="AL1740" t="s">
        <v>51</v>
      </c>
      <c r="AN1740" t="s">
        <v>51</v>
      </c>
      <c r="AO1740" t="s">
        <v>51</v>
      </c>
      <c r="AP1740" t="s">
        <v>51</v>
      </c>
      <c r="AQ1740" t="s">
        <v>50</v>
      </c>
      <c r="AR1740" t="s">
        <v>50</v>
      </c>
      <c r="AS1740" t="s">
        <v>51</v>
      </c>
      <c r="AT1740" t="s">
        <v>50</v>
      </c>
      <c r="AU1740" s="23">
        <v>42550</v>
      </c>
      <c r="AV1740">
        <v>0</v>
      </c>
      <c r="AW1740" t="s">
        <v>52</v>
      </c>
      <c r="AX1740" t="s">
        <v>52</v>
      </c>
      <c r="AY1740" t="s">
        <v>51</v>
      </c>
    </row>
    <row r="1741" spans="1:51" hidden="1" x14ac:dyDescent="0.25">
      <c r="A1741">
        <v>289282</v>
      </c>
      <c r="B1741">
        <v>65</v>
      </c>
      <c r="C1741">
        <v>65</v>
      </c>
      <c r="D1741">
        <v>65</v>
      </c>
      <c r="E1741">
        <v>12</v>
      </c>
      <c r="F1741" t="s">
        <v>1970</v>
      </c>
      <c r="G1741" s="22">
        <v>17641</v>
      </c>
      <c r="H1741">
        <v>70</v>
      </c>
      <c r="I1741" t="s">
        <v>46</v>
      </c>
      <c r="J1741" t="s">
        <v>47</v>
      </c>
      <c r="K1741" t="s">
        <v>58</v>
      </c>
      <c r="L1741">
        <v>52.7</v>
      </c>
      <c r="M1741">
        <v>138</v>
      </c>
      <c r="N1741">
        <v>75</v>
      </c>
      <c r="O1741">
        <v>63</v>
      </c>
      <c r="P1741">
        <v>106.5</v>
      </c>
      <c r="Q1741">
        <v>89</v>
      </c>
      <c r="R1741" t="s">
        <v>59</v>
      </c>
      <c r="S1741" t="s">
        <v>50</v>
      </c>
      <c r="T1741" t="s">
        <v>51</v>
      </c>
      <c r="U1741" t="s">
        <v>51</v>
      </c>
      <c r="V1741" t="s">
        <v>51</v>
      </c>
      <c r="W1741" t="s">
        <v>51</v>
      </c>
      <c r="X1741" t="s">
        <v>50</v>
      </c>
      <c r="Y1741" t="s">
        <v>51</v>
      </c>
      <c r="Z1741" t="s">
        <v>52</v>
      </c>
      <c r="AA1741" t="s">
        <v>50</v>
      </c>
      <c r="AB1741" t="s">
        <v>51</v>
      </c>
      <c r="AC1741">
        <v>126</v>
      </c>
      <c r="AD1741">
        <v>38</v>
      </c>
      <c r="AE1741">
        <v>113</v>
      </c>
      <c r="AF1741">
        <v>4.4000000000000004</v>
      </c>
      <c r="AK1741" t="s">
        <v>50</v>
      </c>
      <c r="AL1741" t="s">
        <v>51</v>
      </c>
      <c r="AN1741" t="s">
        <v>51</v>
      </c>
      <c r="AO1741" t="s">
        <v>51</v>
      </c>
      <c r="AP1741" t="s">
        <v>51</v>
      </c>
      <c r="AQ1741" t="s">
        <v>50</v>
      </c>
      <c r="AR1741" t="s">
        <v>50</v>
      </c>
      <c r="AS1741" t="s">
        <v>51</v>
      </c>
      <c r="AT1741" t="s">
        <v>50</v>
      </c>
      <c r="AU1741" t="s">
        <v>52</v>
      </c>
      <c r="AV1741" t="s">
        <v>52</v>
      </c>
      <c r="AW1741" t="s">
        <v>52</v>
      </c>
      <c r="AX1741" t="s">
        <v>52</v>
      </c>
      <c r="AY1741" t="s">
        <v>51</v>
      </c>
    </row>
    <row r="1742" spans="1:51" hidden="1" x14ac:dyDescent="0.25">
      <c r="A1742">
        <v>289282</v>
      </c>
      <c r="B1742">
        <v>65</v>
      </c>
      <c r="C1742">
        <v>65</v>
      </c>
      <c r="D1742">
        <v>65</v>
      </c>
      <c r="E1742">
        <v>13</v>
      </c>
      <c r="F1742" t="s">
        <v>1971</v>
      </c>
      <c r="G1742" s="22">
        <v>17641</v>
      </c>
      <c r="H1742">
        <v>70</v>
      </c>
      <c r="I1742" t="s">
        <v>46</v>
      </c>
      <c r="J1742" t="s">
        <v>47</v>
      </c>
      <c r="K1742" t="s">
        <v>58</v>
      </c>
      <c r="L1742">
        <v>52.9</v>
      </c>
      <c r="M1742">
        <v>145</v>
      </c>
      <c r="N1742">
        <v>80</v>
      </c>
      <c r="O1742">
        <v>65</v>
      </c>
      <c r="P1742">
        <v>112.5</v>
      </c>
      <c r="Q1742">
        <v>98</v>
      </c>
      <c r="R1742" t="s">
        <v>59</v>
      </c>
      <c r="S1742" t="s">
        <v>50</v>
      </c>
      <c r="T1742" t="s">
        <v>51</v>
      </c>
      <c r="U1742" t="s">
        <v>51</v>
      </c>
      <c r="V1742" t="s">
        <v>51</v>
      </c>
      <c r="W1742" t="s">
        <v>51</v>
      </c>
      <c r="X1742" t="s">
        <v>50</v>
      </c>
      <c r="Y1742" t="s">
        <v>51</v>
      </c>
      <c r="Z1742" t="s">
        <v>52</v>
      </c>
      <c r="AA1742" t="s">
        <v>50</v>
      </c>
      <c r="AB1742" t="s">
        <v>51</v>
      </c>
      <c r="AC1742">
        <v>148</v>
      </c>
      <c r="AD1742">
        <v>31</v>
      </c>
      <c r="AF1742">
        <v>4.0999999999999996</v>
      </c>
      <c r="AK1742" t="s">
        <v>50</v>
      </c>
      <c r="AL1742" t="s">
        <v>51</v>
      </c>
      <c r="AN1742" t="s">
        <v>51</v>
      </c>
      <c r="AO1742" t="s">
        <v>51</v>
      </c>
      <c r="AP1742" t="s">
        <v>51</v>
      </c>
      <c r="AQ1742" t="s">
        <v>50</v>
      </c>
      <c r="AR1742" t="s">
        <v>50</v>
      </c>
      <c r="AS1742" t="s">
        <v>51</v>
      </c>
      <c r="AT1742" t="s">
        <v>50</v>
      </c>
      <c r="AU1742" s="23">
        <v>42594</v>
      </c>
      <c r="AV1742">
        <v>0</v>
      </c>
      <c r="AW1742" t="s">
        <v>52</v>
      </c>
      <c r="AX1742">
        <v>552</v>
      </c>
      <c r="AY1742" t="s">
        <v>51</v>
      </c>
    </row>
    <row r="1743" spans="1:51" hidden="1" x14ac:dyDescent="0.25">
      <c r="A1743">
        <v>289282</v>
      </c>
      <c r="B1743">
        <v>65</v>
      </c>
      <c r="C1743">
        <v>65</v>
      </c>
      <c r="D1743">
        <v>65</v>
      </c>
      <c r="E1743">
        <v>14</v>
      </c>
      <c r="F1743" t="s">
        <v>1972</v>
      </c>
      <c r="G1743" s="22">
        <v>17641</v>
      </c>
      <c r="H1743">
        <v>70</v>
      </c>
      <c r="I1743" t="s">
        <v>46</v>
      </c>
      <c r="J1743" t="s">
        <v>47</v>
      </c>
      <c r="K1743" t="s">
        <v>58</v>
      </c>
      <c r="L1743">
        <v>52.9</v>
      </c>
      <c r="M1743">
        <v>130</v>
      </c>
      <c r="N1743">
        <v>75</v>
      </c>
      <c r="O1743">
        <v>55</v>
      </c>
      <c r="P1743">
        <v>102.5</v>
      </c>
      <c r="Q1743">
        <v>96</v>
      </c>
      <c r="R1743" t="s">
        <v>105</v>
      </c>
      <c r="S1743" t="s">
        <v>50</v>
      </c>
      <c r="T1743" t="s">
        <v>51</v>
      </c>
      <c r="U1743" t="s">
        <v>51</v>
      </c>
      <c r="V1743" t="s">
        <v>51</v>
      </c>
      <c r="W1743" t="s">
        <v>51</v>
      </c>
      <c r="X1743" t="s">
        <v>50</v>
      </c>
      <c r="Y1743" t="s">
        <v>51</v>
      </c>
      <c r="Z1743" t="s">
        <v>52</v>
      </c>
      <c r="AA1743" t="s">
        <v>50</v>
      </c>
      <c r="AB1743" t="s">
        <v>51</v>
      </c>
      <c r="AC1743">
        <v>171</v>
      </c>
      <c r="AD1743">
        <v>26</v>
      </c>
      <c r="AE1743">
        <v>112</v>
      </c>
      <c r="AF1743">
        <v>3.4</v>
      </c>
      <c r="AK1743" t="s">
        <v>50</v>
      </c>
      <c r="AL1743" t="s">
        <v>51</v>
      </c>
      <c r="AN1743" t="s">
        <v>51</v>
      </c>
      <c r="AO1743" t="s">
        <v>51</v>
      </c>
      <c r="AP1743" t="s">
        <v>51</v>
      </c>
      <c r="AQ1743" t="s">
        <v>50</v>
      </c>
      <c r="AR1743" t="s">
        <v>50</v>
      </c>
      <c r="AS1743" t="s">
        <v>51</v>
      </c>
      <c r="AT1743" t="s">
        <v>50</v>
      </c>
      <c r="AU1743" s="23">
        <v>42646</v>
      </c>
      <c r="AV1743">
        <v>0</v>
      </c>
      <c r="AW1743" t="s">
        <v>52</v>
      </c>
      <c r="AX1743">
        <v>825</v>
      </c>
      <c r="AY1743" t="s">
        <v>51</v>
      </c>
    </row>
    <row r="1744" spans="1:51" hidden="1" x14ac:dyDescent="0.25">
      <c r="A1744">
        <v>289282</v>
      </c>
      <c r="B1744">
        <v>65</v>
      </c>
      <c r="C1744">
        <v>65</v>
      </c>
      <c r="D1744">
        <v>65</v>
      </c>
      <c r="E1744">
        <v>15</v>
      </c>
      <c r="F1744" t="s">
        <v>1973</v>
      </c>
      <c r="G1744" s="22">
        <v>17641</v>
      </c>
      <c r="H1744">
        <v>70</v>
      </c>
      <c r="I1744" t="s">
        <v>46</v>
      </c>
      <c r="J1744" t="s">
        <v>47</v>
      </c>
      <c r="K1744" t="s">
        <v>58</v>
      </c>
      <c r="L1744">
        <v>52</v>
      </c>
      <c r="M1744">
        <v>130</v>
      </c>
      <c r="N1744">
        <v>70</v>
      </c>
      <c r="O1744">
        <v>60</v>
      </c>
      <c r="P1744">
        <v>100</v>
      </c>
      <c r="Q1744">
        <v>101</v>
      </c>
      <c r="R1744" t="s">
        <v>59</v>
      </c>
      <c r="S1744" t="s">
        <v>50</v>
      </c>
      <c r="T1744" t="s">
        <v>51</v>
      </c>
      <c r="U1744" t="s">
        <v>51</v>
      </c>
      <c r="V1744" t="s">
        <v>51</v>
      </c>
      <c r="W1744" t="s">
        <v>51</v>
      </c>
      <c r="X1744" t="s">
        <v>50</v>
      </c>
      <c r="Y1744" t="s">
        <v>51</v>
      </c>
      <c r="Z1744" t="s">
        <v>52</v>
      </c>
      <c r="AA1744" t="s">
        <v>50</v>
      </c>
      <c r="AB1744" t="s">
        <v>51</v>
      </c>
      <c r="AC1744">
        <v>171</v>
      </c>
      <c r="AD1744">
        <v>26</v>
      </c>
      <c r="AE1744">
        <v>112</v>
      </c>
      <c r="AF1744">
        <v>3.4</v>
      </c>
      <c r="AK1744" t="s">
        <v>50</v>
      </c>
      <c r="AL1744" t="s">
        <v>51</v>
      </c>
      <c r="AM1744" t="s">
        <v>50</v>
      </c>
      <c r="AN1744" t="s">
        <v>51</v>
      </c>
      <c r="AO1744" t="s">
        <v>51</v>
      </c>
      <c r="AP1744" t="s">
        <v>51</v>
      </c>
      <c r="AQ1744" t="s">
        <v>50</v>
      </c>
      <c r="AR1744" t="s">
        <v>50</v>
      </c>
      <c r="AS1744" t="s">
        <v>51</v>
      </c>
      <c r="AT1744" t="s">
        <v>50</v>
      </c>
      <c r="AU1744" t="s">
        <v>52</v>
      </c>
      <c r="AV1744" t="s">
        <v>52</v>
      </c>
      <c r="AW1744" t="s">
        <v>52</v>
      </c>
      <c r="AX1744" t="s">
        <v>52</v>
      </c>
      <c r="AY1744" t="s">
        <v>51</v>
      </c>
    </row>
    <row r="1745" spans="1:51" hidden="1" x14ac:dyDescent="0.25">
      <c r="A1745">
        <v>289282</v>
      </c>
      <c r="B1745">
        <v>65</v>
      </c>
      <c r="C1745">
        <v>65</v>
      </c>
      <c r="D1745">
        <v>65</v>
      </c>
      <c r="E1745">
        <v>16</v>
      </c>
      <c r="F1745" t="s">
        <v>1974</v>
      </c>
      <c r="G1745" s="22">
        <v>17641</v>
      </c>
      <c r="H1745">
        <v>70</v>
      </c>
      <c r="I1745" t="s">
        <v>46</v>
      </c>
      <c r="J1745" t="s">
        <v>47</v>
      </c>
      <c r="K1745" t="s">
        <v>58</v>
      </c>
      <c r="L1745">
        <v>51.9</v>
      </c>
      <c r="M1745">
        <v>140</v>
      </c>
      <c r="N1745">
        <v>60</v>
      </c>
      <c r="O1745">
        <v>80</v>
      </c>
      <c r="P1745">
        <v>100</v>
      </c>
      <c r="Q1745">
        <v>84</v>
      </c>
      <c r="R1745" t="s">
        <v>59</v>
      </c>
      <c r="S1745" t="s">
        <v>50</v>
      </c>
      <c r="T1745" t="s">
        <v>51</v>
      </c>
      <c r="U1745" t="s">
        <v>50</v>
      </c>
      <c r="V1745" t="s">
        <v>51</v>
      </c>
      <c r="W1745" t="s">
        <v>51</v>
      </c>
      <c r="X1745" t="s">
        <v>50</v>
      </c>
      <c r="Y1745" t="s">
        <v>51</v>
      </c>
      <c r="Z1745" t="s">
        <v>52</v>
      </c>
      <c r="AA1745" t="s">
        <v>50</v>
      </c>
      <c r="AB1745" t="s">
        <v>51</v>
      </c>
      <c r="AC1745">
        <v>163</v>
      </c>
      <c r="AD1745">
        <v>28</v>
      </c>
      <c r="AF1745">
        <v>3.8</v>
      </c>
      <c r="AK1745" t="s">
        <v>50</v>
      </c>
      <c r="AL1745" t="s">
        <v>51</v>
      </c>
      <c r="AM1745" t="s">
        <v>50</v>
      </c>
      <c r="AN1745" t="s">
        <v>51</v>
      </c>
      <c r="AO1745" t="s">
        <v>51</v>
      </c>
      <c r="AP1745" t="s">
        <v>51</v>
      </c>
      <c r="AQ1745" t="s">
        <v>50</v>
      </c>
      <c r="AR1745" t="s">
        <v>50</v>
      </c>
      <c r="AS1745" t="s">
        <v>51</v>
      </c>
      <c r="AT1745" t="s">
        <v>50</v>
      </c>
      <c r="AU1745" s="23">
        <v>42736</v>
      </c>
      <c r="AV1745">
        <v>0</v>
      </c>
      <c r="AW1745" t="s">
        <v>52</v>
      </c>
      <c r="AX1745">
        <v>528</v>
      </c>
      <c r="AY1745" t="s">
        <v>51</v>
      </c>
    </row>
    <row r="1746" spans="1:51" hidden="1" x14ac:dyDescent="0.25">
      <c r="A1746">
        <v>289282</v>
      </c>
      <c r="B1746">
        <v>65</v>
      </c>
      <c r="C1746">
        <v>65</v>
      </c>
      <c r="D1746">
        <v>65</v>
      </c>
      <c r="E1746">
        <v>17</v>
      </c>
      <c r="F1746" t="s">
        <v>1975</v>
      </c>
      <c r="G1746" s="22">
        <v>17641</v>
      </c>
      <c r="H1746">
        <v>70</v>
      </c>
      <c r="I1746" t="s">
        <v>46</v>
      </c>
      <c r="J1746" t="s">
        <v>47</v>
      </c>
      <c r="K1746" t="s">
        <v>58</v>
      </c>
      <c r="L1746">
        <v>54</v>
      </c>
      <c r="M1746">
        <v>170</v>
      </c>
      <c r="N1746">
        <v>80</v>
      </c>
      <c r="O1746">
        <v>90</v>
      </c>
      <c r="P1746">
        <v>125</v>
      </c>
      <c r="Q1746">
        <v>93</v>
      </c>
      <c r="R1746" t="s">
        <v>59</v>
      </c>
      <c r="S1746" t="s">
        <v>50</v>
      </c>
      <c r="T1746" t="s">
        <v>51</v>
      </c>
      <c r="U1746" t="s">
        <v>51</v>
      </c>
      <c r="V1746" t="s">
        <v>51</v>
      </c>
      <c r="W1746" t="s">
        <v>51</v>
      </c>
      <c r="X1746" t="s">
        <v>50</v>
      </c>
      <c r="Y1746" t="s">
        <v>51</v>
      </c>
      <c r="Z1746" t="s">
        <v>52</v>
      </c>
      <c r="AA1746" t="s">
        <v>50</v>
      </c>
      <c r="AB1746" t="s">
        <v>51</v>
      </c>
      <c r="AC1746">
        <v>189</v>
      </c>
      <c r="AD1746">
        <v>23</v>
      </c>
      <c r="AE1746">
        <v>127</v>
      </c>
      <c r="AF1746">
        <v>3.8</v>
      </c>
      <c r="AK1746" t="s">
        <v>50</v>
      </c>
      <c r="AL1746" t="s">
        <v>51</v>
      </c>
      <c r="AM1746" t="s">
        <v>50</v>
      </c>
      <c r="AN1746" t="s">
        <v>51</v>
      </c>
      <c r="AO1746" t="s">
        <v>51</v>
      </c>
      <c r="AP1746" t="s">
        <v>51</v>
      </c>
      <c r="AQ1746" t="s">
        <v>50</v>
      </c>
      <c r="AR1746" t="s">
        <v>50</v>
      </c>
      <c r="AS1746" t="s">
        <v>51</v>
      </c>
      <c r="AT1746" t="s">
        <v>50</v>
      </c>
      <c r="AU1746" s="23">
        <v>42789</v>
      </c>
      <c r="AV1746">
        <v>0</v>
      </c>
      <c r="AW1746" t="s">
        <v>52</v>
      </c>
      <c r="AX1746" t="s">
        <v>52</v>
      </c>
      <c r="AY1746" t="s">
        <v>51</v>
      </c>
    </row>
    <row r="1747" spans="1:51" hidden="1" x14ac:dyDescent="0.25">
      <c r="A1747">
        <v>289282</v>
      </c>
      <c r="B1747">
        <v>65</v>
      </c>
      <c r="C1747">
        <v>65</v>
      </c>
      <c r="D1747">
        <v>65</v>
      </c>
      <c r="E1747">
        <v>18</v>
      </c>
      <c r="F1747" t="s">
        <v>1976</v>
      </c>
      <c r="G1747" s="22">
        <v>17641</v>
      </c>
      <c r="H1747">
        <v>70</v>
      </c>
      <c r="I1747" t="s">
        <v>46</v>
      </c>
      <c r="J1747" t="s">
        <v>47</v>
      </c>
      <c r="K1747" t="s">
        <v>58</v>
      </c>
      <c r="L1747">
        <v>55</v>
      </c>
      <c r="M1747">
        <v>157</v>
      </c>
      <c r="N1747">
        <v>75</v>
      </c>
      <c r="O1747">
        <v>82</v>
      </c>
      <c r="P1747">
        <v>116</v>
      </c>
      <c r="Q1747">
        <v>89</v>
      </c>
      <c r="R1747" t="s">
        <v>105</v>
      </c>
      <c r="S1747" t="s">
        <v>50</v>
      </c>
      <c r="T1747" t="s">
        <v>51</v>
      </c>
      <c r="U1747" t="s">
        <v>51</v>
      </c>
      <c r="V1747" t="s">
        <v>51</v>
      </c>
      <c r="W1747" t="s">
        <v>51</v>
      </c>
      <c r="X1747" t="s">
        <v>50</v>
      </c>
      <c r="Y1747" t="s">
        <v>51</v>
      </c>
      <c r="Z1747" t="s">
        <v>52</v>
      </c>
      <c r="AA1747" t="s">
        <v>50</v>
      </c>
      <c r="AB1747" t="s">
        <v>51</v>
      </c>
      <c r="AC1747">
        <v>154</v>
      </c>
      <c r="AD1747">
        <v>30</v>
      </c>
      <c r="AF1747">
        <v>5.0999999999999996</v>
      </c>
      <c r="AK1747" t="s">
        <v>50</v>
      </c>
      <c r="AL1747" t="s">
        <v>51</v>
      </c>
      <c r="AM1747" t="s">
        <v>50</v>
      </c>
      <c r="AN1747" t="s">
        <v>51</v>
      </c>
      <c r="AO1747" t="s">
        <v>51</v>
      </c>
      <c r="AP1747" t="s">
        <v>51</v>
      </c>
      <c r="AQ1747" t="s">
        <v>50</v>
      </c>
      <c r="AR1747" t="s">
        <v>50</v>
      </c>
      <c r="AS1747" t="s">
        <v>51</v>
      </c>
      <c r="AT1747" t="s">
        <v>50</v>
      </c>
      <c r="AU1747" t="s">
        <v>52</v>
      </c>
      <c r="AV1747" t="s">
        <v>52</v>
      </c>
      <c r="AW1747" t="s">
        <v>52</v>
      </c>
      <c r="AX1747" t="s">
        <v>52</v>
      </c>
      <c r="AY1747" t="s">
        <v>51</v>
      </c>
    </row>
    <row r="1748" spans="1:51" hidden="1" x14ac:dyDescent="0.25">
      <c r="A1748">
        <v>289282</v>
      </c>
      <c r="B1748">
        <v>65</v>
      </c>
      <c r="C1748">
        <v>65</v>
      </c>
      <c r="D1748">
        <v>65</v>
      </c>
      <c r="E1748">
        <v>19</v>
      </c>
      <c r="F1748" t="s">
        <v>1977</v>
      </c>
      <c r="G1748" s="22">
        <v>17641</v>
      </c>
      <c r="H1748">
        <v>70</v>
      </c>
      <c r="I1748" t="s">
        <v>46</v>
      </c>
      <c r="J1748" t="s">
        <v>47</v>
      </c>
      <c r="K1748" t="s">
        <v>58</v>
      </c>
      <c r="L1748">
        <v>56.7</v>
      </c>
      <c r="M1748">
        <v>130</v>
      </c>
      <c r="N1748">
        <v>80</v>
      </c>
      <c r="O1748">
        <v>50</v>
      </c>
      <c r="P1748">
        <v>105</v>
      </c>
      <c r="Q1748">
        <v>90</v>
      </c>
      <c r="R1748" t="s">
        <v>59</v>
      </c>
      <c r="S1748" t="s">
        <v>50</v>
      </c>
      <c r="T1748" t="s">
        <v>51</v>
      </c>
      <c r="U1748" t="s">
        <v>51</v>
      </c>
      <c r="V1748" t="s">
        <v>51</v>
      </c>
      <c r="W1748" t="s">
        <v>51</v>
      </c>
      <c r="X1748" t="s">
        <v>50</v>
      </c>
      <c r="Y1748" t="s">
        <v>51</v>
      </c>
      <c r="Z1748" t="s">
        <v>52</v>
      </c>
      <c r="AA1748" t="s">
        <v>50</v>
      </c>
      <c r="AB1748" t="s">
        <v>51</v>
      </c>
      <c r="AC1748">
        <v>166</v>
      </c>
      <c r="AD1748">
        <v>27</v>
      </c>
      <c r="AE1748">
        <v>117</v>
      </c>
      <c r="AF1748">
        <v>3.7</v>
      </c>
      <c r="AK1748" t="s">
        <v>50</v>
      </c>
      <c r="AL1748" t="s">
        <v>51</v>
      </c>
      <c r="AM1748" t="s">
        <v>50</v>
      </c>
      <c r="AN1748" t="s">
        <v>51</v>
      </c>
      <c r="AO1748" t="s">
        <v>51</v>
      </c>
      <c r="AP1748" t="s">
        <v>51</v>
      </c>
      <c r="AQ1748" t="s">
        <v>50</v>
      </c>
      <c r="AR1748" t="s">
        <v>50</v>
      </c>
      <c r="AS1748" t="s">
        <v>51</v>
      </c>
      <c r="AT1748" t="s">
        <v>50</v>
      </c>
      <c r="AU1748" s="23">
        <v>42808</v>
      </c>
      <c r="AV1748">
        <v>0</v>
      </c>
      <c r="AW1748" t="s">
        <v>52</v>
      </c>
      <c r="AX1748" t="s">
        <v>52</v>
      </c>
      <c r="AY1748" t="s">
        <v>51</v>
      </c>
    </row>
    <row r="1749" spans="1:51" hidden="1" x14ac:dyDescent="0.25">
      <c r="A1749">
        <v>289282</v>
      </c>
      <c r="B1749">
        <v>65</v>
      </c>
      <c r="C1749">
        <v>65</v>
      </c>
      <c r="D1749">
        <v>65</v>
      </c>
      <c r="E1749">
        <v>20</v>
      </c>
      <c r="F1749" t="s">
        <v>1978</v>
      </c>
      <c r="G1749" s="22">
        <v>17641</v>
      </c>
      <c r="H1749">
        <v>70</v>
      </c>
      <c r="I1749" t="s">
        <v>46</v>
      </c>
      <c r="J1749" t="s">
        <v>47</v>
      </c>
      <c r="K1749" t="s">
        <v>58</v>
      </c>
      <c r="L1749">
        <v>55.2</v>
      </c>
      <c r="M1749">
        <v>120</v>
      </c>
      <c r="N1749">
        <v>70</v>
      </c>
      <c r="O1749">
        <v>50</v>
      </c>
      <c r="P1749">
        <v>95</v>
      </c>
      <c r="Q1749">
        <v>80</v>
      </c>
      <c r="R1749" t="s">
        <v>59</v>
      </c>
      <c r="S1749" t="s">
        <v>50</v>
      </c>
      <c r="T1749" t="s">
        <v>51</v>
      </c>
      <c r="U1749" t="s">
        <v>51</v>
      </c>
      <c r="V1749" t="s">
        <v>51</v>
      </c>
      <c r="W1749" t="s">
        <v>51</v>
      </c>
      <c r="X1749" t="s">
        <v>50</v>
      </c>
      <c r="Y1749" t="s">
        <v>51</v>
      </c>
      <c r="Z1749" t="s">
        <v>52</v>
      </c>
      <c r="AA1749" t="s">
        <v>50</v>
      </c>
      <c r="AB1749" t="s">
        <v>51</v>
      </c>
      <c r="AC1749">
        <v>124</v>
      </c>
      <c r="AD1749">
        <v>38</v>
      </c>
      <c r="AE1749">
        <v>120</v>
      </c>
      <c r="AF1749">
        <v>3.9</v>
      </c>
      <c r="AK1749" t="s">
        <v>50</v>
      </c>
      <c r="AL1749" t="s">
        <v>51</v>
      </c>
      <c r="AM1749" t="s">
        <v>50</v>
      </c>
      <c r="AN1749" t="s">
        <v>51</v>
      </c>
      <c r="AO1749" t="s">
        <v>51</v>
      </c>
      <c r="AP1749" t="s">
        <v>51</v>
      </c>
      <c r="AQ1749" t="s">
        <v>50</v>
      </c>
      <c r="AR1749" t="s">
        <v>50</v>
      </c>
      <c r="AS1749" t="s">
        <v>51</v>
      </c>
      <c r="AT1749" t="s">
        <v>50</v>
      </c>
      <c r="AU1749" s="23">
        <v>42836</v>
      </c>
      <c r="AV1749">
        <v>0</v>
      </c>
      <c r="AW1749" t="s">
        <v>52</v>
      </c>
      <c r="AX1749">
        <v>221</v>
      </c>
      <c r="AY1749" t="s">
        <v>51</v>
      </c>
    </row>
    <row r="1750" spans="1:51" hidden="1" x14ac:dyDescent="0.25">
      <c r="A1750">
        <v>289282</v>
      </c>
      <c r="B1750">
        <v>65</v>
      </c>
      <c r="C1750">
        <v>65</v>
      </c>
      <c r="D1750">
        <v>65</v>
      </c>
      <c r="E1750">
        <v>21</v>
      </c>
      <c r="F1750" t="s">
        <v>1979</v>
      </c>
      <c r="G1750" s="22">
        <v>17641</v>
      </c>
      <c r="H1750">
        <v>70</v>
      </c>
      <c r="I1750" t="s">
        <v>46</v>
      </c>
      <c r="J1750" t="s">
        <v>47</v>
      </c>
      <c r="K1750" t="s">
        <v>58</v>
      </c>
      <c r="L1750">
        <v>53.1</v>
      </c>
      <c r="M1750">
        <v>120</v>
      </c>
      <c r="N1750">
        <v>80</v>
      </c>
      <c r="O1750">
        <v>40</v>
      </c>
      <c r="P1750">
        <v>100</v>
      </c>
      <c r="Q1750">
        <v>103</v>
      </c>
      <c r="R1750" t="s">
        <v>59</v>
      </c>
      <c r="S1750" t="s">
        <v>50</v>
      </c>
      <c r="T1750" t="s">
        <v>51</v>
      </c>
      <c r="U1750" t="s">
        <v>51</v>
      </c>
      <c r="V1750" t="s">
        <v>51</v>
      </c>
      <c r="W1750" t="s">
        <v>51</v>
      </c>
      <c r="X1750" t="s">
        <v>50</v>
      </c>
      <c r="Y1750" t="s">
        <v>51</v>
      </c>
      <c r="Z1750" t="s">
        <v>52</v>
      </c>
      <c r="AA1750" t="s">
        <v>50</v>
      </c>
      <c r="AB1750" t="s">
        <v>51</v>
      </c>
      <c r="AC1750">
        <v>203</v>
      </c>
      <c r="AD1750">
        <v>21</v>
      </c>
      <c r="AE1750">
        <v>138</v>
      </c>
      <c r="AF1750">
        <v>3.6</v>
      </c>
      <c r="AH1750">
        <v>3.8</v>
      </c>
      <c r="AK1750" t="s">
        <v>50</v>
      </c>
      <c r="AL1750" t="s">
        <v>50</v>
      </c>
      <c r="AM1750" t="s">
        <v>51</v>
      </c>
      <c r="AN1750" t="s">
        <v>51</v>
      </c>
      <c r="AO1750" t="s">
        <v>51</v>
      </c>
      <c r="AP1750" t="s">
        <v>51</v>
      </c>
      <c r="AQ1750" t="s">
        <v>50</v>
      </c>
      <c r="AR1750" t="s">
        <v>50</v>
      </c>
      <c r="AS1750" t="s">
        <v>51</v>
      </c>
      <c r="AT1750" t="s">
        <v>50</v>
      </c>
      <c r="AU1750" t="s">
        <v>52</v>
      </c>
      <c r="AV1750" t="s">
        <v>52</v>
      </c>
      <c r="AW1750" t="s">
        <v>52</v>
      </c>
      <c r="AX1750" t="s">
        <v>52</v>
      </c>
      <c r="AY1750" t="s">
        <v>51</v>
      </c>
    </row>
    <row r="1751" spans="1:51" hidden="1" x14ac:dyDescent="0.25">
      <c r="A1751">
        <v>289282</v>
      </c>
      <c r="B1751">
        <v>65</v>
      </c>
      <c r="C1751">
        <v>65</v>
      </c>
      <c r="D1751">
        <v>65</v>
      </c>
      <c r="E1751">
        <v>22</v>
      </c>
      <c r="F1751" t="s">
        <v>1980</v>
      </c>
      <c r="G1751" s="22">
        <v>17641</v>
      </c>
      <c r="H1751">
        <v>70</v>
      </c>
      <c r="I1751" t="s">
        <v>46</v>
      </c>
      <c r="J1751" t="s">
        <v>47</v>
      </c>
      <c r="K1751" t="s">
        <v>58</v>
      </c>
      <c r="L1751">
        <v>54.9</v>
      </c>
      <c r="M1751">
        <v>150</v>
      </c>
      <c r="N1751">
        <v>70</v>
      </c>
      <c r="O1751">
        <v>80</v>
      </c>
      <c r="P1751">
        <v>110</v>
      </c>
      <c r="Q1751">
        <v>99</v>
      </c>
      <c r="R1751" t="s">
        <v>59</v>
      </c>
      <c r="S1751" t="s">
        <v>50</v>
      </c>
      <c r="T1751" t="s">
        <v>51</v>
      </c>
      <c r="U1751" t="s">
        <v>51</v>
      </c>
      <c r="V1751" t="s">
        <v>51</v>
      </c>
      <c r="W1751" t="s">
        <v>51</v>
      </c>
      <c r="X1751" t="s">
        <v>50</v>
      </c>
      <c r="Y1751" t="s">
        <v>51</v>
      </c>
      <c r="Z1751" t="s">
        <v>52</v>
      </c>
      <c r="AA1751" t="s">
        <v>50</v>
      </c>
      <c r="AB1751" t="s">
        <v>51</v>
      </c>
      <c r="AC1751">
        <v>111</v>
      </c>
      <c r="AD1751">
        <v>44</v>
      </c>
      <c r="AE1751">
        <v>96</v>
      </c>
      <c r="AF1751">
        <v>3.6</v>
      </c>
      <c r="AK1751" t="s">
        <v>50</v>
      </c>
      <c r="AL1751" t="s">
        <v>50</v>
      </c>
      <c r="AM1751" t="s">
        <v>51</v>
      </c>
      <c r="AN1751" t="s">
        <v>51</v>
      </c>
      <c r="AO1751" t="s">
        <v>51</v>
      </c>
      <c r="AP1751" t="s">
        <v>51</v>
      </c>
      <c r="AQ1751" t="s">
        <v>50</v>
      </c>
      <c r="AR1751" t="s">
        <v>50</v>
      </c>
      <c r="AS1751" t="s">
        <v>51</v>
      </c>
      <c r="AT1751" t="s">
        <v>50</v>
      </c>
      <c r="AU1751" t="s">
        <v>52</v>
      </c>
      <c r="AV1751" t="s">
        <v>52</v>
      </c>
      <c r="AW1751" t="s">
        <v>52</v>
      </c>
      <c r="AX1751" t="s">
        <v>52</v>
      </c>
      <c r="AY1751" t="s">
        <v>51</v>
      </c>
    </row>
    <row r="1752" spans="1:51" hidden="1" x14ac:dyDescent="0.25">
      <c r="A1752">
        <v>289282</v>
      </c>
      <c r="B1752">
        <v>65</v>
      </c>
      <c r="C1752">
        <v>65</v>
      </c>
      <c r="D1752">
        <v>65</v>
      </c>
      <c r="E1752">
        <v>23</v>
      </c>
      <c r="F1752" t="s">
        <v>1981</v>
      </c>
      <c r="G1752" s="22">
        <v>17641</v>
      </c>
      <c r="H1752">
        <v>70</v>
      </c>
      <c r="I1752" t="s">
        <v>46</v>
      </c>
      <c r="J1752" t="s">
        <v>47</v>
      </c>
      <c r="K1752" t="s">
        <v>58</v>
      </c>
      <c r="L1752">
        <v>54.9</v>
      </c>
      <c r="M1752">
        <v>145</v>
      </c>
      <c r="N1752">
        <v>90</v>
      </c>
      <c r="O1752">
        <v>55</v>
      </c>
      <c r="P1752">
        <v>117.5</v>
      </c>
      <c r="Q1752">
        <v>88</v>
      </c>
      <c r="R1752" t="s">
        <v>59</v>
      </c>
      <c r="S1752" t="s">
        <v>51</v>
      </c>
      <c r="T1752" t="s">
        <v>51</v>
      </c>
      <c r="U1752" t="s">
        <v>51</v>
      </c>
      <c r="V1752" t="s">
        <v>51</v>
      </c>
      <c r="W1752" t="s">
        <v>51</v>
      </c>
      <c r="X1752" t="s">
        <v>50</v>
      </c>
      <c r="Y1752" t="s">
        <v>51</v>
      </c>
      <c r="Z1752" t="s">
        <v>52</v>
      </c>
      <c r="AA1752" t="s">
        <v>50</v>
      </c>
      <c r="AB1752" t="s">
        <v>51</v>
      </c>
      <c r="AC1752">
        <v>135</v>
      </c>
      <c r="AD1752">
        <v>34</v>
      </c>
      <c r="AE1752">
        <v>114</v>
      </c>
      <c r="AF1752">
        <v>3.2</v>
      </c>
      <c r="AK1752" t="s">
        <v>50</v>
      </c>
      <c r="AL1752" t="s">
        <v>50</v>
      </c>
      <c r="AM1752" t="s">
        <v>51</v>
      </c>
      <c r="AN1752" t="s">
        <v>51</v>
      </c>
      <c r="AO1752" t="s">
        <v>51</v>
      </c>
      <c r="AP1752" t="s">
        <v>51</v>
      </c>
      <c r="AQ1752" t="s">
        <v>50</v>
      </c>
      <c r="AR1752" t="s">
        <v>50</v>
      </c>
      <c r="AS1752" t="s">
        <v>51</v>
      </c>
      <c r="AT1752" t="s">
        <v>50</v>
      </c>
      <c r="AU1752" t="s">
        <v>52</v>
      </c>
      <c r="AV1752" t="s">
        <v>52</v>
      </c>
      <c r="AW1752" t="s">
        <v>52</v>
      </c>
      <c r="AX1752" t="s">
        <v>52</v>
      </c>
      <c r="AY1752" t="s">
        <v>51</v>
      </c>
    </row>
    <row r="1753" spans="1:51" x14ac:dyDescent="0.25">
      <c r="A1753">
        <v>289307</v>
      </c>
      <c r="B1753">
        <v>58</v>
      </c>
      <c r="D1753">
        <v>58</v>
      </c>
      <c r="E1753">
        <v>1</v>
      </c>
      <c r="F1753" t="s">
        <v>416</v>
      </c>
      <c r="G1753" s="22">
        <v>17744</v>
      </c>
      <c r="H1753">
        <v>70</v>
      </c>
      <c r="I1753" t="s">
        <v>46</v>
      </c>
      <c r="J1753" t="s">
        <v>47</v>
      </c>
      <c r="K1753" t="s">
        <v>58</v>
      </c>
      <c r="L1753">
        <v>32.270000000000003</v>
      </c>
      <c r="M1753">
        <v>130</v>
      </c>
      <c r="N1753">
        <v>50</v>
      </c>
      <c r="O1753">
        <v>80</v>
      </c>
      <c r="P1753">
        <v>90</v>
      </c>
      <c r="Q1753">
        <v>88</v>
      </c>
      <c r="R1753" t="s">
        <v>49</v>
      </c>
      <c r="S1753" t="s">
        <v>50</v>
      </c>
      <c r="T1753" t="s">
        <v>51</v>
      </c>
      <c r="U1753" t="s">
        <v>50</v>
      </c>
      <c r="V1753" t="s">
        <v>51</v>
      </c>
      <c r="W1753" t="s">
        <v>51</v>
      </c>
      <c r="X1753" t="s">
        <v>50</v>
      </c>
      <c r="Y1753" t="s">
        <v>51</v>
      </c>
      <c r="Z1753" t="b">
        <v>1</v>
      </c>
      <c r="AA1753" t="s">
        <v>50</v>
      </c>
      <c r="AB1753" t="s">
        <v>50</v>
      </c>
      <c r="AI1753" t="s">
        <v>52</v>
      </c>
      <c r="AJ1753" t="s">
        <v>52</v>
      </c>
      <c r="AK1753" t="s">
        <v>50</v>
      </c>
      <c r="AL1753" t="s">
        <v>51</v>
      </c>
      <c r="AM1753" t="s">
        <v>52</v>
      </c>
      <c r="AN1753" t="s">
        <v>50</v>
      </c>
      <c r="AO1753" t="s">
        <v>51</v>
      </c>
      <c r="AP1753" t="s">
        <v>50</v>
      </c>
      <c r="AQ1753" t="s">
        <v>50</v>
      </c>
      <c r="AR1753" t="s">
        <v>50</v>
      </c>
      <c r="AS1753" t="s">
        <v>51</v>
      </c>
      <c r="AT1753" t="s">
        <v>50</v>
      </c>
      <c r="AU1753" t="s">
        <v>52</v>
      </c>
      <c r="AV1753" t="s">
        <v>52</v>
      </c>
      <c r="AW1753" t="s">
        <v>52</v>
      </c>
      <c r="AX1753" t="s">
        <v>52</v>
      </c>
      <c r="AY1753" t="s">
        <v>51</v>
      </c>
    </row>
    <row r="1754" spans="1:51" hidden="1" x14ac:dyDescent="0.25">
      <c r="A1754">
        <v>289307</v>
      </c>
      <c r="B1754">
        <v>60</v>
      </c>
      <c r="C1754">
        <v>60</v>
      </c>
      <c r="D1754">
        <v>58</v>
      </c>
      <c r="E1754">
        <v>2</v>
      </c>
      <c r="F1754" t="s">
        <v>1982</v>
      </c>
      <c r="G1754" s="22">
        <v>17744</v>
      </c>
      <c r="H1754">
        <v>70</v>
      </c>
      <c r="I1754" t="s">
        <v>46</v>
      </c>
      <c r="J1754" t="s">
        <v>47</v>
      </c>
      <c r="K1754" t="s">
        <v>58</v>
      </c>
      <c r="L1754">
        <v>31.6</v>
      </c>
      <c r="M1754">
        <v>120</v>
      </c>
      <c r="N1754">
        <v>70</v>
      </c>
      <c r="O1754">
        <v>50</v>
      </c>
      <c r="P1754">
        <v>95</v>
      </c>
      <c r="Q1754">
        <v>94</v>
      </c>
      <c r="R1754" t="s">
        <v>54</v>
      </c>
      <c r="S1754" t="s">
        <v>50</v>
      </c>
      <c r="T1754" t="s">
        <v>51</v>
      </c>
      <c r="U1754" t="s">
        <v>50</v>
      </c>
      <c r="V1754" t="s">
        <v>51</v>
      </c>
      <c r="W1754" t="s">
        <v>51</v>
      </c>
      <c r="X1754" t="s">
        <v>50</v>
      </c>
      <c r="Y1754" t="s">
        <v>51</v>
      </c>
      <c r="Z1754" t="b">
        <v>1</v>
      </c>
      <c r="AA1754" t="s">
        <v>50</v>
      </c>
      <c r="AB1754" t="s">
        <v>50</v>
      </c>
      <c r="AC1754">
        <v>63</v>
      </c>
      <c r="AD1754">
        <v>88</v>
      </c>
      <c r="AE1754">
        <v>118</v>
      </c>
      <c r="AF1754">
        <v>4.7</v>
      </c>
      <c r="AI1754">
        <v>2.8</v>
      </c>
      <c r="AJ1754">
        <v>1.1000000000000001</v>
      </c>
      <c r="AK1754" t="s">
        <v>50</v>
      </c>
      <c r="AL1754" t="s">
        <v>51</v>
      </c>
      <c r="AN1754" t="s">
        <v>50</v>
      </c>
      <c r="AO1754" t="s">
        <v>51</v>
      </c>
      <c r="AP1754" t="s">
        <v>50</v>
      </c>
      <c r="AQ1754" t="s">
        <v>50</v>
      </c>
      <c r="AR1754" t="s">
        <v>50</v>
      </c>
      <c r="AS1754" t="s">
        <v>51</v>
      </c>
      <c r="AT1754" t="s">
        <v>50</v>
      </c>
      <c r="AU1754" t="s">
        <v>52</v>
      </c>
      <c r="AV1754" t="s">
        <v>52</v>
      </c>
      <c r="AW1754" t="s">
        <v>52</v>
      </c>
      <c r="AX1754" t="s">
        <v>52</v>
      </c>
      <c r="AY1754" t="s">
        <v>51</v>
      </c>
    </row>
    <row r="1755" spans="1:51" hidden="1" x14ac:dyDescent="0.25">
      <c r="A1755">
        <v>289307</v>
      </c>
      <c r="B1755">
        <v>60</v>
      </c>
      <c r="C1755">
        <v>60</v>
      </c>
      <c r="D1755">
        <v>58</v>
      </c>
      <c r="E1755">
        <v>3</v>
      </c>
      <c r="F1755" t="s">
        <v>1983</v>
      </c>
      <c r="G1755" s="22">
        <v>17744</v>
      </c>
      <c r="H1755">
        <v>70</v>
      </c>
      <c r="I1755" t="s">
        <v>46</v>
      </c>
      <c r="J1755" t="s">
        <v>47</v>
      </c>
      <c r="K1755" t="s">
        <v>58</v>
      </c>
      <c r="L1755">
        <v>32.299999999999997</v>
      </c>
      <c r="M1755">
        <v>130</v>
      </c>
      <c r="N1755">
        <v>90</v>
      </c>
      <c r="O1755">
        <v>40</v>
      </c>
      <c r="P1755">
        <v>110</v>
      </c>
      <c r="Q1755">
        <v>75</v>
      </c>
      <c r="R1755" t="s">
        <v>54</v>
      </c>
      <c r="S1755" t="s">
        <v>50</v>
      </c>
      <c r="T1755" t="s">
        <v>51</v>
      </c>
      <c r="U1755" t="s">
        <v>50</v>
      </c>
      <c r="V1755" t="s">
        <v>51</v>
      </c>
      <c r="W1755" t="s">
        <v>51</v>
      </c>
      <c r="X1755" t="s">
        <v>50</v>
      </c>
      <c r="Y1755" t="s">
        <v>51</v>
      </c>
      <c r="Z1755" t="b">
        <v>1</v>
      </c>
      <c r="AA1755" t="s">
        <v>50</v>
      </c>
      <c r="AB1755" t="s">
        <v>50</v>
      </c>
      <c r="AK1755" t="s">
        <v>50</v>
      </c>
      <c r="AL1755" t="s">
        <v>51</v>
      </c>
      <c r="AN1755" t="s">
        <v>50</v>
      </c>
      <c r="AO1755" t="s">
        <v>51</v>
      </c>
      <c r="AP1755" t="s">
        <v>50</v>
      </c>
      <c r="AQ1755" t="s">
        <v>50</v>
      </c>
      <c r="AR1755" t="s">
        <v>50</v>
      </c>
      <c r="AS1755" t="s">
        <v>51</v>
      </c>
      <c r="AT1755" t="s">
        <v>50</v>
      </c>
      <c r="AU1755" t="s">
        <v>52</v>
      </c>
      <c r="AV1755" t="s">
        <v>52</v>
      </c>
      <c r="AW1755" t="s">
        <v>52</v>
      </c>
      <c r="AX1755" t="s">
        <v>52</v>
      </c>
      <c r="AY1755" t="s">
        <v>51</v>
      </c>
    </row>
    <row r="1756" spans="1:51" hidden="1" x14ac:dyDescent="0.25">
      <c r="A1756">
        <v>289307</v>
      </c>
      <c r="B1756">
        <v>64</v>
      </c>
      <c r="C1756">
        <v>64</v>
      </c>
      <c r="D1756">
        <v>58</v>
      </c>
      <c r="E1756">
        <v>4</v>
      </c>
      <c r="F1756" t="s">
        <v>1984</v>
      </c>
      <c r="G1756" s="22">
        <v>17744</v>
      </c>
      <c r="H1756">
        <v>70</v>
      </c>
      <c r="I1756" t="s">
        <v>46</v>
      </c>
      <c r="J1756" t="s">
        <v>47</v>
      </c>
      <c r="K1756" t="s">
        <v>58</v>
      </c>
      <c r="L1756">
        <v>32.299999999999997</v>
      </c>
      <c r="M1756">
        <v>130</v>
      </c>
      <c r="N1756">
        <v>70</v>
      </c>
      <c r="O1756">
        <v>60</v>
      </c>
      <c r="P1756">
        <v>100</v>
      </c>
      <c r="Q1756">
        <v>87</v>
      </c>
      <c r="R1756" t="s">
        <v>54</v>
      </c>
      <c r="S1756" t="s">
        <v>51</v>
      </c>
      <c r="T1756" t="s">
        <v>51</v>
      </c>
      <c r="U1756" t="s">
        <v>50</v>
      </c>
      <c r="V1756" t="s">
        <v>51</v>
      </c>
      <c r="W1756" t="s">
        <v>51</v>
      </c>
      <c r="X1756" t="s">
        <v>50</v>
      </c>
      <c r="Y1756" t="s">
        <v>51</v>
      </c>
      <c r="Z1756" t="b">
        <v>1</v>
      </c>
      <c r="AA1756" t="s">
        <v>50</v>
      </c>
      <c r="AB1756" t="s">
        <v>50</v>
      </c>
      <c r="AC1756">
        <v>53</v>
      </c>
      <c r="AE1756">
        <v>118</v>
      </c>
      <c r="AF1756">
        <v>4.2</v>
      </c>
      <c r="AI1756">
        <v>3.8</v>
      </c>
      <c r="AJ1756">
        <v>1.7</v>
      </c>
      <c r="AK1756" t="s">
        <v>50</v>
      </c>
      <c r="AL1756" t="s">
        <v>51</v>
      </c>
      <c r="AM1756" t="s">
        <v>50</v>
      </c>
      <c r="AN1756" t="s">
        <v>50</v>
      </c>
      <c r="AO1756" t="s">
        <v>51</v>
      </c>
      <c r="AP1756" t="s">
        <v>50</v>
      </c>
      <c r="AQ1756" t="s">
        <v>50</v>
      </c>
      <c r="AR1756" t="s">
        <v>50</v>
      </c>
      <c r="AS1756" t="s">
        <v>51</v>
      </c>
      <c r="AT1756" t="s">
        <v>50</v>
      </c>
      <c r="AU1756" t="s">
        <v>52</v>
      </c>
      <c r="AV1756" t="s">
        <v>52</v>
      </c>
      <c r="AW1756" t="s">
        <v>52</v>
      </c>
      <c r="AX1756" t="s">
        <v>52</v>
      </c>
      <c r="AY1756" t="s">
        <v>51</v>
      </c>
    </row>
    <row r="1757" spans="1:51" hidden="1" x14ac:dyDescent="0.25">
      <c r="A1757">
        <v>289307</v>
      </c>
      <c r="B1757">
        <v>64</v>
      </c>
      <c r="C1757">
        <v>64</v>
      </c>
      <c r="D1757">
        <v>58</v>
      </c>
      <c r="E1757">
        <v>5</v>
      </c>
      <c r="F1757" t="s">
        <v>1985</v>
      </c>
      <c r="G1757" s="22">
        <v>17744</v>
      </c>
      <c r="H1757">
        <v>70</v>
      </c>
      <c r="I1757" t="s">
        <v>46</v>
      </c>
      <c r="J1757" t="s">
        <v>47</v>
      </c>
      <c r="K1757" t="s">
        <v>58</v>
      </c>
      <c r="L1757">
        <v>35.9</v>
      </c>
      <c r="M1757">
        <v>140</v>
      </c>
      <c r="N1757">
        <v>60</v>
      </c>
      <c r="O1757">
        <v>80</v>
      </c>
      <c r="P1757">
        <v>100</v>
      </c>
      <c r="Q1757">
        <v>96</v>
      </c>
      <c r="R1757" t="s">
        <v>54</v>
      </c>
      <c r="S1757" t="s">
        <v>51</v>
      </c>
      <c r="T1757" t="s">
        <v>51</v>
      </c>
      <c r="U1757" t="s">
        <v>50</v>
      </c>
      <c r="V1757" t="s">
        <v>51</v>
      </c>
      <c r="W1757" t="s">
        <v>51</v>
      </c>
      <c r="X1757" t="s">
        <v>50</v>
      </c>
      <c r="Y1757" t="s">
        <v>51</v>
      </c>
      <c r="Z1757" t="b">
        <v>1</v>
      </c>
      <c r="AA1757" t="s">
        <v>50</v>
      </c>
      <c r="AB1757" t="s">
        <v>50</v>
      </c>
      <c r="AK1757" t="s">
        <v>50</v>
      </c>
      <c r="AL1757" t="s">
        <v>51</v>
      </c>
      <c r="AM1757" t="s">
        <v>50</v>
      </c>
      <c r="AN1757" t="s">
        <v>50</v>
      </c>
      <c r="AO1757" t="s">
        <v>51</v>
      </c>
      <c r="AP1757" t="s">
        <v>50</v>
      </c>
      <c r="AQ1757" t="s">
        <v>50</v>
      </c>
      <c r="AR1757" t="s">
        <v>50</v>
      </c>
      <c r="AS1757" t="s">
        <v>51</v>
      </c>
      <c r="AT1757" t="s">
        <v>50</v>
      </c>
      <c r="AU1757" t="s">
        <v>52</v>
      </c>
      <c r="AV1757" t="s">
        <v>52</v>
      </c>
      <c r="AW1757" t="s">
        <v>52</v>
      </c>
      <c r="AX1757" t="s">
        <v>52</v>
      </c>
      <c r="AY1757" t="s">
        <v>51</v>
      </c>
    </row>
    <row r="1758" spans="1:51" hidden="1" x14ac:dyDescent="0.25">
      <c r="A1758">
        <v>289307</v>
      </c>
      <c r="B1758">
        <v>64</v>
      </c>
      <c r="C1758">
        <v>64</v>
      </c>
      <c r="D1758">
        <v>58</v>
      </c>
      <c r="E1758">
        <v>6</v>
      </c>
      <c r="F1758" t="s">
        <v>1986</v>
      </c>
      <c r="G1758" s="22">
        <v>17744</v>
      </c>
      <c r="H1758">
        <v>70</v>
      </c>
      <c r="I1758" t="s">
        <v>46</v>
      </c>
      <c r="J1758" t="s">
        <v>47</v>
      </c>
      <c r="K1758" t="s">
        <v>58</v>
      </c>
      <c r="L1758">
        <v>33</v>
      </c>
      <c r="M1758">
        <v>120</v>
      </c>
      <c r="N1758">
        <v>60</v>
      </c>
      <c r="O1758">
        <v>60</v>
      </c>
      <c r="P1758">
        <v>90</v>
      </c>
      <c r="Q1758">
        <v>85</v>
      </c>
      <c r="R1758" t="s">
        <v>54</v>
      </c>
      <c r="S1758" t="s">
        <v>51</v>
      </c>
      <c r="T1758" t="s">
        <v>51</v>
      </c>
      <c r="U1758" t="s">
        <v>50</v>
      </c>
      <c r="V1758" t="s">
        <v>51</v>
      </c>
      <c r="W1758" t="s">
        <v>51</v>
      </c>
      <c r="X1758" t="s">
        <v>50</v>
      </c>
      <c r="Y1758" t="s">
        <v>51</v>
      </c>
      <c r="Z1758" t="b">
        <v>1</v>
      </c>
      <c r="AA1758" t="s">
        <v>50</v>
      </c>
      <c r="AB1758" t="s">
        <v>50</v>
      </c>
      <c r="AC1758">
        <v>59</v>
      </c>
      <c r="AD1758">
        <v>90</v>
      </c>
      <c r="AE1758">
        <v>126</v>
      </c>
      <c r="AF1758">
        <v>4.2</v>
      </c>
      <c r="AK1758" t="s">
        <v>50</v>
      </c>
      <c r="AL1758" t="s">
        <v>51</v>
      </c>
      <c r="AM1758" t="s">
        <v>50</v>
      </c>
      <c r="AN1758" t="s">
        <v>50</v>
      </c>
      <c r="AO1758" t="s">
        <v>51</v>
      </c>
      <c r="AP1758" t="s">
        <v>50</v>
      </c>
      <c r="AQ1758" t="s">
        <v>50</v>
      </c>
      <c r="AR1758" t="s">
        <v>50</v>
      </c>
      <c r="AS1758" t="s">
        <v>51</v>
      </c>
      <c r="AT1758" t="s">
        <v>50</v>
      </c>
      <c r="AU1758" t="s">
        <v>52</v>
      </c>
      <c r="AV1758" t="s">
        <v>52</v>
      </c>
      <c r="AW1758" t="s">
        <v>52</v>
      </c>
      <c r="AX1758" t="s">
        <v>52</v>
      </c>
      <c r="AY1758" t="s">
        <v>51</v>
      </c>
    </row>
    <row r="1759" spans="1:51" hidden="1" x14ac:dyDescent="0.25">
      <c r="A1759">
        <v>289307</v>
      </c>
      <c r="B1759">
        <v>63</v>
      </c>
      <c r="C1759">
        <v>63</v>
      </c>
      <c r="D1759">
        <v>58</v>
      </c>
      <c r="E1759">
        <v>7</v>
      </c>
      <c r="F1759" t="s">
        <v>1987</v>
      </c>
      <c r="G1759" s="22">
        <v>17744</v>
      </c>
      <c r="H1759">
        <v>70</v>
      </c>
      <c r="I1759" t="s">
        <v>46</v>
      </c>
      <c r="J1759" t="s">
        <v>47</v>
      </c>
      <c r="K1759" t="s">
        <v>58</v>
      </c>
      <c r="L1759">
        <v>28.3</v>
      </c>
      <c r="M1759">
        <v>110</v>
      </c>
      <c r="N1759">
        <v>60</v>
      </c>
      <c r="O1759">
        <v>50</v>
      </c>
      <c r="P1759">
        <v>85</v>
      </c>
      <c r="Q1759">
        <v>73</v>
      </c>
      <c r="R1759" t="s">
        <v>54</v>
      </c>
      <c r="S1759" t="s">
        <v>50</v>
      </c>
      <c r="T1759" t="s">
        <v>51</v>
      </c>
      <c r="U1759" t="s">
        <v>50</v>
      </c>
      <c r="V1759" t="s">
        <v>51</v>
      </c>
      <c r="W1759" t="s">
        <v>51</v>
      </c>
      <c r="X1759" t="s">
        <v>50</v>
      </c>
      <c r="Y1759" t="s">
        <v>51</v>
      </c>
      <c r="Z1759" t="b">
        <v>1</v>
      </c>
      <c r="AA1759" t="s">
        <v>50</v>
      </c>
      <c r="AB1759" t="s">
        <v>50</v>
      </c>
      <c r="AC1759">
        <v>65</v>
      </c>
      <c r="AD1759">
        <v>84</v>
      </c>
      <c r="AE1759">
        <v>119</v>
      </c>
      <c r="AF1759">
        <v>4.4000000000000004</v>
      </c>
      <c r="AK1759" t="s">
        <v>50</v>
      </c>
      <c r="AL1759" t="s">
        <v>51</v>
      </c>
      <c r="AM1759" t="s">
        <v>50</v>
      </c>
      <c r="AN1759" t="s">
        <v>50</v>
      </c>
      <c r="AO1759" t="s">
        <v>51</v>
      </c>
      <c r="AP1759" t="s">
        <v>50</v>
      </c>
      <c r="AQ1759" t="s">
        <v>51</v>
      </c>
      <c r="AR1759" t="s">
        <v>50</v>
      </c>
      <c r="AS1759" t="s">
        <v>51</v>
      </c>
      <c r="AT1759" t="s">
        <v>50</v>
      </c>
      <c r="AU1759" t="s">
        <v>52</v>
      </c>
      <c r="AV1759" t="s">
        <v>52</v>
      </c>
      <c r="AW1759" t="s">
        <v>52</v>
      </c>
      <c r="AX1759" t="s">
        <v>52</v>
      </c>
      <c r="AY1759" t="s">
        <v>51</v>
      </c>
    </row>
    <row r="1760" spans="1:51" x14ac:dyDescent="0.25">
      <c r="A1760">
        <v>289582</v>
      </c>
      <c r="B1760">
        <v>70</v>
      </c>
      <c r="C1760">
        <v>70</v>
      </c>
      <c r="D1760">
        <v>25</v>
      </c>
      <c r="E1760">
        <v>1</v>
      </c>
      <c r="F1760" t="s">
        <v>417</v>
      </c>
      <c r="G1760" s="22">
        <v>22425</v>
      </c>
      <c r="H1760">
        <v>57</v>
      </c>
      <c r="I1760" t="s">
        <v>56</v>
      </c>
      <c r="J1760" t="s">
        <v>57</v>
      </c>
      <c r="K1760" t="s">
        <v>48</v>
      </c>
      <c r="L1760">
        <v>30.4</v>
      </c>
      <c r="M1760">
        <v>120</v>
      </c>
      <c r="N1760">
        <v>70</v>
      </c>
      <c r="O1760">
        <v>50</v>
      </c>
      <c r="P1760">
        <v>95</v>
      </c>
      <c r="Q1760">
        <v>50</v>
      </c>
      <c r="R1760" t="s">
        <v>49</v>
      </c>
      <c r="S1760" t="s">
        <v>50</v>
      </c>
      <c r="T1760" t="s">
        <v>50</v>
      </c>
      <c r="U1760" t="s">
        <v>50</v>
      </c>
      <c r="V1760" t="s">
        <v>50</v>
      </c>
      <c r="W1760" t="s">
        <v>51</v>
      </c>
      <c r="X1760" t="s">
        <v>51</v>
      </c>
      <c r="Y1760" t="s">
        <v>50</v>
      </c>
      <c r="Z1760" t="s">
        <v>52</v>
      </c>
      <c r="AA1760" t="s">
        <v>50</v>
      </c>
      <c r="AB1760" t="s">
        <v>50</v>
      </c>
      <c r="AC1760">
        <v>92</v>
      </c>
      <c r="AD1760">
        <v>80</v>
      </c>
      <c r="AE1760">
        <v>160</v>
      </c>
      <c r="AF1760">
        <v>4.8</v>
      </c>
      <c r="AI1760">
        <v>4.8</v>
      </c>
      <c r="AJ1760">
        <v>2.9</v>
      </c>
      <c r="AK1760" t="s">
        <v>51</v>
      </c>
      <c r="AL1760" t="s">
        <v>50</v>
      </c>
      <c r="AN1760" t="s">
        <v>51</v>
      </c>
      <c r="AO1760" t="s">
        <v>51</v>
      </c>
      <c r="AP1760" t="s">
        <v>51</v>
      </c>
      <c r="AQ1760" t="s">
        <v>50</v>
      </c>
      <c r="AR1760" t="s">
        <v>50</v>
      </c>
      <c r="AS1760" t="s">
        <v>50</v>
      </c>
      <c r="AT1760" t="s">
        <v>50</v>
      </c>
      <c r="AU1760" t="s">
        <v>52</v>
      </c>
      <c r="AV1760" t="s">
        <v>52</v>
      </c>
      <c r="AW1760" t="s">
        <v>52</v>
      </c>
      <c r="AX1760" t="s">
        <v>52</v>
      </c>
      <c r="AY1760" t="s">
        <v>51</v>
      </c>
    </row>
    <row r="1761" spans="1:51" hidden="1" x14ac:dyDescent="0.25">
      <c r="A1761">
        <v>289582</v>
      </c>
      <c r="B1761">
        <v>55</v>
      </c>
      <c r="C1761">
        <v>55</v>
      </c>
      <c r="D1761">
        <v>25</v>
      </c>
      <c r="E1761">
        <v>2</v>
      </c>
      <c r="F1761" t="s">
        <v>1988</v>
      </c>
      <c r="G1761" s="22">
        <v>22425</v>
      </c>
      <c r="H1761">
        <v>57</v>
      </c>
      <c r="I1761" t="s">
        <v>56</v>
      </c>
      <c r="J1761" t="s">
        <v>57</v>
      </c>
      <c r="K1761" t="s">
        <v>48</v>
      </c>
      <c r="L1761">
        <v>29.9</v>
      </c>
      <c r="M1761">
        <v>130</v>
      </c>
      <c r="N1761">
        <v>65</v>
      </c>
      <c r="O1761">
        <v>65</v>
      </c>
      <c r="P1761">
        <v>97.5</v>
      </c>
      <c r="Q1761">
        <v>53</v>
      </c>
      <c r="R1761" t="s">
        <v>49</v>
      </c>
      <c r="S1761" t="s">
        <v>50</v>
      </c>
      <c r="T1761" t="s">
        <v>50</v>
      </c>
      <c r="U1761" t="s">
        <v>50</v>
      </c>
      <c r="V1761" t="s">
        <v>50</v>
      </c>
      <c r="W1761" t="s">
        <v>51</v>
      </c>
      <c r="X1761" t="s">
        <v>51</v>
      </c>
      <c r="Y1761" t="s">
        <v>50</v>
      </c>
      <c r="Z1761" t="s">
        <v>52</v>
      </c>
      <c r="AA1761" t="s">
        <v>50</v>
      </c>
      <c r="AB1761" t="s">
        <v>50</v>
      </c>
      <c r="AC1761">
        <v>97</v>
      </c>
      <c r="AD1761">
        <v>75</v>
      </c>
      <c r="AF1761">
        <v>4.2</v>
      </c>
      <c r="AK1761" t="s">
        <v>51</v>
      </c>
      <c r="AL1761" t="s">
        <v>50</v>
      </c>
      <c r="AM1761" t="s">
        <v>50</v>
      </c>
      <c r="AN1761" t="s">
        <v>51</v>
      </c>
      <c r="AO1761" t="s">
        <v>51</v>
      </c>
      <c r="AP1761" t="s">
        <v>51</v>
      </c>
      <c r="AQ1761" t="s">
        <v>50</v>
      </c>
      <c r="AR1761" t="s">
        <v>50</v>
      </c>
      <c r="AS1761" t="s">
        <v>50</v>
      </c>
      <c r="AT1761" t="s">
        <v>50</v>
      </c>
      <c r="AU1761" t="s">
        <v>52</v>
      </c>
      <c r="AV1761" t="s">
        <v>52</v>
      </c>
      <c r="AW1761" t="s">
        <v>52</v>
      </c>
      <c r="AX1761" t="s">
        <v>52</v>
      </c>
      <c r="AY1761" t="s">
        <v>51</v>
      </c>
    </row>
    <row r="1762" spans="1:51" hidden="1" x14ac:dyDescent="0.25">
      <c r="A1762">
        <v>289582</v>
      </c>
      <c r="B1762">
        <v>55</v>
      </c>
      <c r="C1762">
        <v>55</v>
      </c>
      <c r="D1762">
        <v>25</v>
      </c>
      <c r="E1762">
        <v>3</v>
      </c>
      <c r="F1762" t="s">
        <v>1989</v>
      </c>
      <c r="G1762" s="22">
        <v>22425</v>
      </c>
      <c r="H1762">
        <v>57</v>
      </c>
      <c r="I1762" t="s">
        <v>56</v>
      </c>
      <c r="J1762" t="s">
        <v>57</v>
      </c>
      <c r="K1762" t="s">
        <v>48</v>
      </c>
      <c r="L1762">
        <v>30.5</v>
      </c>
      <c r="M1762">
        <v>130</v>
      </c>
      <c r="N1762">
        <v>70</v>
      </c>
      <c r="O1762">
        <v>60</v>
      </c>
      <c r="P1762">
        <v>100</v>
      </c>
      <c r="Q1762">
        <v>94</v>
      </c>
      <c r="R1762" t="s">
        <v>49</v>
      </c>
      <c r="S1762" t="s">
        <v>50</v>
      </c>
      <c r="T1762" t="s">
        <v>50</v>
      </c>
      <c r="U1762" t="s">
        <v>50</v>
      </c>
      <c r="V1762" t="s">
        <v>50</v>
      </c>
      <c r="W1762" t="s">
        <v>51</v>
      </c>
      <c r="X1762" t="s">
        <v>51</v>
      </c>
      <c r="Y1762" t="s">
        <v>50</v>
      </c>
      <c r="Z1762" t="s">
        <v>52</v>
      </c>
      <c r="AA1762" t="s">
        <v>50</v>
      </c>
      <c r="AB1762" t="s">
        <v>50</v>
      </c>
      <c r="AK1762" t="s">
        <v>51</v>
      </c>
      <c r="AL1762" t="s">
        <v>50</v>
      </c>
      <c r="AM1762" t="s">
        <v>50</v>
      </c>
      <c r="AN1762" t="s">
        <v>51</v>
      </c>
      <c r="AO1762" t="s">
        <v>51</v>
      </c>
      <c r="AP1762" t="s">
        <v>51</v>
      </c>
      <c r="AQ1762" t="s">
        <v>50</v>
      </c>
      <c r="AR1762" t="s">
        <v>50</v>
      </c>
      <c r="AS1762" t="s">
        <v>50</v>
      </c>
      <c r="AT1762" t="s">
        <v>50</v>
      </c>
      <c r="AU1762" t="s">
        <v>52</v>
      </c>
      <c r="AV1762" t="s">
        <v>52</v>
      </c>
      <c r="AW1762" t="s">
        <v>52</v>
      </c>
      <c r="AX1762" t="s">
        <v>52</v>
      </c>
      <c r="AY1762" t="s">
        <v>51</v>
      </c>
    </row>
    <row r="1763" spans="1:51" hidden="1" x14ac:dyDescent="0.25">
      <c r="A1763">
        <v>289582</v>
      </c>
      <c r="B1763">
        <v>55</v>
      </c>
      <c r="C1763">
        <v>55</v>
      </c>
      <c r="D1763">
        <v>25</v>
      </c>
      <c r="E1763">
        <v>4</v>
      </c>
      <c r="F1763" t="s">
        <v>1990</v>
      </c>
      <c r="G1763" s="22">
        <v>22425</v>
      </c>
      <c r="H1763">
        <v>57</v>
      </c>
      <c r="I1763" t="s">
        <v>56</v>
      </c>
      <c r="J1763" t="s">
        <v>57</v>
      </c>
      <c r="K1763" t="s">
        <v>48</v>
      </c>
      <c r="L1763">
        <v>30.5</v>
      </c>
      <c r="M1763">
        <v>130</v>
      </c>
      <c r="N1763">
        <v>70</v>
      </c>
      <c r="O1763">
        <v>60</v>
      </c>
      <c r="P1763">
        <v>100</v>
      </c>
      <c r="Q1763">
        <v>56</v>
      </c>
      <c r="R1763" t="s">
        <v>49</v>
      </c>
      <c r="S1763" t="s">
        <v>50</v>
      </c>
      <c r="T1763" t="s">
        <v>50</v>
      </c>
      <c r="U1763" t="s">
        <v>50</v>
      </c>
      <c r="V1763" t="s">
        <v>50</v>
      </c>
      <c r="W1763" t="s">
        <v>51</v>
      </c>
      <c r="X1763" t="s">
        <v>51</v>
      </c>
      <c r="Y1763" t="s">
        <v>50</v>
      </c>
      <c r="Z1763" t="s">
        <v>52</v>
      </c>
      <c r="AA1763" t="s">
        <v>50</v>
      </c>
      <c r="AB1763" t="s">
        <v>50</v>
      </c>
      <c r="AC1763">
        <v>101</v>
      </c>
      <c r="AD1763">
        <v>71</v>
      </c>
      <c r="AE1763">
        <v>147</v>
      </c>
      <c r="AF1763">
        <v>5.2</v>
      </c>
      <c r="AI1763">
        <v>4.3</v>
      </c>
      <c r="AJ1763">
        <v>2.8</v>
      </c>
      <c r="AK1763" t="s">
        <v>51</v>
      </c>
      <c r="AL1763" t="s">
        <v>50</v>
      </c>
      <c r="AM1763" t="s">
        <v>50</v>
      </c>
      <c r="AN1763" t="s">
        <v>51</v>
      </c>
      <c r="AO1763" t="s">
        <v>51</v>
      </c>
      <c r="AP1763" t="s">
        <v>51</v>
      </c>
      <c r="AQ1763" t="s">
        <v>50</v>
      </c>
      <c r="AR1763" t="s">
        <v>50</v>
      </c>
      <c r="AS1763" t="s">
        <v>50</v>
      </c>
      <c r="AT1763" t="s">
        <v>50</v>
      </c>
      <c r="AU1763" t="s">
        <v>52</v>
      </c>
      <c r="AV1763" t="s">
        <v>52</v>
      </c>
      <c r="AW1763" t="s">
        <v>52</v>
      </c>
      <c r="AX1763" t="s">
        <v>52</v>
      </c>
      <c r="AY1763" t="s">
        <v>51</v>
      </c>
    </row>
    <row r="1764" spans="1:51" hidden="1" x14ac:dyDescent="0.25">
      <c r="A1764">
        <v>289582</v>
      </c>
      <c r="B1764">
        <v>61</v>
      </c>
      <c r="C1764">
        <v>61</v>
      </c>
      <c r="D1764">
        <v>25</v>
      </c>
      <c r="E1764">
        <v>5</v>
      </c>
      <c r="F1764" t="s">
        <v>1991</v>
      </c>
      <c r="G1764" s="22">
        <v>22425</v>
      </c>
      <c r="H1764">
        <v>57</v>
      </c>
      <c r="I1764" t="s">
        <v>56</v>
      </c>
      <c r="J1764" t="s">
        <v>57</v>
      </c>
      <c r="K1764" t="s">
        <v>48</v>
      </c>
      <c r="L1764">
        <v>30.5</v>
      </c>
      <c r="M1764">
        <v>125</v>
      </c>
      <c r="N1764">
        <v>70</v>
      </c>
      <c r="O1764">
        <v>55</v>
      </c>
      <c r="P1764">
        <v>97.5</v>
      </c>
      <c r="Q1764">
        <v>67</v>
      </c>
      <c r="R1764" t="s">
        <v>49</v>
      </c>
      <c r="S1764" t="s">
        <v>50</v>
      </c>
      <c r="T1764" t="s">
        <v>50</v>
      </c>
      <c r="U1764" t="s">
        <v>50</v>
      </c>
      <c r="V1764" t="s">
        <v>50</v>
      </c>
      <c r="W1764" t="s">
        <v>51</v>
      </c>
      <c r="X1764" t="s">
        <v>51</v>
      </c>
      <c r="Y1764" t="s">
        <v>50</v>
      </c>
      <c r="Z1764" t="s">
        <v>52</v>
      </c>
      <c r="AA1764" t="s">
        <v>50</v>
      </c>
      <c r="AB1764" t="s">
        <v>50</v>
      </c>
      <c r="AC1764">
        <v>100</v>
      </c>
      <c r="AD1764">
        <v>72</v>
      </c>
      <c r="AF1764">
        <v>4.5</v>
      </c>
      <c r="AK1764" t="s">
        <v>51</v>
      </c>
      <c r="AL1764" t="s">
        <v>50</v>
      </c>
      <c r="AM1764" t="s">
        <v>50</v>
      </c>
      <c r="AN1764" t="s">
        <v>51</v>
      </c>
      <c r="AO1764" t="s">
        <v>50</v>
      </c>
      <c r="AP1764" t="s">
        <v>50</v>
      </c>
      <c r="AQ1764" t="s">
        <v>50</v>
      </c>
      <c r="AR1764" t="s">
        <v>50</v>
      </c>
      <c r="AS1764" t="s">
        <v>50</v>
      </c>
      <c r="AT1764" t="s">
        <v>50</v>
      </c>
      <c r="AU1764" t="s">
        <v>52</v>
      </c>
      <c r="AV1764" t="s">
        <v>52</v>
      </c>
      <c r="AW1764" t="s">
        <v>52</v>
      </c>
      <c r="AX1764" t="s">
        <v>52</v>
      </c>
      <c r="AY1764" t="s">
        <v>50</v>
      </c>
    </row>
    <row r="1765" spans="1:51" x14ac:dyDescent="0.25">
      <c r="A1765">
        <v>289796</v>
      </c>
      <c r="B1765">
        <v>56</v>
      </c>
      <c r="C1765">
        <v>56</v>
      </c>
      <c r="D1765">
        <v>55</v>
      </c>
      <c r="E1765">
        <v>1</v>
      </c>
      <c r="F1765" t="s">
        <v>418</v>
      </c>
      <c r="G1765" s="22">
        <v>18128</v>
      </c>
      <c r="H1765">
        <v>69</v>
      </c>
      <c r="I1765" t="s">
        <v>46</v>
      </c>
      <c r="J1765" t="s">
        <v>57</v>
      </c>
      <c r="K1765" t="s">
        <v>58</v>
      </c>
      <c r="L1765">
        <v>35.799999999999997</v>
      </c>
      <c r="M1765">
        <v>110</v>
      </c>
      <c r="N1765">
        <v>70</v>
      </c>
      <c r="O1765">
        <v>40</v>
      </c>
      <c r="P1765">
        <v>90</v>
      </c>
      <c r="Q1765">
        <v>51</v>
      </c>
      <c r="R1765" t="s">
        <v>54</v>
      </c>
      <c r="S1765" t="s">
        <v>50</v>
      </c>
      <c r="T1765" t="s">
        <v>51</v>
      </c>
      <c r="U1765" t="s">
        <v>50</v>
      </c>
      <c r="V1765" t="s">
        <v>51</v>
      </c>
      <c r="W1765" t="s">
        <v>50</v>
      </c>
      <c r="X1765" t="s">
        <v>50</v>
      </c>
      <c r="Y1765" t="s">
        <v>50</v>
      </c>
      <c r="Z1765" t="s">
        <v>52</v>
      </c>
      <c r="AA1765" t="s">
        <v>50</v>
      </c>
      <c r="AB1765" t="s">
        <v>50</v>
      </c>
      <c r="AC1765">
        <v>121</v>
      </c>
      <c r="AD1765">
        <v>40</v>
      </c>
      <c r="AF1765">
        <v>4.5999999999999996</v>
      </c>
      <c r="AK1765" t="s">
        <v>50</v>
      </c>
      <c r="AL1765" t="s">
        <v>51</v>
      </c>
      <c r="AN1765" t="s">
        <v>51</v>
      </c>
      <c r="AO1765" t="s">
        <v>51</v>
      </c>
      <c r="AP1765" t="s">
        <v>50</v>
      </c>
      <c r="AQ1765" t="s">
        <v>50</v>
      </c>
      <c r="AR1765" t="s">
        <v>50</v>
      </c>
      <c r="AS1765" t="s">
        <v>51</v>
      </c>
      <c r="AT1765" t="s">
        <v>50</v>
      </c>
      <c r="AU1765" t="s">
        <v>52</v>
      </c>
      <c r="AV1765" t="s">
        <v>52</v>
      </c>
      <c r="AW1765" t="s">
        <v>52</v>
      </c>
      <c r="AX1765" t="s">
        <v>52</v>
      </c>
      <c r="AY1765" t="s">
        <v>51</v>
      </c>
    </row>
    <row r="1766" spans="1:51" hidden="1" x14ac:dyDescent="0.25">
      <c r="A1766">
        <v>289796</v>
      </c>
      <c r="B1766">
        <v>55</v>
      </c>
      <c r="D1766">
        <v>55</v>
      </c>
      <c r="E1766">
        <v>2</v>
      </c>
      <c r="F1766" t="s">
        <v>1992</v>
      </c>
      <c r="G1766" s="22">
        <v>18128</v>
      </c>
      <c r="H1766">
        <v>69</v>
      </c>
      <c r="I1766" t="s">
        <v>46</v>
      </c>
      <c r="J1766" t="s">
        <v>57</v>
      </c>
      <c r="K1766" t="s">
        <v>58</v>
      </c>
      <c r="L1766">
        <v>36.700000000000003</v>
      </c>
      <c r="M1766">
        <v>120</v>
      </c>
      <c r="N1766">
        <v>70</v>
      </c>
      <c r="O1766">
        <v>50</v>
      </c>
      <c r="P1766">
        <v>95</v>
      </c>
      <c r="Q1766">
        <v>60</v>
      </c>
      <c r="R1766" t="s">
        <v>54</v>
      </c>
      <c r="S1766" t="s">
        <v>51</v>
      </c>
      <c r="T1766" t="s">
        <v>51</v>
      </c>
      <c r="U1766" t="s">
        <v>50</v>
      </c>
      <c r="V1766" t="s">
        <v>51</v>
      </c>
      <c r="W1766" t="s">
        <v>50</v>
      </c>
      <c r="X1766" t="s">
        <v>50</v>
      </c>
      <c r="Y1766" t="s">
        <v>50</v>
      </c>
      <c r="Z1766" t="s">
        <v>52</v>
      </c>
      <c r="AA1766" t="s">
        <v>50</v>
      </c>
      <c r="AB1766" t="s">
        <v>50</v>
      </c>
      <c r="AC1766">
        <v>87</v>
      </c>
      <c r="AD1766">
        <v>59</v>
      </c>
      <c r="AE1766">
        <v>107</v>
      </c>
      <c r="AF1766">
        <v>4.3</v>
      </c>
      <c r="AK1766" t="s">
        <v>50</v>
      </c>
      <c r="AL1766" t="s">
        <v>51</v>
      </c>
      <c r="AM1766" t="s">
        <v>50</v>
      </c>
      <c r="AN1766" t="s">
        <v>50</v>
      </c>
      <c r="AO1766" t="s">
        <v>51</v>
      </c>
      <c r="AP1766" t="s">
        <v>50</v>
      </c>
      <c r="AQ1766" t="s">
        <v>50</v>
      </c>
      <c r="AR1766" t="s">
        <v>50</v>
      </c>
      <c r="AS1766" t="s">
        <v>51</v>
      </c>
      <c r="AT1766" t="s">
        <v>50</v>
      </c>
      <c r="AU1766" t="s">
        <v>52</v>
      </c>
      <c r="AV1766" t="s">
        <v>52</v>
      </c>
      <c r="AW1766" t="s">
        <v>52</v>
      </c>
      <c r="AX1766" t="s">
        <v>52</v>
      </c>
      <c r="AY1766" t="s">
        <v>51</v>
      </c>
    </row>
    <row r="1767" spans="1:51" hidden="1" x14ac:dyDescent="0.25">
      <c r="A1767">
        <v>289796</v>
      </c>
      <c r="B1767">
        <v>66</v>
      </c>
      <c r="C1767">
        <v>66</v>
      </c>
      <c r="D1767">
        <v>55</v>
      </c>
      <c r="E1767">
        <v>3</v>
      </c>
      <c r="F1767" t="s">
        <v>1993</v>
      </c>
      <c r="G1767" s="22">
        <v>18128</v>
      </c>
      <c r="H1767">
        <v>69</v>
      </c>
      <c r="I1767" t="s">
        <v>46</v>
      </c>
      <c r="J1767" t="s">
        <v>57</v>
      </c>
      <c r="K1767" t="s">
        <v>58</v>
      </c>
      <c r="L1767">
        <v>37.9</v>
      </c>
      <c r="M1767">
        <v>125</v>
      </c>
      <c r="N1767">
        <v>70</v>
      </c>
      <c r="O1767">
        <v>55</v>
      </c>
      <c r="P1767">
        <v>97.5</v>
      </c>
      <c r="Q1767">
        <v>58</v>
      </c>
      <c r="R1767" t="s">
        <v>54</v>
      </c>
      <c r="S1767" t="s">
        <v>51</v>
      </c>
      <c r="T1767" t="s">
        <v>51</v>
      </c>
      <c r="U1767" t="s">
        <v>50</v>
      </c>
      <c r="V1767" t="s">
        <v>51</v>
      </c>
      <c r="W1767" t="s">
        <v>50</v>
      </c>
      <c r="X1767" t="s">
        <v>50</v>
      </c>
      <c r="Y1767" t="s">
        <v>50</v>
      </c>
      <c r="Z1767" t="s">
        <v>52</v>
      </c>
      <c r="AA1767" t="s">
        <v>50</v>
      </c>
      <c r="AB1767" t="s">
        <v>50</v>
      </c>
      <c r="AC1767">
        <v>83</v>
      </c>
      <c r="AD1767">
        <v>63</v>
      </c>
      <c r="AE1767">
        <v>110</v>
      </c>
      <c r="AF1767">
        <v>4.3</v>
      </c>
      <c r="AI1767">
        <v>4.8</v>
      </c>
      <c r="AJ1767">
        <v>2.5</v>
      </c>
      <c r="AK1767" t="s">
        <v>50</v>
      </c>
      <c r="AL1767" t="s">
        <v>51</v>
      </c>
      <c r="AM1767" t="s">
        <v>50</v>
      </c>
      <c r="AN1767" t="s">
        <v>51</v>
      </c>
      <c r="AO1767" t="s">
        <v>50</v>
      </c>
      <c r="AP1767" t="s">
        <v>50</v>
      </c>
      <c r="AQ1767" t="s">
        <v>50</v>
      </c>
      <c r="AR1767" t="s">
        <v>50</v>
      </c>
      <c r="AS1767" t="s">
        <v>51</v>
      </c>
      <c r="AT1767" t="s">
        <v>50</v>
      </c>
      <c r="AU1767" t="s">
        <v>52</v>
      </c>
      <c r="AV1767" t="s">
        <v>52</v>
      </c>
      <c r="AW1767" t="s">
        <v>52</v>
      </c>
      <c r="AX1767" t="s">
        <v>52</v>
      </c>
      <c r="AY1767" t="s">
        <v>50</v>
      </c>
    </row>
    <row r="1768" spans="1:51" hidden="1" x14ac:dyDescent="0.25">
      <c r="A1768">
        <v>289796</v>
      </c>
      <c r="B1768">
        <v>66</v>
      </c>
      <c r="C1768">
        <v>66</v>
      </c>
      <c r="D1768">
        <v>55</v>
      </c>
      <c r="E1768">
        <v>4</v>
      </c>
      <c r="F1768" t="s">
        <v>1994</v>
      </c>
      <c r="G1768" s="22">
        <v>18128</v>
      </c>
      <c r="H1768">
        <v>69</v>
      </c>
      <c r="I1768" t="s">
        <v>46</v>
      </c>
      <c r="J1768" t="s">
        <v>57</v>
      </c>
      <c r="K1768" t="s">
        <v>58</v>
      </c>
      <c r="L1768">
        <v>38.1</v>
      </c>
      <c r="M1768">
        <v>130</v>
      </c>
      <c r="N1768">
        <v>70</v>
      </c>
      <c r="O1768">
        <v>60</v>
      </c>
      <c r="P1768">
        <v>100</v>
      </c>
      <c r="Q1768">
        <v>50</v>
      </c>
      <c r="R1768" t="s">
        <v>54</v>
      </c>
      <c r="S1768" t="s">
        <v>51</v>
      </c>
      <c r="T1768" t="s">
        <v>51</v>
      </c>
      <c r="U1768" t="s">
        <v>50</v>
      </c>
      <c r="V1768" t="s">
        <v>51</v>
      </c>
      <c r="W1768" t="s">
        <v>50</v>
      </c>
      <c r="X1768" t="s">
        <v>50</v>
      </c>
      <c r="Y1768" t="s">
        <v>50</v>
      </c>
      <c r="Z1768" t="s">
        <v>52</v>
      </c>
      <c r="AA1768" t="s">
        <v>50</v>
      </c>
      <c r="AB1768" t="s">
        <v>50</v>
      </c>
      <c r="AK1768" t="s">
        <v>50</v>
      </c>
      <c r="AL1768" t="s">
        <v>51</v>
      </c>
      <c r="AM1768" t="s">
        <v>50</v>
      </c>
      <c r="AN1768" t="s">
        <v>51</v>
      </c>
      <c r="AO1768" t="s">
        <v>50</v>
      </c>
      <c r="AP1768" t="s">
        <v>50</v>
      </c>
      <c r="AQ1768" t="s">
        <v>50</v>
      </c>
      <c r="AR1768" t="s">
        <v>50</v>
      </c>
      <c r="AS1768" t="s">
        <v>51</v>
      </c>
      <c r="AT1768" t="s">
        <v>50</v>
      </c>
      <c r="AU1768" t="s">
        <v>52</v>
      </c>
      <c r="AV1768" t="s">
        <v>52</v>
      </c>
      <c r="AW1768" t="s">
        <v>52</v>
      </c>
      <c r="AX1768" t="s">
        <v>52</v>
      </c>
      <c r="AY1768" t="s">
        <v>50</v>
      </c>
    </row>
    <row r="1769" spans="1:51" hidden="1" x14ac:dyDescent="0.25">
      <c r="A1769">
        <v>289796</v>
      </c>
      <c r="B1769">
        <v>66</v>
      </c>
      <c r="C1769">
        <v>66</v>
      </c>
      <c r="D1769">
        <v>55</v>
      </c>
      <c r="E1769">
        <v>5</v>
      </c>
      <c r="F1769" t="s">
        <v>1995</v>
      </c>
      <c r="G1769" s="22">
        <v>18128</v>
      </c>
      <c r="H1769">
        <v>69</v>
      </c>
      <c r="I1769" t="s">
        <v>46</v>
      </c>
      <c r="J1769" t="s">
        <v>57</v>
      </c>
      <c r="K1769" t="s">
        <v>58</v>
      </c>
      <c r="L1769">
        <v>36.299999999999997</v>
      </c>
      <c r="M1769">
        <v>105</v>
      </c>
      <c r="N1769">
        <v>60</v>
      </c>
      <c r="O1769">
        <v>45</v>
      </c>
      <c r="P1769">
        <v>82.5</v>
      </c>
      <c r="Q1769">
        <v>66</v>
      </c>
      <c r="R1769" t="s">
        <v>54</v>
      </c>
      <c r="S1769" t="s">
        <v>51</v>
      </c>
      <c r="T1769" t="s">
        <v>51</v>
      </c>
      <c r="U1769" t="s">
        <v>50</v>
      </c>
      <c r="V1769" t="s">
        <v>51</v>
      </c>
      <c r="W1769" t="s">
        <v>50</v>
      </c>
      <c r="X1769" t="s">
        <v>50</v>
      </c>
      <c r="Y1769" t="s">
        <v>50</v>
      </c>
      <c r="Z1769" t="s">
        <v>52</v>
      </c>
      <c r="AA1769" t="s">
        <v>50</v>
      </c>
      <c r="AB1769" t="s">
        <v>50</v>
      </c>
      <c r="AK1769" t="s">
        <v>50</v>
      </c>
      <c r="AL1769" t="s">
        <v>51</v>
      </c>
      <c r="AM1769" t="s">
        <v>50</v>
      </c>
      <c r="AN1769" t="s">
        <v>50</v>
      </c>
      <c r="AO1769" t="s">
        <v>50</v>
      </c>
      <c r="AP1769" t="s">
        <v>50</v>
      </c>
      <c r="AQ1769" t="s">
        <v>50</v>
      </c>
      <c r="AR1769" t="s">
        <v>50</v>
      </c>
      <c r="AS1769" t="s">
        <v>51</v>
      </c>
      <c r="AT1769" t="s">
        <v>50</v>
      </c>
      <c r="AU1769" t="s">
        <v>52</v>
      </c>
      <c r="AV1769" t="s">
        <v>52</v>
      </c>
      <c r="AW1769" t="s">
        <v>52</v>
      </c>
      <c r="AX1769" t="s">
        <v>52</v>
      </c>
      <c r="AY1769" t="s">
        <v>50</v>
      </c>
    </row>
    <row r="1770" spans="1:51" hidden="1" x14ac:dyDescent="0.25">
      <c r="A1770">
        <v>289796</v>
      </c>
      <c r="B1770">
        <v>66</v>
      </c>
      <c r="C1770">
        <v>66</v>
      </c>
      <c r="D1770">
        <v>55</v>
      </c>
      <c r="E1770">
        <v>6</v>
      </c>
      <c r="F1770" t="s">
        <v>1996</v>
      </c>
      <c r="G1770" s="22">
        <v>18128</v>
      </c>
      <c r="H1770">
        <v>69</v>
      </c>
      <c r="I1770" t="s">
        <v>46</v>
      </c>
      <c r="J1770" t="s">
        <v>57</v>
      </c>
      <c r="K1770" t="s">
        <v>58</v>
      </c>
      <c r="L1770">
        <v>33.6</v>
      </c>
      <c r="M1770">
        <v>140</v>
      </c>
      <c r="N1770">
        <v>70</v>
      </c>
      <c r="O1770">
        <v>70</v>
      </c>
      <c r="P1770">
        <v>105</v>
      </c>
      <c r="Q1770">
        <v>54</v>
      </c>
      <c r="R1770" t="s">
        <v>54</v>
      </c>
      <c r="S1770" t="s">
        <v>51</v>
      </c>
      <c r="T1770" t="s">
        <v>51</v>
      </c>
      <c r="U1770" t="s">
        <v>50</v>
      </c>
      <c r="V1770" t="s">
        <v>51</v>
      </c>
      <c r="W1770" t="s">
        <v>50</v>
      </c>
      <c r="X1770" t="s">
        <v>50</v>
      </c>
      <c r="Y1770" t="s">
        <v>50</v>
      </c>
      <c r="Z1770" t="s">
        <v>52</v>
      </c>
      <c r="AA1770" t="s">
        <v>50</v>
      </c>
      <c r="AB1770" t="s">
        <v>50</v>
      </c>
      <c r="AC1770">
        <v>92</v>
      </c>
      <c r="AD1770">
        <v>55</v>
      </c>
      <c r="AE1770">
        <v>110</v>
      </c>
      <c r="AF1770">
        <v>4.8</v>
      </c>
      <c r="AK1770" t="s">
        <v>50</v>
      </c>
      <c r="AL1770" t="s">
        <v>51</v>
      </c>
      <c r="AM1770" t="s">
        <v>50</v>
      </c>
      <c r="AN1770" t="s">
        <v>50</v>
      </c>
      <c r="AO1770" t="s">
        <v>50</v>
      </c>
      <c r="AP1770" t="s">
        <v>50</v>
      </c>
      <c r="AQ1770" t="s">
        <v>50</v>
      </c>
      <c r="AR1770" t="s">
        <v>50</v>
      </c>
      <c r="AS1770" t="s">
        <v>51</v>
      </c>
      <c r="AT1770" t="s">
        <v>50</v>
      </c>
      <c r="AU1770" t="s">
        <v>52</v>
      </c>
      <c r="AV1770" t="s">
        <v>52</v>
      </c>
      <c r="AW1770" t="s">
        <v>52</v>
      </c>
      <c r="AX1770" t="s">
        <v>52</v>
      </c>
      <c r="AY1770" t="s">
        <v>50</v>
      </c>
    </row>
    <row r="1771" spans="1:51" hidden="1" x14ac:dyDescent="0.25">
      <c r="A1771">
        <v>289796</v>
      </c>
      <c r="B1771">
        <v>66</v>
      </c>
      <c r="C1771">
        <v>66</v>
      </c>
      <c r="D1771">
        <v>55</v>
      </c>
      <c r="E1771">
        <v>7</v>
      </c>
      <c r="F1771" t="s">
        <v>1997</v>
      </c>
      <c r="G1771" s="22">
        <v>18128</v>
      </c>
      <c r="H1771">
        <v>69</v>
      </c>
      <c r="I1771" t="s">
        <v>46</v>
      </c>
      <c r="J1771" t="s">
        <v>57</v>
      </c>
      <c r="K1771" t="s">
        <v>58</v>
      </c>
      <c r="L1771">
        <v>35</v>
      </c>
      <c r="M1771">
        <v>120</v>
      </c>
      <c r="N1771">
        <v>70</v>
      </c>
      <c r="O1771">
        <v>50</v>
      </c>
      <c r="P1771">
        <v>95</v>
      </c>
      <c r="Q1771">
        <v>63</v>
      </c>
      <c r="R1771" t="s">
        <v>54</v>
      </c>
      <c r="S1771" t="s">
        <v>51</v>
      </c>
      <c r="T1771" t="s">
        <v>51</v>
      </c>
      <c r="U1771" t="s">
        <v>50</v>
      </c>
      <c r="V1771" t="s">
        <v>51</v>
      </c>
      <c r="W1771" t="s">
        <v>50</v>
      </c>
      <c r="X1771" t="s">
        <v>50</v>
      </c>
      <c r="Y1771" t="s">
        <v>50</v>
      </c>
      <c r="Z1771" t="s">
        <v>52</v>
      </c>
      <c r="AA1771" t="s">
        <v>50</v>
      </c>
      <c r="AB1771" t="s">
        <v>50</v>
      </c>
      <c r="AC1771">
        <v>97</v>
      </c>
      <c r="AD1771">
        <v>52</v>
      </c>
      <c r="AE1771">
        <v>112</v>
      </c>
      <c r="AF1771">
        <v>4.4000000000000004</v>
      </c>
      <c r="AI1771">
        <v>5.5</v>
      </c>
      <c r="AJ1771">
        <v>3.1</v>
      </c>
      <c r="AK1771" t="s">
        <v>50</v>
      </c>
      <c r="AL1771" t="s">
        <v>51</v>
      </c>
      <c r="AM1771" t="s">
        <v>50</v>
      </c>
      <c r="AN1771" t="s">
        <v>50</v>
      </c>
      <c r="AO1771" t="s">
        <v>50</v>
      </c>
      <c r="AP1771" t="s">
        <v>50</v>
      </c>
      <c r="AQ1771" t="s">
        <v>50</v>
      </c>
      <c r="AR1771" t="s">
        <v>50</v>
      </c>
      <c r="AS1771" t="s">
        <v>51</v>
      </c>
      <c r="AT1771" t="s">
        <v>50</v>
      </c>
      <c r="AU1771" t="s">
        <v>52</v>
      </c>
      <c r="AV1771" t="s">
        <v>52</v>
      </c>
      <c r="AW1771" t="s">
        <v>52</v>
      </c>
      <c r="AX1771" t="s">
        <v>52</v>
      </c>
      <c r="AY1771" t="s">
        <v>50</v>
      </c>
    </row>
    <row r="1772" spans="1:51" x14ac:dyDescent="0.25">
      <c r="A1772">
        <v>290171</v>
      </c>
      <c r="B1772">
        <v>65</v>
      </c>
      <c r="C1772">
        <v>65</v>
      </c>
      <c r="D1772">
        <v>65</v>
      </c>
      <c r="E1772">
        <v>1</v>
      </c>
      <c r="F1772" t="s">
        <v>419</v>
      </c>
      <c r="G1772" s="22">
        <v>25708</v>
      </c>
      <c r="H1772">
        <v>48</v>
      </c>
      <c r="I1772" t="s">
        <v>56</v>
      </c>
      <c r="J1772" t="s">
        <v>47</v>
      </c>
      <c r="K1772" t="s">
        <v>58</v>
      </c>
      <c r="L1772">
        <v>39.5</v>
      </c>
      <c r="M1772">
        <v>100</v>
      </c>
      <c r="N1772">
        <v>65</v>
      </c>
      <c r="O1772">
        <v>35</v>
      </c>
      <c r="P1772">
        <v>82.5</v>
      </c>
      <c r="Q1772">
        <v>61</v>
      </c>
      <c r="R1772" t="s">
        <v>54</v>
      </c>
      <c r="S1772" t="s">
        <v>50</v>
      </c>
      <c r="T1772" t="s">
        <v>51</v>
      </c>
      <c r="U1772" t="s">
        <v>50</v>
      </c>
      <c r="V1772" t="s">
        <v>50</v>
      </c>
      <c r="W1772" t="s">
        <v>51</v>
      </c>
      <c r="X1772" t="s">
        <v>51</v>
      </c>
      <c r="Y1772" t="s">
        <v>50</v>
      </c>
      <c r="Z1772" t="s">
        <v>52</v>
      </c>
      <c r="AA1772" t="s">
        <v>50</v>
      </c>
      <c r="AB1772" t="s">
        <v>51</v>
      </c>
      <c r="AC1772">
        <v>145</v>
      </c>
      <c r="AD1772">
        <v>49</v>
      </c>
      <c r="AE1772">
        <v>108</v>
      </c>
      <c r="AF1772">
        <v>4.5</v>
      </c>
      <c r="AK1772" t="s">
        <v>50</v>
      </c>
      <c r="AL1772" t="s">
        <v>50</v>
      </c>
      <c r="AM1772" t="s">
        <v>50</v>
      </c>
      <c r="AN1772" t="s">
        <v>51</v>
      </c>
      <c r="AO1772" t="s">
        <v>51</v>
      </c>
      <c r="AP1772" t="s">
        <v>51</v>
      </c>
      <c r="AQ1772" t="s">
        <v>50</v>
      </c>
      <c r="AR1772" t="s">
        <v>50</v>
      </c>
      <c r="AS1772" t="s">
        <v>50</v>
      </c>
      <c r="AT1772" t="s">
        <v>50</v>
      </c>
      <c r="AU1772" s="23">
        <v>43047</v>
      </c>
      <c r="AV1772">
        <v>0</v>
      </c>
      <c r="AW1772" s="23">
        <v>43053</v>
      </c>
      <c r="AX1772">
        <v>306</v>
      </c>
      <c r="AY1772" t="s">
        <v>51</v>
      </c>
    </row>
    <row r="1773" spans="1:51" hidden="1" x14ac:dyDescent="0.25">
      <c r="A1773">
        <v>290171</v>
      </c>
      <c r="B1773">
        <v>65</v>
      </c>
      <c r="C1773">
        <v>65</v>
      </c>
      <c r="D1773">
        <v>65</v>
      </c>
      <c r="E1773">
        <v>2</v>
      </c>
      <c r="F1773" t="s">
        <v>1998</v>
      </c>
      <c r="G1773" s="22">
        <v>25708</v>
      </c>
      <c r="H1773">
        <v>48</v>
      </c>
      <c r="I1773" t="s">
        <v>56</v>
      </c>
      <c r="J1773" t="s">
        <v>47</v>
      </c>
      <c r="K1773" t="s">
        <v>58</v>
      </c>
      <c r="L1773">
        <v>40.200000000000003</v>
      </c>
      <c r="M1773">
        <v>122</v>
      </c>
      <c r="N1773">
        <v>75</v>
      </c>
      <c r="O1773">
        <v>47</v>
      </c>
      <c r="P1773">
        <v>98.5</v>
      </c>
      <c r="Q1773">
        <v>47</v>
      </c>
      <c r="R1773" t="s">
        <v>54</v>
      </c>
      <c r="S1773" t="s">
        <v>50</v>
      </c>
      <c r="T1773" t="s">
        <v>51</v>
      </c>
      <c r="U1773" t="s">
        <v>50</v>
      </c>
      <c r="V1773" t="s">
        <v>50</v>
      </c>
      <c r="W1773" t="s">
        <v>51</v>
      </c>
      <c r="X1773" t="s">
        <v>51</v>
      </c>
      <c r="Y1773" t="s">
        <v>50</v>
      </c>
      <c r="Z1773" t="s">
        <v>52</v>
      </c>
      <c r="AA1773" t="s">
        <v>50</v>
      </c>
      <c r="AB1773" t="s">
        <v>51</v>
      </c>
      <c r="AC1773">
        <v>151</v>
      </c>
      <c r="AD1773">
        <v>47</v>
      </c>
      <c r="AF1773">
        <v>4.9000000000000004</v>
      </c>
      <c r="AK1773" t="s">
        <v>50</v>
      </c>
      <c r="AL1773" t="s">
        <v>50</v>
      </c>
      <c r="AM1773" t="s">
        <v>50</v>
      </c>
      <c r="AN1773" t="s">
        <v>51</v>
      </c>
      <c r="AO1773" t="s">
        <v>51</v>
      </c>
      <c r="AP1773" t="s">
        <v>51</v>
      </c>
      <c r="AQ1773" t="s">
        <v>50</v>
      </c>
      <c r="AR1773" t="s">
        <v>50</v>
      </c>
      <c r="AS1773" t="s">
        <v>50</v>
      </c>
      <c r="AT1773" t="s">
        <v>50</v>
      </c>
      <c r="AU1773" t="s">
        <v>52</v>
      </c>
      <c r="AV1773" t="s">
        <v>52</v>
      </c>
      <c r="AW1773" t="s">
        <v>52</v>
      </c>
      <c r="AX1773" t="s">
        <v>52</v>
      </c>
      <c r="AY1773" t="s">
        <v>51</v>
      </c>
    </row>
    <row r="1774" spans="1:51" hidden="1" x14ac:dyDescent="0.25">
      <c r="A1774">
        <v>290171</v>
      </c>
      <c r="B1774">
        <v>65</v>
      </c>
      <c r="C1774">
        <v>65</v>
      </c>
      <c r="D1774">
        <v>65</v>
      </c>
      <c r="E1774">
        <v>3</v>
      </c>
      <c r="F1774" t="s">
        <v>1999</v>
      </c>
      <c r="G1774" s="22">
        <v>25708</v>
      </c>
      <c r="H1774">
        <v>48</v>
      </c>
      <c r="I1774" t="s">
        <v>56</v>
      </c>
      <c r="J1774" t="s">
        <v>47</v>
      </c>
      <c r="K1774" t="s">
        <v>58</v>
      </c>
      <c r="L1774">
        <v>43.4</v>
      </c>
      <c r="M1774">
        <v>105</v>
      </c>
      <c r="N1774">
        <v>60</v>
      </c>
      <c r="O1774">
        <v>45</v>
      </c>
      <c r="P1774">
        <v>82.5</v>
      </c>
      <c r="Q1774">
        <v>61</v>
      </c>
      <c r="R1774" t="s">
        <v>54</v>
      </c>
      <c r="S1774" t="s">
        <v>50</v>
      </c>
      <c r="T1774" t="s">
        <v>51</v>
      </c>
      <c r="U1774" t="s">
        <v>50</v>
      </c>
      <c r="V1774" t="s">
        <v>50</v>
      </c>
      <c r="W1774" t="s">
        <v>51</v>
      </c>
      <c r="X1774" t="s">
        <v>51</v>
      </c>
      <c r="Y1774" t="s">
        <v>50</v>
      </c>
      <c r="Z1774" t="s">
        <v>52</v>
      </c>
      <c r="AA1774" t="s">
        <v>50</v>
      </c>
      <c r="AB1774" t="s">
        <v>51</v>
      </c>
      <c r="AC1774">
        <v>194</v>
      </c>
      <c r="AD1774">
        <v>35</v>
      </c>
      <c r="AF1774">
        <v>5</v>
      </c>
      <c r="AK1774" t="s">
        <v>50</v>
      </c>
      <c r="AL1774" t="s">
        <v>50</v>
      </c>
      <c r="AM1774" t="s">
        <v>50</v>
      </c>
      <c r="AN1774" t="s">
        <v>51</v>
      </c>
      <c r="AO1774" t="s">
        <v>51</v>
      </c>
      <c r="AP1774" t="s">
        <v>51</v>
      </c>
      <c r="AQ1774" t="s">
        <v>50</v>
      </c>
      <c r="AR1774" t="s">
        <v>50</v>
      </c>
      <c r="AS1774" t="s">
        <v>50</v>
      </c>
      <c r="AT1774" t="s">
        <v>50</v>
      </c>
      <c r="AU1774" t="s">
        <v>52</v>
      </c>
      <c r="AV1774" t="s">
        <v>52</v>
      </c>
      <c r="AW1774" t="s">
        <v>52</v>
      </c>
      <c r="AX1774" t="s">
        <v>52</v>
      </c>
      <c r="AY1774" t="s">
        <v>51</v>
      </c>
    </row>
    <row r="1775" spans="1:51" hidden="1" x14ac:dyDescent="0.25">
      <c r="A1775">
        <v>290171</v>
      </c>
      <c r="B1775">
        <v>65</v>
      </c>
      <c r="C1775">
        <v>65</v>
      </c>
      <c r="D1775">
        <v>65</v>
      </c>
      <c r="E1775">
        <v>4</v>
      </c>
      <c r="F1775" t="s">
        <v>2000</v>
      </c>
      <c r="G1775" s="22">
        <v>25708</v>
      </c>
      <c r="H1775">
        <v>48</v>
      </c>
      <c r="I1775" t="s">
        <v>56</v>
      </c>
      <c r="J1775" t="s">
        <v>47</v>
      </c>
      <c r="K1775" t="s">
        <v>58</v>
      </c>
      <c r="L1775">
        <v>35</v>
      </c>
      <c r="M1775">
        <v>90</v>
      </c>
      <c r="N1775">
        <v>60</v>
      </c>
      <c r="O1775">
        <v>30</v>
      </c>
      <c r="P1775">
        <v>75</v>
      </c>
      <c r="Q1775">
        <v>65</v>
      </c>
      <c r="R1775" t="s">
        <v>59</v>
      </c>
      <c r="S1775" t="s">
        <v>50</v>
      </c>
      <c r="T1775" t="s">
        <v>51</v>
      </c>
      <c r="U1775" t="s">
        <v>51</v>
      </c>
      <c r="V1775" t="s">
        <v>50</v>
      </c>
      <c r="W1775" t="s">
        <v>51</v>
      </c>
      <c r="X1775" t="s">
        <v>51</v>
      </c>
      <c r="Y1775" t="s">
        <v>50</v>
      </c>
      <c r="Z1775" t="s">
        <v>52</v>
      </c>
      <c r="AA1775" t="s">
        <v>50</v>
      </c>
      <c r="AB1775" t="s">
        <v>51</v>
      </c>
      <c r="AC1775">
        <v>224</v>
      </c>
      <c r="AD1775">
        <v>29</v>
      </c>
      <c r="AF1775">
        <v>5.6</v>
      </c>
      <c r="AK1775" t="s">
        <v>50</v>
      </c>
      <c r="AL1775" t="s">
        <v>50</v>
      </c>
      <c r="AM1775" t="s">
        <v>50</v>
      </c>
      <c r="AN1775" t="s">
        <v>51</v>
      </c>
      <c r="AO1775" t="s">
        <v>51</v>
      </c>
      <c r="AP1775" t="s">
        <v>51</v>
      </c>
      <c r="AQ1775" t="s">
        <v>50</v>
      </c>
      <c r="AR1775" t="s">
        <v>50</v>
      </c>
      <c r="AS1775" t="s">
        <v>50</v>
      </c>
      <c r="AT1775" t="s">
        <v>50</v>
      </c>
      <c r="AU1775" s="23">
        <v>43105</v>
      </c>
      <c r="AV1775">
        <v>0</v>
      </c>
      <c r="AW1775" s="23">
        <v>43111</v>
      </c>
      <c r="AX1775">
        <v>43</v>
      </c>
      <c r="AY1775" t="s">
        <v>51</v>
      </c>
    </row>
    <row r="1776" spans="1:51" hidden="1" x14ac:dyDescent="0.25">
      <c r="A1776">
        <v>290171</v>
      </c>
      <c r="B1776">
        <v>65</v>
      </c>
      <c r="C1776">
        <v>65</v>
      </c>
      <c r="D1776">
        <v>65</v>
      </c>
      <c r="E1776">
        <v>5</v>
      </c>
      <c r="F1776" t="s">
        <v>2001</v>
      </c>
      <c r="G1776" s="22">
        <v>25708</v>
      </c>
      <c r="H1776">
        <v>48</v>
      </c>
      <c r="I1776" t="s">
        <v>56</v>
      </c>
      <c r="J1776" t="s">
        <v>47</v>
      </c>
      <c r="K1776" t="s">
        <v>58</v>
      </c>
      <c r="L1776">
        <v>37.299999999999997</v>
      </c>
      <c r="M1776">
        <v>100</v>
      </c>
      <c r="N1776">
        <v>60</v>
      </c>
      <c r="O1776">
        <v>40</v>
      </c>
      <c r="P1776">
        <v>80</v>
      </c>
      <c r="Q1776">
        <v>71</v>
      </c>
      <c r="R1776" t="s">
        <v>54</v>
      </c>
      <c r="S1776" t="s">
        <v>50</v>
      </c>
      <c r="T1776" t="s">
        <v>51</v>
      </c>
      <c r="U1776" t="s">
        <v>50</v>
      </c>
      <c r="V1776" t="s">
        <v>50</v>
      </c>
      <c r="W1776" t="s">
        <v>51</v>
      </c>
      <c r="X1776" t="s">
        <v>51</v>
      </c>
      <c r="Y1776" t="s">
        <v>50</v>
      </c>
      <c r="Z1776" t="s">
        <v>52</v>
      </c>
      <c r="AA1776" t="s">
        <v>50</v>
      </c>
      <c r="AB1776" t="s">
        <v>51</v>
      </c>
      <c r="AC1776">
        <v>163</v>
      </c>
      <c r="AD1776">
        <v>43</v>
      </c>
      <c r="AE1776">
        <v>93</v>
      </c>
      <c r="AF1776">
        <v>4.0999999999999996</v>
      </c>
      <c r="AK1776" t="s">
        <v>50</v>
      </c>
      <c r="AL1776" t="s">
        <v>50</v>
      </c>
      <c r="AM1776" t="s">
        <v>50</v>
      </c>
      <c r="AN1776" t="s">
        <v>51</v>
      </c>
      <c r="AO1776" t="s">
        <v>51</v>
      </c>
      <c r="AP1776" t="s">
        <v>51</v>
      </c>
      <c r="AQ1776" t="s">
        <v>50</v>
      </c>
      <c r="AR1776" t="s">
        <v>50</v>
      </c>
      <c r="AS1776" t="s">
        <v>50</v>
      </c>
      <c r="AT1776" t="s">
        <v>50</v>
      </c>
      <c r="AU1776" t="s">
        <v>52</v>
      </c>
      <c r="AV1776" t="s">
        <v>52</v>
      </c>
      <c r="AW1776" t="s">
        <v>52</v>
      </c>
      <c r="AX1776" t="s">
        <v>52</v>
      </c>
      <c r="AY1776" t="s">
        <v>51</v>
      </c>
    </row>
    <row r="1777" spans="1:51" hidden="1" x14ac:dyDescent="0.25">
      <c r="A1777">
        <v>290171</v>
      </c>
      <c r="B1777">
        <v>65</v>
      </c>
      <c r="C1777">
        <v>65</v>
      </c>
      <c r="D1777">
        <v>65</v>
      </c>
      <c r="E1777">
        <v>6</v>
      </c>
      <c r="F1777" t="s">
        <v>2002</v>
      </c>
      <c r="G1777" s="22">
        <v>25708</v>
      </c>
      <c r="H1777">
        <v>48</v>
      </c>
      <c r="I1777" t="s">
        <v>56</v>
      </c>
      <c r="J1777" t="s">
        <v>47</v>
      </c>
      <c r="K1777" t="s">
        <v>58</v>
      </c>
      <c r="L1777">
        <v>41.5</v>
      </c>
      <c r="M1777">
        <v>108</v>
      </c>
      <c r="N1777">
        <v>75</v>
      </c>
      <c r="O1777">
        <v>33</v>
      </c>
      <c r="P1777">
        <v>91.5</v>
      </c>
      <c r="Q1777">
        <v>71</v>
      </c>
      <c r="R1777" t="s">
        <v>59</v>
      </c>
      <c r="S1777" t="s">
        <v>50</v>
      </c>
      <c r="T1777" t="s">
        <v>51</v>
      </c>
      <c r="U1777" t="s">
        <v>51</v>
      </c>
      <c r="V1777" t="s">
        <v>50</v>
      </c>
      <c r="W1777" t="s">
        <v>51</v>
      </c>
      <c r="X1777" t="s">
        <v>51</v>
      </c>
      <c r="Y1777" t="s">
        <v>50</v>
      </c>
      <c r="Z1777" t="s">
        <v>52</v>
      </c>
      <c r="AA1777" t="s">
        <v>50</v>
      </c>
      <c r="AB1777" t="s">
        <v>51</v>
      </c>
      <c r="AC1777">
        <v>175</v>
      </c>
      <c r="AD1777">
        <v>39</v>
      </c>
      <c r="AE1777">
        <v>81</v>
      </c>
      <c r="AF1777">
        <v>4.5999999999999996</v>
      </c>
      <c r="AK1777" t="s">
        <v>50</v>
      </c>
      <c r="AL1777" t="s">
        <v>50</v>
      </c>
      <c r="AM1777" t="s">
        <v>50</v>
      </c>
      <c r="AN1777" t="s">
        <v>51</v>
      </c>
      <c r="AO1777" t="s">
        <v>51</v>
      </c>
      <c r="AP1777" t="s">
        <v>51</v>
      </c>
      <c r="AQ1777" t="s">
        <v>50</v>
      </c>
      <c r="AR1777" t="s">
        <v>50</v>
      </c>
      <c r="AS1777" t="s">
        <v>50</v>
      </c>
      <c r="AT1777" t="s">
        <v>50</v>
      </c>
      <c r="AU1777" t="s">
        <v>52</v>
      </c>
      <c r="AV1777" t="s">
        <v>52</v>
      </c>
      <c r="AW1777" t="s">
        <v>52</v>
      </c>
      <c r="AX1777" t="s">
        <v>52</v>
      </c>
      <c r="AY1777" t="s">
        <v>51</v>
      </c>
    </row>
    <row r="1778" spans="1:51" x14ac:dyDescent="0.25">
      <c r="A1778">
        <v>290237</v>
      </c>
      <c r="B1778">
        <v>57</v>
      </c>
      <c r="D1778">
        <v>57</v>
      </c>
      <c r="E1778">
        <v>1</v>
      </c>
      <c r="F1778" t="s">
        <v>420</v>
      </c>
      <c r="G1778" s="22">
        <v>20137</v>
      </c>
      <c r="H1778">
        <v>63</v>
      </c>
      <c r="I1778" t="s">
        <v>56</v>
      </c>
      <c r="J1778" t="s">
        <v>57</v>
      </c>
      <c r="K1778" t="s">
        <v>58</v>
      </c>
      <c r="L1778">
        <v>40.57</v>
      </c>
      <c r="M1778">
        <v>120</v>
      </c>
      <c r="N1778">
        <v>70</v>
      </c>
      <c r="O1778">
        <v>50</v>
      </c>
      <c r="P1778">
        <v>95</v>
      </c>
      <c r="Q1778">
        <v>70</v>
      </c>
      <c r="R1778" t="s">
        <v>54</v>
      </c>
      <c r="S1778" t="s">
        <v>50</v>
      </c>
      <c r="T1778" t="s">
        <v>51</v>
      </c>
      <c r="U1778" t="s">
        <v>50</v>
      </c>
      <c r="V1778" t="s">
        <v>51</v>
      </c>
      <c r="W1778" t="s">
        <v>50</v>
      </c>
      <c r="X1778" t="s">
        <v>50</v>
      </c>
      <c r="Y1778" t="s">
        <v>51</v>
      </c>
      <c r="Z1778" t="s">
        <v>52</v>
      </c>
      <c r="AA1778" t="s">
        <v>50</v>
      </c>
      <c r="AB1778" t="s">
        <v>50</v>
      </c>
      <c r="AI1778" t="s">
        <v>52</v>
      </c>
      <c r="AJ1778" t="s">
        <v>52</v>
      </c>
      <c r="AK1778" t="s">
        <v>51</v>
      </c>
      <c r="AL1778" t="s">
        <v>50</v>
      </c>
      <c r="AM1778" t="s">
        <v>52</v>
      </c>
      <c r="AN1778" t="s">
        <v>51</v>
      </c>
      <c r="AO1778" t="s">
        <v>51</v>
      </c>
      <c r="AP1778" t="s">
        <v>50</v>
      </c>
      <c r="AQ1778" t="s">
        <v>50</v>
      </c>
      <c r="AR1778" t="s">
        <v>50</v>
      </c>
      <c r="AS1778" t="s">
        <v>51</v>
      </c>
      <c r="AT1778" t="s">
        <v>51</v>
      </c>
      <c r="AU1778" t="s">
        <v>52</v>
      </c>
      <c r="AV1778" t="s">
        <v>52</v>
      </c>
      <c r="AW1778" t="s">
        <v>52</v>
      </c>
      <c r="AX1778" t="s">
        <v>52</v>
      </c>
      <c r="AY1778" t="s">
        <v>51</v>
      </c>
    </row>
    <row r="1779" spans="1:51" hidden="1" x14ac:dyDescent="0.25">
      <c r="A1779">
        <v>290237</v>
      </c>
      <c r="B1779">
        <v>57</v>
      </c>
      <c r="D1779">
        <v>57</v>
      </c>
      <c r="E1779">
        <v>2</v>
      </c>
      <c r="F1779" t="s">
        <v>2003</v>
      </c>
      <c r="G1779" s="22">
        <v>20137</v>
      </c>
      <c r="H1779">
        <v>63</v>
      </c>
      <c r="I1779" t="s">
        <v>56</v>
      </c>
      <c r="J1779" t="s">
        <v>57</v>
      </c>
      <c r="K1779" t="s">
        <v>58</v>
      </c>
      <c r="L1779">
        <v>40.39</v>
      </c>
      <c r="M1779">
        <v>102</v>
      </c>
      <c r="N1779">
        <v>70</v>
      </c>
      <c r="O1779">
        <v>32</v>
      </c>
      <c r="P1779">
        <v>86</v>
      </c>
      <c r="Q1779">
        <v>67</v>
      </c>
      <c r="R1779" t="s">
        <v>54</v>
      </c>
      <c r="S1779" t="s">
        <v>50</v>
      </c>
      <c r="T1779" t="s">
        <v>51</v>
      </c>
      <c r="U1779" t="s">
        <v>51</v>
      </c>
      <c r="V1779" t="s">
        <v>51</v>
      </c>
      <c r="W1779" t="s">
        <v>50</v>
      </c>
      <c r="X1779" t="s">
        <v>50</v>
      </c>
      <c r="Y1779" t="s">
        <v>51</v>
      </c>
      <c r="Z1779" t="s">
        <v>52</v>
      </c>
      <c r="AA1779" t="s">
        <v>50</v>
      </c>
      <c r="AB1779" t="s">
        <v>50</v>
      </c>
      <c r="AC1779">
        <v>84</v>
      </c>
      <c r="AD1779">
        <v>86</v>
      </c>
      <c r="AF1779">
        <v>4.7</v>
      </c>
      <c r="AI1779" t="s">
        <v>52</v>
      </c>
      <c r="AJ1779" t="s">
        <v>52</v>
      </c>
      <c r="AK1779" t="s">
        <v>51</v>
      </c>
      <c r="AL1779" t="s">
        <v>50</v>
      </c>
      <c r="AM1779" t="s">
        <v>52</v>
      </c>
      <c r="AN1779" t="s">
        <v>51</v>
      </c>
      <c r="AO1779" t="s">
        <v>51</v>
      </c>
      <c r="AP1779" t="s">
        <v>51</v>
      </c>
      <c r="AQ1779" t="s">
        <v>50</v>
      </c>
      <c r="AR1779" t="s">
        <v>50</v>
      </c>
      <c r="AS1779" t="s">
        <v>51</v>
      </c>
      <c r="AT1779" t="s">
        <v>51</v>
      </c>
      <c r="AU1779" t="s">
        <v>52</v>
      </c>
      <c r="AV1779" t="s">
        <v>52</v>
      </c>
      <c r="AW1779" t="s">
        <v>52</v>
      </c>
      <c r="AX1779" t="s">
        <v>52</v>
      </c>
      <c r="AY1779" t="s">
        <v>51</v>
      </c>
    </row>
    <row r="1780" spans="1:51" hidden="1" x14ac:dyDescent="0.25">
      <c r="A1780">
        <v>290237</v>
      </c>
      <c r="B1780">
        <v>57</v>
      </c>
      <c r="D1780">
        <v>57</v>
      </c>
      <c r="E1780">
        <v>3</v>
      </c>
      <c r="F1780" t="s">
        <v>2004</v>
      </c>
      <c r="G1780" s="22">
        <v>20137</v>
      </c>
      <c r="H1780">
        <v>63</v>
      </c>
      <c r="I1780" t="s">
        <v>56</v>
      </c>
      <c r="J1780" t="s">
        <v>57</v>
      </c>
      <c r="K1780" t="s">
        <v>58</v>
      </c>
      <c r="L1780">
        <v>39.68</v>
      </c>
      <c r="M1780">
        <v>130</v>
      </c>
      <c r="N1780">
        <v>70</v>
      </c>
      <c r="O1780">
        <v>60</v>
      </c>
      <c r="P1780">
        <v>100</v>
      </c>
      <c r="Q1780">
        <v>69</v>
      </c>
      <c r="R1780" t="s">
        <v>54</v>
      </c>
      <c r="S1780" t="s">
        <v>50</v>
      </c>
      <c r="T1780" t="s">
        <v>51</v>
      </c>
      <c r="U1780" t="s">
        <v>50</v>
      </c>
      <c r="V1780" t="s">
        <v>51</v>
      </c>
      <c r="W1780" t="s">
        <v>50</v>
      </c>
      <c r="X1780" t="s">
        <v>50</v>
      </c>
      <c r="Y1780" t="s">
        <v>51</v>
      </c>
      <c r="Z1780" t="s">
        <v>52</v>
      </c>
      <c r="AA1780" t="s">
        <v>50</v>
      </c>
      <c r="AB1780" t="s">
        <v>50</v>
      </c>
      <c r="AI1780" t="s">
        <v>52</v>
      </c>
      <c r="AJ1780" t="s">
        <v>52</v>
      </c>
      <c r="AK1780" t="s">
        <v>51</v>
      </c>
      <c r="AL1780" t="s">
        <v>50</v>
      </c>
      <c r="AM1780" t="s">
        <v>52</v>
      </c>
      <c r="AN1780" t="s">
        <v>51</v>
      </c>
      <c r="AO1780" t="s">
        <v>51</v>
      </c>
      <c r="AP1780" t="s">
        <v>51</v>
      </c>
      <c r="AQ1780" t="s">
        <v>50</v>
      </c>
      <c r="AR1780" t="s">
        <v>50</v>
      </c>
      <c r="AS1780" t="s">
        <v>51</v>
      </c>
      <c r="AT1780" t="s">
        <v>51</v>
      </c>
      <c r="AU1780" t="s">
        <v>52</v>
      </c>
      <c r="AV1780" t="s">
        <v>52</v>
      </c>
      <c r="AW1780" t="s">
        <v>52</v>
      </c>
      <c r="AX1780" t="s">
        <v>52</v>
      </c>
      <c r="AY1780" t="s">
        <v>51</v>
      </c>
    </row>
    <row r="1781" spans="1:51" hidden="1" x14ac:dyDescent="0.25">
      <c r="A1781">
        <v>290237</v>
      </c>
      <c r="B1781">
        <v>63</v>
      </c>
      <c r="C1781">
        <v>63</v>
      </c>
      <c r="D1781">
        <v>57</v>
      </c>
      <c r="E1781">
        <v>4</v>
      </c>
      <c r="F1781" t="s">
        <v>2005</v>
      </c>
      <c r="G1781" s="22">
        <v>20137</v>
      </c>
      <c r="H1781">
        <v>63</v>
      </c>
      <c r="I1781" t="s">
        <v>56</v>
      </c>
      <c r="J1781" t="s">
        <v>57</v>
      </c>
      <c r="K1781" t="s">
        <v>58</v>
      </c>
      <c r="L1781">
        <v>40.9</v>
      </c>
      <c r="M1781">
        <v>120</v>
      </c>
      <c r="N1781">
        <v>70</v>
      </c>
      <c r="O1781">
        <v>50</v>
      </c>
      <c r="P1781">
        <v>95</v>
      </c>
      <c r="Q1781">
        <v>68</v>
      </c>
      <c r="R1781" t="s">
        <v>54</v>
      </c>
      <c r="S1781" t="s">
        <v>50</v>
      </c>
      <c r="T1781" t="s">
        <v>51</v>
      </c>
      <c r="U1781" t="s">
        <v>50</v>
      </c>
      <c r="V1781" t="s">
        <v>51</v>
      </c>
      <c r="W1781" t="s">
        <v>50</v>
      </c>
      <c r="X1781" t="s">
        <v>50</v>
      </c>
      <c r="Z1781" t="s">
        <v>52</v>
      </c>
      <c r="AA1781" t="s">
        <v>50</v>
      </c>
      <c r="AB1781" t="s">
        <v>50</v>
      </c>
      <c r="AC1781">
        <v>72</v>
      </c>
      <c r="AD1781">
        <v>90</v>
      </c>
      <c r="AE1781">
        <v>152</v>
      </c>
      <c r="AF1781">
        <v>4.9000000000000004</v>
      </c>
      <c r="AI1781">
        <v>2.2000000000000002</v>
      </c>
      <c r="AJ1781">
        <v>1.1000000000000001</v>
      </c>
      <c r="AK1781" t="s">
        <v>51</v>
      </c>
      <c r="AL1781" t="s">
        <v>50</v>
      </c>
      <c r="AN1781" t="s">
        <v>51</v>
      </c>
      <c r="AO1781" t="s">
        <v>51</v>
      </c>
      <c r="AP1781" t="s">
        <v>51</v>
      </c>
      <c r="AQ1781" t="s">
        <v>50</v>
      </c>
      <c r="AR1781" t="s">
        <v>50</v>
      </c>
      <c r="AS1781" t="s">
        <v>51</v>
      </c>
      <c r="AT1781" t="s">
        <v>51</v>
      </c>
      <c r="AU1781" t="s">
        <v>52</v>
      </c>
      <c r="AV1781" t="s">
        <v>52</v>
      </c>
      <c r="AW1781" t="s">
        <v>52</v>
      </c>
      <c r="AX1781" t="s">
        <v>52</v>
      </c>
      <c r="AY1781" t="s">
        <v>51</v>
      </c>
    </row>
    <row r="1782" spans="1:51" hidden="1" x14ac:dyDescent="0.25">
      <c r="A1782">
        <v>290237</v>
      </c>
      <c r="B1782">
        <v>63</v>
      </c>
      <c r="C1782">
        <v>63</v>
      </c>
      <c r="D1782">
        <v>57</v>
      </c>
      <c r="E1782">
        <v>5</v>
      </c>
      <c r="F1782" t="s">
        <v>2006</v>
      </c>
      <c r="G1782" s="22">
        <v>20137</v>
      </c>
      <c r="H1782">
        <v>63</v>
      </c>
      <c r="I1782" t="s">
        <v>56</v>
      </c>
      <c r="J1782" t="s">
        <v>57</v>
      </c>
      <c r="K1782" t="s">
        <v>58</v>
      </c>
      <c r="L1782">
        <v>38.299999999999997</v>
      </c>
      <c r="M1782">
        <v>120</v>
      </c>
      <c r="N1782">
        <v>70</v>
      </c>
      <c r="O1782">
        <v>50</v>
      </c>
      <c r="P1782">
        <v>95</v>
      </c>
      <c r="Q1782">
        <v>68</v>
      </c>
      <c r="R1782" t="s">
        <v>54</v>
      </c>
      <c r="S1782" t="s">
        <v>50</v>
      </c>
      <c r="T1782" t="s">
        <v>51</v>
      </c>
      <c r="U1782" t="s">
        <v>50</v>
      </c>
      <c r="V1782" t="s">
        <v>51</v>
      </c>
      <c r="W1782" t="s">
        <v>50</v>
      </c>
      <c r="X1782" t="s">
        <v>50</v>
      </c>
      <c r="Y1782" t="s">
        <v>51</v>
      </c>
      <c r="Z1782" t="s">
        <v>52</v>
      </c>
      <c r="AA1782" t="s">
        <v>50</v>
      </c>
      <c r="AB1782" t="s">
        <v>50</v>
      </c>
      <c r="AK1782" t="s">
        <v>51</v>
      </c>
      <c r="AL1782" t="s">
        <v>50</v>
      </c>
      <c r="AN1782" t="s">
        <v>51</v>
      </c>
      <c r="AO1782" t="s">
        <v>51</v>
      </c>
      <c r="AP1782" t="s">
        <v>51</v>
      </c>
      <c r="AQ1782" t="s">
        <v>50</v>
      </c>
      <c r="AR1782" t="s">
        <v>50</v>
      </c>
      <c r="AS1782" t="s">
        <v>51</v>
      </c>
      <c r="AT1782" t="s">
        <v>51</v>
      </c>
      <c r="AU1782" t="s">
        <v>52</v>
      </c>
      <c r="AV1782" t="s">
        <v>52</v>
      </c>
      <c r="AW1782" t="s">
        <v>52</v>
      </c>
      <c r="AX1782" t="s">
        <v>52</v>
      </c>
      <c r="AY1782" t="s">
        <v>51</v>
      </c>
    </row>
    <row r="1783" spans="1:51" hidden="1" x14ac:dyDescent="0.25">
      <c r="A1783">
        <v>290237</v>
      </c>
      <c r="B1783">
        <v>63</v>
      </c>
      <c r="C1783">
        <v>63</v>
      </c>
      <c r="D1783">
        <v>57</v>
      </c>
      <c r="E1783">
        <v>6</v>
      </c>
      <c r="F1783" t="s">
        <v>2007</v>
      </c>
      <c r="G1783" s="22">
        <v>20137</v>
      </c>
      <c r="H1783">
        <v>63</v>
      </c>
      <c r="I1783" t="s">
        <v>56</v>
      </c>
      <c r="J1783" t="s">
        <v>57</v>
      </c>
      <c r="K1783" t="s">
        <v>58</v>
      </c>
      <c r="L1783">
        <v>39.299999999999997</v>
      </c>
      <c r="M1783">
        <v>115</v>
      </c>
      <c r="N1783">
        <v>70</v>
      </c>
      <c r="O1783">
        <v>45</v>
      </c>
      <c r="P1783">
        <v>92.5</v>
      </c>
      <c r="Q1783">
        <v>68</v>
      </c>
      <c r="R1783" t="s">
        <v>54</v>
      </c>
      <c r="S1783" t="s">
        <v>50</v>
      </c>
      <c r="T1783" t="s">
        <v>51</v>
      </c>
      <c r="U1783" t="s">
        <v>50</v>
      </c>
      <c r="V1783" t="s">
        <v>51</v>
      </c>
      <c r="W1783" t="s">
        <v>50</v>
      </c>
      <c r="X1783" t="s">
        <v>50</v>
      </c>
      <c r="Y1783" t="s">
        <v>51</v>
      </c>
      <c r="Z1783" t="s">
        <v>52</v>
      </c>
      <c r="AA1783" t="s">
        <v>50</v>
      </c>
      <c r="AB1783" t="s">
        <v>50</v>
      </c>
      <c r="AK1783" t="s">
        <v>51</v>
      </c>
      <c r="AL1783" t="s">
        <v>50</v>
      </c>
      <c r="AN1783" t="s">
        <v>51</v>
      </c>
      <c r="AO1783" t="s">
        <v>51</v>
      </c>
      <c r="AP1783" t="s">
        <v>51</v>
      </c>
      <c r="AQ1783" t="s">
        <v>50</v>
      </c>
      <c r="AR1783" t="s">
        <v>50</v>
      </c>
      <c r="AS1783" t="s">
        <v>51</v>
      </c>
      <c r="AT1783" t="s">
        <v>50</v>
      </c>
      <c r="AU1783" t="s">
        <v>52</v>
      </c>
      <c r="AV1783" t="s">
        <v>52</v>
      </c>
      <c r="AW1783" t="s">
        <v>52</v>
      </c>
      <c r="AX1783" t="s">
        <v>52</v>
      </c>
      <c r="AY1783" t="s">
        <v>51</v>
      </c>
    </row>
    <row r="1784" spans="1:51" hidden="1" x14ac:dyDescent="0.25">
      <c r="A1784">
        <v>290237</v>
      </c>
      <c r="B1784">
        <v>63</v>
      </c>
      <c r="C1784">
        <v>63</v>
      </c>
      <c r="D1784">
        <v>57</v>
      </c>
      <c r="E1784">
        <v>7</v>
      </c>
      <c r="F1784" t="s">
        <v>2008</v>
      </c>
      <c r="G1784" s="22">
        <v>20137</v>
      </c>
      <c r="H1784">
        <v>63</v>
      </c>
      <c r="I1784" t="s">
        <v>56</v>
      </c>
      <c r="J1784" t="s">
        <v>57</v>
      </c>
      <c r="K1784" t="s">
        <v>58</v>
      </c>
      <c r="L1784">
        <v>39.799999999999997</v>
      </c>
      <c r="M1784">
        <v>100</v>
      </c>
      <c r="N1784">
        <v>60</v>
      </c>
      <c r="O1784">
        <v>40</v>
      </c>
      <c r="P1784">
        <v>80</v>
      </c>
      <c r="Q1784">
        <v>62</v>
      </c>
      <c r="R1784" t="s">
        <v>54</v>
      </c>
      <c r="S1784" t="s">
        <v>50</v>
      </c>
      <c r="T1784" t="s">
        <v>51</v>
      </c>
      <c r="U1784" t="s">
        <v>50</v>
      </c>
      <c r="V1784" t="s">
        <v>51</v>
      </c>
      <c r="W1784" t="s">
        <v>50</v>
      </c>
      <c r="X1784" t="s">
        <v>50</v>
      </c>
      <c r="Y1784" t="s">
        <v>51</v>
      </c>
      <c r="Z1784" t="s">
        <v>52</v>
      </c>
      <c r="AA1784" t="s">
        <v>50</v>
      </c>
      <c r="AB1784" t="s">
        <v>50</v>
      </c>
      <c r="AC1784">
        <v>80</v>
      </c>
      <c r="AD1784">
        <v>91</v>
      </c>
      <c r="AE1784">
        <v>149</v>
      </c>
      <c r="AF1784">
        <v>4.7</v>
      </c>
      <c r="AI1784">
        <v>2.4</v>
      </c>
      <c r="AJ1784">
        <v>1.1000000000000001</v>
      </c>
      <c r="AK1784" t="s">
        <v>51</v>
      </c>
      <c r="AL1784" t="s">
        <v>50</v>
      </c>
      <c r="AM1784" t="s">
        <v>50</v>
      </c>
      <c r="AN1784" t="s">
        <v>51</v>
      </c>
      <c r="AO1784" t="s">
        <v>51</v>
      </c>
      <c r="AP1784" t="s">
        <v>51</v>
      </c>
      <c r="AQ1784" t="s">
        <v>50</v>
      </c>
      <c r="AR1784" t="s">
        <v>50</v>
      </c>
      <c r="AS1784" t="s">
        <v>51</v>
      </c>
      <c r="AT1784" t="s">
        <v>50</v>
      </c>
      <c r="AU1784" t="s">
        <v>52</v>
      </c>
      <c r="AV1784" t="s">
        <v>52</v>
      </c>
      <c r="AW1784" t="s">
        <v>52</v>
      </c>
      <c r="AX1784" t="s">
        <v>52</v>
      </c>
      <c r="AY1784" t="s">
        <v>51</v>
      </c>
    </row>
    <row r="1785" spans="1:51" hidden="1" x14ac:dyDescent="0.25">
      <c r="A1785">
        <v>290237</v>
      </c>
      <c r="B1785">
        <v>60</v>
      </c>
      <c r="C1785">
        <v>60</v>
      </c>
      <c r="D1785">
        <v>57</v>
      </c>
      <c r="E1785">
        <v>8</v>
      </c>
      <c r="F1785" t="s">
        <v>2009</v>
      </c>
      <c r="G1785" s="22">
        <v>20137</v>
      </c>
      <c r="H1785">
        <v>63</v>
      </c>
      <c r="I1785" t="s">
        <v>56</v>
      </c>
      <c r="J1785" t="s">
        <v>57</v>
      </c>
      <c r="K1785" t="s">
        <v>58</v>
      </c>
      <c r="L1785">
        <v>39</v>
      </c>
      <c r="M1785">
        <v>125</v>
      </c>
      <c r="N1785">
        <v>80</v>
      </c>
      <c r="O1785">
        <v>45</v>
      </c>
      <c r="P1785">
        <v>102.5</v>
      </c>
      <c r="Q1785">
        <v>60</v>
      </c>
      <c r="R1785" t="s">
        <v>54</v>
      </c>
      <c r="S1785" t="s">
        <v>50</v>
      </c>
      <c r="T1785" t="s">
        <v>51</v>
      </c>
      <c r="U1785" t="s">
        <v>50</v>
      </c>
      <c r="V1785" t="s">
        <v>51</v>
      </c>
      <c r="W1785" t="s">
        <v>50</v>
      </c>
      <c r="X1785" t="s">
        <v>50</v>
      </c>
      <c r="Y1785" t="s">
        <v>51</v>
      </c>
      <c r="Z1785" t="s">
        <v>52</v>
      </c>
      <c r="AA1785" t="s">
        <v>50</v>
      </c>
      <c r="AB1785" t="s">
        <v>50</v>
      </c>
      <c r="AK1785" t="s">
        <v>51</v>
      </c>
      <c r="AL1785" t="s">
        <v>50</v>
      </c>
      <c r="AM1785" t="s">
        <v>50</v>
      </c>
      <c r="AN1785" t="s">
        <v>51</v>
      </c>
      <c r="AO1785" t="s">
        <v>51</v>
      </c>
      <c r="AP1785" t="s">
        <v>51</v>
      </c>
      <c r="AQ1785" t="s">
        <v>50</v>
      </c>
      <c r="AR1785" t="s">
        <v>50</v>
      </c>
      <c r="AS1785" t="s">
        <v>51</v>
      </c>
      <c r="AT1785" t="s">
        <v>50</v>
      </c>
      <c r="AU1785" t="s">
        <v>52</v>
      </c>
      <c r="AV1785" t="s">
        <v>52</v>
      </c>
      <c r="AW1785" t="s">
        <v>52</v>
      </c>
      <c r="AX1785" t="s">
        <v>52</v>
      </c>
      <c r="AY1785" t="s">
        <v>51</v>
      </c>
    </row>
    <row r="1786" spans="1:51" hidden="1" x14ac:dyDescent="0.25">
      <c r="A1786">
        <v>290237</v>
      </c>
      <c r="B1786">
        <v>60</v>
      </c>
      <c r="C1786">
        <v>60</v>
      </c>
      <c r="D1786">
        <v>57</v>
      </c>
      <c r="E1786">
        <v>9</v>
      </c>
      <c r="F1786" t="s">
        <v>2010</v>
      </c>
      <c r="G1786" s="22">
        <v>20137</v>
      </c>
      <c r="H1786">
        <v>63</v>
      </c>
      <c r="I1786" t="s">
        <v>56</v>
      </c>
      <c r="J1786" t="s">
        <v>57</v>
      </c>
      <c r="K1786" t="s">
        <v>58</v>
      </c>
      <c r="L1786">
        <v>38.799999999999997</v>
      </c>
      <c r="M1786">
        <v>130</v>
      </c>
      <c r="N1786">
        <v>85</v>
      </c>
      <c r="O1786">
        <v>45</v>
      </c>
      <c r="P1786">
        <v>107.5</v>
      </c>
      <c r="Q1786">
        <v>60</v>
      </c>
      <c r="R1786" t="s">
        <v>54</v>
      </c>
      <c r="S1786" t="s">
        <v>50</v>
      </c>
      <c r="T1786" t="s">
        <v>51</v>
      </c>
      <c r="U1786" t="s">
        <v>50</v>
      </c>
      <c r="V1786" t="s">
        <v>51</v>
      </c>
      <c r="W1786" t="s">
        <v>50</v>
      </c>
      <c r="X1786" t="s">
        <v>50</v>
      </c>
      <c r="Y1786" t="s">
        <v>51</v>
      </c>
      <c r="Z1786" t="s">
        <v>52</v>
      </c>
      <c r="AA1786" t="s">
        <v>50</v>
      </c>
      <c r="AB1786" t="s">
        <v>50</v>
      </c>
      <c r="AC1786">
        <v>60</v>
      </c>
      <c r="AD1786" t="s">
        <v>92</v>
      </c>
      <c r="AE1786">
        <v>148</v>
      </c>
      <c r="AF1786">
        <v>5.3</v>
      </c>
      <c r="AK1786" t="s">
        <v>51</v>
      </c>
      <c r="AL1786" t="s">
        <v>50</v>
      </c>
      <c r="AM1786" t="s">
        <v>50</v>
      </c>
      <c r="AN1786" t="s">
        <v>51</v>
      </c>
      <c r="AO1786" t="s">
        <v>51</v>
      </c>
      <c r="AP1786" t="s">
        <v>51</v>
      </c>
      <c r="AQ1786" t="s">
        <v>50</v>
      </c>
      <c r="AR1786" t="s">
        <v>50</v>
      </c>
      <c r="AS1786" t="s">
        <v>51</v>
      </c>
      <c r="AT1786" t="s">
        <v>50</v>
      </c>
      <c r="AU1786" t="s">
        <v>52</v>
      </c>
      <c r="AV1786" t="s">
        <v>52</v>
      </c>
      <c r="AW1786" t="s">
        <v>52</v>
      </c>
      <c r="AX1786" t="s">
        <v>52</v>
      </c>
      <c r="AY1786" t="s">
        <v>51</v>
      </c>
    </row>
    <row r="1787" spans="1:51" hidden="1" x14ac:dyDescent="0.25">
      <c r="A1787">
        <v>290237</v>
      </c>
      <c r="B1787">
        <v>60</v>
      </c>
      <c r="C1787">
        <v>60</v>
      </c>
      <c r="D1787">
        <v>57</v>
      </c>
      <c r="E1787">
        <v>10</v>
      </c>
      <c r="F1787" t="s">
        <v>2011</v>
      </c>
      <c r="G1787" s="22">
        <v>20137</v>
      </c>
      <c r="H1787">
        <v>63</v>
      </c>
      <c r="I1787" t="s">
        <v>56</v>
      </c>
      <c r="J1787" t="s">
        <v>70</v>
      </c>
      <c r="K1787" t="s">
        <v>58</v>
      </c>
      <c r="L1787">
        <v>38.1</v>
      </c>
      <c r="M1787">
        <v>105</v>
      </c>
      <c r="N1787">
        <v>65</v>
      </c>
      <c r="O1787">
        <v>40</v>
      </c>
      <c r="P1787">
        <v>85</v>
      </c>
      <c r="Q1787">
        <v>66</v>
      </c>
      <c r="R1787" t="s">
        <v>54</v>
      </c>
      <c r="S1787" t="s">
        <v>50</v>
      </c>
      <c r="T1787" t="s">
        <v>51</v>
      </c>
      <c r="U1787" t="s">
        <v>50</v>
      </c>
      <c r="V1787" t="s">
        <v>51</v>
      </c>
      <c r="W1787" t="s">
        <v>50</v>
      </c>
      <c r="X1787" t="s">
        <v>50</v>
      </c>
      <c r="Y1787" t="s">
        <v>51</v>
      </c>
      <c r="Z1787" t="s">
        <v>52</v>
      </c>
      <c r="AA1787" t="s">
        <v>50</v>
      </c>
      <c r="AB1787" t="s">
        <v>50</v>
      </c>
      <c r="AC1787">
        <v>68</v>
      </c>
      <c r="AD1787" t="s">
        <v>92</v>
      </c>
      <c r="AE1787">
        <v>148</v>
      </c>
      <c r="AF1787">
        <v>4.4000000000000004</v>
      </c>
      <c r="AI1787">
        <v>2.4</v>
      </c>
      <c r="AJ1787">
        <v>1.1000000000000001</v>
      </c>
      <c r="AK1787" t="s">
        <v>51</v>
      </c>
      <c r="AL1787" t="s">
        <v>50</v>
      </c>
      <c r="AM1787" t="s">
        <v>50</v>
      </c>
      <c r="AN1787" t="s">
        <v>51</v>
      </c>
      <c r="AO1787" t="s">
        <v>51</v>
      </c>
      <c r="AP1787" t="s">
        <v>51</v>
      </c>
      <c r="AQ1787" t="s">
        <v>50</v>
      </c>
      <c r="AR1787" t="s">
        <v>50</v>
      </c>
      <c r="AS1787" t="s">
        <v>51</v>
      </c>
      <c r="AT1787" t="s">
        <v>50</v>
      </c>
      <c r="AU1787" t="s">
        <v>52</v>
      </c>
      <c r="AV1787" t="s">
        <v>52</v>
      </c>
      <c r="AW1787" t="s">
        <v>52</v>
      </c>
      <c r="AX1787" t="s">
        <v>52</v>
      </c>
      <c r="AY1787" t="s">
        <v>51</v>
      </c>
    </row>
    <row r="1788" spans="1:51" hidden="1" x14ac:dyDescent="0.25">
      <c r="A1788">
        <v>290237</v>
      </c>
      <c r="B1788">
        <v>60</v>
      </c>
      <c r="C1788">
        <v>60</v>
      </c>
      <c r="D1788">
        <v>57</v>
      </c>
      <c r="E1788">
        <v>11</v>
      </c>
      <c r="F1788" t="s">
        <v>2012</v>
      </c>
      <c r="G1788" s="22">
        <v>20137</v>
      </c>
      <c r="H1788">
        <v>63</v>
      </c>
      <c r="I1788" t="s">
        <v>56</v>
      </c>
      <c r="J1788" t="s">
        <v>70</v>
      </c>
      <c r="K1788" t="s">
        <v>58</v>
      </c>
      <c r="L1788">
        <v>37.6</v>
      </c>
      <c r="M1788">
        <v>110</v>
      </c>
      <c r="N1788">
        <v>60</v>
      </c>
      <c r="O1788">
        <v>50</v>
      </c>
      <c r="P1788">
        <v>85</v>
      </c>
      <c r="Q1788">
        <v>66</v>
      </c>
      <c r="R1788" t="s">
        <v>54</v>
      </c>
      <c r="S1788" t="s">
        <v>50</v>
      </c>
      <c r="T1788" t="s">
        <v>51</v>
      </c>
      <c r="U1788" t="s">
        <v>50</v>
      </c>
      <c r="V1788" t="s">
        <v>51</v>
      </c>
      <c r="W1788" t="s">
        <v>50</v>
      </c>
      <c r="X1788" t="s">
        <v>50</v>
      </c>
      <c r="Y1788" t="s">
        <v>51</v>
      </c>
      <c r="Z1788" t="s">
        <v>52</v>
      </c>
      <c r="AA1788" t="s">
        <v>50</v>
      </c>
      <c r="AB1788" t="s">
        <v>50</v>
      </c>
      <c r="AK1788" t="s">
        <v>51</v>
      </c>
      <c r="AL1788" t="s">
        <v>50</v>
      </c>
      <c r="AM1788" t="s">
        <v>50</v>
      </c>
      <c r="AN1788" t="s">
        <v>51</v>
      </c>
      <c r="AO1788" t="s">
        <v>51</v>
      </c>
      <c r="AP1788" t="s">
        <v>51</v>
      </c>
      <c r="AQ1788" t="s">
        <v>50</v>
      </c>
      <c r="AR1788" t="s">
        <v>50</v>
      </c>
      <c r="AS1788" t="s">
        <v>51</v>
      </c>
      <c r="AT1788" t="s">
        <v>50</v>
      </c>
      <c r="AU1788" t="s">
        <v>52</v>
      </c>
      <c r="AV1788" t="s">
        <v>52</v>
      </c>
      <c r="AW1788" t="s">
        <v>52</v>
      </c>
      <c r="AX1788" t="s">
        <v>52</v>
      </c>
      <c r="AY1788" t="s">
        <v>51</v>
      </c>
    </row>
    <row r="1789" spans="1:51" x14ac:dyDescent="0.25">
      <c r="A1789">
        <v>290365</v>
      </c>
      <c r="B1789">
        <v>75</v>
      </c>
      <c r="C1789">
        <v>75</v>
      </c>
      <c r="E1789">
        <v>1</v>
      </c>
      <c r="F1789" t="s">
        <v>421</v>
      </c>
      <c r="G1789" s="22">
        <v>13463</v>
      </c>
      <c r="H1789">
        <v>82</v>
      </c>
      <c r="I1789" t="s">
        <v>46</v>
      </c>
      <c r="J1789" t="s">
        <v>47</v>
      </c>
      <c r="K1789" t="s">
        <v>58</v>
      </c>
      <c r="L1789">
        <v>32.369999999999997</v>
      </c>
      <c r="M1789">
        <v>145</v>
      </c>
      <c r="N1789">
        <v>75</v>
      </c>
      <c r="O1789">
        <v>70</v>
      </c>
      <c r="P1789">
        <v>110</v>
      </c>
      <c r="Q1789">
        <v>76</v>
      </c>
      <c r="R1789" t="s">
        <v>54</v>
      </c>
      <c r="S1789" t="s">
        <v>50</v>
      </c>
      <c r="T1789" t="s">
        <v>50</v>
      </c>
      <c r="U1789" t="s">
        <v>51</v>
      </c>
      <c r="V1789" t="s">
        <v>51</v>
      </c>
      <c r="W1789" t="s">
        <v>50</v>
      </c>
      <c r="X1789" t="s">
        <v>50</v>
      </c>
      <c r="Y1789" t="s">
        <v>51</v>
      </c>
      <c r="Z1789" t="s">
        <v>52</v>
      </c>
      <c r="AA1789" t="s">
        <v>50</v>
      </c>
      <c r="AB1789" t="s">
        <v>50</v>
      </c>
      <c r="AI1789" t="s">
        <v>52</v>
      </c>
      <c r="AJ1789" t="s">
        <v>52</v>
      </c>
      <c r="AK1789" t="s">
        <v>50</v>
      </c>
      <c r="AL1789" t="s">
        <v>51</v>
      </c>
      <c r="AM1789" t="s">
        <v>52</v>
      </c>
      <c r="AO1789" t="s">
        <v>50</v>
      </c>
      <c r="AQ1789" t="s">
        <v>50</v>
      </c>
      <c r="AR1789" t="s">
        <v>50</v>
      </c>
      <c r="AS1789" t="s">
        <v>51</v>
      </c>
      <c r="AT1789" t="s">
        <v>50</v>
      </c>
      <c r="AU1789" t="s">
        <v>52</v>
      </c>
      <c r="AV1789" t="s">
        <v>52</v>
      </c>
      <c r="AW1789" t="s">
        <v>52</v>
      </c>
      <c r="AX1789" t="s">
        <v>52</v>
      </c>
      <c r="AY1789" t="s">
        <v>51</v>
      </c>
    </row>
    <row r="1790" spans="1:51" x14ac:dyDescent="0.25">
      <c r="A1790">
        <v>290440</v>
      </c>
      <c r="B1790">
        <v>50</v>
      </c>
      <c r="D1790">
        <v>50</v>
      </c>
      <c r="E1790">
        <v>1</v>
      </c>
      <c r="F1790" t="s">
        <v>422</v>
      </c>
      <c r="G1790" s="22">
        <v>11980</v>
      </c>
      <c r="H1790">
        <v>86</v>
      </c>
      <c r="I1790" t="s">
        <v>56</v>
      </c>
      <c r="J1790" t="s">
        <v>57</v>
      </c>
      <c r="K1790" t="s">
        <v>58</v>
      </c>
      <c r="L1790">
        <v>29.38</v>
      </c>
      <c r="M1790">
        <v>118</v>
      </c>
      <c r="N1790">
        <v>60</v>
      </c>
      <c r="O1790">
        <v>58</v>
      </c>
      <c r="P1790">
        <v>89</v>
      </c>
      <c r="Q1790">
        <v>74</v>
      </c>
      <c r="R1790" t="s">
        <v>59</v>
      </c>
      <c r="T1790" t="s">
        <v>50</v>
      </c>
      <c r="U1790" t="s">
        <v>50</v>
      </c>
      <c r="V1790" t="s">
        <v>51</v>
      </c>
      <c r="W1790" t="s">
        <v>51</v>
      </c>
      <c r="X1790" t="s">
        <v>51</v>
      </c>
      <c r="Y1790" t="s">
        <v>51</v>
      </c>
      <c r="Z1790" t="s">
        <v>52</v>
      </c>
      <c r="AA1790" t="s">
        <v>50</v>
      </c>
      <c r="AB1790" t="s">
        <v>50</v>
      </c>
      <c r="AC1790">
        <v>150</v>
      </c>
      <c r="AD1790">
        <v>37</v>
      </c>
      <c r="AF1790">
        <v>4.5999999999999996</v>
      </c>
      <c r="AI1790" t="s">
        <v>52</v>
      </c>
      <c r="AJ1790" t="s">
        <v>52</v>
      </c>
      <c r="AK1790" t="s">
        <v>51</v>
      </c>
      <c r="AL1790" t="s">
        <v>50</v>
      </c>
      <c r="AM1790" t="s">
        <v>52</v>
      </c>
      <c r="AN1790" t="s">
        <v>51</v>
      </c>
      <c r="AO1790" t="s">
        <v>51</v>
      </c>
      <c r="AP1790" t="s">
        <v>50</v>
      </c>
      <c r="AR1790" t="s">
        <v>50</v>
      </c>
      <c r="AS1790" t="s">
        <v>51</v>
      </c>
      <c r="AT1790" t="s">
        <v>50</v>
      </c>
      <c r="AU1790" t="s">
        <v>52</v>
      </c>
      <c r="AV1790" t="s">
        <v>52</v>
      </c>
      <c r="AW1790" t="s">
        <v>52</v>
      </c>
      <c r="AX1790" t="s">
        <v>52</v>
      </c>
      <c r="AY1790" t="s">
        <v>51</v>
      </c>
    </row>
    <row r="1791" spans="1:51" hidden="1" x14ac:dyDescent="0.25">
      <c r="A1791">
        <v>290440</v>
      </c>
      <c r="B1791">
        <v>50</v>
      </c>
      <c r="D1791">
        <v>50</v>
      </c>
      <c r="E1791">
        <v>2</v>
      </c>
      <c r="F1791" t="s">
        <v>2013</v>
      </c>
      <c r="G1791" s="22">
        <v>11980</v>
      </c>
      <c r="H1791">
        <v>86</v>
      </c>
      <c r="I1791" t="s">
        <v>56</v>
      </c>
      <c r="J1791" t="s">
        <v>57</v>
      </c>
      <c r="K1791" t="s">
        <v>58</v>
      </c>
      <c r="L1791">
        <v>28.54</v>
      </c>
      <c r="M1791">
        <v>140</v>
      </c>
      <c r="N1791">
        <v>80</v>
      </c>
      <c r="O1791">
        <v>60</v>
      </c>
      <c r="P1791">
        <v>110</v>
      </c>
      <c r="Q1791">
        <v>74</v>
      </c>
      <c r="R1791" t="s">
        <v>59</v>
      </c>
      <c r="S1791" t="s">
        <v>50</v>
      </c>
      <c r="T1791" t="s">
        <v>50</v>
      </c>
      <c r="U1791" t="s">
        <v>51</v>
      </c>
      <c r="V1791" t="s">
        <v>51</v>
      </c>
      <c r="W1791" t="s">
        <v>51</v>
      </c>
      <c r="X1791" t="s">
        <v>51</v>
      </c>
      <c r="Y1791" t="s">
        <v>51</v>
      </c>
      <c r="Z1791" t="s">
        <v>52</v>
      </c>
      <c r="AA1791" t="s">
        <v>51</v>
      </c>
      <c r="AB1791" t="s">
        <v>50</v>
      </c>
      <c r="AC1791">
        <v>160</v>
      </c>
      <c r="AD1791">
        <v>34</v>
      </c>
      <c r="AE1791">
        <v>148</v>
      </c>
      <c r="AF1791">
        <v>4.3</v>
      </c>
      <c r="AI1791" t="s">
        <v>52</v>
      </c>
      <c r="AJ1791" t="s">
        <v>52</v>
      </c>
      <c r="AK1791" t="s">
        <v>51</v>
      </c>
      <c r="AL1791" t="s">
        <v>50</v>
      </c>
      <c r="AM1791" t="s">
        <v>52</v>
      </c>
      <c r="AN1791" t="s">
        <v>51</v>
      </c>
      <c r="AO1791" t="s">
        <v>51</v>
      </c>
      <c r="AP1791" t="s">
        <v>50</v>
      </c>
      <c r="AR1791" t="s">
        <v>50</v>
      </c>
      <c r="AS1791" t="s">
        <v>51</v>
      </c>
      <c r="AT1791" t="s">
        <v>50</v>
      </c>
      <c r="AU1791" t="s">
        <v>52</v>
      </c>
      <c r="AV1791" t="s">
        <v>52</v>
      </c>
      <c r="AW1791" t="s">
        <v>52</v>
      </c>
      <c r="AX1791" t="s">
        <v>52</v>
      </c>
      <c r="AY1791" t="s">
        <v>51</v>
      </c>
    </row>
    <row r="1792" spans="1:51" x14ac:dyDescent="0.25">
      <c r="A1792">
        <v>290523</v>
      </c>
      <c r="B1792">
        <v>64</v>
      </c>
      <c r="C1792">
        <v>64</v>
      </c>
      <c r="D1792">
        <v>64</v>
      </c>
      <c r="E1792">
        <v>1</v>
      </c>
      <c r="F1792" t="s">
        <v>423</v>
      </c>
      <c r="G1792" s="22">
        <v>12123</v>
      </c>
      <c r="H1792">
        <v>85</v>
      </c>
      <c r="I1792" t="s">
        <v>46</v>
      </c>
      <c r="J1792" t="s">
        <v>47</v>
      </c>
      <c r="K1792" t="s">
        <v>58</v>
      </c>
      <c r="L1792">
        <v>31.4</v>
      </c>
      <c r="M1792">
        <v>105</v>
      </c>
      <c r="N1792">
        <v>60</v>
      </c>
      <c r="O1792">
        <v>45</v>
      </c>
      <c r="P1792">
        <v>82.5</v>
      </c>
      <c r="Q1792">
        <v>56</v>
      </c>
      <c r="R1792" t="s">
        <v>54</v>
      </c>
      <c r="S1792" t="s">
        <v>50</v>
      </c>
      <c r="T1792" t="s">
        <v>50</v>
      </c>
      <c r="U1792" t="s">
        <v>50</v>
      </c>
      <c r="V1792" t="s">
        <v>51</v>
      </c>
      <c r="W1792" t="s">
        <v>50</v>
      </c>
      <c r="X1792" t="s">
        <v>50</v>
      </c>
      <c r="Y1792" t="s">
        <v>50</v>
      </c>
      <c r="Z1792" t="s">
        <v>52</v>
      </c>
      <c r="AA1792" t="s">
        <v>50</v>
      </c>
      <c r="AB1792" t="s">
        <v>50</v>
      </c>
      <c r="AC1792">
        <v>90</v>
      </c>
      <c r="AD1792">
        <v>51.8</v>
      </c>
      <c r="AE1792">
        <v>137</v>
      </c>
      <c r="AF1792">
        <v>4.7</v>
      </c>
      <c r="AG1792">
        <v>340</v>
      </c>
      <c r="AI1792">
        <v>3.6</v>
      </c>
      <c r="AJ1792">
        <v>0.9</v>
      </c>
      <c r="AK1792" t="s">
        <v>50</v>
      </c>
      <c r="AL1792" t="s">
        <v>51</v>
      </c>
      <c r="AN1792" t="s">
        <v>51</v>
      </c>
      <c r="AO1792" t="s">
        <v>51</v>
      </c>
      <c r="AP1792" t="s">
        <v>50</v>
      </c>
      <c r="AQ1792" t="s">
        <v>50</v>
      </c>
      <c r="AR1792" t="s">
        <v>50</v>
      </c>
      <c r="AS1792" t="s">
        <v>51</v>
      </c>
      <c r="AT1792" t="s">
        <v>50</v>
      </c>
      <c r="AU1792" t="s">
        <v>52</v>
      </c>
      <c r="AV1792" t="s">
        <v>52</v>
      </c>
      <c r="AW1792" t="s">
        <v>52</v>
      </c>
      <c r="AX1792" t="s">
        <v>52</v>
      </c>
      <c r="AY1792" t="s">
        <v>51</v>
      </c>
    </row>
    <row r="1793" spans="1:51" hidden="1" x14ac:dyDescent="0.25">
      <c r="A1793">
        <v>290523</v>
      </c>
      <c r="B1793">
        <v>64</v>
      </c>
      <c r="C1793">
        <v>64</v>
      </c>
      <c r="D1793">
        <v>64</v>
      </c>
      <c r="E1793">
        <v>2</v>
      </c>
      <c r="F1793" t="s">
        <v>2014</v>
      </c>
      <c r="G1793" s="22">
        <v>12123</v>
      </c>
      <c r="H1793">
        <v>85</v>
      </c>
      <c r="I1793" t="s">
        <v>46</v>
      </c>
      <c r="J1793" t="s">
        <v>47</v>
      </c>
      <c r="K1793" t="s">
        <v>58</v>
      </c>
      <c r="L1793">
        <v>31.3</v>
      </c>
      <c r="M1793">
        <v>115</v>
      </c>
      <c r="N1793">
        <v>60</v>
      </c>
      <c r="O1793">
        <v>55</v>
      </c>
      <c r="P1793">
        <v>87.5</v>
      </c>
      <c r="Q1793">
        <v>53</v>
      </c>
      <c r="R1793" t="s">
        <v>54</v>
      </c>
      <c r="S1793" t="s">
        <v>50</v>
      </c>
      <c r="T1793" t="s">
        <v>50</v>
      </c>
      <c r="U1793" t="s">
        <v>50</v>
      </c>
      <c r="V1793" t="s">
        <v>51</v>
      </c>
      <c r="W1793" t="s">
        <v>50</v>
      </c>
      <c r="X1793" t="s">
        <v>50</v>
      </c>
      <c r="Y1793" t="s">
        <v>50</v>
      </c>
      <c r="Z1793" t="s">
        <v>52</v>
      </c>
      <c r="AA1793" t="s">
        <v>50</v>
      </c>
      <c r="AB1793" t="s">
        <v>50</v>
      </c>
      <c r="AC1793">
        <v>91</v>
      </c>
      <c r="AD1793">
        <v>50</v>
      </c>
      <c r="AF1793">
        <v>4.5999999999999996</v>
      </c>
      <c r="AK1793" t="s">
        <v>50</v>
      </c>
      <c r="AL1793" t="s">
        <v>51</v>
      </c>
      <c r="AM1793" t="s">
        <v>50</v>
      </c>
      <c r="AN1793" t="s">
        <v>51</v>
      </c>
      <c r="AO1793" t="s">
        <v>51</v>
      </c>
      <c r="AP1793" t="s">
        <v>50</v>
      </c>
      <c r="AQ1793" t="s">
        <v>50</v>
      </c>
      <c r="AR1793" t="s">
        <v>50</v>
      </c>
      <c r="AS1793" t="s">
        <v>51</v>
      </c>
      <c r="AT1793" t="s">
        <v>50</v>
      </c>
      <c r="AU1793" t="s">
        <v>52</v>
      </c>
      <c r="AV1793" t="s">
        <v>52</v>
      </c>
      <c r="AW1793" t="s">
        <v>52</v>
      </c>
      <c r="AX1793" t="s">
        <v>52</v>
      </c>
      <c r="AY1793" t="s">
        <v>51</v>
      </c>
    </row>
    <row r="1794" spans="1:51" hidden="1" x14ac:dyDescent="0.25">
      <c r="A1794">
        <v>290523</v>
      </c>
      <c r="B1794">
        <v>64</v>
      </c>
      <c r="C1794">
        <v>64</v>
      </c>
      <c r="D1794">
        <v>64</v>
      </c>
      <c r="E1794">
        <v>3</v>
      </c>
      <c r="F1794" t="s">
        <v>2015</v>
      </c>
      <c r="G1794" s="22">
        <v>12123</v>
      </c>
      <c r="H1794">
        <v>85</v>
      </c>
      <c r="I1794" t="s">
        <v>46</v>
      </c>
      <c r="J1794" t="s">
        <v>47</v>
      </c>
      <c r="K1794" t="s">
        <v>58</v>
      </c>
      <c r="L1794">
        <v>30.6</v>
      </c>
      <c r="M1794">
        <v>125</v>
      </c>
      <c r="N1794">
        <v>55</v>
      </c>
      <c r="O1794">
        <v>70</v>
      </c>
      <c r="P1794">
        <v>90</v>
      </c>
      <c r="Q1794">
        <v>52</v>
      </c>
      <c r="R1794" t="s">
        <v>54</v>
      </c>
      <c r="S1794" t="s">
        <v>50</v>
      </c>
      <c r="T1794" t="s">
        <v>50</v>
      </c>
      <c r="U1794" t="s">
        <v>50</v>
      </c>
      <c r="V1794" t="s">
        <v>51</v>
      </c>
      <c r="W1794" t="s">
        <v>50</v>
      </c>
      <c r="X1794" t="s">
        <v>50</v>
      </c>
      <c r="Y1794" t="s">
        <v>50</v>
      </c>
      <c r="Z1794" t="s">
        <v>52</v>
      </c>
      <c r="AA1794" t="s">
        <v>50</v>
      </c>
      <c r="AB1794" t="s">
        <v>50</v>
      </c>
      <c r="AK1794" t="s">
        <v>50</v>
      </c>
      <c r="AL1794" t="s">
        <v>51</v>
      </c>
      <c r="AM1794" t="s">
        <v>50</v>
      </c>
      <c r="AN1794" t="s">
        <v>51</v>
      </c>
      <c r="AO1794" t="s">
        <v>51</v>
      </c>
      <c r="AP1794" t="s">
        <v>50</v>
      </c>
      <c r="AQ1794" t="s">
        <v>50</v>
      </c>
      <c r="AR1794" t="s">
        <v>50</v>
      </c>
      <c r="AS1794" t="s">
        <v>51</v>
      </c>
      <c r="AT1794" t="s">
        <v>50</v>
      </c>
      <c r="AU1794" t="s">
        <v>52</v>
      </c>
      <c r="AV1794" t="s">
        <v>52</v>
      </c>
      <c r="AW1794" t="s">
        <v>52</v>
      </c>
      <c r="AX1794" t="s">
        <v>52</v>
      </c>
      <c r="AY1794" t="s">
        <v>51</v>
      </c>
    </row>
    <row r="1795" spans="1:51" hidden="1" x14ac:dyDescent="0.25">
      <c r="A1795">
        <v>290523</v>
      </c>
      <c r="B1795">
        <v>64</v>
      </c>
      <c r="C1795">
        <v>64</v>
      </c>
      <c r="D1795">
        <v>64</v>
      </c>
      <c r="E1795">
        <v>4</v>
      </c>
      <c r="F1795" t="s">
        <v>2016</v>
      </c>
      <c r="G1795" s="22">
        <v>12123</v>
      </c>
      <c r="H1795">
        <v>85</v>
      </c>
      <c r="I1795" t="s">
        <v>46</v>
      </c>
      <c r="J1795" t="s">
        <v>47</v>
      </c>
      <c r="K1795" t="s">
        <v>58</v>
      </c>
      <c r="L1795">
        <v>29.9</v>
      </c>
      <c r="M1795">
        <v>90</v>
      </c>
      <c r="N1795">
        <v>50</v>
      </c>
      <c r="O1795">
        <v>40</v>
      </c>
      <c r="P1795">
        <v>70</v>
      </c>
      <c r="Q1795">
        <v>84</v>
      </c>
      <c r="R1795" t="s">
        <v>54</v>
      </c>
      <c r="S1795" t="s">
        <v>50</v>
      </c>
      <c r="T1795" t="s">
        <v>50</v>
      </c>
      <c r="U1795" t="s">
        <v>50</v>
      </c>
      <c r="V1795" t="s">
        <v>51</v>
      </c>
      <c r="W1795" t="s">
        <v>50</v>
      </c>
      <c r="X1795" t="s">
        <v>51</v>
      </c>
      <c r="Y1795" t="s">
        <v>50</v>
      </c>
      <c r="Z1795" t="s">
        <v>52</v>
      </c>
      <c r="AA1795" t="s">
        <v>50</v>
      </c>
      <c r="AB1795" t="s">
        <v>50</v>
      </c>
      <c r="AC1795">
        <v>94</v>
      </c>
      <c r="AD1795">
        <v>48</v>
      </c>
      <c r="AE1795">
        <v>134</v>
      </c>
      <c r="AF1795">
        <v>4.2</v>
      </c>
      <c r="AK1795" t="s">
        <v>50</v>
      </c>
      <c r="AL1795" t="s">
        <v>51</v>
      </c>
      <c r="AM1795" t="s">
        <v>50</v>
      </c>
      <c r="AN1795" t="s">
        <v>51</v>
      </c>
      <c r="AO1795" t="s">
        <v>51</v>
      </c>
      <c r="AP1795" t="s">
        <v>50</v>
      </c>
      <c r="AQ1795" t="s">
        <v>50</v>
      </c>
      <c r="AR1795" t="s">
        <v>50</v>
      </c>
      <c r="AS1795" t="s">
        <v>51</v>
      </c>
      <c r="AT1795" t="s">
        <v>50</v>
      </c>
      <c r="AU1795" t="s">
        <v>52</v>
      </c>
      <c r="AV1795" t="s">
        <v>52</v>
      </c>
      <c r="AW1795" t="s">
        <v>52</v>
      </c>
      <c r="AX1795" t="s">
        <v>52</v>
      </c>
      <c r="AY1795" t="s">
        <v>51</v>
      </c>
    </row>
    <row r="1796" spans="1:51" hidden="1" x14ac:dyDescent="0.25">
      <c r="A1796">
        <v>290523</v>
      </c>
      <c r="B1796">
        <v>56</v>
      </c>
      <c r="C1796">
        <v>56</v>
      </c>
      <c r="D1796">
        <v>56</v>
      </c>
      <c r="E1796">
        <v>5</v>
      </c>
      <c r="F1796" t="s">
        <v>2017</v>
      </c>
      <c r="G1796" s="22">
        <v>12123</v>
      </c>
      <c r="H1796">
        <v>85</v>
      </c>
      <c r="I1796" t="s">
        <v>46</v>
      </c>
      <c r="J1796" t="s">
        <v>47</v>
      </c>
      <c r="K1796" t="s">
        <v>58</v>
      </c>
      <c r="L1796">
        <v>29.8</v>
      </c>
      <c r="M1796">
        <v>100</v>
      </c>
      <c r="N1796">
        <v>50</v>
      </c>
      <c r="O1796">
        <v>50</v>
      </c>
      <c r="P1796">
        <v>75</v>
      </c>
      <c r="Q1796">
        <v>57</v>
      </c>
      <c r="R1796" t="s">
        <v>54</v>
      </c>
      <c r="S1796" t="s">
        <v>50</v>
      </c>
      <c r="T1796" t="s">
        <v>50</v>
      </c>
      <c r="U1796" t="s">
        <v>50</v>
      </c>
      <c r="V1796" t="s">
        <v>51</v>
      </c>
      <c r="W1796" t="s">
        <v>50</v>
      </c>
      <c r="X1796" t="s">
        <v>51</v>
      </c>
      <c r="Y1796" t="s">
        <v>50</v>
      </c>
      <c r="Z1796" t="s">
        <v>52</v>
      </c>
      <c r="AA1796" t="s">
        <v>50</v>
      </c>
      <c r="AB1796" t="s">
        <v>50</v>
      </c>
      <c r="AC1796">
        <v>94</v>
      </c>
      <c r="AD1796">
        <v>48</v>
      </c>
      <c r="AE1796">
        <v>134</v>
      </c>
      <c r="AF1796">
        <v>4.3</v>
      </c>
      <c r="AK1796" t="s">
        <v>50</v>
      </c>
      <c r="AL1796" t="s">
        <v>51</v>
      </c>
      <c r="AM1796" t="s">
        <v>50</v>
      </c>
      <c r="AN1796" t="s">
        <v>51</v>
      </c>
      <c r="AO1796" t="s">
        <v>51</v>
      </c>
      <c r="AP1796" t="s">
        <v>50</v>
      </c>
      <c r="AQ1796" t="s">
        <v>50</v>
      </c>
      <c r="AR1796" t="s">
        <v>50</v>
      </c>
      <c r="AS1796" t="s">
        <v>51</v>
      </c>
      <c r="AT1796" t="s">
        <v>50</v>
      </c>
      <c r="AU1796" t="s">
        <v>52</v>
      </c>
      <c r="AV1796" t="s">
        <v>52</v>
      </c>
      <c r="AW1796" t="s">
        <v>52</v>
      </c>
      <c r="AX1796" t="s">
        <v>52</v>
      </c>
      <c r="AY1796" t="s">
        <v>51</v>
      </c>
    </row>
    <row r="1797" spans="1:51" hidden="1" x14ac:dyDescent="0.25">
      <c r="A1797">
        <v>290523</v>
      </c>
      <c r="B1797">
        <v>56</v>
      </c>
      <c r="C1797">
        <v>56</v>
      </c>
      <c r="D1797">
        <v>56</v>
      </c>
      <c r="E1797">
        <v>6</v>
      </c>
      <c r="F1797" t="s">
        <v>2018</v>
      </c>
      <c r="G1797" s="22">
        <v>12123</v>
      </c>
      <c r="H1797">
        <v>85</v>
      </c>
      <c r="I1797" t="s">
        <v>46</v>
      </c>
      <c r="J1797" t="s">
        <v>47</v>
      </c>
      <c r="K1797" t="s">
        <v>58</v>
      </c>
      <c r="L1797">
        <v>29.8</v>
      </c>
      <c r="M1797">
        <v>130</v>
      </c>
      <c r="N1797">
        <v>70</v>
      </c>
      <c r="O1797">
        <v>60</v>
      </c>
      <c r="P1797">
        <v>100</v>
      </c>
      <c r="Q1797">
        <v>60</v>
      </c>
      <c r="R1797" t="s">
        <v>59</v>
      </c>
      <c r="S1797" t="s">
        <v>50</v>
      </c>
      <c r="T1797" t="s">
        <v>50</v>
      </c>
      <c r="U1797" t="s">
        <v>50</v>
      </c>
      <c r="V1797" t="s">
        <v>51</v>
      </c>
      <c r="W1797" t="s">
        <v>50</v>
      </c>
      <c r="X1797" t="s">
        <v>51</v>
      </c>
      <c r="Y1797" t="s">
        <v>50</v>
      </c>
      <c r="Z1797" t="s">
        <v>52</v>
      </c>
      <c r="AA1797" t="s">
        <v>50</v>
      </c>
      <c r="AB1797" t="s">
        <v>50</v>
      </c>
      <c r="AC1797">
        <v>78</v>
      </c>
      <c r="AD1797">
        <v>60</v>
      </c>
      <c r="AE1797">
        <v>124</v>
      </c>
      <c r="AF1797">
        <v>4.2</v>
      </c>
      <c r="AI1797">
        <v>3.2</v>
      </c>
      <c r="AJ1797">
        <v>1.8</v>
      </c>
      <c r="AK1797" t="s">
        <v>50</v>
      </c>
      <c r="AL1797" t="s">
        <v>51</v>
      </c>
      <c r="AM1797" t="s">
        <v>50</v>
      </c>
      <c r="AN1797" t="s">
        <v>51</v>
      </c>
      <c r="AO1797" t="s">
        <v>51</v>
      </c>
      <c r="AP1797" t="s">
        <v>50</v>
      </c>
      <c r="AQ1797" t="s">
        <v>50</v>
      </c>
      <c r="AR1797" t="s">
        <v>50</v>
      </c>
      <c r="AS1797" t="s">
        <v>51</v>
      </c>
      <c r="AT1797" t="s">
        <v>50</v>
      </c>
      <c r="AU1797" t="s">
        <v>52</v>
      </c>
      <c r="AV1797" t="s">
        <v>52</v>
      </c>
      <c r="AW1797" t="s">
        <v>52</v>
      </c>
      <c r="AX1797" t="s">
        <v>52</v>
      </c>
      <c r="AY1797" t="s">
        <v>51</v>
      </c>
    </row>
    <row r="1798" spans="1:51" hidden="1" x14ac:dyDescent="0.25">
      <c r="A1798">
        <v>290523</v>
      </c>
      <c r="B1798">
        <v>56</v>
      </c>
      <c r="C1798">
        <v>56</v>
      </c>
      <c r="D1798">
        <v>56</v>
      </c>
      <c r="E1798">
        <v>7</v>
      </c>
      <c r="F1798" t="s">
        <v>2019</v>
      </c>
      <c r="G1798" s="22">
        <v>12123</v>
      </c>
      <c r="H1798">
        <v>85</v>
      </c>
      <c r="I1798" t="s">
        <v>46</v>
      </c>
      <c r="J1798" t="s">
        <v>47</v>
      </c>
      <c r="K1798" t="s">
        <v>58</v>
      </c>
      <c r="L1798">
        <v>29.1</v>
      </c>
      <c r="M1798">
        <v>100</v>
      </c>
      <c r="N1798">
        <v>65</v>
      </c>
      <c r="O1798">
        <v>35</v>
      </c>
      <c r="P1798">
        <v>82.5</v>
      </c>
      <c r="Q1798">
        <v>60</v>
      </c>
      <c r="R1798" t="s">
        <v>59</v>
      </c>
      <c r="S1798" t="s">
        <v>50</v>
      </c>
      <c r="T1798" t="s">
        <v>50</v>
      </c>
      <c r="U1798" t="s">
        <v>50</v>
      </c>
      <c r="V1798" t="s">
        <v>51</v>
      </c>
      <c r="W1798" t="s">
        <v>50</v>
      </c>
      <c r="X1798" t="s">
        <v>51</v>
      </c>
      <c r="Y1798" t="s">
        <v>50</v>
      </c>
      <c r="Z1798" t="s">
        <v>52</v>
      </c>
      <c r="AA1798" t="s">
        <v>50</v>
      </c>
      <c r="AB1798" t="s">
        <v>50</v>
      </c>
      <c r="AK1798" t="s">
        <v>50</v>
      </c>
      <c r="AL1798" t="s">
        <v>51</v>
      </c>
      <c r="AM1798" t="s">
        <v>50</v>
      </c>
      <c r="AN1798" t="s">
        <v>51</v>
      </c>
      <c r="AO1798" t="s">
        <v>51</v>
      </c>
      <c r="AP1798" t="s">
        <v>50</v>
      </c>
      <c r="AQ1798" t="s">
        <v>50</v>
      </c>
      <c r="AR1798" t="s">
        <v>50</v>
      </c>
      <c r="AS1798" t="s">
        <v>51</v>
      </c>
      <c r="AT1798" t="s">
        <v>50</v>
      </c>
      <c r="AU1798" t="s">
        <v>52</v>
      </c>
      <c r="AV1798" t="s">
        <v>52</v>
      </c>
      <c r="AW1798" t="s">
        <v>52</v>
      </c>
      <c r="AX1798" t="s">
        <v>52</v>
      </c>
      <c r="AY1798" t="s">
        <v>51</v>
      </c>
    </row>
    <row r="1799" spans="1:51" hidden="1" x14ac:dyDescent="0.25">
      <c r="A1799">
        <v>290523</v>
      </c>
      <c r="B1799">
        <v>56</v>
      </c>
      <c r="C1799">
        <v>56</v>
      </c>
      <c r="D1799">
        <v>56</v>
      </c>
      <c r="E1799">
        <v>8</v>
      </c>
      <c r="F1799" t="s">
        <v>2020</v>
      </c>
      <c r="G1799" s="22">
        <v>12123</v>
      </c>
      <c r="H1799">
        <v>85</v>
      </c>
      <c r="I1799" t="s">
        <v>46</v>
      </c>
      <c r="J1799" t="s">
        <v>47</v>
      </c>
      <c r="K1799" t="s">
        <v>58</v>
      </c>
      <c r="L1799">
        <v>28.9</v>
      </c>
      <c r="M1799">
        <v>100</v>
      </c>
      <c r="N1799">
        <v>60</v>
      </c>
      <c r="O1799">
        <v>40</v>
      </c>
      <c r="P1799">
        <v>80</v>
      </c>
      <c r="Q1799">
        <v>58</v>
      </c>
      <c r="R1799" t="s">
        <v>54</v>
      </c>
      <c r="S1799" t="s">
        <v>50</v>
      </c>
      <c r="T1799" t="s">
        <v>50</v>
      </c>
      <c r="U1799" t="s">
        <v>50</v>
      </c>
      <c r="V1799" t="s">
        <v>51</v>
      </c>
      <c r="W1799" t="s">
        <v>50</v>
      </c>
      <c r="X1799" t="s">
        <v>51</v>
      </c>
      <c r="Y1799" t="s">
        <v>50</v>
      </c>
      <c r="Z1799" t="s">
        <v>52</v>
      </c>
      <c r="AA1799" t="s">
        <v>50</v>
      </c>
      <c r="AB1799" t="s">
        <v>50</v>
      </c>
      <c r="AC1799">
        <v>93</v>
      </c>
      <c r="AD1799">
        <v>49.9</v>
      </c>
      <c r="AF1799">
        <v>4.2</v>
      </c>
      <c r="AI1799">
        <v>3.4</v>
      </c>
      <c r="AJ1799">
        <v>2</v>
      </c>
      <c r="AK1799" t="s">
        <v>50</v>
      </c>
      <c r="AL1799" t="s">
        <v>51</v>
      </c>
      <c r="AM1799" t="s">
        <v>50</v>
      </c>
      <c r="AN1799" t="s">
        <v>51</v>
      </c>
      <c r="AO1799" t="s">
        <v>51</v>
      </c>
      <c r="AP1799" t="s">
        <v>50</v>
      </c>
      <c r="AQ1799" t="s">
        <v>50</v>
      </c>
      <c r="AR1799" t="s">
        <v>50</v>
      </c>
      <c r="AS1799" t="s">
        <v>51</v>
      </c>
      <c r="AT1799" t="s">
        <v>50</v>
      </c>
      <c r="AU1799" t="s">
        <v>52</v>
      </c>
      <c r="AV1799" t="s">
        <v>52</v>
      </c>
      <c r="AW1799" t="s">
        <v>52</v>
      </c>
      <c r="AX1799" t="s">
        <v>52</v>
      </c>
      <c r="AY1799" t="s">
        <v>51</v>
      </c>
    </row>
    <row r="1800" spans="1:51" hidden="1" x14ac:dyDescent="0.25">
      <c r="A1800">
        <v>290523</v>
      </c>
      <c r="B1800">
        <v>56</v>
      </c>
      <c r="C1800">
        <v>56</v>
      </c>
      <c r="D1800">
        <v>56</v>
      </c>
      <c r="E1800">
        <v>9</v>
      </c>
      <c r="F1800" t="s">
        <v>2021</v>
      </c>
      <c r="G1800" s="22">
        <v>12123</v>
      </c>
      <c r="H1800">
        <v>85</v>
      </c>
      <c r="I1800" t="s">
        <v>46</v>
      </c>
      <c r="J1800" t="s">
        <v>47</v>
      </c>
      <c r="K1800" t="s">
        <v>58</v>
      </c>
      <c r="L1800">
        <v>28.7</v>
      </c>
      <c r="M1800">
        <v>100</v>
      </c>
      <c r="N1800">
        <v>60</v>
      </c>
      <c r="O1800">
        <v>40</v>
      </c>
      <c r="P1800">
        <v>80</v>
      </c>
      <c r="Q1800">
        <v>52</v>
      </c>
      <c r="R1800" t="s">
        <v>54</v>
      </c>
      <c r="S1800" t="s">
        <v>50</v>
      </c>
      <c r="T1800" t="s">
        <v>50</v>
      </c>
      <c r="U1800" t="s">
        <v>50</v>
      </c>
      <c r="V1800" t="s">
        <v>51</v>
      </c>
      <c r="W1800" t="s">
        <v>50</v>
      </c>
      <c r="X1800" t="s">
        <v>51</v>
      </c>
      <c r="Y1800" t="s">
        <v>50</v>
      </c>
      <c r="Z1800" t="s">
        <v>52</v>
      </c>
      <c r="AA1800" t="s">
        <v>50</v>
      </c>
      <c r="AB1800" t="s">
        <v>50</v>
      </c>
      <c r="AC1800">
        <v>92</v>
      </c>
      <c r="AD1800">
        <v>49</v>
      </c>
      <c r="AE1800">
        <v>127</v>
      </c>
      <c r="AF1800">
        <v>3.9</v>
      </c>
      <c r="AK1800" t="s">
        <v>50</v>
      </c>
      <c r="AL1800" t="s">
        <v>51</v>
      </c>
      <c r="AM1800" t="s">
        <v>50</v>
      </c>
      <c r="AN1800" t="s">
        <v>51</v>
      </c>
      <c r="AO1800" t="s">
        <v>51</v>
      </c>
      <c r="AP1800" t="s">
        <v>50</v>
      </c>
      <c r="AQ1800" t="s">
        <v>50</v>
      </c>
      <c r="AR1800" t="s">
        <v>50</v>
      </c>
      <c r="AS1800" t="s">
        <v>51</v>
      </c>
      <c r="AT1800" t="s">
        <v>50</v>
      </c>
      <c r="AU1800" t="s">
        <v>52</v>
      </c>
      <c r="AV1800" t="s">
        <v>52</v>
      </c>
      <c r="AW1800" t="s">
        <v>52</v>
      </c>
      <c r="AX1800" t="s">
        <v>52</v>
      </c>
      <c r="AY1800" t="s">
        <v>51</v>
      </c>
    </row>
    <row r="1801" spans="1:51" x14ac:dyDescent="0.25">
      <c r="A1801">
        <v>290562</v>
      </c>
      <c r="B1801">
        <v>51</v>
      </c>
      <c r="D1801">
        <v>51</v>
      </c>
      <c r="E1801">
        <v>1</v>
      </c>
      <c r="F1801" t="s">
        <v>424</v>
      </c>
      <c r="G1801" s="22">
        <v>13661</v>
      </c>
      <c r="H1801">
        <v>81</v>
      </c>
      <c r="I1801" t="s">
        <v>46</v>
      </c>
      <c r="J1801" t="s">
        <v>57</v>
      </c>
      <c r="K1801" t="s">
        <v>58</v>
      </c>
      <c r="L1801">
        <v>27.71</v>
      </c>
      <c r="M1801">
        <v>145</v>
      </c>
      <c r="N1801">
        <v>80</v>
      </c>
      <c r="O1801">
        <v>65</v>
      </c>
      <c r="P1801">
        <v>112.5</v>
      </c>
      <c r="Q1801">
        <v>85</v>
      </c>
      <c r="R1801" t="s">
        <v>54</v>
      </c>
      <c r="S1801" t="s">
        <v>51</v>
      </c>
      <c r="T1801" t="s">
        <v>50</v>
      </c>
      <c r="U1801" t="s">
        <v>51</v>
      </c>
      <c r="V1801" t="s">
        <v>51</v>
      </c>
      <c r="W1801" t="s">
        <v>50</v>
      </c>
      <c r="X1801" t="s">
        <v>50</v>
      </c>
      <c r="Y1801" t="s">
        <v>51</v>
      </c>
      <c r="Z1801" t="s">
        <v>52</v>
      </c>
      <c r="AA1801" t="s">
        <v>50</v>
      </c>
      <c r="AB1801" t="s">
        <v>51</v>
      </c>
      <c r="AC1801">
        <v>98</v>
      </c>
      <c r="AD1801">
        <v>48</v>
      </c>
      <c r="AE1801">
        <v>11.1</v>
      </c>
      <c r="AF1801">
        <v>4</v>
      </c>
      <c r="AI1801" t="s">
        <v>52</v>
      </c>
      <c r="AJ1801" t="s">
        <v>52</v>
      </c>
      <c r="AK1801" t="s">
        <v>50</v>
      </c>
      <c r="AL1801" t="s">
        <v>50</v>
      </c>
      <c r="AM1801" t="s">
        <v>52</v>
      </c>
      <c r="AN1801" t="s">
        <v>50</v>
      </c>
      <c r="AO1801" t="s">
        <v>51</v>
      </c>
      <c r="AP1801" t="s">
        <v>50</v>
      </c>
      <c r="AQ1801" t="s">
        <v>50</v>
      </c>
      <c r="AR1801" t="s">
        <v>50</v>
      </c>
      <c r="AS1801" t="s">
        <v>50</v>
      </c>
      <c r="AT1801" t="s">
        <v>50</v>
      </c>
      <c r="AU1801" t="s">
        <v>52</v>
      </c>
      <c r="AV1801" t="s">
        <v>52</v>
      </c>
      <c r="AW1801" t="s">
        <v>52</v>
      </c>
      <c r="AX1801" t="s">
        <v>52</v>
      </c>
      <c r="AY1801" t="s">
        <v>51</v>
      </c>
    </row>
    <row r="1802" spans="1:51" hidden="1" x14ac:dyDescent="0.25">
      <c r="A1802">
        <v>290562</v>
      </c>
      <c r="B1802">
        <v>51</v>
      </c>
      <c r="D1802">
        <v>51</v>
      </c>
      <c r="E1802">
        <v>2</v>
      </c>
      <c r="F1802" t="s">
        <v>2022</v>
      </c>
      <c r="G1802" s="22">
        <v>13661</v>
      </c>
      <c r="H1802">
        <v>81</v>
      </c>
      <c r="I1802" t="s">
        <v>46</v>
      </c>
      <c r="J1802" t="s">
        <v>57</v>
      </c>
      <c r="K1802" t="s">
        <v>58</v>
      </c>
      <c r="L1802">
        <v>27.16</v>
      </c>
      <c r="M1802">
        <v>155</v>
      </c>
      <c r="N1802">
        <v>70</v>
      </c>
      <c r="O1802">
        <v>85</v>
      </c>
      <c r="P1802">
        <v>112.5</v>
      </c>
      <c r="Q1802">
        <v>73</v>
      </c>
      <c r="R1802" t="s">
        <v>54</v>
      </c>
      <c r="S1802" t="s">
        <v>51</v>
      </c>
      <c r="T1802" t="s">
        <v>50</v>
      </c>
      <c r="U1802" t="s">
        <v>50</v>
      </c>
      <c r="V1802" t="s">
        <v>51</v>
      </c>
      <c r="W1802" t="s">
        <v>50</v>
      </c>
      <c r="X1802" t="s">
        <v>50</v>
      </c>
      <c r="Y1802" t="s">
        <v>51</v>
      </c>
      <c r="Z1802" t="s">
        <v>52</v>
      </c>
      <c r="AA1802" t="s">
        <v>50</v>
      </c>
      <c r="AB1802" t="s">
        <v>51</v>
      </c>
      <c r="AI1802" t="s">
        <v>52</v>
      </c>
      <c r="AJ1802" t="s">
        <v>52</v>
      </c>
      <c r="AK1802" t="s">
        <v>50</v>
      </c>
      <c r="AL1802" t="s">
        <v>50</v>
      </c>
      <c r="AM1802" t="s">
        <v>52</v>
      </c>
      <c r="AN1802" t="s">
        <v>50</v>
      </c>
      <c r="AO1802" t="s">
        <v>51</v>
      </c>
      <c r="AP1802" t="s">
        <v>50</v>
      </c>
      <c r="AQ1802" t="s">
        <v>50</v>
      </c>
      <c r="AR1802" t="s">
        <v>50</v>
      </c>
      <c r="AS1802" t="s">
        <v>50</v>
      </c>
      <c r="AT1802" t="s">
        <v>50</v>
      </c>
      <c r="AU1802" t="s">
        <v>52</v>
      </c>
      <c r="AV1802" t="s">
        <v>52</v>
      </c>
      <c r="AW1802" t="s">
        <v>52</v>
      </c>
      <c r="AX1802" t="s">
        <v>52</v>
      </c>
      <c r="AY1802" t="s">
        <v>51</v>
      </c>
    </row>
    <row r="1803" spans="1:51" hidden="1" x14ac:dyDescent="0.25">
      <c r="A1803">
        <v>290562</v>
      </c>
      <c r="B1803">
        <v>75</v>
      </c>
      <c r="C1803">
        <v>75</v>
      </c>
      <c r="D1803">
        <v>51</v>
      </c>
      <c r="E1803">
        <v>3</v>
      </c>
      <c r="F1803" t="s">
        <v>2023</v>
      </c>
      <c r="G1803" s="22">
        <v>13661</v>
      </c>
      <c r="H1803">
        <v>81</v>
      </c>
      <c r="I1803" t="s">
        <v>46</v>
      </c>
      <c r="J1803" t="s">
        <v>57</v>
      </c>
      <c r="K1803" t="s">
        <v>58</v>
      </c>
      <c r="L1803">
        <v>28.4</v>
      </c>
      <c r="M1803">
        <v>140</v>
      </c>
      <c r="N1803">
        <v>70</v>
      </c>
      <c r="O1803">
        <v>70</v>
      </c>
      <c r="P1803">
        <v>105</v>
      </c>
      <c r="Q1803">
        <v>83</v>
      </c>
      <c r="R1803" t="s">
        <v>54</v>
      </c>
      <c r="S1803" t="s">
        <v>51</v>
      </c>
      <c r="T1803" t="s">
        <v>50</v>
      </c>
      <c r="U1803" t="s">
        <v>51</v>
      </c>
      <c r="V1803" t="s">
        <v>51</v>
      </c>
      <c r="W1803" t="s">
        <v>50</v>
      </c>
      <c r="X1803" t="s">
        <v>50</v>
      </c>
      <c r="Y1803" t="s">
        <v>51</v>
      </c>
      <c r="Z1803" t="s">
        <v>52</v>
      </c>
      <c r="AA1803" t="s">
        <v>50</v>
      </c>
      <c r="AB1803" t="s">
        <v>51</v>
      </c>
      <c r="AC1803">
        <v>110</v>
      </c>
      <c r="AD1803">
        <v>41</v>
      </c>
      <c r="AF1803">
        <v>4.0999999999999996</v>
      </c>
      <c r="AK1803" t="s">
        <v>50</v>
      </c>
      <c r="AL1803" t="s">
        <v>50</v>
      </c>
      <c r="AN1803" t="s">
        <v>50</v>
      </c>
      <c r="AO1803" t="s">
        <v>51</v>
      </c>
      <c r="AP1803" t="s">
        <v>50</v>
      </c>
      <c r="AQ1803" t="s">
        <v>50</v>
      </c>
      <c r="AR1803" t="s">
        <v>50</v>
      </c>
      <c r="AS1803" t="s">
        <v>50</v>
      </c>
      <c r="AT1803" t="s">
        <v>50</v>
      </c>
      <c r="AU1803" t="s">
        <v>52</v>
      </c>
      <c r="AV1803" t="s">
        <v>52</v>
      </c>
      <c r="AW1803" t="s">
        <v>52</v>
      </c>
      <c r="AX1803" t="s">
        <v>52</v>
      </c>
      <c r="AY1803" t="s">
        <v>51</v>
      </c>
    </row>
    <row r="1804" spans="1:51" hidden="1" x14ac:dyDescent="0.25">
      <c r="A1804">
        <v>290562</v>
      </c>
      <c r="B1804">
        <v>75</v>
      </c>
      <c r="C1804">
        <v>75</v>
      </c>
      <c r="D1804">
        <v>51</v>
      </c>
      <c r="E1804">
        <v>4</v>
      </c>
      <c r="F1804" t="s">
        <v>2024</v>
      </c>
      <c r="G1804" s="22">
        <v>13661</v>
      </c>
      <c r="H1804">
        <v>81</v>
      </c>
      <c r="I1804" t="s">
        <v>46</v>
      </c>
      <c r="J1804" t="s">
        <v>57</v>
      </c>
      <c r="K1804" t="s">
        <v>58</v>
      </c>
      <c r="L1804">
        <v>27.6</v>
      </c>
      <c r="M1804">
        <v>130</v>
      </c>
      <c r="N1804">
        <v>70</v>
      </c>
      <c r="O1804">
        <v>60</v>
      </c>
      <c r="P1804">
        <v>100</v>
      </c>
      <c r="Q1804">
        <v>88</v>
      </c>
      <c r="R1804" t="s">
        <v>54</v>
      </c>
      <c r="S1804" t="s">
        <v>51</v>
      </c>
      <c r="T1804" t="s">
        <v>50</v>
      </c>
      <c r="U1804" t="s">
        <v>50</v>
      </c>
      <c r="V1804" t="s">
        <v>51</v>
      </c>
      <c r="W1804" t="s">
        <v>50</v>
      </c>
      <c r="X1804" t="s">
        <v>50</v>
      </c>
      <c r="Y1804" t="s">
        <v>51</v>
      </c>
      <c r="Z1804" t="s">
        <v>52</v>
      </c>
      <c r="AA1804" t="s">
        <v>50</v>
      </c>
      <c r="AB1804" t="s">
        <v>51</v>
      </c>
      <c r="AK1804" t="s">
        <v>50</v>
      </c>
      <c r="AL1804" t="s">
        <v>50</v>
      </c>
      <c r="AM1804" t="s">
        <v>50</v>
      </c>
      <c r="AN1804" t="s">
        <v>50</v>
      </c>
      <c r="AO1804" t="s">
        <v>51</v>
      </c>
      <c r="AP1804" t="s">
        <v>50</v>
      </c>
      <c r="AQ1804" t="s">
        <v>50</v>
      </c>
      <c r="AR1804" t="s">
        <v>50</v>
      </c>
      <c r="AS1804" t="s">
        <v>50</v>
      </c>
      <c r="AT1804" t="s">
        <v>50</v>
      </c>
      <c r="AU1804" t="s">
        <v>52</v>
      </c>
      <c r="AV1804" t="s">
        <v>52</v>
      </c>
      <c r="AW1804" t="s">
        <v>52</v>
      </c>
      <c r="AX1804" t="s">
        <v>52</v>
      </c>
      <c r="AY1804" t="s">
        <v>51</v>
      </c>
    </row>
    <row r="1805" spans="1:51" hidden="1" x14ac:dyDescent="0.25">
      <c r="A1805">
        <v>290562</v>
      </c>
      <c r="B1805">
        <v>75</v>
      </c>
      <c r="C1805">
        <v>75</v>
      </c>
      <c r="D1805">
        <v>51</v>
      </c>
      <c r="E1805">
        <v>5</v>
      </c>
      <c r="F1805" t="s">
        <v>2025</v>
      </c>
      <c r="G1805" s="22">
        <v>13661</v>
      </c>
      <c r="H1805">
        <v>81</v>
      </c>
      <c r="I1805" t="s">
        <v>46</v>
      </c>
      <c r="J1805" t="s">
        <v>57</v>
      </c>
      <c r="K1805" t="s">
        <v>58</v>
      </c>
      <c r="L1805">
        <v>29.2</v>
      </c>
      <c r="M1805">
        <v>160</v>
      </c>
      <c r="N1805">
        <v>60</v>
      </c>
      <c r="O1805">
        <v>100</v>
      </c>
      <c r="P1805">
        <v>110</v>
      </c>
      <c r="Q1805">
        <v>97</v>
      </c>
      <c r="R1805" t="s">
        <v>54</v>
      </c>
      <c r="S1805" t="s">
        <v>50</v>
      </c>
      <c r="T1805" t="s">
        <v>50</v>
      </c>
      <c r="U1805" t="s">
        <v>51</v>
      </c>
      <c r="V1805" t="s">
        <v>51</v>
      </c>
      <c r="W1805" t="s">
        <v>50</v>
      </c>
      <c r="X1805" t="s">
        <v>50</v>
      </c>
      <c r="Y1805" t="s">
        <v>51</v>
      </c>
      <c r="Z1805" t="s">
        <v>52</v>
      </c>
      <c r="AA1805" t="s">
        <v>50</v>
      </c>
      <c r="AB1805" t="s">
        <v>51</v>
      </c>
      <c r="AC1805">
        <v>101</v>
      </c>
      <c r="AD1805">
        <v>46</v>
      </c>
      <c r="AE1805">
        <v>123</v>
      </c>
      <c r="AF1805">
        <v>3.9</v>
      </c>
      <c r="AK1805" t="s">
        <v>50</v>
      </c>
      <c r="AL1805" t="s">
        <v>50</v>
      </c>
      <c r="AM1805" t="s">
        <v>50</v>
      </c>
      <c r="AN1805" t="s">
        <v>50</v>
      </c>
      <c r="AO1805" t="s">
        <v>51</v>
      </c>
      <c r="AP1805" t="s">
        <v>50</v>
      </c>
      <c r="AQ1805" t="s">
        <v>50</v>
      </c>
      <c r="AR1805" t="s">
        <v>50</v>
      </c>
      <c r="AS1805" t="s">
        <v>50</v>
      </c>
      <c r="AT1805" t="s">
        <v>50</v>
      </c>
      <c r="AU1805" t="s">
        <v>52</v>
      </c>
      <c r="AV1805" t="s">
        <v>52</v>
      </c>
      <c r="AW1805" t="s">
        <v>52</v>
      </c>
      <c r="AX1805" t="s">
        <v>52</v>
      </c>
      <c r="AY1805" t="s">
        <v>51</v>
      </c>
    </row>
    <row r="1806" spans="1:51" hidden="1" x14ac:dyDescent="0.25">
      <c r="A1806">
        <v>290562</v>
      </c>
      <c r="B1806">
        <v>75</v>
      </c>
      <c r="C1806">
        <v>75</v>
      </c>
      <c r="D1806">
        <v>51</v>
      </c>
      <c r="E1806">
        <v>6</v>
      </c>
      <c r="F1806" t="s">
        <v>2026</v>
      </c>
      <c r="G1806" s="22">
        <v>13661</v>
      </c>
      <c r="H1806">
        <v>81</v>
      </c>
      <c r="I1806" t="s">
        <v>46</v>
      </c>
      <c r="J1806" t="s">
        <v>57</v>
      </c>
      <c r="K1806" t="s">
        <v>58</v>
      </c>
      <c r="L1806">
        <v>29.3</v>
      </c>
      <c r="M1806">
        <v>160</v>
      </c>
      <c r="N1806">
        <v>60</v>
      </c>
      <c r="O1806">
        <v>100</v>
      </c>
      <c r="P1806">
        <v>110</v>
      </c>
      <c r="Q1806">
        <v>74</v>
      </c>
      <c r="R1806" t="s">
        <v>54</v>
      </c>
      <c r="S1806" t="s">
        <v>50</v>
      </c>
      <c r="T1806" t="s">
        <v>50</v>
      </c>
      <c r="U1806" t="s">
        <v>50</v>
      </c>
      <c r="V1806" t="s">
        <v>51</v>
      </c>
      <c r="W1806" t="s">
        <v>50</v>
      </c>
      <c r="X1806" t="s">
        <v>50</v>
      </c>
      <c r="Y1806" t="s">
        <v>51</v>
      </c>
      <c r="Z1806" t="s">
        <v>52</v>
      </c>
      <c r="AA1806" t="s">
        <v>50</v>
      </c>
      <c r="AB1806" t="s">
        <v>51</v>
      </c>
      <c r="AC1806">
        <v>86</v>
      </c>
      <c r="AD1806">
        <v>55</v>
      </c>
      <c r="AE1806">
        <v>134</v>
      </c>
      <c r="AF1806">
        <v>4.5</v>
      </c>
      <c r="AK1806" t="s">
        <v>50</v>
      </c>
      <c r="AL1806" t="s">
        <v>50</v>
      </c>
      <c r="AM1806" t="s">
        <v>50</v>
      </c>
      <c r="AN1806" t="s">
        <v>50</v>
      </c>
      <c r="AO1806" t="s">
        <v>51</v>
      </c>
      <c r="AP1806" t="s">
        <v>50</v>
      </c>
      <c r="AQ1806" t="s">
        <v>50</v>
      </c>
      <c r="AR1806" t="s">
        <v>50</v>
      </c>
      <c r="AS1806" t="s">
        <v>50</v>
      </c>
      <c r="AT1806" t="s">
        <v>50</v>
      </c>
      <c r="AU1806" t="s">
        <v>52</v>
      </c>
      <c r="AV1806" t="s">
        <v>52</v>
      </c>
      <c r="AW1806" t="s">
        <v>52</v>
      </c>
      <c r="AX1806" t="s">
        <v>52</v>
      </c>
      <c r="AY1806" t="s">
        <v>51</v>
      </c>
    </row>
    <row r="1807" spans="1:51" hidden="1" x14ac:dyDescent="0.25">
      <c r="A1807">
        <v>290562</v>
      </c>
      <c r="B1807">
        <v>75</v>
      </c>
      <c r="C1807">
        <v>75</v>
      </c>
      <c r="D1807">
        <v>51</v>
      </c>
      <c r="E1807">
        <v>7</v>
      </c>
      <c r="F1807" t="s">
        <v>2027</v>
      </c>
      <c r="G1807" s="22">
        <v>13661</v>
      </c>
      <c r="H1807">
        <v>81</v>
      </c>
      <c r="I1807" t="s">
        <v>46</v>
      </c>
      <c r="J1807" t="s">
        <v>57</v>
      </c>
      <c r="K1807" t="s">
        <v>58</v>
      </c>
      <c r="L1807">
        <v>29.1</v>
      </c>
      <c r="M1807">
        <v>122</v>
      </c>
      <c r="N1807">
        <v>55</v>
      </c>
      <c r="O1807">
        <v>67</v>
      </c>
      <c r="P1807">
        <v>88.5</v>
      </c>
      <c r="Q1807">
        <v>75</v>
      </c>
      <c r="R1807" t="s">
        <v>54</v>
      </c>
      <c r="S1807" t="s">
        <v>50</v>
      </c>
      <c r="T1807" t="s">
        <v>50</v>
      </c>
      <c r="U1807" t="s">
        <v>50</v>
      </c>
      <c r="V1807" t="s">
        <v>51</v>
      </c>
      <c r="W1807" t="s">
        <v>50</v>
      </c>
      <c r="X1807" t="s">
        <v>50</v>
      </c>
      <c r="Y1807" t="s">
        <v>51</v>
      </c>
      <c r="Z1807" t="s">
        <v>52</v>
      </c>
      <c r="AA1807" t="s">
        <v>50</v>
      </c>
      <c r="AB1807" t="s">
        <v>51</v>
      </c>
      <c r="AC1807">
        <v>107</v>
      </c>
      <c r="AD1807">
        <v>42</v>
      </c>
      <c r="AF1807">
        <v>4.2</v>
      </c>
      <c r="AK1807" t="s">
        <v>50</v>
      </c>
      <c r="AL1807" t="s">
        <v>50</v>
      </c>
      <c r="AM1807" t="s">
        <v>50</v>
      </c>
      <c r="AN1807" t="s">
        <v>50</v>
      </c>
      <c r="AO1807" t="s">
        <v>51</v>
      </c>
      <c r="AP1807" t="s">
        <v>51</v>
      </c>
      <c r="AQ1807" t="s">
        <v>50</v>
      </c>
      <c r="AR1807" t="s">
        <v>50</v>
      </c>
      <c r="AS1807" t="s">
        <v>50</v>
      </c>
      <c r="AT1807" t="s">
        <v>50</v>
      </c>
      <c r="AU1807" t="s">
        <v>52</v>
      </c>
      <c r="AV1807" t="s">
        <v>52</v>
      </c>
      <c r="AW1807" t="s">
        <v>52</v>
      </c>
      <c r="AX1807" t="s">
        <v>52</v>
      </c>
      <c r="AY1807" t="s">
        <v>51</v>
      </c>
    </row>
    <row r="1808" spans="1:51" x14ac:dyDescent="0.25">
      <c r="A1808">
        <v>290586</v>
      </c>
      <c r="B1808">
        <v>52</v>
      </c>
      <c r="D1808">
        <v>52</v>
      </c>
      <c r="E1808">
        <v>1</v>
      </c>
      <c r="F1808" t="s">
        <v>425</v>
      </c>
      <c r="G1808" s="22">
        <v>11231</v>
      </c>
      <c r="H1808">
        <v>88</v>
      </c>
      <c r="I1808" t="s">
        <v>46</v>
      </c>
      <c r="J1808" t="s">
        <v>47</v>
      </c>
      <c r="K1808" t="s">
        <v>58</v>
      </c>
      <c r="L1808">
        <v>28.8</v>
      </c>
      <c r="M1808">
        <v>128</v>
      </c>
      <c r="N1808">
        <v>60</v>
      </c>
      <c r="O1808">
        <v>68</v>
      </c>
      <c r="P1808">
        <v>94</v>
      </c>
      <c r="Q1808">
        <v>48</v>
      </c>
      <c r="R1808" t="s">
        <v>59</v>
      </c>
      <c r="S1808" t="s">
        <v>50</v>
      </c>
      <c r="T1808" t="s">
        <v>50</v>
      </c>
      <c r="U1808" t="s">
        <v>50</v>
      </c>
      <c r="V1808" t="s">
        <v>51</v>
      </c>
      <c r="W1808" t="s">
        <v>51</v>
      </c>
      <c r="X1808" t="s">
        <v>51</v>
      </c>
      <c r="Y1808" t="s">
        <v>50</v>
      </c>
      <c r="Z1808" t="s">
        <v>52</v>
      </c>
      <c r="AA1808" t="s">
        <v>50</v>
      </c>
      <c r="AB1808" t="s">
        <v>50</v>
      </c>
      <c r="AI1808" t="s">
        <v>52</v>
      </c>
      <c r="AJ1808" t="s">
        <v>52</v>
      </c>
      <c r="AK1808" t="s">
        <v>50</v>
      </c>
      <c r="AL1808" t="s">
        <v>50</v>
      </c>
      <c r="AM1808" t="s">
        <v>52</v>
      </c>
      <c r="AN1808" t="s">
        <v>51</v>
      </c>
      <c r="AO1808" t="s">
        <v>51</v>
      </c>
      <c r="AP1808" t="s">
        <v>50</v>
      </c>
      <c r="AQ1808" t="s">
        <v>50</v>
      </c>
      <c r="AR1808" t="s">
        <v>50</v>
      </c>
      <c r="AS1808" t="s">
        <v>50</v>
      </c>
      <c r="AT1808" t="s">
        <v>50</v>
      </c>
      <c r="AU1808" t="s">
        <v>52</v>
      </c>
      <c r="AV1808" t="s">
        <v>52</v>
      </c>
      <c r="AW1808" t="s">
        <v>52</v>
      </c>
      <c r="AX1808" t="s">
        <v>52</v>
      </c>
      <c r="AY1808" t="s">
        <v>51</v>
      </c>
    </row>
    <row r="1809" spans="1:51" hidden="1" x14ac:dyDescent="0.25">
      <c r="A1809">
        <v>290586</v>
      </c>
      <c r="B1809">
        <v>52</v>
      </c>
      <c r="D1809">
        <v>52</v>
      </c>
      <c r="E1809">
        <v>2</v>
      </c>
      <c r="F1809" t="s">
        <v>2028</v>
      </c>
      <c r="G1809" s="22">
        <v>11231</v>
      </c>
      <c r="H1809">
        <v>88</v>
      </c>
      <c r="I1809" t="s">
        <v>46</v>
      </c>
      <c r="J1809" t="s">
        <v>47</v>
      </c>
      <c r="K1809" t="s">
        <v>58</v>
      </c>
      <c r="L1809">
        <v>28.4</v>
      </c>
      <c r="M1809">
        <v>115</v>
      </c>
      <c r="N1809">
        <v>60</v>
      </c>
      <c r="O1809">
        <v>55</v>
      </c>
      <c r="P1809">
        <v>87.5</v>
      </c>
      <c r="Q1809">
        <v>62</v>
      </c>
      <c r="R1809" t="s">
        <v>59</v>
      </c>
      <c r="S1809" t="s">
        <v>50</v>
      </c>
      <c r="T1809" t="s">
        <v>50</v>
      </c>
      <c r="U1809" t="s">
        <v>50</v>
      </c>
      <c r="V1809" t="s">
        <v>51</v>
      </c>
      <c r="W1809" t="s">
        <v>51</v>
      </c>
      <c r="X1809" t="s">
        <v>51</v>
      </c>
      <c r="Y1809" t="s">
        <v>50</v>
      </c>
      <c r="Z1809" t="s">
        <v>52</v>
      </c>
      <c r="AA1809" t="s">
        <v>50</v>
      </c>
      <c r="AB1809" t="s">
        <v>50</v>
      </c>
      <c r="AI1809" t="s">
        <v>52</v>
      </c>
      <c r="AJ1809" t="s">
        <v>52</v>
      </c>
      <c r="AK1809" t="s">
        <v>50</v>
      </c>
      <c r="AL1809" t="s">
        <v>50</v>
      </c>
      <c r="AM1809" t="s">
        <v>52</v>
      </c>
      <c r="AN1809" t="s">
        <v>51</v>
      </c>
      <c r="AO1809" t="s">
        <v>51</v>
      </c>
      <c r="AP1809" t="s">
        <v>50</v>
      </c>
      <c r="AQ1809" t="s">
        <v>50</v>
      </c>
      <c r="AR1809" t="s">
        <v>50</v>
      </c>
      <c r="AS1809" t="s">
        <v>50</v>
      </c>
      <c r="AT1809" t="s">
        <v>50</v>
      </c>
      <c r="AU1809" t="s">
        <v>52</v>
      </c>
      <c r="AV1809" t="s">
        <v>52</v>
      </c>
      <c r="AW1809" t="s">
        <v>52</v>
      </c>
      <c r="AX1809" t="s">
        <v>52</v>
      </c>
      <c r="AY1809" t="s">
        <v>51</v>
      </c>
    </row>
    <row r="1810" spans="1:51" hidden="1" x14ac:dyDescent="0.25">
      <c r="A1810">
        <v>290586</v>
      </c>
      <c r="B1810">
        <v>52</v>
      </c>
      <c r="D1810">
        <v>52</v>
      </c>
      <c r="E1810">
        <v>3</v>
      </c>
      <c r="F1810" t="s">
        <v>2029</v>
      </c>
      <c r="G1810" s="22">
        <v>11231</v>
      </c>
      <c r="H1810">
        <v>88</v>
      </c>
      <c r="I1810" t="s">
        <v>46</v>
      </c>
      <c r="J1810" t="s">
        <v>47</v>
      </c>
      <c r="K1810" t="s">
        <v>58</v>
      </c>
      <c r="L1810">
        <v>28</v>
      </c>
      <c r="M1810">
        <v>130</v>
      </c>
      <c r="N1810">
        <v>80</v>
      </c>
      <c r="O1810">
        <v>50</v>
      </c>
      <c r="P1810">
        <v>105</v>
      </c>
      <c r="Q1810">
        <v>60</v>
      </c>
      <c r="R1810" t="s">
        <v>59</v>
      </c>
      <c r="S1810" t="s">
        <v>50</v>
      </c>
      <c r="T1810" t="s">
        <v>50</v>
      </c>
      <c r="U1810" t="s">
        <v>50</v>
      </c>
      <c r="V1810" t="s">
        <v>51</v>
      </c>
      <c r="W1810" t="s">
        <v>51</v>
      </c>
      <c r="X1810" t="s">
        <v>51</v>
      </c>
      <c r="Y1810" t="s">
        <v>50</v>
      </c>
      <c r="Z1810" t="s">
        <v>52</v>
      </c>
      <c r="AA1810" t="s">
        <v>50</v>
      </c>
      <c r="AB1810" t="s">
        <v>50</v>
      </c>
      <c r="AK1810" t="s">
        <v>50</v>
      </c>
      <c r="AL1810" t="s">
        <v>50</v>
      </c>
      <c r="AN1810" t="s">
        <v>51</v>
      </c>
      <c r="AO1810" t="s">
        <v>51</v>
      </c>
      <c r="AP1810" t="s">
        <v>50</v>
      </c>
      <c r="AQ1810" t="s">
        <v>50</v>
      </c>
      <c r="AR1810" t="s">
        <v>50</v>
      </c>
      <c r="AS1810" t="s">
        <v>50</v>
      </c>
      <c r="AT1810" t="s">
        <v>50</v>
      </c>
      <c r="AU1810" t="s">
        <v>52</v>
      </c>
      <c r="AV1810" t="s">
        <v>52</v>
      </c>
      <c r="AW1810" t="s">
        <v>52</v>
      </c>
      <c r="AX1810" t="s">
        <v>52</v>
      </c>
      <c r="AY1810" t="s">
        <v>51</v>
      </c>
    </row>
    <row r="1811" spans="1:51" hidden="1" x14ac:dyDescent="0.25">
      <c r="A1811">
        <v>290586</v>
      </c>
      <c r="B1811">
        <v>71</v>
      </c>
      <c r="C1811">
        <v>71</v>
      </c>
      <c r="D1811">
        <v>52</v>
      </c>
      <c r="E1811">
        <v>4</v>
      </c>
      <c r="F1811" t="s">
        <v>2030</v>
      </c>
      <c r="G1811" s="22">
        <v>11231</v>
      </c>
      <c r="H1811">
        <v>88</v>
      </c>
      <c r="I1811" t="s">
        <v>46</v>
      </c>
      <c r="J1811" t="s">
        <v>47</v>
      </c>
      <c r="K1811" t="s">
        <v>58</v>
      </c>
      <c r="L1811">
        <v>26.3</v>
      </c>
      <c r="M1811">
        <v>120</v>
      </c>
      <c r="N1811">
        <v>60</v>
      </c>
      <c r="O1811">
        <v>60</v>
      </c>
      <c r="P1811">
        <v>90</v>
      </c>
      <c r="Q1811">
        <v>47</v>
      </c>
      <c r="R1811" t="s">
        <v>59</v>
      </c>
      <c r="S1811" t="s">
        <v>50</v>
      </c>
      <c r="T1811" t="s">
        <v>50</v>
      </c>
      <c r="U1811" t="s">
        <v>50</v>
      </c>
      <c r="V1811" t="s">
        <v>51</v>
      </c>
      <c r="W1811" t="s">
        <v>51</v>
      </c>
      <c r="X1811" t="s">
        <v>51</v>
      </c>
      <c r="Y1811" t="s">
        <v>50</v>
      </c>
      <c r="Z1811" t="s">
        <v>52</v>
      </c>
      <c r="AA1811" t="s">
        <v>50</v>
      </c>
      <c r="AB1811" t="s">
        <v>50</v>
      </c>
      <c r="AC1811">
        <v>81</v>
      </c>
      <c r="AD1811">
        <v>57</v>
      </c>
      <c r="AK1811" t="s">
        <v>50</v>
      </c>
      <c r="AL1811" t="s">
        <v>50</v>
      </c>
      <c r="AM1811" t="s">
        <v>50</v>
      </c>
      <c r="AN1811" t="s">
        <v>51</v>
      </c>
      <c r="AO1811" t="s">
        <v>51</v>
      </c>
      <c r="AP1811" t="s">
        <v>50</v>
      </c>
      <c r="AQ1811" t="s">
        <v>50</v>
      </c>
      <c r="AR1811" t="s">
        <v>50</v>
      </c>
      <c r="AS1811" t="s">
        <v>50</v>
      </c>
      <c r="AT1811" t="s">
        <v>50</v>
      </c>
      <c r="AU1811" t="s">
        <v>52</v>
      </c>
      <c r="AV1811" t="s">
        <v>52</v>
      </c>
      <c r="AW1811" t="s">
        <v>52</v>
      </c>
      <c r="AX1811" t="s">
        <v>52</v>
      </c>
      <c r="AY1811" t="s">
        <v>51</v>
      </c>
    </row>
    <row r="1812" spans="1:51" x14ac:dyDescent="0.25">
      <c r="A1812">
        <v>290741</v>
      </c>
      <c r="B1812">
        <v>60</v>
      </c>
      <c r="C1812">
        <v>60</v>
      </c>
      <c r="E1812">
        <v>1</v>
      </c>
      <c r="F1812" t="s">
        <v>426</v>
      </c>
      <c r="G1812" s="22">
        <v>15441</v>
      </c>
      <c r="H1812">
        <v>76</v>
      </c>
      <c r="I1812" t="s">
        <v>56</v>
      </c>
      <c r="J1812" t="s">
        <v>57</v>
      </c>
      <c r="K1812" t="s">
        <v>58</v>
      </c>
      <c r="L1812">
        <v>32.799999999999997</v>
      </c>
      <c r="M1812">
        <v>138</v>
      </c>
      <c r="N1812">
        <v>70</v>
      </c>
      <c r="O1812">
        <v>68</v>
      </c>
      <c r="P1812">
        <v>104</v>
      </c>
      <c r="Q1812">
        <v>76</v>
      </c>
      <c r="R1812" t="s">
        <v>59</v>
      </c>
      <c r="S1812" t="s">
        <v>50</v>
      </c>
      <c r="T1812" t="s">
        <v>51</v>
      </c>
      <c r="U1812" t="s">
        <v>51</v>
      </c>
      <c r="V1812" t="s">
        <v>51</v>
      </c>
      <c r="W1812" t="s">
        <v>50</v>
      </c>
      <c r="X1812" t="s">
        <v>51</v>
      </c>
      <c r="Y1812" t="s">
        <v>51</v>
      </c>
      <c r="Z1812" t="s">
        <v>52</v>
      </c>
      <c r="AA1812" t="s">
        <v>51</v>
      </c>
      <c r="AB1812" t="s">
        <v>50</v>
      </c>
      <c r="AK1812" t="s">
        <v>50</v>
      </c>
      <c r="AL1812" t="s">
        <v>51</v>
      </c>
      <c r="AN1812" t="s">
        <v>51</v>
      </c>
      <c r="AO1812" t="s">
        <v>50</v>
      </c>
      <c r="AP1812" t="s">
        <v>50</v>
      </c>
      <c r="AQ1812" t="s">
        <v>50</v>
      </c>
      <c r="AR1812" t="s">
        <v>50</v>
      </c>
      <c r="AS1812" t="s">
        <v>51</v>
      </c>
      <c r="AT1812" t="s">
        <v>50</v>
      </c>
      <c r="AU1812" t="s">
        <v>52</v>
      </c>
      <c r="AV1812" t="s">
        <v>52</v>
      </c>
      <c r="AW1812" t="s">
        <v>52</v>
      </c>
      <c r="AX1812" t="s">
        <v>52</v>
      </c>
      <c r="AY1812" t="s">
        <v>51</v>
      </c>
    </row>
    <row r="1813" spans="1:51" hidden="1" x14ac:dyDescent="0.25">
      <c r="A1813">
        <v>290741</v>
      </c>
      <c r="B1813">
        <v>60</v>
      </c>
      <c r="D1813">
        <v>60</v>
      </c>
      <c r="E1813">
        <v>2</v>
      </c>
      <c r="F1813" t="s">
        <v>2031</v>
      </c>
      <c r="G1813" s="22">
        <v>15441</v>
      </c>
      <c r="H1813">
        <v>76</v>
      </c>
      <c r="I1813" t="s">
        <v>56</v>
      </c>
      <c r="J1813" t="s">
        <v>57</v>
      </c>
      <c r="K1813" t="s">
        <v>58</v>
      </c>
      <c r="L1813">
        <v>33.1</v>
      </c>
      <c r="M1813">
        <v>115</v>
      </c>
      <c r="N1813">
        <v>70</v>
      </c>
      <c r="O1813">
        <v>45</v>
      </c>
      <c r="P1813">
        <v>92.5</v>
      </c>
      <c r="Q1813">
        <v>84</v>
      </c>
      <c r="R1813" t="s">
        <v>59</v>
      </c>
      <c r="S1813" t="s">
        <v>51</v>
      </c>
      <c r="T1813" t="s">
        <v>51</v>
      </c>
      <c r="U1813" t="s">
        <v>51</v>
      </c>
      <c r="V1813" t="s">
        <v>51</v>
      </c>
      <c r="W1813" t="s">
        <v>50</v>
      </c>
      <c r="X1813" t="s">
        <v>51</v>
      </c>
      <c r="Y1813" t="s">
        <v>51</v>
      </c>
      <c r="Z1813" t="s">
        <v>52</v>
      </c>
      <c r="AA1813" t="s">
        <v>51</v>
      </c>
      <c r="AB1813" t="s">
        <v>50</v>
      </c>
      <c r="AC1813">
        <v>78</v>
      </c>
      <c r="AD1813">
        <v>85</v>
      </c>
      <c r="AE1813">
        <v>128</v>
      </c>
      <c r="AF1813">
        <v>4.0999999999999996</v>
      </c>
      <c r="AH1813">
        <v>37.799999999999997</v>
      </c>
      <c r="AI1813">
        <v>3.5</v>
      </c>
      <c r="AJ1813">
        <v>2</v>
      </c>
      <c r="AK1813" t="s">
        <v>50</v>
      </c>
      <c r="AL1813" t="s">
        <v>51</v>
      </c>
      <c r="AN1813" t="s">
        <v>51</v>
      </c>
      <c r="AO1813" t="s">
        <v>51</v>
      </c>
      <c r="AP1813" t="s">
        <v>50</v>
      </c>
      <c r="AQ1813" t="s">
        <v>50</v>
      </c>
      <c r="AR1813" t="s">
        <v>50</v>
      </c>
      <c r="AS1813" t="s">
        <v>51</v>
      </c>
      <c r="AT1813" t="s">
        <v>50</v>
      </c>
      <c r="AU1813" t="s">
        <v>52</v>
      </c>
      <c r="AV1813" t="s">
        <v>52</v>
      </c>
      <c r="AW1813" t="s">
        <v>52</v>
      </c>
      <c r="AX1813" t="s">
        <v>52</v>
      </c>
      <c r="AY1813" t="s">
        <v>51</v>
      </c>
    </row>
    <row r="1814" spans="1:51" hidden="1" x14ac:dyDescent="0.25">
      <c r="A1814">
        <v>290741</v>
      </c>
      <c r="B1814">
        <v>60</v>
      </c>
      <c r="D1814">
        <v>60</v>
      </c>
      <c r="E1814">
        <v>3</v>
      </c>
      <c r="F1814" t="s">
        <v>2032</v>
      </c>
      <c r="G1814" s="22">
        <v>15441</v>
      </c>
      <c r="H1814">
        <v>76</v>
      </c>
      <c r="I1814" t="s">
        <v>56</v>
      </c>
      <c r="J1814" t="s">
        <v>57</v>
      </c>
      <c r="K1814" t="s">
        <v>58</v>
      </c>
      <c r="L1814">
        <v>32.4</v>
      </c>
      <c r="M1814">
        <v>105</v>
      </c>
      <c r="N1814">
        <v>60</v>
      </c>
      <c r="O1814">
        <v>45</v>
      </c>
      <c r="P1814">
        <v>82.5</v>
      </c>
      <c r="Q1814">
        <v>84</v>
      </c>
      <c r="R1814" t="s">
        <v>59</v>
      </c>
      <c r="S1814" t="s">
        <v>50</v>
      </c>
      <c r="T1814" t="s">
        <v>51</v>
      </c>
      <c r="U1814" t="s">
        <v>50</v>
      </c>
      <c r="V1814" t="s">
        <v>51</v>
      </c>
      <c r="W1814" t="s">
        <v>50</v>
      </c>
      <c r="X1814" t="s">
        <v>51</v>
      </c>
      <c r="Y1814" t="s">
        <v>51</v>
      </c>
      <c r="Z1814" t="b">
        <v>1</v>
      </c>
      <c r="AA1814" t="s">
        <v>51</v>
      </c>
      <c r="AB1814" t="s">
        <v>50</v>
      </c>
      <c r="AC1814">
        <v>84</v>
      </c>
      <c r="AD1814">
        <v>79</v>
      </c>
      <c r="AE1814">
        <v>131</v>
      </c>
      <c r="AF1814">
        <v>5.2</v>
      </c>
      <c r="AK1814" t="s">
        <v>50</v>
      </c>
      <c r="AL1814" t="s">
        <v>51</v>
      </c>
      <c r="AM1814" t="s">
        <v>50</v>
      </c>
      <c r="AN1814" t="s">
        <v>51</v>
      </c>
      <c r="AO1814" t="s">
        <v>51</v>
      </c>
      <c r="AP1814" t="s">
        <v>51</v>
      </c>
      <c r="AQ1814" t="s">
        <v>50</v>
      </c>
      <c r="AR1814" t="s">
        <v>50</v>
      </c>
      <c r="AS1814" t="s">
        <v>51</v>
      </c>
      <c r="AT1814" t="s">
        <v>50</v>
      </c>
      <c r="AU1814" t="s">
        <v>52</v>
      </c>
      <c r="AV1814" t="s">
        <v>52</v>
      </c>
      <c r="AW1814" t="s">
        <v>52</v>
      </c>
      <c r="AX1814" t="s">
        <v>52</v>
      </c>
      <c r="AY1814" t="s">
        <v>51</v>
      </c>
    </row>
    <row r="1815" spans="1:51" hidden="1" x14ac:dyDescent="0.25">
      <c r="A1815">
        <v>290741</v>
      </c>
      <c r="B1815">
        <v>60</v>
      </c>
      <c r="D1815">
        <v>60</v>
      </c>
      <c r="E1815">
        <v>4</v>
      </c>
      <c r="F1815" t="s">
        <v>2033</v>
      </c>
      <c r="G1815" s="22">
        <v>15441</v>
      </c>
      <c r="H1815">
        <v>76</v>
      </c>
      <c r="I1815" t="s">
        <v>56</v>
      </c>
      <c r="J1815" t="s">
        <v>57</v>
      </c>
      <c r="K1815" t="s">
        <v>58</v>
      </c>
      <c r="L1815">
        <v>32.200000000000003</v>
      </c>
      <c r="M1815">
        <v>110</v>
      </c>
      <c r="N1815">
        <v>70</v>
      </c>
      <c r="O1815">
        <v>40</v>
      </c>
      <c r="P1815">
        <v>90</v>
      </c>
      <c r="Q1815">
        <v>73</v>
      </c>
      <c r="R1815" t="s">
        <v>59</v>
      </c>
      <c r="S1815" t="s">
        <v>50</v>
      </c>
      <c r="T1815" t="s">
        <v>51</v>
      </c>
      <c r="U1815" t="s">
        <v>51</v>
      </c>
      <c r="V1815" t="s">
        <v>51</v>
      </c>
      <c r="W1815" t="s">
        <v>50</v>
      </c>
      <c r="X1815" t="s">
        <v>51</v>
      </c>
      <c r="Y1815" t="s">
        <v>51</v>
      </c>
      <c r="Z1815" t="b">
        <v>1</v>
      </c>
      <c r="AA1815" t="s">
        <v>51</v>
      </c>
      <c r="AB1815" t="s">
        <v>50</v>
      </c>
      <c r="AC1815">
        <v>87</v>
      </c>
      <c r="AD1815">
        <v>75</v>
      </c>
      <c r="AE1815">
        <v>102</v>
      </c>
      <c r="AF1815">
        <v>4.8</v>
      </c>
      <c r="AK1815" t="s">
        <v>50</v>
      </c>
      <c r="AL1815" t="s">
        <v>50</v>
      </c>
      <c r="AM1815" t="s">
        <v>50</v>
      </c>
      <c r="AN1815" t="s">
        <v>51</v>
      </c>
      <c r="AO1815" t="s">
        <v>51</v>
      </c>
      <c r="AP1815" t="s">
        <v>51</v>
      </c>
      <c r="AQ1815" t="s">
        <v>50</v>
      </c>
      <c r="AR1815" t="s">
        <v>50</v>
      </c>
      <c r="AS1815" t="s">
        <v>51</v>
      </c>
      <c r="AT1815" t="s">
        <v>50</v>
      </c>
      <c r="AU1815" t="s">
        <v>52</v>
      </c>
      <c r="AV1815" t="s">
        <v>52</v>
      </c>
      <c r="AW1815" t="s">
        <v>52</v>
      </c>
      <c r="AX1815" t="s">
        <v>52</v>
      </c>
      <c r="AY1815" t="s">
        <v>51</v>
      </c>
    </row>
    <row r="1816" spans="1:51" hidden="1" x14ac:dyDescent="0.25">
      <c r="A1816">
        <v>290741</v>
      </c>
      <c r="B1816">
        <v>60</v>
      </c>
      <c r="D1816">
        <v>60</v>
      </c>
      <c r="E1816">
        <v>5</v>
      </c>
      <c r="F1816" t="s">
        <v>2034</v>
      </c>
      <c r="G1816" s="22">
        <v>15441</v>
      </c>
      <c r="H1816">
        <v>76</v>
      </c>
      <c r="I1816" t="s">
        <v>56</v>
      </c>
      <c r="J1816" t="s">
        <v>57</v>
      </c>
      <c r="K1816" t="s">
        <v>58</v>
      </c>
      <c r="L1816">
        <v>31.2</v>
      </c>
      <c r="M1816">
        <v>105</v>
      </c>
      <c r="N1816">
        <v>60</v>
      </c>
      <c r="O1816">
        <v>45</v>
      </c>
      <c r="P1816">
        <v>82.5</v>
      </c>
      <c r="Q1816">
        <v>86</v>
      </c>
      <c r="R1816" t="s">
        <v>59</v>
      </c>
      <c r="S1816" t="s">
        <v>50</v>
      </c>
      <c r="T1816" t="s">
        <v>51</v>
      </c>
      <c r="U1816" t="s">
        <v>51</v>
      </c>
      <c r="V1816" t="s">
        <v>51</v>
      </c>
      <c r="W1816" t="s">
        <v>50</v>
      </c>
      <c r="X1816" t="s">
        <v>51</v>
      </c>
      <c r="Y1816" t="s">
        <v>51</v>
      </c>
      <c r="Z1816" t="b">
        <v>1</v>
      </c>
      <c r="AA1816" t="s">
        <v>51</v>
      </c>
      <c r="AB1816" t="s">
        <v>50</v>
      </c>
      <c r="AC1816">
        <v>92</v>
      </c>
      <c r="AD1816">
        <v>70</v>
      </c>
      <c r="AE1816">
        <v>123</v>
      </c>
      <c r="AF1816">
        <v>4.7</v>
      </c>
      <c r="AK1816" t="s">
        <v>50</v>
      </c>
      <c r="AL1816" t="s">
        <v>50</v>
      </c>
      <c r="AM1816" t="s">
        <v>50</v>
      </c>
      <c r="AN1816" t="s">
        <v>51</v>
      </c>
      <c r="AO1816" t="s">
        <v>51</v>
      </c>
      <c r="AP1816" t="s">
        <v>51</v>
      </c>
      <c r="AQ1816" t="s">
        <v>50</v>
      </c>
      <c r="AR1816" t="s">
        <v>50</v>
      </c>
      <c r="AS1816" t="s">
        <v>51</v>
      </c>
      <c r="AT1816" t="s">
        <v>50</v>
      </c>
      <c r="AU1816" t="s">
        <v>52</v>
      </c>
      <c r="AV1816" t="s">
        <v>52</v>
      </c>
      <c r="AW1816" t="s">
        <v>52</v>
      </c>
      <c r="AX1816" t="s">
        <v>52</v>
      </c>
      <c r="AY1816" t="s">
        <v>51</v>
      </c>
    </row>
    <row r="1817" spans="1:51" hidden="1" x14ac:dyDescent="0.25">
      <c r="A1817">
        <v>290741</v>
      </c>
      <c r="B1817">
        <v>60</v>
      </c>
      <c r="C1817">
        <v>60</v>
      </c>
      <c r="D1817">
        <v>60</v>
      </c>
      <c r="E1817">
        <v>6</v>
      </c>
      <c r="F1817" t="s">
        <v>2035</v>
      </c>
      <c r="G1817" s="22">
        <v>15441</v>
      </c>
      <c r="H1817">
        <v>76</v>
      </c>
      <c r="I1817" t="s">
        <v>56</v>
      </c>
      <c r="J1817" t="s">
        <v>57</v>
      </c>
      <c r="K1817" t="s">
        <v>58</v>
      </c>
      <c r="L1817">
        <v>31.6</v>
      </c>
      <c r="M1817">
        <v>120</v>
      </c>
      <c r="N1817">
        <v>70</v>
      </c>
      <c r="O1817">
        <v>50</v>
      </c>
      <c r="P1817">
        <v>95</v>
      </c>
      <c r="Q1817">
        <v>71</v>
      </c>
      <c r="R1817" t="s">
        <v>59</v>
      </c>
      <c r="S1817" t="s">
        <v>50</v>
      </c>
      <c r="T1817" t="s">
        <v>51</v>
      </c>
      <c r="U1817" t="s">
        <v>51</v>
      </c>
      <c r="V1817" t="s">
        <v>51</v>
      </c>
      <c r="W1817" t="s">
        <v>50</v>
      </c>
      <c r="X1817" t="s">
        <v>51</v>
      </c>
      <c r="Y1817" t="s">
        <v>51</v>
      </c>
      <c r="Z1817" t="b">
        <v>1</v>
      </c>
      <c r="AA1817" t="s">
        <v>51</v>
      </c>
      <c r="AB1817" t="s">
        <v>50</v>
      </c>
      <c r="AK1817" t="s">
        <v>50</v>
      </c>
      <c r="AL1817" t="s">
        <v>50</v>
      </c>
      <c r="AM1817" t="s">
        <v>50</v>
      </c>
      <c r="AN1817" t="s">
        <v>51</v>
      </c>
      <c r="AO1817" t="s">
        <v>51</v>
      </c>
      <c r="AP1817" t="s">
        <v>51</v>
      </c>
      <c r="AQ1817" t="s">
        <v>50</v>
      </c>
      <c r="AR1817" t="s">
        <v>50</v>
      </c>
      <c r="AS1817" t="s">
        <v>51</v>
      </c>
      <c r="AT1817" t="s">
        <v>50</v>
      </c>
      <c r="AU1817" t="s">
        <v>52</v>
      </c>
      <c r="AV1817" t="s">
        <v>52</v>
      </c>
      <c r="AW1817" t="s">
        <v>52</v>
      </c>
      <c r="AX1817" t="s">
        <v>52</v>
      </c>
      <c r="AY1817" t="s">
        <v>51</v>
      </c>
    </row>
    <row r="1818" spans="1:51" hidden="1" x14ac:dyDescent="0.25">
      <c r="A1818">
        <v>290741</v>
      </c>
      <c r="B1818">
        <v>60</v>
      </c>
      <c r="C1818">
        <v>60</v>
      </c>
      <c r="D1818">
        <v>60</v>
      </c>
      <c r="E1818">
        <v>7</v>
      </c>
      <c r="F1818" t="s">
        <v>2036</v>
      </c>
      <c r="G1818" s="22">
        <v>15441</v>
      </c>
      <c r="H1818">
        <v>76</v>
      </c>
      <c r="I1818" t="s">
        <v>56</v>
      </c>
      <c r="J1818" t="s">
        <v>57</v>
      </c>
      <c r="K1818" t="s">
        <v>58</v>
      </c>
      <c r="L1818">
        <v>31.6</v>
      </c>
      <c r="M1818">
        <v>118</v>
      </c>
      <c r="N1818">
        <v>65</v>
      </c>
      <c r="O1818">
        <v>53</v>
      </c>
      <c r="P1818">
        <v>91.5</v>
      </c>
      <c r="Q1818">
        <v>79</v>
      </c>
      <c r="R1818" t="s">
        <v>59</v>
      </c>
      <c r="S1818" t="s">
        <v>50</v>
      </c>
      <c r="T1818" t="s">
        <v>51</v>
      </c>
      <c r="U1818" t="s">
        <v>50</v>
      </c>
      <c r="V1818" t="s">
        <v>51</v>
      </c>
      <c r="W1818" t="s">
        <v>50</v>
      </c>
      <c r="X1818" t="s">
        <v>51</v>
      </c>
      <c r="Y1818" t="s">
        <v>51</v>
      </c>
      <c r="Z1818" t="b">
        <v>1</v>
      </c>
      <c r="AA1818" t="s">
        <v>51</v>
      </c>
      <c r="AB1818" t="s">
        <v>50</v>
      </c>
      <c r="AC1818">
        <v>81</v>
      </c>
      <c r="AD1818">
        <v>81</v>
      </c>
      <c r="AF1818">
        <v>4.0999999999999996</v>
      </c>
      <c r="AK1818" t="s">
        <v>50</v>
      </c>
      <c r="AL1818" t="s">
        <v>50</v>
      </c>
      <c r="AM1818" t="s">
        <v>50</v>
      </c>
      <c r="AN1818" t="s">
        <v>51</v>
      </c>
      <c r="AO1818" t="s">
        <v>51</v>
      </c>
      <c r="AP1818" t="s">
        <v>51</v>
      </c>
      <c r="AQ1818" t="s">
        <v>50</v>
      </c>
      <c r="AR1818" t="s">
        <v>50</v>
      </c>
      <c r="AS1818" t="s">
        <v>51</v>
      </c>
      <c r="AT1818" t="s">
        <v>50</v>
      </c>
      <c r="AU1818" t="s">
        <v>52</v>
      </c>
      <c r="AV1818" t="s">
        <v>52</v>
      </c>
      <c r="AW1818" t="s">
        <v>52</v>
      </c>
      <c r="AX1818" t="s">
        <v>52</v>
      </c>
      <c r="AY1818" t="s">
        <v>51</v>
      </c>
    </row>
    <row r="1819" spans="1:51" hidden="1" x14ac:dyDescent="0.25">
      <c r="A1819">
        <v>290741</v>
      </c>
      <c r="B1819">
        <v>60</v>
      </c>
      <c r="C1819">
        <v>60</v>
      </c>
      <c r="D1819">
        <v>60</v>
      </c>
      <c r="E1819">
        <v>8</v>
      </c>
      <c r="F1819" t="s">
        <v>2037</v>
      </c>
      <c r="G1819" s="22">
        <v>15441</v>
      </c>
      <c r="H1819">
        <v>76</v>
      </c>
      <c r="I1819" t="s">
        <v>56</v>
      </c>
      <c r="J1819" t="s">
        <v>57</v>
      </c>
      <c r="K1819" t="s">
        <v>58</v>
      </c>
      <c r="L1819">
        <v>32</v>
      </c>
      <c r="M1819">
        <v>110</v>
      </c>
      <c r="N1819">
        <v>60</v>
      </c>
      <c r="O1819">
        <v>50</v>
      </c>
      <c r="P1819">
        <v>85</v>
      </c>
      <c r="Q1819">
        <v>75</v>
      </c>
      <c r="R1819" t="s">
        <v>59</v>
      </c>
      <c r="S1819" t="s">
        <v>50</v>
      </c>
      <c r="T1819" t="s">
        <v>51</v>
      </c>
      <c r="U1819" t="s">
        <v>51</v>
      </c>
      <c r="V1819" t="s">
        <v>51</v>
      </c>
      <c r="W1819" t="s">
        <v>50</v>
      </c>
      <c r="X1819" t="s">
        <v>51</v>
      </c>
      <c r="Y1819" t="s">
        <v>51</v>
      </c>
      <c r="Z1819" t="b">
        <v>1</v>
      </c>
      <c r="AA1819" t="s">
        <v>51</v>
      </c>
      <c r="AB1819" t="s">
        <v>50</v>
      </c>
      <c r="AC1819">
        <v>90</v>
      </c>
      <c r="AD1819">
        <v>72</v>
      </c>
      <c r="AE1819">
        <v>129</v>
      </c>
      <c r="AF1819">
        <v>4.0999999999999996</v>
      </c>
      <c r="AK1819" t="s">
        <v>50</v>
      </c>
      <c r="AL1819" t="s">
        <v>50</v>
      </c>
      <c r="AM1819" t="s">
        <v>50</v>
      </c>
      <c r="AN1819" t="s">
        <v>51</v>
      </c>
      <c r="AO1819" t="s">
        <v>51</v>
      </c>
      <c r="AP1819" t="s">
        <v>51</v>
      </c>
      <c r="AQ1819" t="s">
        <v>50</v>
      </c>
      <c r="AR1819" t="s">
        <v>50</v>
      </c>
      <c r="AS1819" t="s">
        <v>51</v>
      </c>
      <c r="AT1819" t="s">
        <v>50</v>
      </c>
      <c r="AU1819" t="s">
        <v>52</v>
      </c>
      <c r="AV1819" t="s">
        <v>52</v>
      </c>
      <c r="AW1819" t="s">
        <v>52</v>
      </c>
      <c r="AX1819" t="s">
        <v>52</v>
      </c>
      <c r="AY1819" t="s">
        <v>51</v>
      </c>
    </row>
    <row r="1820" spans="1:51" hidden="1" x14ac:dyDescent="0.25">
      <c r="A1820">
        <v>290741</v>
      </c>
      <c r="B1820">
        <v>60</v>
      </c>
      <c r="C1820">
        <v>60</v>
      </c>
      <c r="D1820">
        <v>60</v>
      </c>
      <c r="E1820">
        <v>9</v>
      </c>
      <c r="F1820" t="s">
        <v>2038</v>
      </c>
      <c r="G1820" s="22">
        <v>15441</v>
      </c>
      <c r="H1820">
        <v>76</v>
      </c>
      <c r="I1820" t="s">
        <v>56</v>
      </c>
      <c r="J1820" t="s">
        <v>57</v>
      </c>
      <c r="K1820" t="s">
        <v>58</v>
      </c>
      <c r="L1820">
        <v>32.5</v>
      </c>
      <c r="M1820">
        <v>115</v>
      </c>
      <c r="N1820">
        <v>65</v>
      </c>
      <c r="O1820">
        <v>50</v>
      </c>
      <c r="P1820">
        <v>90</v>
      </c>
      <c r="Q1820">
        <v>75</v>
      </c>
      <c r="R1820" t="s">
        <v>59</v>
      </c>
      <c r="S1820" t="s">
        <v>50</v>
      </c>
      <c r="T1820" t="s">
        <v>51</v>
      </c>
      <c r="U1820" t="s">
        <v>51</v>
      </c>
      <c r="V1820" t="s">
        <v>51</v>
      </c>
      <c r="W1820" t="s">
        <v>50</v>
      </c>
      <c r="X1820" t="s">
        <v>51</v>
      </c>
      <c r="Y1820" t="s">
        <v>51</v>
      </c>
      <c r="Z1820" t="b">
        <v>1</v>
      </c>
      <c r="AA1820" t="s">
        <v>51</v>
      </c>
      <c r="AB1820" t="s">
        <v>50</v>
      </c>
      <c r="AC1820">
        <v>99</v>
      </c>
      <c r="AD1820">
        <v>64</v>
      </c>
      <c r="AF1820">
        <v>4.3</v>
      </c>
      <c r="AK1820" t="s">
        <v>50</v>
      </c>
      <c r="AL1820" t="s">
        <v>50</v>
      </c>
      <c r="AM1820" t="s">
        <v>50</v>
      </c>
      <c r="AN1820" t="s">
        <v>51</v>
      </c>
      <c r="AO1820" t="s">
        <v>51</v>
      </c>
      <c r="AP1820" t="s">
        <v>51</v>
      </c>
      <c r="AQ1820" t="s">
        <v>50</v>
      </c>
      <c r="AR1820" t="s">
        <v>50</v>
      </c>
      <c r="AS1820" t="s">
        <v>51</v>
      </c>
      <c r="AT1820" t="s">
        <v>50</v>
      </c>
      <c r="AU1820" t="s">
        <v>52</v>
      </c>
      <c r="AV1820" t="s">
        <v>52</v>
      </c>
      <c r="AW1820" t="s">
        <v>52</v>
      </c>
      <c r="AX1820" t="s">
        <v>52</v>
      </c>
      <c r="AY1820" t="s">
        <v>51</v>
      </c>
    </row>
    <row r="1821" spans="1:51" hidden="1" x14ac:dyDescent="0.25">
      <c r="A1821">
        <v>290741</v>
      </c>
      <c r="B1821">
        <v>62</v>
      </c>
      <c r="C1821">
        <v>62</v>
      </c>
      <c r="D1821">
        <v>60</v>
      </c>
      <c r="E1821">
        <v>10</v>
      </c>
      <c r="F1821" t="s">
        <v>2039</v>
      </c>
      <c r="G1821" s="22">
        <v>15441</v>
      </c>
      <c r="H1821">
        <v>76</v>
      </c>
      <c r="I1821" t="s">
        <v>56</v>
      </c>
      <c r="J1821" t="s">
        <v>57</v>
      </c>
      <c r="K1821" t="s">
        <v>58</v>
      </c>
      <c r="L1821">
        <v>32.799999999999997</v>
      </c>
      <c r="M1821">
        <v>130</v>
      </c>
      <c r="N1821">
        <v>60</v>
      </c>
      <c r="O1821">
        <v>70</v>
      </c>
      <c r="P1821">
        <v>95</v>
      </c>
      <c r="Q1821">
        <v>87</v>
      </c>
      <c r="R1821" t="s">
        <v>59</v>
      </c>
      <c r="S1821" t="s">
        <v>50</v>
      </c>
      <c r="T1821" t="s">
        <v>51</v>
      </c>
      <c r="U1821" t="s">
        <v>50</v>
      </c>
      <c r="V1821" t="s">
        <v>51</v>
      </c>
      <c r="W1821" t="s">
        <v>50</v>
      </c>
      <c r="X1821" t="s">
        <v>51</v>
      </c>
      <c r="Y1821" t="s">
        <v>51</v>
      </c>
      <c r="Z1821" t="b">
        <v>1</v>
      </c>
      <c r="AA1821" t="s">
        <v>51</v>
      </c>
      <c r="AB1821" t="s">
        <v>50</v>
      </c>
      <c r="AC1821">
        <v>111</v>
      </c>
      <c r="AD1821">
        <v>56</v>
      </c>
      <c r="AE1821">
        <v>142</v>
      </c>
      <c r="AF1821">
        <v>4.5999999999999996</v>
      </c>
      <c r="AK1821" t="s">
        <v>50</v>
      </c>
      <c r="AL1821" t="s">
        <v>50</v>
      </c>
      <c r="AM1821" t="s">
        <v>50</v>
      </c>
      <c r="AN1821" t="s">
        <v>51</v>
      </c>
      <c r="AO1821" t="s">
        <v>51</v>
      </c>
      <c r="AP1821" t="s">
        <v>51</v>
      </c>
      <c r="AQ1821" t="s">
        <v>50</v>
      </c>
      <c r="AR1821" t="s">
        <v>50</v>
      </c>
      <c r="AS1821" t="s">
        <v>51</v>
      </c>
      <c r="AT1821" t="s">
        <v>50</v>
      </c>
      <c r="AU1821" t="s">
        <v>52</v>
      </c>
      <c r="AV1821" t="s">
        <v>52</v>
      </c>
      <c r="AW1821" t="s">
        <v>52</v>
      </c>
      <c r="AX1821" t="s">
        <v>52</v>
      </c>
      <c r="AY1821" t="s">
        <v>51</v>
      </c>
    </row>
    <row r="1822" spans="1:51" x14ac:dyDescent="0.25">
      <c r="A1822">
        <v>290980</v>
      </c>
      <c r="B1822">
        <v>52</v>
      </c>
      <c r="C1822">
        <v>52</v>
      </c>
      <c r="D1822">
        <v>52</v>
      </c>
      <c r="E1822">
        <v>1</v>
      </c>
      <c r="F1822" t="s">
        <v>427</v>
      </c>
      <c r="G1822" s="22">
        <v>12823</v>
      </c>
      <c r="H1822">
        <v>83</v>
      </c>
      <c r="I1822" t="s">
        <v>56</v>
      </c>
      <c r="J1822" t="s">
        <v>47</v>
      </c>
      <c r="K1822" t="s">
        <v>58</v>
      </c>
      <c r="L1822">
        <v>38.1</v>
      </c>
      <c r="M1822">
        <v>110</v>
      </c>
      <c r="N1822">
        <v>70</v>
      </c>
      <c r="O1822">
        <v>40</v>
      </c>
      <c r="P1822">
        <v>90</v>
      </c>
      <c r="Q1822">
        <v>99</v>
      </c>
      <c r="R1822" t="s">
        <v>54</v>
      </c>
      <c r="S1822" t="s">
        <v>50</v>
      </c>
      <c r="T1822" t="s">
        <v>50</v>
      </c>
      <c r="U1822" t="s">
        <v>50</v>
      </c>
      <c r="V1822" t="s">
        <v>51</v>
      </c>
      <c r="W1822" t="s">
        <v>51</v>
      </c>
      <c r="X1822" t="s">
        <v>51</v>
      </c>
      <c r="Y1822" t="s">
        <v>51</v>
      </c>
      <c r="Z1822" t="s">
        <v>52</v>
      </c>
      <c r="AA1822" t="s">
        <v>51</v>
      </c>
      <c r="AB1822" t="s">
        <v>50</v>
      </c>
      <c r="AC1822">
        <v>80</v>
      </c>
      <c r="AD1822">
        <v>79</v>
      </c>
      <c r="AE1822">
        <v>162</v>
      </c>
      <c r="AF1822">
        <v>4.8</v>
      </c>
      <c r="AK1822" t="s">
        <v>50</v>
      </c>
      <c r="AL1822" t="s">
        <v>51</v>
      </c>
      <c r="AN1822" t="s">
        <v>50</v>
      </c>
      <c r="AO1822" t="s">
        <v>51</v>
      </c>
      <c r="AP1822" t="s">
        <v>50</v>
      </c>
      <c r="AQ1822" t="s">
        <v>50</v>
      </c>
      <c r="AR1822" t="s">
        <v>50</v>
      </c>
      <c r="AS1822" t="s">
        <v>51</v>
      </c>
      <c r="AT1822" t="s">
        <v>50</v>
      </c>
      <c r="AU1822" t="s">
        <v>52</v>
      </c>
      <c r="AV1822" t="s">
        <v>52</v>
      </c>
      <c r="AW1822" t="s">
        <v>52</v>
      </c>
      <c r="AX1822" t="s">
        <v>52</v>
      </c>
      <c r="AY1822" t="s">
        <v>51</v>
      </c>
    </row>
    <row r="1823" spans="1:51" hidden="1" x14ac:dyDescent="0.25">
      <c r="A1823">
        <v>290980</v>
      </c>
      <c r="B1823">
        <v>52</v>
      </c>
      <c r="C1823">
        <v>52</v>
      </c>
      <c r="D1823">
        <v>52</v>
      </c>
      <c r="E1823">
        <v>2</v>
      </c>
      <c r="F1823" t="s">
        <v>2040</v>
      </c>
      <c r="G1823" s="22">
        <v>12823</v>
      </c>
      <c r="H1823">
        <v>83</v>
      </c>
      <c r="I1823" t="s">
        <v>56</v>
      </c>
      <c r="J1823" t="s">
        <v>47</v>
      </c>
      <c r="K1823" t="s">
        <v>58</v>
      </c>
      <c r="L1823">
        <v>38.5</v>
      </c>
      <c r="M1823">
        <v>130</v>
      </c>
      <c r="N1823">
        <v>70</v>
      </c>
      <c r="O1823">
        <v>60</v>
      </c>
      <c r="P1823">
        <v>100</v>
      </c>
      <c r="Q1823">
        <v>119</v>
      </c>
      <c r="R1823" t="s">
        <v>59</v>
      </c>
      <c r="S1823" t="s">
        <v>50</v>
      </c>
      <c r="T1823" t="s">
        <v>50</v>
      </c>
      <c r="U1823" t="s">
        <v>51</v>
      </c>
      <c r="V1823" t="s">
        <v>51</v>
      </c>
      <c r="W1823" t="s">
        <v>51</v>
      </c>
      <c r="X1823" t="s">
        <v>51</v>
      </c>
      <c r="Y1823" t="s">
        <v>51</v>
      </c>
      <c r="Z1823" t="s">
        <v>52</v>
      </c>
      <c r="AA1823" t="s">
        <v>51</v>
      </c>
      <c r="AB1823" t="s">
        <v>50</v>
      </c>
      <c r="AC1823">
        <v>94</v>
      </c>
      <c r="AD1823">
        <v>65</v>
      </c>
      <c r="AE1823">
        <v>167</v>
      </c>
      <c r="AF1823">
        <v>4.3</v>
      </c>
      <c r="AI1823">
        <v>4.5999999999999996</v>
      </c>
      <c r="AJ1823">
        <v>2.2999999999999998</v>
      </c>
      <c r="AK1823" t="s">
        <v>50</v>
      </c>
      <c r="AL1823" t="s">
        <v>50</v>
      </c>
      <c r="AN1823" t="s">
        <v>50</v>
      </c>
      <c r="AO1823" t="s">
        <v>51</v>
      </c>
      <c r="AP1823" t="s">
        <v>50</v>
      </c>
      <c r="AQ1823" t="s">
        <v>50</v>
      </c>
      <c r="AR1823" t="s">
        <v>50</v>
      </c>
      <c r="AS1823" t="s">
        <v>51</v>
      </c>
      <c r="AT1823" t="s">
        <v>50</v>
      </c>
      <c r="AU1823" t="s">
        <v>52</v>
      </c>
      <c r="AV1823" t="s">
        <v>52</v>
      </c>
      <c r="AW1823" t="s">
        <v>52</v>
      </c>
      <c r="AX1823" t="s">
        <v>52</v>
      </c>
      <c r="AY1823" t="s">
        <v>51</v>
      </c>
    </row>
    <row r="1824" spans="1:51" hidden="1" x14ac:dyDescent="0.25">
      <c r="A1824">
        <v>290980</v>
      </c>
      <c r="B1824">
        <v>52</v>
      </c>
      <c r="C1824">
        <v>52</v>
      </c>
      <c r="D1824">
        <v>52</v>
      </c>
      <c r="E1824">
        <v>3</v>
      </c>
      <c r="F1824" t="s">
        <v>2041</v>
      </c>
      <c r="G1824" s="22">
        <v>12823</v>
      </c>
      <c r="H1824">
        <v>83</v>
      </c>
      <c r="I1824" t="s">
        <v>56</v>
      </c>
      <c r="J1824" t="s">
        <v>47</v>
      </c>
      <c r="K1824" t="s">
        <v>58</v>
      </c>
      <c r="O1824">
        <v>0</v>
      </c>
      <c r="P1824">
        <v>0</v>
      </c>
      <c r="S1824" t="s">
        <v>50</v>
      </c>
      <c r="T1824" t="s">
        <v>50</v>
      </c>
      <c r="V1824" t="s">
        <v>51</v>
      </c>
      <c r="W1824" t="s">
        <v>51</v>
      </c>
      <c r="X1824" t="s">
        <v>51</v>
      </c>
      <c r="Y1824" t="s">
        <v>51</v>
      </c>
      <c r="Z1824" t="s">
        <v>52</v>
      </c>
      <c r="AA1824" t="s">
        <v>51</v>
      </c>
      <c r="AB1824" t="s">
        <v>50</v>
      </c>
      <c r="AK1824" t="s">
        <v>50</v>
      </c>
      <c r="AL1824" t="s">
        <v>50</v>
      </c>
      <c r="AN1824" t="s">
        <v>50</v>
      </c>
      <c r="AO1824" t="s">
        <v>51</v>
      </c>
      <c r="AP1824" t="s">
        <v>50</v>
      </c>
      <c r="AQ1824" t="s">
        <v>51</v>
      </c>
      <c r="AR1824" t="s">
        <v>51</v>
      </c>
      <c r="AS1824" t="s">
        <v>51</v>
      </c>
      <c r="AT1824" t="s">
        <v>50</v>
      </c>
      <c r="AU1824" t="s">
        <v>52</v>
      </c>
      <c r="AV1824" t="s">
        <v>52</v>
      </c>
      <c r="AW1824" t="s">
        <v>52</v>
      </c>
      <c r="AX1824" t="s">
        <v>52</v>
      </c>
      <c r="AY1824" t="s">
        <v>51</v>
      </c>
    </row>
    <row r="1825" spans="1:51" x14ac:dyDescent="0.25">
      <c r="A1825">
        <v>291138</v>
      </c>
      <c r="B1825">
        <v>57</v>
      </c>
      <c r="C1825">
        <v>57</v>
      </c>
      <c r="D1825">
        <v>38</v>
      </c>
      <c r="E1825">
        <v>1</v>
      </c>
      <c r="F1825" t="s">
        <v>428</v>
      </c>
      <c r="G1825" s="22">
        <v>14107</v>
      </c>
      <c r="H1825">
        <v>80</v>
      </c>
      <c r="I1825" t="s">
        <v>46</v>
      </c>
      <c r="J1825" t="s">
        <v>47</v>
      </c>
      <c r="K1825" t="s">
        <v>58</v>
      </c>
      <c r="L1825">
        <v>28.2</v>
      </c>
      <c r="M1825">
        <v>160</v>
      </c>
      <c r="N1825">
        <v>80</v>
      </c>
      <c r="O1825">
        <v>80</v>
      </c>
      <c r="P1825">
        <v>120</v>
      </c>
      <c r="Q1825">
        <v>57</v>
      </c>
      <c r="R1825" t="s">
        <v>54</v>
      </c>
      <c r="S1825" t="s">
        <v>50</v>
      </c>
      <c r="T1825" t="s">
        <v>50</v>
      </c>
      <c r="U1825" t="s">
        <v>50</v>
      </c>
      <c r="V1825" t="s">
        <v>51</v>
      </c>
      <c r="W1825" t="s">
        <v>50</v>
      </c>
      <c r="X1825" t="s">
        <v>51</v>
      </c>
      <c r="Y1825" t="s">
        <v>50</v>
      </c>
      <c r="Z1825" t="s">
        <v>52</v>
      </c>
      <c r="AA1825" t="s">
        <v>50</v>
      </c>
      <c r="AB1825" t="s">
        <v>50</v>
      </c>
      <c r="AC1825">
        <v>142</v>
      </c>
      <c r="AD1825">
        <v>30</v>
      </c>
      <c r="AE1825">
        <v>124</v>
      </c>
      <c r="AF1825">
        <v>5</v>
      </c>
      <c r="AK1825" t="s">
        <v>50</v>
      </c>
      <c r="AL1825" t="s">
        <v>51</v>
      </c>
      <c r="AM1825" t="s">
        <v>50</v>
      </c>
      <c r="AN1825" t="s">
        <v>51</v>
      </c>
      <c r="AO1825" t="s">
        <v>50</v>
      </c>
      <c r="AP1825" t="s">
        <v>50</v>
      </c>
      <c r="AQ1825" t="s">
        <v>50</v>
      </c>
      <c r="AR1825" t="s">
        <v>50</v>
      </c>
      <c r="AS1825" t="s">
        <v>51</v>
      </c>
      <c r="AT1825" t="s">
        <v>50</v>
      </c>
      <c r="AU1825" t="s">
        <v>52</v>
      </c>
      <c r="AV1825" t="s">
        <v>52</v>
      </c>
      <c r="AW1825" t="s">
        <v>52</v>
      </c>
      <c r="AX1825" t="s">
        <v>52</v>
      </c>
      <c r="AY1825" t="s">
        <v>50</v>
      </c>
    </row>
    <row r="1826" spans="1:51" hidden="1" x14ac:dyDescent="0.25">
      <c r="A1826">
        <v>291138</v>
      </c>
      <c r="B1826">
        <v>57</v>
      </c>
      <c r="C1826">
        <v>57</v>
      </c>
      <c r="D1826">
        <v>38</v>
      </c>
      <c r="E1826">
        <v>2</v>
      </c>
      <c r="F1826" t="s">
        <v>2042</v>
      </c>
      <c r="G1826" s="22">
        <v>14107</v>
      </c>
      <c r="H1826">
        <v>80</v>
      </c>
      <c r="I1826" t="s">
        <v>46</v>
      </c>
      <c r="J1826" t="s">
        <v>47</v>
      </c>
      <c r="K1826" t="s">
        <v>58</v>
      </c>
      <c r="L1826">
        <v>29.5</v>
      </c>
      <c r="M1826">
        <v>145</v>
      </c>
      <c r="N1826">
        <v>70</v>
      </c>
      <c r="O1826">
        <v>75</v>
      </c>
      <c r="P1826">
        <v>107.5</v>
      </c>
      <c r="Q1826">
        <v>66</v>
      </c>
      <c r="R1826" t="s">
        <v>54</v>
      </c>
      <c r="S1826" t="s">
        <v>50</v>
      </c>
      <c r="T1826" t="s">
        <v>50</v>
      </c>
      <c r="U1826" t="s">
        <v>50</v>
      </c>
      <c r="V1826" t="s">
        <v>51</v>
      </c>
      <c r="W1826" t="s">
        <v>50</v>
      </c>
      <c r="X1826" t="s">
        <v>51</v>
      </c>
      <c r="Y1826" t="s">
        <v>50</v>
      </c>
      <c r="Z1826" t="s">
        <v>52</v>
      </c>
      <c r="AA1826" t="s">
        <v>50</v>
      </c>
      <c r="AB1826" t="s">
        <v>50</v>
      </c>
      <c r="AK1826" t="s">
        <v>50</v>
      </c>
      <c r="AL1826" t="s">
        <v>51</v>
      </c>
      <c r="AM1826" t="s">
        <v>50</v>
      </c>
      <c r="AN1826" t="s">
        <v>51</v>
      </c>
      <c r="AO1826" t="s">
        <v>50</v>
      </c>
      <c r="AP1826" t="s">
        <v>50</v>
      </c>
      <c r="AQ1826" t="s">
        <v>50</v>
      </c>
      <c r="AR1826" t="s">
        <v>50</v>
      </c>
      <c r="AS1826" t="s">
        <v>51</v>
      </c>
      <c r="AT1826" t="s">
        <v>50</v>
      </c>
      <c r="AU1826" t="s">
        <v>52</v>
      </c>
      <c r="AV1826" t="s">
        <v>52</v>
      </c>
      <c r="AW1826" t="s">
        <v>52</v>
      </c>
      <c r="AX1826" t="s">
        <v>52</v>
      </c>
      <c r="AY1826" t="s">
        <v>50</v>
      </c>
    </row>
    <row r="1827" spans="1:51" hidden="1" x14ac:dyDescent="0.25">
      <c r="A1827">
        <v>291138</v>
      </c>
      <c r="B1827">
        <v>63</v>
      </c>
      <c r="C1827">
        <v>63</v>
      </c>
      <c r="D1827">
        <v>38</v>
      </c>
      <c r="E1827">
        <v>3</v>
      </c>
      <c r="F1827" t="s">
        <v>2043</v>
      </c>
      <c r="G1827" s="22">
        <v>14107</v>
      </c>
      <c r="H1827">
        <v>80</v>
      </c>
      <c r="I1827" t="s">
        <v>46</v>
      </c>
      <c r="J1827" t="s">
        <v>47</v>
      </c>
      <c r="K1827" t="s">
        <v>58</v>
      </c>
      <c r="L1827">
        <v>30.1</v>
      </c>
      <c r="M1827">
        <v>120</v>
      </c>
      <c r="N1827">
        <v>70</v>
      </c>
      <c r="O1827">
        <v>50</v>
      </c>
      <c r="P1827">
        <v>95</v>
      </c>
      <c r="Q1827">
        <v>60</v>
      </c>
      <c r="R1827" t="s">
        <v>54</v>
      </c>
      <c r="S1827" t="s">
        <v>50</v>
      </c>
      <c r="T1827" t="s">
        <v>50</v>
      </c>
      <c r="U1827" t="s">
        <v>50</v>
      </c>
      <c r="V1827" t="s">
        <v>51</v>
      </c>
      <c r="W1827" t="s">
        <v>50</v>
      </c>
      <c r="X1827" t="s">
        <v>51</v>
      </c>
      <c r="Y1827" t="s">
        <v>50</v>
      </c>
      <c r="Z1827" t="s">
        <v>52</v>
      </c>
      <c r="AA1827" t="s">
        <v>50</v>
      </c>
      <c r="AB1827" t="s">
        <v>50</v>
      </c>
      <c r="AC1827">
        <v>127</v>
      </c>
      <c r="AD1827">
        <v>35</v>
      </c>
      <c r="AE1827">
        <v>120</v>
      </c>
      <c r="AF1827">
        <v>4.4000000000000004</v>
      </c>
      <c r="AI1827">
        <v>4.9000000000000004</v>
      </c>
      <c r="AJ1827">
        <v>2.9</v>
      </c>
      <c r="AK1827" t="s">
        <v>50</v>
      </c>
      <c r="AL1827" t="s">
        <v>51</v>
      </c>
      <c r="AM1827" t="s">
        <v>50</v>
      </c>
      <c r="AN1827" t="s">
        <v>51</v>
      </c>
      <c r="AO1827" t="s">
        <v>50</v>
      </c>
      <c r="AP1827" t="s">
        <v>50</v>
      </c>
      <c r="AQ1827" t="s">
        <v>50</v>
      </c>
      <c r="AR1827" t="s">
        <v>50</v>
      </c>
      <c r="AS1827" t="s">
        <v>51</v>
      </c>
      <c r="AT1827" t="s">
        <v>50</v>
      </c>
      <c r="AU1827" t="s">
        <v>52</v>
      </c>
      <c r="AV1827" t="s">
        <v>52</v>
      </c>
      <c r="AW1827" t="s">
        <v>52</v>
      </c>
      <c r="AX1827" t="s">
        <v>52</v>
      </c>
      <c r="AY1827" t="s">
        <v>50</v>
      </c>
    </row>
    <row r="1828" spans="1:51" x14ac:dyDescent="0.25">
      <c r="A1828">
        <v>291167</v>
      </c>
      <c r="B1828">
        <v>70</v>
      </c>
      <c r="D1828">
        <v>70</v>
      </c>
      <c r="E1828">
        <v>1</v>
      </c>
      <c r="F1828" t="s">
        <v>429</v>
      </c>
      <c r="G1828" s="22">
        <v>14023</v>
      </c>
      <c r="H1828">
        <v>80</v>
      </c>
      <c r="I1828" t="s">
        <v>46</v>
      </c>
      <c r="J1828" t="s">
        <v>47</v>
      </c>
      <c r="K1828" t="s">
        <v>58</v>
      </c>
      <c r="L1828">
        <v>37.630000000000003</v>
      </c>
      <c r="M1828">
        <v>125</v>
      </c>
      <c r="N1828">
        <v>85</v>
      </c>
      <c r="O1828">
        <v>40</v>
      </c>
      <c r="P1828">
        <v>105</v>
      </c>
      <c r="Q1828">
        <v>59</v>
      </c>
      <c r="R1828" t="s">
        <v>54</v>
      </c>
      <c r="S1828" t="s">
        <v>51</v>
      </c>
      <c r="T1828" t="s">
        <v>51</v>
      </c>
      <c r="U1828" t="s">
        <v>50</v>
      </c>
      <c r="V1828" t="s">
        <v>51</v>
      </c>
      <c r="W1828" t="s">
        <v>50</v>
      </c>
      <c r="X1828" t="s">
        <v>51</v>
      </c>
      <c r="Y1828" t="s">
        <v>50</v>
      </c>
      <c r="Z1828" t="s">
        <v>52</v>
      </c>
      <c r="AA1828" t="s">
        <v>50</v>
      </c>
      <c r="AB1828" t="s">
        <v>51</v>
      </c>
      <c r="AC1828">
        <v>68</v>
      </c>
      <c r="AD1828">
        <v>75</v>
      </c>
      <c r="AE1828">
        <v>119</v>
      </c>
      <c r="AF1828">
        <v>4</v>
      </c>
      <c r="AI1828" t="s">
        <v>52</v>
      </c>
      <c r="AJ1828" t="s">
        <v>52</v>
      </c>
      <c r="AK1828" t="s">
        <v>50</v>
      </c>
      <c r="AL1828" t="s">
        <v>51</v>
      </c>
      <c r="AM1828" t="s">
        <v>52</v>
      </c>
      <c r="AN1828" t="s">
        <v>51</v>
      </c>
      <c r="AO1828" t="s">
        <v>50</v>
      </c>
      <c r="AQ1828" t="s">
        <v>50</v>
      </c>
      <c r="AR1828" t="s">
        <v>50</v>
      </c>
      <c r="AS1828" t="s">
        <v>50</v>
      </c>
      <c r="AT1828" t="s">
        <v>50</v>
      </c>
      <c r="AU1828" t="s">
        <v>52</v>
      </c>
      <c r="AV1828" t="s">
        <v>52</v>
      </c>
      <c r="AW1828" t="s">
        <v>52</v>
      </c>
      <c r="AX1828" t="s">
        <v>52</v>
      </c>
      <c r="AY1828" t="s">
        <v>50</v>
      </c>
    </row>
    <row r="1829" spans="1:51" hidden="1" x14ac:dyDescent="0.25">
      <c r="A1829">
        <v>291167</v>
      </c>
      <c r="B1829">
        <v>70</v>
      </c>
      <c r="D1829">
        <v>70</v>
      </c>
      <c r="E1829">
        <v>2</v>
      </c>
      <c r="F1829" t="s">
        <v>2044</v>
      </c>
      <c r="G1829" s="22">
        <v>14023</v>
      </c>
      <c r="H1829">
        <v>80</v>
      </c>
      <c r="I1829" t="s">
        <v>46</v>
      </c>
      <c r="J1829" t="s">
        <v>47</v>
      </c>
      <c r="K1829" t="s">
        <v>58</v>
      </c>
      <c r="L1829">
        <v>37.9</v>
      </c>
      <c r="M1829">
        <v>115</v>
      </c>
      <c r="N1829">
        <v>60</v>
      </c>
      <c r="O1829">
        <v>55</v>
      </c>
      <c r="P1829">
        <v>87.5</v>
      </c>
      <c r="Q1829">
        <v>62</v>
      </c>
      <c r="R1829" t="s">
        <v>59</v>
      </c>
      <c r="S1829" t="s">
        <v>51</v>
      </c>
      <c r="T1829" t="s">
        <v>51</v>
      </c>
      <c r="U1829" t="s">
        <v>50</v>
      </c>
      <c r="V1829" t="s">
        <v>51</v>
      </c>
      <c r="W1829" t="s">
        <v>50</v>
      </c>
      <c r="X1829" t="s">
        <v>51</v>
      </c>
      <c r="Y1829" t="s">
        <v>50</v>
      </c>
      <c r="Z1829" t="s">
        <v>52</v>
      </c>
      <c r="AA1829" t="s">
        <v>50</v>
      </c>
      <c r="AB1829" t="s">
        <v>51</v>
      </c>
      <c r="AE1829">
        <v>118</v>
      </c>
      <c r="AH1829">
        <v>44.3</v>
      </c>
      <c r="AK1829" t="s">
        <v>50</v>
      </c>
      <c r="AL1829" t="s">
        <v>51</v>
      </c>
      <c r="AN1829" t="s">
        <v>51</v>
      </c>
      <c r="AO1829" t="s">
        <v>50</v>
      </c>
      <c r="AP1829" t="s">
        <v>50</v>
      </c>
      <c r="AQ1829" t="s">
        <v>50</v>
      </c>
      <c r="AR1829" t="s">
        <v>50</v>
      </c>
      <c r="AS1829" t="s">
        <v>50</v>
      </c>
      <c r="AT1829" t="s">
        <v>50</v>
      </c>
      <c r="AU1829" t="s">
        <v>52</v>
      </c>
      <c r="AV1829" t="s">
        <v>52</v>
      </c>
      <c r="AW1829" t="s">
        <v>52</v>
      </c>
      <c r="AX1829" t="s">
        <v>52</v>
      </c>
      <c r="AY1829" t="s">
        <v>50</v>
      </c>
    </row>
    <row r="1830" spans="1:51" hidden="1" x14ac:dyDescent="0.25">
      <c r="A1830">
        <v>291167</v>
      </c>
      <c r="B1830">
        <v>70</v>
      </c>
      <c r="C1830">
        <v>70</v>
      </c>
      <c r="D1830">
        <v>70</v>
      </c>
      <c r="E1830">
        <v>3</v>
      </c>
      <c r="F1830" t="s">
        <v>2045</v>
      </c>
      <c r="G1830" s="22">
        <v>14023</v>
      </c>
      <c r="H1830">
        <v>80</v>
      </c>
      <c r="I1830" t="s">
        <v>46</v>
      </c>
      <c r="J1830" t="s">
        <v>47</v>
      </c>
      <c r="K1830" t="s">
        <v>58</v>
      </c>
      <c r="L1830">
        <v>36.6</v>
      </c>
      <c r="M1830">
        <v>110</v>
      </c>
      <c r="N1830">
        <v>60</v>
      </c>
      <c r="O1830">
        <v>50</v>
      </c>
      <c r="P1830">
        <v>85</v>
      </c>
      <c r="Q1830">
        <v>59</v>
      </c>
      <c r="R1830" t="s">
        <v>59</v>
      </c>
      <c r="S1830" t="s">
        <v>51</v>
      </c>
      <c r="T1830" t="s">
        <v>51</v>
      </c>
      <c r="U1830" t="s">
        <v>50</v>
      </c>
      <c r="V1830" t="s">
        <v>51</v>
      </c>
      <c r="W1830" t="s">
        <v>50</v>
      </c>
      <c r="X1830" t="s">
        <v>51</v>
      </c>
      <c r="Y1830" t="s">
        <v>50</v>
      </c>
      <c r="Z1830" t="s">
        <v>52</v>
      </c>
      <c r="AA1830" t="s">
        <v>50</v>
      </c>
      <c r="AB1830" t="s">
        <v>51</v>
      </c>
      <c r="AK1830" t="s">
        <v>50</v>
      </c>
      <c r="AL1830" t="s">
        <v>51</v>
      </c>
      <c r="AM1830" t="s">
        <v>50</v>
      </c>
      <c r="AN1830" t="s">
        <v>51</v>
      </c>
      <c r="AO1830" t="s">
        <v>50</v>
      </c>
      <c r="AP1830" t="s">
        <v>50</v>
      </c>
      <c r="AQ1830" t="s">
        <v>50</v>
      </c>
      <c r="AR1830" t="s">
        <v>50</v>
      </c>
      <c r="AS1830" t="s">
        <v>50</v>
      </c>
      <c r="AT1830" t="s">
        <v>50</v>
      </c>
      <c r="AU1830" t="s">
        <v>52</v>
      </c>
      <c r="AV1830" t="s">
        <v>52</v>
      </c>
      <c r="AW1830" t="s">
        <v>52</v>
      </c>
      <c r="AX1830" t="s">
        <v>52</v>
      </c>
      <c r="AY1830" t="s">
        <v>50</v>
      </c>
    </row>
    <row r="1831" spans="1:51" hidden="1" x14ac:dyDescent="0.25">
      <c r="A1831">
        <v>291167</v>
      </c>
      <c r="B1831">
        <v>65</v>
      </c>
      <c r="C1831">
        <v>65</v>
      </c>
      <c r="D1831">
        <v>65</v>
      </c>
      <c r="E1831">
        <v>4</v>
      </c>
      <c r="F1831" t="s">
        <v>2046</v>
      </c>
      <c r="G1831" s="22">
        <v>14023</v>
      </c>
      <c r="H1831">
        <v>80</v>
      </c>
      <c r="I1831" t="s">
        <v>46</v>
      </c>
      <c r="J1831" t="s">
        <v>47</v>
      </c>
      <c r="K1831" t="s">
        <v>58</v>
      </c>
      <c r="L1831">
        <v>37</v>
      </c>
      <c r="M1831">
        <v>115</v>
      </c>
      <c r="N1831">
        <v>60</v>
      </c>
      <c r="O1831">
        <v>55</v>
      </c>
      <c r="P1831">
        <v>87.5</v>
      </c>
      <c r="Q1831">
        <v>74</v>
      </c>
      <c r="R1831" t="s">
        <v>54</v>
      </c>
      <c r="S1831" t="s">
        <v>50</v>
      </c>
      <c r="T1831" t="s">
        <v>51</v>
      </c>
      <c r="U1831" t="s">
        <v>50</v>
      </c>
      <c r="V1831" t="s">
        <v>51</v>
      </c>
      <c r="W1831" t="s">
        <v>50</v>
      </c>
      <c r="X1831" t="s">
        <v>51</v>
      </c>
      <c r="Y1831" t="s">
        <v>50</v>
      </c>
      <c r="Z1831" t="s">
        <v>52</v>
      </c>
      <c r="AA1831" t="s">
        <v>50</v>
      </c>
      <c r="AB1831" t="s">
        <v>51</v>
      </c>
      <c r="AC1831">
        <v>87</v>
      </c>
      <c r="AD1831">
        <v>55</v>
      </c>
      <c r="AE1831">
        <v>121</v>
      </c>
      <c r="AF1831">
        <v>5.2</v>
      </c>
      <c r="AI1831">
        <v>5.3</v>
      </c>
      <c r="AJ1831">
        <v>3.1</v>
      </c>
      <c r="AK1831" t="s">
        <v>50</v>
      </c>
      <c r="AL1831" t="s">
        <v>51</v>
      </c>
      <c r="AM1831" t="s">
        <v>50</v>
      </c>
      <c r="AN1831" t="s">
        <v>51</v>
      </c>
      <c r="AO1831" t="s">
        <v>51</v>
      </c>
      <c r="AP1831" t="s">
        <v>50</v>
      </c>
      <c r="AQ1831" t="s">
        <v>50</v>
      </c>
      <c r="AR1831" t="s">
        <v>50</v>
      </c>
      <c r="AS1831" t="s">
        <v>50</v>
      </c>
      <c r="AT1831" t="s">
        <v>50</v>
      </c>
      <c r="AU1831" t="s">
        <v>52</v>
      </c>
      <c r="AV1831" t="s">
        <v>52</v>
      </c>
      <c r="AW1831" t="s">
        <v>52</v>
      </c>
      <c r="AX1831" t="s">
        <v>52</v>
      </c>
      <c r="AY1831" t="s">
        <v>51</v>
      </c>
    </row>
    <row r="1832" spans="1:51" hidden="1" x14ac:dyDescent="0.25">
      <c r="A1832">
        <v>291167</v>
      </c>
      <c r="B1832">
        <v>65</v>
      </c>
      <c r="C1832">
        <v>65</v>
      </c>
      <c r="D1832">
        <v>65</v>
      </c>
      <c r="E1832">
        <v>5</v>
      </c>
      <c r="F1832" t="s">
        <v>2047</v>
      </c>
      <c r="G1832" s="22">
        <v>14023</v>
      </c>
      <c r="H1832">
        <v>80</v>
      </c>
      <c r="I1832" t="s">
        <v>46</v>
      </c>
      <c r="J1832" t="s">
        <v>47</v>
      </c>
      <c r="K1832" t="s">
        <v>58</v>
      </c>
      <c r="L1832">
        <v>37.5</v>
      </c>
      <c r="M1832">
        <v>105</v>
      </c>
      <c r="N1832">
        <v>65</v>
      </c>
      <c r="O1832">
        <v>40</v>
      </c>
      <c r="P1832">
        <v>85</v>
      </c>
      <c r="Q1832">
        <v>63</v>
      </c>
      <c r="R1832" t="s">
        <v>54</v>
      </c>
      <c r="S1832" t="s">
        <v>50</v>
      </c>
      <c r="T1832" t="s">
        <v>51</v>
      </c>
      <c r="U1832" t="s">
        <v>50</v>
      </c>
      <c r="V1832" t="s">
        <v>51</v>
      </c>
      <c r="W1832" t="s">
        <v>50</v>
      </c>
      <c r="X1832" t="s">
        <v>51</v>
      </c>
      <c r="Y1832" t="s">
        <v>50</v>
      </c>
      <c r="Z1832" t="s">
        <v>52</v>
      </c>
      <c r="AA1832" t="s">
        <v>50</v>
      </c>
      <c r="AB1832" t="s">
        <v>51</v>
      </c>
      <c r="AC1832">
        <v>79</v>
      </c>
      <c r="AD1832">
        <v>61</v>
      </c>
      <c r="AE1832">
        <v>118</v>
      </c>
      <c r="AI1832">
        <v>5.6</v>
      </c>
      <c r="AJ1832">
        <v>3.3</v>
      </c>
      <c r="AK1832" t="s">
        <v>50</v>
      </c>
      <c r="AL1832" t="s">
        <v>51</v>
      </c>
      <c r="AM1832" t="s">
        <v>50</v>
      </c>
      <c r="AN1832" t="s">
        <v>51</v>
      </c>
      <c r="AO1832" t="s">
        <v>51</v>
      </c>
      <c r="AP1832" t="s">
        <v>50</v>
      </c>
      <c r="AQ1832" t="s">
        <v>50</v>
      </c>
      <c r="AR1832" t="s">
        <v>50</v>
      </c>
      <c r="AS1832" t="s">
        <v>50</v>
      </c>
      <c r="AT1832" t="s">
        <v>50</v>
      </c>
      <c r="AU1832" t="s">
        <v>52</v>
      </c>
      <c r="AV1832" t="s">
        <v>52</v>
      </c>
      <c r="AW1832" t="s">
        <v>52</v>
      </c>
      <c r="AX1832" t="s">
        <v>52</v>
      </c>
      <c r="AY1832" t="s">
        <v>51</v>
      </c>
    </row>
    <row r="1833" spans="1:51" hidden="1" x14ac:dyDescent="0.25">
      <c r="A1833">
        <v>291167</v>
      </c>
      <c r="B1833">
        <v>65</v>
      </c>
      <c r="C1833">
        <v>65</v>
      </c>
      <c r="D1833">
        <v>65</v>
      </c>
      <c r="E1833">
        <v>6</v>
      </c>
      <c r="F1833" t="s">
        <v>2048</v>
      </c>
      <c r="G1833" s="22">
        <v>14023</v>
      </c>
      <c r="H1833">
        <v>80</v>
      </c>
      <c r="I1833" t="s">
        <v>46</v>
      </c>
      <c r="J1833" t="s">
        <v>47</v>
      </c>
      <c r="K1833" t="s">
        <v>58</v>
      </c>
      <c r="L1833">
        <v>37.4</v>
      </c>
      <c r="M1833">
        <v>150</v>
      </c>
      <c r="N1833">
        <v>80</v>
      </c>
      <c r="O1833">
        <v>70</v>
      </c>
      <c r="P1833">
        <v>115</v>
      </c>
      <c r="Q1833">
        <v>67</v>
      </c>
      <c r="R1833" t="s">
        <v>59</v>
      </c>
      <c r="S1833" t="s">
        <v>50</v>
      </c>
      <c r="T1833" t="s">
        <v>51</v>
      </c>
      <c r="U1833" t="s">
        <v>50</v>
      </c>
      <c r="V1833" t="s">
        <v>51</v>
      </c>
      <c r="W1833" t="s">
        <v>50</v>
      </c>
      <c r="X1833" t="s">
        <v>51</v>
      </c>
      <c r="Y1833" t="s">
        <v>50</v>
      </c>
      <c r="Z1833" t="s">
        <v>52</v>
      </c>
      <c r="AA1833" t="s">
        <v>50</v>
      </c>
      <c r="AB1833" t="s">
        <v>51</v>
      </c>
      <c r="AC1833">
        <v>97</v>
      </c>
      <c r="AD1833">
        <v>48</v>
      </c>
      <c r="AE1833">
        <v>116</v>
      </c>
      <c r="AF1833">
        <v>4.9000000000000004</v>
      </c>
      <c r="AK1833" t="s">
        <v>50</v>
      </c>
      <c r="AL1833" t="s">
        <v>50</v>
      </c>
      <c r="AM1833" t="s">
        <v>50</v>
      </c>
      <c r="AN1833" t="s">
        <v>51</v>
      </c>
      <c r="AO1833" t="s">
        <v>51</v>
      </c>
      <c r="AP1833" t="s">
        <v>50</v>
      </c>
      <c r="AQ1833" t="s">
        <v>50</v>
      </c>
      <c r="AR1833" t="s">
        <v>50</v>
      </c>
      <c r="AS1833" t="s">
        <v>50</v>
      </c>
      <c r="AT1833" t="s">
        <v>50</v>
      </c>
      <c r="AU1833" s="23">
        <v>43176</v>
      </c>
      <c r="AV1833">
        <v>0</v>
      </c>
      <c r="AW1833" s="23">
        <v>43179</v>
      </c>
      <c r="AX1833" t="s">
        <v>52</v>
      </c>
      <c r="AY1833" t="s">
        <v>51</v>
      </c>
    </row>
    <row r="1834" spans="1:51" x14ac:dyDescent="0.25">
      <c r="A1834">
        <v>291412</v>
      </c>
      <c r="B1834">
        <v>59</v>
      </c>
      <c r="C1834">
        <v>59</v>
      </c>
      <c r="D1834">
        <v>36</v>
      </c>
      <c r="E1834">
        <v>1</v>
      </c>
      <c r="F1834" t="s">
        <v>430</v>
      </c>
      <c r="G1834" s="22">
        <v>15917</v>
      </c>
      <c r="H1834">
        <v>75</v>
      </c>
      <c r="I1834" t="s">
        <v>56</v>
      </c>
      <c r="J1834" t="s">
        <v>57</v>
      </c>
      <c r="K1834" t="s">
        <v>58</v>
      </c>
      <c r="L1834">
        <v>22</v>
      </c>
      <c r="M1834">
        <v>135</v>
      </c>
      <c r="N1834">
        <v>80</v>
      </c>
      <c r="O1834">
        <v>55</v>
      </c>
      <c r="P1834">
        <v>107.5</v>
      </c>
      <c r="Q1834">
        <v>68</v>
      </c>
      <c r="R1834" t="s">
        <v>49</v>
      </c>
      <c r="S1834" t="s">
        <v>50</v>
      </c>
      <c r="T1834" t="s">
        <v>50</v>
      </c>
      <c r="U1834" t="s">
        <v>50</v>
      </c>
      <c r="V1834" t="s">
        <v>51</v>
      </c>
      <c r="W1834" t="s">
        <v>50</v>
      </c>
      <c r="X1834" t="s">
        <v>50</v>
      </c>
      <c r="Y1834" t="s">
        <v>51</v>
      </c>
      <c r="Z1834" t="s">
        <v>52</v>
      </c>
      <c r="AA1834" t="s">
        <v>50</v>
      </c>
      <c r="AB1834" t="s">
        <v>50</v>
      </c>
      <c r="AC1834">
        <v>86</v>
      </c>
      <c r="AD1834">
        <v>78</v>
      </c>
      <c r="AE1834">
        <v>148</v>
      </c>
      <c r="AF1834">
        <v>4.8</v>
      </c>
      <c r="AI1834">
        <v>3.1</v>
      </c>
      <c r="AJ1834">
        <v>1.1000000000000001</v>
      </c>
      <c r="AK1834" t="s">
        <v>51</v>
      </c>
      <c r="AL1834" t="s">
        <v>50</v>
      </c>
      <c r="AM1834" t="s">
        <v>50</v>
      </c>
      <c r="AN1834" t="s">
        <v>51</v>
      </c>
      <c r="AO1834" t="s">
        <v>51</v>
      </c>
      <c r="AP1834" t="s">
        <v>51</v>
      </c>
      <c r="AQ1834" t="s">
        <v>50</v>
      </c>
      <c r="AR1834" t="s">
        <v>50</v>
      </c>
      <c r="AS1834" t="s">
        <v>51</v>
      </c>
      <c r="AT1834" t="s">
        <v>50</v>
      </c>
      <c r="AU1834" t="s">
        <v>52</v>
      </c>
      <c r="AV1834" t="s">
        <v>52</v>
      </c>
      <c r="AW1834" t="s">
        <v>52</v>
      </c>
      <c r="AX1834" t="s">
        <v>52</v>
      </c>
      <c r="AY1834" t="s">
        <v>51</v>
      </c>
    </row>
    <row r="1835" spans="1:51" hidden="1" x14ac:dyDescent="0.25">
      <c r="A1835">
        <v>291412</v>
      </c>
      <c r="B1835">
        <v>59</v>
      </c>
      <c r="C1835">
        <v>59</v>
      </c>
      <c r="D1835">
        <v>36</v>
      </c>
      <c r="E1835">
        <v>2</v>
      </c>
      <c r="F1835" t="s">
        <v>2049</v>
      </c>
      <c r="G1835" s="22">
        <v>15917</v>
      </c>
      <c r="H1835">
        <v>75</v>
      </c>
      <c r="I1835" t="s">
        <v>56</v>
      </c>
      <c r="J1835" t="s">
        <v>57</v>
      </c>
      <c r="K1835" t="s">
        <v>58</v>
      </c>
      <c r="L1835">
        <v>22.4</v>
      </c>
      <c r="M1835">
        <v>160</v>
      </c>
      <c r="N1835">
        <v>90</v>
      </c>
      <c r="O1835">
        <v>70</v>
      </c>
      <c r="P1835">
        <v>125</v>
      </c>
      <c r="Q1835">
        <v>55</v>
      </c>
      <c r="R1835" t="s">
        <v>49</v>
      </c>
      <c r="S1835" t="s">
        <v>50</v>
      </c>
      <c r="T1835" t="s">
        <v>50</v>
      </c>
      <c r="U1835" t="s">
        <v>50</v>
      </c>
      <c r="V1835" t="s">
        <v>51</v>
      </c>
      <c r="W1835" t="s">
        <v>50</v>
      </c>
      <c r="X1835" t="s">
        <v>50</v>
      </c>
      <c r="Y1835" t="s">
        <v>51</v>
      </c>
      <c r="Z1835" t="s">
        <v>52</v>
      </c>
      <c r="AA1835" t="s">
        <v>50</v>
      </c>
      <c r="AB1835" t="s">
        <v>50</v>
      </c>
      <c r="AC1835">
        <v>75</v>
      </c>
      <c r="AD1835">
        <v>86</v>
      </c>
      <c r="AE1835">
        <v>130</v>
      </c>
      <c r="AF1835">
        <v>4.3</v>
      </c>
      <c r="AK1835" t="s">
        <v>51</v>
      </c>
      <c r="AL1835" t="s">
        <v>50</v>
      </c>
      <c r="AM1835" t="s">
        <v>50</v>
      </c>
      <c r="AN1835" t="s">
        <v>51</v>
      </c>
      <c r="AO1835" t="s">
        <v>51</v>
      </c>
      <c r="AP1835" t="s">
        <v>51</v>
      </c>
      <c r="AQ1835" t="s">
        <v>50</v>
      </c>
      <c r="AR1835" t="s">
        <v>50</v>
      </c>
      <c r="AS1835" t="s">
        <v>50</v>
      </c>
      <c r="AT1835" t="s">
        <v>50</v>
      </c>
      <c r="AU1835" t="s">
        <v>52</v>
      </c>
      <c r="AV1835" t="s">
        <v>52</v>
      </c>
      <c r="AW1835" t="s">
        <v>52</v>
      </c>
      <c r="AX1835" t="s">
        <v>52</v>
      </c>
      <c r="AY1835" t="s">
        <v>51</v>
      </c>
    </row>
    <row r="1836" spans="1:51" hidden="1" x14ac:dyDescent="0.25">
      <c r="A1836">
        <v>291412</v>
      </c>
      <c r="B1836">
        <v>60</v>
      </c>
      <c r="C1836">
        <v>60</v>
      </c>
      <c r="D1836">
        <v>29</v>
      </c>
      <c r="E1836">
        <v>3</v>
      </c>
      <c r="F1836" t="s">
        <v>2050</v>
      </c>
      <c r="G1836" s="22">
        <v>15917</v>
      </c>
      <c r="H1836">
        <v>75</v>
      </c>
      <c r="I1836" t="s">
        <v>56</v>
      </c>
      <c r="J1836" t="s">
        <v>57</v>
      </c>
      <c r="K1836" t="s">
        <v>58</v>
      </c>
      <c r="L1836">
        <v>21.5</v>
      </c>
      <c r="M1836">
        <v>140</v>
      </c>
      <c r="N1836">
        <v>80</v>
      </c>
      <c r="O1836">
        <v>60</v>
      </c>
      <c r="P1836">
        <v>110</v>
      </c>
      <c r="Q1836">
        <v>58</v>
      </c>
      <c r="R1836" t="s">
        <v>49</v>
      </c>
      <c r="S1836" t="s">
        <v>50</v>
      </c>
      <c r="T1836" t="s">
        <v>50</v>
      </c>
      <c r="U1836" t="s">
        <v>50</v>
      </c>
      <c r="V1836" t="s">
        <v>51</v>
      </c>
      <c r="W1836" t="s">
        <v>50</v>
      </c>
      <c r="X1836" t="s">
        <v>50</v>
      </c>
      <c r="Y1836" t="s">
        <v>51</v>
      </c>
      <c r="Z1836" t="s">
        <v>52</v>
      </c>
      <c r="AA1836" t="s">
        <v>50</v>
      </c>
      <c r="AB1836" t="s">
        <v>50</v>
      </c>
      <c r="AC1836">
        <v>83</v>
      </c>
      <c r="AD1836">
        <v>80</v>
      </c>
      <c r="AE1836">
        <v>151</v>
      </c>
      <c r="AF1836">
        <v>4.5999999999999996</v>
      </c>
      <c r="AI1836">
        <v>3.5</v>
      </c>
      <c r="AJ1836">
        <v>1.3</v>
      </c>
      <c r="AK1836" t="s">
        <v>50</v>
      </c>
      <c r="AL1836" t="s">
        <v>50</v>
      </c>
      <c r="AM1836" t="s">
        <v>50</v>
      </c>
      <c r="AN1836" t="s">
        <v>51</v>
      </c>
      <c r="AO1836" t="s">
        <v>50</v>
      </c>
      <c r="AP1836" t="s">
        <v>50</v>
      </c>
      <c r="AQ1836" t="s">
        <v>50</v>
      </c>
      <c r="AR1836" t="s">
        <v>50</v>
      </c>
      <c r="AS1836" t="s">
        <v>51</v>
      </c>
      <c r="AT1836" t="s">
        <v>50</v>
      </c>
      <c r="AU1836" t="s">
        <v>52</v>
      </c>
      <c r="AV1836" t="s">
        <v>52</v>
      </c>
      <c r="AW1836" t="s">
        <v>52</v>
      </c>
      <c r="AX1836" t="s">
        <v>52</v>
      </c>
      <c r="AY1836" t="s">
        <v>51</v>
      </c>
    </row>
    <row r="1837" spans="1:51" x14ac:dyDescent="0.25">
      <c r="A1837">
        <v>291426</v>
      </c>
      <c r="B1837">
        <v>60</v>
      </c>
      <c r="C1837">
        <v>60</v>
      </c>
      <c r="D1837">
        <v>43</v>
      </c>
      <c r="E1837">
        <v>1</v>
      </c>
      <c r="F1837" t="s">
        <v>431</v>
      </c>
      <c r="G1837" s="22">
        <v>19055</v>
      </c>
      <c r="H1837">
        <v>66</v>
      </c>
      <c r="I1837" t="s">
        <v>46</v>
      </c>
      <c r="J1837" t="s">
        <v>57</v>
      </c>
      <c r="K1837" t="s">
        <v>58</v>
      </c>
      <c r="L1837">
        <v>28.4</v>
      </c>
      <c r="M1837">
        <v>130</v>
      </c>
      <c r="N1837">
        <v>80</v>
      </c>
      <c r="O1837">
        <v>50</v>
      </c>
      <c r="P1837">
        <v>105</v>
      </c>
      <c r="Q1837">
        <v>79</v>
      </c>
      <c r="R1837" t="s">
        <v>49</v>
      </c>
      <c r="S1837" t="s">
        <v>50</v>
      </c>
      <c r="T1837" t="s">
        <v>50</v>
      </c>
      <c r="U1837" t="s">
        <v>50</v>
      </c>
      <c r="V1837" t="s">
        <v>50</v>
      </c>
      <c r="W1837" t="s">
        <v>50</v>
      </c>
      <c r="X1837" t="s">
        <v>50</v>
      </c>
      <c r="Y1837" t="s">
        <v>50</v>
      </c>
      <c r="Z1837" t="s">
        <v>52</v>
      </c>
      <c r="AA1837" t="s">
        <v>50</v>
      </c>
      <c r="AB1837" t="s">
        <v>50</v>
      </c>
      <c r="AC1837">
        <v>93</v>
      </c>
      <c r="AD1837">
        <v>56</v>
      </c>
      <c r="AE1837">
        <v>135</v>
      </c>
      <c r="AF1837">
        <v>4.0999999999999996</v>
      </c>
      <c r="AK1837" t="s">
        <v>51</v>
      </c>
      <c r="AL1837" t="s">
        <v>50</v>
      </c>
      <c r="AM1837" t="s">
        <v>50</v>
      </c>
      <c r="AN1837" t="s">
        <v>51</v>
      </c>
      <c r="AO1837" t="s">
        <v>50</v>
      </c>
      <c r="AP1837" t="s">
        <v>50</v>
      </c>
      <c r="AQ1837" t="s">
        <v>50</v>
      </c>
      <c r="AR1837" t="s">
        <v>50</v>
      </c>
      <c r="AS1837" t="s">
        <v>50</v>
      </c>
      <c r="AT1837" t="s">
        <v>50</v>
      </c>
      <c r="AU1837" t="s">
        <v>52</v>
      </c>
      <c r="AV1837" t="s">
        <v>52</v>
      </c>
      <c r="AW1837" t="s">
        <v>52</v>
      </c>
      <c r="AX1837" t="s">
        <v>52</v>
      </c>
      <c r="AY1837" t="s">
        <v>50</v>
      </c>
    </row>
    <row r="1838" spans="1:51" hidden="1" x14ac:dyDescent="0.25">
      <c r="A1838">
        <v>291426</v>
      </c>
      <c r="B1838">
        <v>60</v>
      </c>
      <c r="C1838">
        <v>60</v>
      </c>
      <c r="D1838">
        <v>43</v>
      </c>
      <c r="E1838">
        <v>2</v>
      </c>
      <c r="F1838" t="s">
        <v>2051</v>
      </c>
      <c r="G1838" s="22">
        <v>19055</v>
      </c>
      <c r="H1838">
        <v>66</v>
      </c>
      <c r="I1838" t="s">
        <v>46</v>
      </c>
      <c r="J1838" t="s">
        <v>57</v>
      </c>
      <c r="K1838" t="s">
        <v>58</v>
      </c>
      <c r="L1838">
        <v>29.2</v>
      </c>
      <c r="M1838">
        <v>140</v>
      </c>
      <c r="N1838">
        <v>80</v>
      </c>
      <c r="O1838">
        <v>60</v>
      </c>
      <c r="P1838">
        <v>110</v>
      </c>
      <c r="Q1838">
        <v>89</v>
      </c>
      <c r="R1838" t="s">
        <v>49</v>
      </c>
      <c r="S1838" t="s">
        <v>50</v>
      </c>
      <c r="T1838" t="s">
        <v>50</v>
      </c>
      <c r="U1838" t="s">
        <v>50</v>
      </c>
      <c r="V1838" t="s">
        <v>50</v>
      </c>
      <c r="W1838" t="s">
        <v>50</v>
      </c>
      <c r="X1838" t="s">
        <v>50</v>
      </c>
      <c r="Y1838" t="s">
        <v>50</v>
      </c>
      <c r="Z1838" t="s">
        <v>52</v>
      </c>
      <c r="AA1838" t="s">
        <v>50</v>
      </c>
      <c r="AB1838" t="s">
        <v>50</v>
      </c>
      <c r="AC1838">
        <v>79</v>
      </c>
      <c r="AD1838">
        <v>68</v>
      </c>
      <c r="AE1838">
        <v>140</v>
      </c>
      <c r="AF1838">
        <v>4.3</v>
      </c>
      <c r="AI1838">
        <v>6.8</v>
      </c>
      <c r="AJ1838">
        <v>4.2</v>
      </c>
      <c r="AK1838" t="s">
        <v>51</v>
      </c>
      <c r="AL1838" t="s">
        <v>50</v>
      </c>
      <c r="AM1838" t="s">
        <v>50</v>
      </c>
      <c r="AN1838" t="s">
        <v>51</v>
      </c>
      <c r="AO1838" t="s">
        <v>50</v>
      </c>
      <c r="AP1838" t="s">
        <v>50</v>
      </c>
      <c r="AQ1838" t="s">
        <v>50</v>
      </c>
      <c r="AR1838" t="s">
        <v>50</v>
      </c>
      <c r="AS1838" t="s">
        <v>50</v>
      </c>
      <c r="AT1838" t="s">
        <v>50</v>
      </c>
      <c r="AU1838" t="s">
        <v>52</v>
      </c>
      <c r="AV1838" t="s">
        <v>52</v>
      </c>
      <c r="AW1838" t="s">
        <v>52</v>
      </c>
      <c r="AX1838" t="s">
        <v>52</v>
      </c>
      <c r="AY1838" t="s">
        <v>50</v>
      </c>
    </row>
    <row r="1839" spans="1:51" x14ac:dyDescent="0.25">
      <c r="A1839">
        <v>291521</v>
      </c>
      <c r="B1839">
        <v>65</v>
      </c>
      <c r="D1839">
        <v>65</v>
      </c>
      <c r="E1839">
        <v>1</v>
      </c>
      <c r="F1839" t="s">
        <v>432</v>
      </c>
      <c r="G1839" s="22">
        <v>11333</v>
      </c>
      <c r="H1839">
        <v>87</v>
      </c>
      <c r="I1839" t="s">
        <v>46</v>
      </c>
      <c r="J1839" t="s">
        <v>57</v>
      </c>
      <c r="K1839" t="s">
        <v>58</v>
      </c>
      <c r="L1839">
        <v>22.45</v>
      </c>
      <c r="M1839">
        <v>120</v>
      </c>
      <c r="N1839">
        <v>60</v>
      </c>
      <c r="O1839">
        <v>60</v>
      </c>
      <c r="P1839">
        <v>90</v>
      </c>
      <c r="Q1839">
        <v>75</v>
      </c>
      <c r="R1839" t="s">
        <v>54</v>
      </c>
      <c r="S1839" t="s">
        <v>50</v>
      </c>
      <c r="T1839" t="s">
        <v>50</v>
      </c>
      <c r="U1839" t="s">
        <v>50</v>
      </c>
      <c r="V1839" t="s">
        <v>51</v>
      </c>
      <c r="W1839" t="s">
        <v>51</v>
      </c>
      <c r="X1839" t="s">
        <v>50</v>
      </c>
      <c r="Y1839" t="s">
        <v>50</v>
      </c>
      <c r="Z1839" t="b">
        <v>1</v>
      </c>
      <c r="AA1839" t="s">
        <v>50</v>
      </c>
      <c r="AB1839" t="s">
        <v>50</v>
      </c>
      <c r="AC1839">
        <v>54</v>
      </c>
      <c r="AD1839">
        <v>83</v>
      </c>
      <c r="AE1839">
        <v>140</v>
      </c>
      <c r="AF1839">
        <v>3.8</v>
      </c>
      <c r="AI1839" t="s">
        <v>52</v>
      </c>
      <c r="AJ1839" t="s">
        <v>52</v>
      </c>
      <c r="AK1839" t="s">
        <v>50</v>
      </c>
      <c r="AL1839" t="s">
        <v>50</v>
      </c>
      <c r="AM1839" t="s">
        <v>52</v>
      </c>
      <c r="AN1839" t="s">
        <v>50</v>
      </c>
      <c r="AO1839" t="s">
        <v>51</v>
      </c>
      <c r="AP1839" t="s">
        <v>50</v>
      </c>
      <c r="AQ1839" t="s">
        <v>50</v>
      </c>
      <c r="AR1839" t="s">
        <v>50</v>
      </c>
      <c r="AS1839" t="s">
        <v>51</v>
      </c>
      <c r="AT1839" t="s">
        <v>50</v>
      </c>
      <c r="AU1839" t="s">
        <v>52</v>
      </c>
      <c r="AV1839" t="s">
        <v>52</v>
      </c>
      <c r="AW1839" t="s">
        <v>52</v>
      </c>
      <c r="AX1839" t="s">
        <v>52</v>
      </c>
      <c r="AY1839" t="s">
        <v>51</v>
      </c>
    </row>
    <row r="1840" spans="1:51" hidden="1" x14ac:dyDescent="0.25">
      <c r="A1840">
        <v>291521</v>
      </c>
      <c r="B1840">
        <v>65</v>
      </c>
      <c r="C1840">
        <v>65</v>
      </c>
      <c r="D1840">
        <v>65</v>
      </c>
      <c r="E1840">
        <v>2</v>
      </c>
      <c r="F1840" t="s">
        <v>2052</v>
      </c>
      <c r="G1840" s="22">
        <v>11333</v>
      </c>
      <c r="H1840">
        <v>87</v>
      </c>
      <c r="I1840" t="s">
        <v>46</v>
      </c>
      <c r="J1840" t="s">
        <v>57</v>
      </c>
      <c r="K1840" t="s">
        <v>58</v>
      </c>
      <c r="L1840">
        <v>23.5</v>
      </c>
      <c r="M1840">
        <v>140</v>
      </c>
      <c r="N1840">
        <v>70</v>
      </c>
      <c r="O1840">
        <v>70</v>
      </c>
      <c r="P1840">
        <v>105</v>
      </c>
      <c r="Q1840">
        <v>76</v>
      </c>
      <c r="R1840" t="s">
        <v>54</v>
      </c>
      <c r="S1840" t="s">
        <v>50</v>
      </c>
      <c r="T1840" t="s">
        <v>50</v>
      </c>
      <c r="U1840" t="s">
        <v>50</v>
      </c>
      <c r="V1840" t="s">
        <v>51</v>
      </c>
      <c r="W1840" t="s">
        <v>51</v>
      </c>
      <c r="X1840" t="s">
        <v>50</v>
      </c>
      <c r="Z1840" t="b">
        <v>1</v>
      </c>
      <c r="AA1840" t="s">
        <v>50</v>
      </c>
      <c r="AB1840" t="s">
        <v>50</v>
      </c>
      <c r="AK1840" t="s">
        <v>50</v>
      </c>
      <c r="AL1840" t="s">
        <v>50</v>
      </c>
      <c r="AN1840" t="s">
        <v>50</v>
      </c>
      <c r="AO1840" t="s">
        <v>51</v>
      </c>
      <c r="AP1840" t="s">
        <v>50</v>
      </c>
      <c r="AQ1840" t="s">
        <v>50</v>
      </c>
      <c r="AR1840" t="s">
        <v>50</v>
      </c>
      <c r="AS1840" t="s">
        <v>51</v>
      </c>
      <c r="AT1840" t="s">
        <v>50</v>
      </c>
      <c r="AU1840" t="s">
        <v>52</v>
      </c>
      <c r="AV1840" t="s">
        <v>52</v>
      </c>
      <c r="AW1840" t="s">
        <v>52</v>
      </c>
      <c r="AX1840" t="s">
        <v>52</v>
      </c>
      <c r="AY1840" t="s">
        <v>51</v>
      </c>
    </row>
    <row r="1841" spans="1:51" hidden="1" x14ac:dyDescent="0.25">
      <c r="A1841">
        <v>291521</v>
      </c>
      <c r="B1841">
        <v>65</v>
      </c>
      <c r="C1841">
        <v>65</v>
      </c>
      <c r="D1841">
        <v>65</v>
      </c>
      <c r="E1841">
        <v>3</v>
      </c>
      <c r="F1841" t="s">
        <v>2053</v>
      </c>
      <c r="G1841" s="22">
        <v>11333</v>
      </c>
      <c r="H1841">
        <v>87</v>
      </c>
      <c r="I1841" t="s">
        <v>46</v>
      </c>
      <c r="J1841" t="s">
        <v>57</v>
      </c>
      <c r="K1841" t="s">
        <v>58</v>
      </c>
      <c r="L1841">
        <v>23.1</v>
      </c>
      <c r="M1841">
        <v>115</v>
      </c>
      <c r="N1841">
        <v>60</v>
      </c>
      <c r="O1841">
        <v>55</v>
      </c>
      <c r="P1841">
        <v>87.5</v>
      </c>
      <c r="Q1841">
        <v>75</v>
      </c>
      <c r="R1841" t="s">
        <v>59</v>
      </c>
      <c r="S1841" t="s">
        <v>50</v>
      </c>
      <c r="T1841" t="s">
        <v>50</v>
      </c>
      <c r="U1841" t="s">
        <v>51</v>
      </c>
      <c r="V1841" t="s">
        <v>51</v>
      </c>
      <c r="W1841" t="s">
        <v>51</v>
      </c>
      <c r="X1841" t="s">
        <v>50</v>
      </c>
      <c r="Y1841" t="s">
        <v>50</v>
      </c>
      <c r="Z1841" t="b">
        <v>1</v>
      </c>
      <c r="AA1841" t="s">
        <v>50</v>
      </c>
      <c r="AB1841" t="s">
        <v>50</v>
      </c>
      <c r="AC1841">
        <v>52</v>
      </c>
      <c r="AD1841">
        <v>83</v>
      </c>
      <c r="AE1841">
        <v>133</v>
      </c>
      <c r="AF1841">
        <v>4.4000000000000004</v>
      </c>
      <c r="AK1841" t="s">
        <v>50</v>
      </c>
      <c r="AL1841" t="s">
        <v>50</v>
      </c>
      <c r="AN1841" t="s">
        <v>50</v>
      </c>
      <c r="AO1841" t="s">
        <v>51</v>
      </c>
      <c r="AP1841" t="s">
        <v>50</v>
      </c>
      <c r="AQ1841" t="s">
        <v>50</v>
      </c>
      <c r="AR1841" t="s">
        <v>50</v>
      </c>
      <c r="AS1841" t="s">
        <v>51</v>
      </c>
      <c r="AT1841" t="s">
        <v>50</v>
      </c>
      <c r="AU1841" t="s">
        <v>52</v>
      </c>
      <c r="AV1841" t="s">
        <v>52</v>
      </c>
      <c r="AW1841" t="s">
        <v>52</v>
      </c>
      <c r="AX1841" t="s">
        <v>52</v>
      </c>
      <c r="AY1841" t="s">
        <v>51</v>
      </c>
    </row>
    <row r="1842" spans="1:51" hidden="1" x14ac:dyDescent="0.25">
      <c r="A1842">
        <v>291521</v>
      </c>
      <c r="B1842">
        <v>65</v>
      </c>
      <c r="C1842">
        <v>65</v>
      </c>
      <c r="D1842">
        <v>65</v>
      </c>
      <c r="E1842">
        <v>4</v>
      </c>
      <c r="F1842" t="s">
        <v>2054</v>
      </c>
      <c r="G1842" s="22">
        <v>11333</v>
      </c>
      <c r="H1842">
        <v>87</v>
      </c>
      <c r="I1842" t="s">
        <v>46</v>
      </c>
      <c r="J1842" t="s">
        <v>57</v>
      </c>
      <c r="K1842" t="s">
        <v>58</v>
      </c>
      <c r="L1842">
        <v>22.5</v>
      </c>
      <c r="M1842">
        <v>140</v>
      </c>
      <c r="N1842">
        <v>55</v>
      </c>
      <c r="O1842">
        <v>85</v>
      </c>
      <c r="P1842">
        <v>97.5</v>
      </c>
      <c r="Q1842">
        <v>69</v>
      </c>
      <c r="R1842" t="s">
        <v>59</v>
      </c>
      <c r="S1842" t="s">
        <v>50</v>
      </c>
      <c r="T1842" t="s">
        <v>50</v>
      </c>
      <c r="U1842" t="s">
        <v>50</v>
      </c>
      <c r="V1842" t="s">
        <v>51</v>
      </c>
      <c r="W1842" t="s">
        <v>51</v>
      </c>
      <c r="X1842" t="s">
        <v>50</v>
      </c>
      <c r="Y1842" t="s">
        <v>50</v>
      </c>
      <c r="Z1842" t="b">
        <v>1</v>
      </c>
      <c r="AA1842" t="s">
        <v>50</v>
      </c>
      <c r="AB1842" t="s">
        <v>50</v>
      </c>
      <c r="AK1842" t="s">
        <v>50</v>
      </c>
      <c r="AL1842" t="s">
        <v>50</v>
      </c>
      <c r="AN1842" t="s">
        <v>50</v>
      </c>
      <c r="AO1842" t="s">
        <v>51</v>
      </c>
      <c r="AP1842" t="s">
        <v>50</v>
      </c>
      <c r="AQ1842" t="s">
        <v>50</v>
      </c>
      <c r="AR1842" t="s">
        <v>50</v>
      </c>
      <c r="AS1842" t="s">
        <v>51</v>
      </c>
      <c r="AT1842" t="s">
        <v>50</v>
      </c>
      <c r="AU1842" t="s">
        <v>52</v>
      </c>
      <c r="AV1842" t="s">
        <v>52</v>
      </c>
      <c r="AW1842" t="s">
        <v>52</v>
      </c>
      <c r="AX1842" t="s">
        <v>52</v>
      </c>
      <c r="AY1842" t="s">
        <v>51</v>
      </c>
    </row>
    <row r="1843" spans="1:51" hidden="1" x14ac:dyDescent="0.25">
      <c r="A1843">
        <v>291521</v>
      </c>
      <c r="B1843">
        <v>65</v>
      </c>
      <c r="C1843">
        <v>65</v>
      </c>
      <c r="D1843">
        <v>65</v>
      </c>
      <c r="E1843">
        <v>5</v>
      </c>
      <c r="F1843" t="s">
        <v>2055</v>
      </c>
      <c r="G1843" s="22">
        <v>11333</v>
      </c>
      <c r="H1843">
        <v>87</v>
      </c>
      <c r="I1843" t="s">
        <v>46</v>
      </c>
      <c r="J1843" t="s">
        <v>57</v>
      </c>
      <c r="K1843" t="s">
        <v>58</v>
      </c>
      <c r="L1843">
        <v>23.2</v>
      </c>
      <c r="M1843">
        <v>155</v>
      </c>
      <c r="N1843">
        <v>80</v>
      </c>
      <c r="O1843">
        <v>75</v>
      </c>
      <c r="P1843">
        <v>117.5</v>
      </c>
      <c r="Q1843">
        <v>64</v>
      </c>
      <c r="R1843" t="s">
        <v>59</v>
      </c>
      <c r="S1843" t="s">
        <v>50</v>
      </c>
      <c r="T1843" t="s">
        <v>50</v>
      </c>
      <c r="U1843" t="s">
        <v>50</v>
      </c>
      <c r="V1843" t="s">
        <v>51</v>
      </c>
      <c r="W1843" t="s">
        <v>51</v>
      </c>
      <c r="X1843" t="s">
        <v>50</v>
      </c>
      <c r="Y1843" t="s">
        <v>50</v>
      </c>
      <c r="Z1843" t="b">
        <v>1</v>
      </c>
      <c r="AA1843" t="s">
        <v>50</v>
      </c>
      <c r="AB1843" t="s">
        <v>50</v>
      </c>
      <c r="AC1843">
        <v>64</v>
      </c>
      <c r="AD1843">
        <v>76</v>
      </c>
      <c r="AE1843">
        <v>138</v>
      </c>
      <c r="AF1843">
        <v>4.4000000000000004</v>
      </c>
      <c r="AK1843" t="s">
        <v>50</v>
      </c>
      <c r="AL1843" t="s">
        <v>50</v>
      </c>
      <c r="AM1843" t="s">
        <v>50</v>
      </c>
      <c r="AN1843" t="s">
        <v>50</v>
      </c>
      <c r="AO1843" t="s">
        <v>51</v>
      </c>
      <c r="AP1843" t="s">
        <v>50</v>
      </c>
      <c r="AQ1843" t="s">
        <v>50</v>
      </c>
      <c r="AR1843" t="s">
        <v>50</v>
      </c>
      <c r="AS1843" t="s">
        <v>51</v>
      </c>
      <c r="AT1843" t="s">
        <v>50</v>
      </c>
      <c r="AU1843" t="s">
        <v>52</v>
      </c>
      <c r="AV1843" t="s">
        <v>52</v>
      </c>
      <c r="AW1843" t="s">
        <v>52</v>
      </c>
      <c r="AX1843" t="s">
        <v>52</v>
      </c>
      <c r="AY1843" t="s">
        <v>51</v>
      </c>
    </row>
    <row r="1844" spans="1:51" hidden="1" x14ac:dyDescent="0.25">
      <c r="A1844">
        <v>291521</v>
      </c>
      <c r="B1844">
        <v>65</v>
      </c>
      <c r="C1844">
        <v>65</v>
      </c>
      <c r="D1844">
        <v>65</v>
      </c>
      <c r="E1844">
        <v>6</v>
      </c>
      <c r="F1844" t="s">
        <v>2056</v>
      </c>
      <c r="G1844" s="22">
        <v>11333</v>
      </c>
      <c r="H1844">
        <v>87</v>
      </c>
      <c r="I1844" t="s">
        <v>46</v>
      </c>
      <c r="J1844" t="s">
        <v>57</v>
      </c>
      <c r="K1844" t="s">
        <v>58</v>
      </c>
      <c r="L1844">
        <v>23.2</v>
      </c>
      <c r="O1844">
        <v>0</v>
      </c>
      <c r="P1844">
        <v>0</v>
      </c>
      <c r="S1844" t="s">
        <v>50</v>
      </c>
      <c r="T1844" t="s">
        <v>50</v>
      </c>
      <c r="V1844" t="s">
        <v>51</v>
      </c>
      <c r="W1844" t="s">
        <v>51</v>
      </c>
      <c r="X1844" t="s">
        <v>50</v>
      </c>
      <c r="Y1844" t="s">
        <v>50</v>
      </c>
      <c r="Z1844" t="b">
        <v>1</v>
      </c>
      <c r="AA1844" t="s">
        <v>50</v>
      </c>
      <c r="AB1844" t="s">
        <v>50</v>
      </c>
      <c r="AK1844" t="s">
        <v>50</v>
      </c>
      <c r="AL1844" t="s">
        <v>50</v>
      </c>
      <c r="AM1844" t="s">
        <v>50</v>
      </c>
      <c r="AN1844" t="s">
        <v>50</v>
      </c>
      <c r="AO1844" t="s">
        <v>51</v>
      </c>
      <c r="AP1844" t="s">
        <v>50</v>
      </c>
      <c r="AQ1844" t="s">
        <v>50</v>
      </c>
      <c r="AR1844" t="s">
        <v>50</v>
      </c>
      <c r="AS1844" t="s">
        <v>51</v>
      </c>
      <c r="AT1844" t="s">
        <v>50</v>
      </c>
      <c r="AU1844" t="s">
        <v>52</v>
      </c>
      <c r="AV1844" t="s">
        <v>52</v>
      </c>
      <c r="AW1844" t="s">
        <v>52</v>
      </c>
      <c r="AX1844" t="s">
        <v>52</v>
      </c>
      <c r="AY1844" t="s">
        <v>51</v>
      </c>
    </row>
    <row r="1845" spans="1:51" x14ac:dyDescent="0.25">
      <c r="A1845">
        <v>291576</v>
      </c>
      <c r="B1845">
        <v>64</v>
      </c>
      <c r="D1845">
        <v>64</v>
      </c>
      <c r="E1845">
        <v>1</v>
      </c>
      <c r="F1845" t="s">
        <v>433</v>
      </c>
      <c r="G1845" s="22">
        <v>9941</v>
      </c>
      <c r="H1845">
        <v>91</v>
      </c>
      <c r="I1845" t="s">
        <v>46</v>
      </c>
      <c r="J1845" t="s">
        <v>47</v>
      </c>
      <c r="K1845" t="s">
        <v>58</v>
      </c>
      <c r="L1845">
        <v>21.1</v>
      </c>
      <c r="M1845">
        <v>120</v>
      </c>
      <c r="N1845">
        <v>60</v>
      </c>
      <c r="O1845">
        <v>60</v>
      </c>
      <c r="P1845">
        <v>90</v>
      </c>
      <c r="Q1845">
        <v>60</v>
      </c>
      <c r="R1845" t="s">
        <v>54</v>
      </c>
      <c r="S1845" t="s">
        <v>50</v>
      </c>
      <c r="T1845" t="s">
        <v>50</v>
      </c>
      <c r="U1845" t="s">
        <v>50</v>
      </c>
      <c r="V1845" t="s">
        <v>51</v>
      </c>
      <c r="W1845" t="s">
        <v>50</v>
      </c>
      <c r="X1845" t="s">
        <v>51</v>
      </c>
      <c r="Y1845" t="s">
        <v>50</v>
      </c>
      <c r="Z1845" t="s">
        <v>52</v>
      </c>
      <c r="AA1845" t="s">
        <v>51</v>
      </c>
      <c r="AB1845" t="s">
        <v>51</v>
      </c>
      <c r="AC1845">
        <v>148</v>
      </c>
      <c r="AD1845">
        <v>27</v>
      </c>
      <c r="AE1845">
        <v>111</v>
      </c>
      <c r="AF1845">
        <v>5</v>
      </c>
      <c r="AI1845" t="s">
        <v>52</v>
      </c>
      <c r="AJ1845" t="s">
        <v>52</v>
      </c>
      <c r="AK1845" t="s">
        <v>51</v>
      </c>
      <c r="AL1845" t="s">
        <v>50</v>
      </c>
      <c r="AM1845" t="s">
        <v>52</v>
      </c>
      <c r="AN1845" t="s">
        <v>51</v>
      </c>
      <c r="AO1845" t="s">
        <v>51</v>
      </c>
      <c r="AP1845" t="s">
        <v>50</v>
      </c>
      <c r="AQ1845" t="s">
        <v>50</v>
      </c>
      <c r="AR1845" t="s">
        <v>50</v>
      </c>
      <c r="AS1845" t="s">
        <v>51</v>
      </c>
      <c r="AT1845" t="s">
        <v>50</v>
      </c>
      <c r="AU1845" t="s">
        <v>52</v>
      </c>
      <c r="AV1845" t="s">
        <v>52</v>
      </c>
      <c r="AW1845" t="s">
        <v>52</v>
      </c>
      <c r="AX1845" t="s">
        <v>52</v>
      </c>
      <c r="AY1845" t="s">
        <v>51</v>
      </c>
    </row>
    <row r="1846" spans="1:51" hidden="1" x14ac:dyDescent="0.25">
      <c r="A1846">
        <v>291576</v>
      </c>
      <c r="B1846">
        <v>64</v>
      </c>
      <c r="C1846">
        <v>64</v>
      </c>
      <c r="D1846">
        <v>64</v>
      </c>
      <c r="E1846">
        <v>2</v>
      </c>
      <c r="F1846" t="s">
        <v>2057</v>
      </c>
      <c r="G1846" s="22">
        <v>9941</v>
      </c>
      <c r="H1846">
        <v>91</v>
      </c>
      <c r="I1846" t="s">
        <v>46</v>
      </c>
      <c r="J1846" t="s">
        <v>47</v>
      </c>
      <c r="K1846" t="s">
        <v>58</v>
      </c>
      <c r="L1846">
        <v>21.1</v>
      </c>
      <c r="M1846">
        <v>135</v>
      </c>
      <c r="N1846">
        <v>70</v>
      </c>
      <c r="O1846">
        <v>65</v>
      </c>
      <c r="P1846">
        <v>102.5</v>
      </c>
      <c r="Q1846">
        <v>61</v>
      </c>
      <c r="R1846" t="s">
        <v>54</v>
      </c>
      <c r="S1846" t="s">
        <v>50</v>
      </c>
      <c r="T1846" t="s">
        <v>50</v>
      </c>
      <c r="U1846" t="s">
        <v>50</v>
      </c>
      <c r="V1846" t="s">
        <v>51</v>
      </c>
      <c r="W1846" t="s">
        <v>50</v>
      </c>
      <c r="X1846" t="s">
        <v>51</v>
      </c>
      <c r="Y1846" t="s">
        <v>50</v>
      </c>
      <c r="Z1846" t="s">
        <v>52</v>
      </c>
      <c r="AA1846" t="s">
        <v>51</v>
      </c>
      <c r="AB1846" t="s">
        <v>51</v>
      </c>
      <c r="AC1846">
        <v>131</v>
      </c>
      <c r="AD1846">
        <v>31</v>
      </c>
      <c r="AE1846">
        <v>113</v>
      </c>
      <c r="AF1846">
        <v>5.7</v>
      </c>
      <c r="AK1846" t="s">
        <v>51</v>
      </c>
      <c r="AL1846" t="s">
        <v>50</v>
      </c>
      <c r="AN1846" t="s">
        <v>51</v>
      </c>
      <c r="AO1846" t="s">
        <v>51</v>
      </c>
      <c r="AP1846" t="s">
        <v>50</v>
      </c>
      <c r="AQ1846" t="s">
        <v>50</v>
      </c>
      <c r="AR1846" t="s">
        <v>50</v>
      </c>
      <c r="AS1846" t="s">
        <v>51</v>
      </c>
      <c r="AT1846" t="s">
        <v>50</v>
      </c>
      <c r="AU1846" t="s">
        <v>52</v>
      </c>
      <c r="AV1846" t="s">
        <v>52</v>
      </c>
      <c r="AW1846" t="s">
        <v>52</v>
      </c>
      <c r="AX1846" t="s">
        <v>52</v>
      </c>
      <c r="AY1846" t="s">
        <v>51</v>
      </c>
    </row>
    <row r="1847" spans="1:51" hidden="1" x14ac:dyDescent="0.25">
      <c r="A1847">
        <v>291576</v>
      </c>
      <c r="B1847">
        <v>64</v>
      </c>
      <c r="C1847">
        <v>64</v>
      </c>
      <c r="D1847">
        <v>64</v>
      </c>
      <c r="E1847">
        <v>3</v>
      </c>
      <c r="F1847" t="s">
        <v>2058</v>
      </c>
      <c r="G1847" s="22">
        <v>9941</v>
      </c>
      <c r="H1847">
        <v>91</v>
      </c>
      <c r="I1847" t="s">
        <v>46</v>
      </c>
      <c r="J1847" t="s">
        <v>47</v>
      </c>
      <c r="K1847" t="s">
        <v>58</v>
      </c>
      <c r="L1847">
        <v>20.7</v>
      </c>
      <c r="M1847">
        <v>160</v>
      </c>
      <c r="N1847">
        <v>60</v>
      </c>
      <c r="O1847">
        <v>100</v>
      </c>
      <c r="P1847">
        <v>110</v>
      </c>
      <c r="Q1847">
        <v>65</v>
      </c>
      <c r="R1847" t="s">
        <v>54</v>
      </c>
      <c r="S1847" t="s">
        <v>50</v>
      </c>
      <c r="T1847" t="s">
        <v>50</v>
      </c>
      <c r="U1847" t="s">
        <v>50</v>
      </c>
      <c r="V1847" t="s">
        <v>51</v>
      </c>
      <c r="W1847" t="s">
        <v>50</v>
      </c>
      <c r="X1847" t="s">
        <v>51</v>
      </c>
      <c r="Y1847" t="s">
        <v>50</v>
      </c>
      <c r="Z1847" t="s">
        <v>52</v>
      </c>
      <c r="AA1847" t="s">
        <v>51</v>
      </c>
      <c r="AB1847" t="s">
        <v>51</v>
      </c>
      <c r="AC1847">
        <v>129</v>
      </c>
      <c r="AD1847">
        <v>32</v>
      </c>
      <c r="AF1847">
        <v>4.9000000000000004</v>
      </c>
      <c r="AK1847" t="s">
        <v>51</v>
      </c>
      <c r="AL1847" t="s">
        <v>50</v>
      </c>
      <c r="AM1847" t="s">
        <v>50</v>
      </c>
      <c r="AN1847" t="s">
        <v>51</v>
      </c>
      <c r="AO1847" t="s">
        <v>51</v>
      </c>
      <c r="AP1847" t="s">
        <v>50</v>
      </c>
      <c r="AQ1847" t="s">
        <v>50</v>
      </c>
      <c r="AR1847" t="s">
        <v>50</v>
      </c>
      <c r="AS1847" t="s">
        <v>51</v>
      </c>
      <c r="AT1847" t="s">
        <v>50</v>
      </c>
      <c r="AU1847" t="s">
        <v>52</v>
      </c>
      <c r="AV1847" t="s">
        <v>52</v>
      </c>
      <c r="AW1847" t="s">
        <v>52</v>
      </c>
      <c r="AX1847" t="s">
        <v>52</v>
      </c>
      <c r="AY1847" t="s">
        <v>51</v>
      </c>
    </row>
    <row r="1848" spans="1:51" hidden="1" x14ac:dyDescent="0.25">
      <c r="A1848">
        <v>291576</v>
      </c>
      <c r="B1848">
        <v>64</v>
      </c>
      <c r="C1848">
        <v>64</v>
      </c>
      <c r="D1848">
        <v>64</v>
      </c>
      <c r="E1848">
        <v>4</v>
      </c>
      <c r="F1848" t="s">
        <v>2059</v>
      </c>
      <c r="G1848" s="22">
        <v>9941</v>
      </c>
      <c r="H1848">
        <v>91</v>
      </c>
      <c r="I1848" t="s">
        <v>46</v>
      </c>
      <c r="J1848" t="s">
        <v>47</v>
      </c>
      <c r="K1848" t="s">
        <v>58</v>
      </c>
      <c r="L1848">
        <v>20.7</v>
      </c>
      <c r="O1848">
        <v>0</v>
      </c>
      <c r="P1848">
        <v>0</v>
      </c>
      <c r="S1848" t="s">
        <v>50</v>
      </c>
      <c r="T1848" t="s">
        <v>50</v>
      </c>
      <c r="V1848" t="s">
        <v>51</v>
      </c>
      <c r="W1848" t="s">
        <v>50</v>
      </c>
      <c r="X1848" t="s">
        <v>51</v>
      </c>
      <c r="Y1848" t="s">
        <v>50</v>
      </c>
      <c r="Z1848" t="s">
        <v>52</v>
      </c>
      <c r="AA1848" t="s">
        <v>51</v>
      </c>
      <c r="AB1848" t="s">
        <v>51</v>
      </c>
      <c r="AK1848" t="s">
        <v>51</v>
      </c>
      <c r="AL1848" t="s">
        <v>50</v>
      </c>
      <c r="AM1848" t="s">
        <v>50</v>
      </c>
      <c r="AN1848" t="s">
        <v>51</v>
      </c>
      <c r="AO1848" t="s">
        <v>51</v>
      </c>
      <c r="AP1848" t="s">
        <v>50</v>
      </c>
      <c r="AQ1848" t="s">
        <v>50</v>
      </c>
      <c r="AR1848" t="s">
        <v>50</v>
      </c>
      <c r="AS1848" t="s">
        <v>51</v>
      </c>
      <c r="AT1848" t="s">
        <v>50</v>
      </c>
      <c r="AU1848" t="s">
        <v>52</v>
      </c>
      <c r="AV1848" t="s">
        <v>52</v>
      </c>
      <c r="AW1848" t="s">
        <v>52</v>
      </c>
      <c r="AX1848" t="s">
        <v>52</v>
      </c>
      <c r="AY1848" t="s">
        <v>51</v>
      </c>
    </row>
    <row r="1849" spans="1:51" x14ac:dyDescent="0.25">
      <c r="A1849">
        <v>291688</v>
      </c>
      <c r="B1849">
        <v>65</v>
      </c>
      <c r="C1849">
        <v>65</v>
      </c>
      <c r="D1849">
        <v>65</v>
      </c>
      <c r="E1849">
        <v>1</v>
      </c>
      <c r="F1849" t="s">
        <v>434</v>
      </c>
      <c r="G1849" s="22">
        <v>10160</v>
      </c>
      <c r="H1849">
        <v>91</v>
      </c>
      <c r="I1849" t="s">
        <v>46</v>
      </c>
      <c r="J1849" t="s">
        <v>47</v>
      </c>
      <c r="K1849" t="s">
        <v>58</v>
      </c>
      <c r="L1849">
        <v>24</v>
      </c>
      <c r="M1849">
        <v>140</v>
      </c>
      <c r="N1849">
        <v>80</v>
      </c>
      <c r="O1849">
        <v>60</v>
      </c>
      <c r="P1849">
        <v>110</v>
      </c>
      <c r="Q1849">
        <v>59</v>
      </c>
      <c r="R1849" t="s">
        <v>59</v>
      </c>
      <c r="S1849" t="s">
        <v>51</v>
      </c>
      <c r="T1849" t="s">
        <v>50</v>
      </c>
      <c r="U1849" t="s">
        <v>50</v>
      </c>
      <c r="V1849" t="s">
        <v>51</v>
      </c>
      <c r="W1849" t="s">
        <v>50</v>
      </c>
      <c r="X1849" t="s">
        <v>50</v>
      </c>
      <c r="Y1849" t="s">
        <v>50</v>
      </c>
      <c r="Z1849" t="s">
        <v>52</v>
      </c>
      <c r="AA1849" t="s">
        <v>50</v>
      </c>
      <c r="AB1849" t="s">
        <v>50</v>
      </c>
      <c r="AC1849">
        <v>85</v>
      </c>
      <c r="AD1849">
        <v>53</v>
      </c>
      <c r="AE1849">
        <v>131</v>
      </c>
      <c r="AF1849">
        <v>5.0999999999999996</v>
      </c>
      <c r="AK1849" t="s">
        <v>50</v>
      </c>
      <c r="AL1849" t="s">
        <v>50</v>
      </c>
      <c r="AN1849" t="s">
        <v>51</v>
      </c>
      <c r="AO1849" t="s">
        <v>51</v>
      </c>
      <c r="AP1849" t="s">
        <v>50</v>
      </c>
      <c r="AQ1849" t="s">
        <v>50</v>
      </c>
      <c r="AR1849" t="s">
        <v>50</v>
      </c>
      <c r="AS1849" t="s">
        <v>51</v>
      </c>
      <c r="AT1849" t="s">
        <v>51</v>
      </c>
      <c r="AU1849" t="s">
        <v>52</v>
      </c>
      <c r="AV1849" t="s">
        <v>52</v>
      </c>
      <c r="AW1849" t="s">
        <v>52</v>
      </c>
      <c r="AX1849" t="s">
        <v>52</v>
      </c>
      <c r="AY1849" t="s">
        <v>51</v>
      </c>
    </row>
    <row r="1850" spans="1:51" hidden="1" x14ac:dyDescent="0.25">
      <c r="A1850">
        <v>291688</v>
      </c>
      <c r="B1850">
        <v>65</v>
      </c>
      <c r="C1850">
        <v>65</v>
      </c>
      <c r="D1850">
        <v>65</v>
      </c>
      <c r="E1850">
        <v>2</v>
      </c>
      <c r="F1850" t="s">
        <v>2060</v>
      </c>
      <c r="G1850" s="22">
        <v>10160</v>
      </c>
      <c r="H1850">
        <v>91</v>
      </c>
      <c r="I1850" t="s">
        <v>46</v>
      </c>
      <c r="J1850" t="s">
        <v>47</v>
      </c>
      <c r="K1850" t="s">
        <v>58</v>
      </c>
      <c r="L1850">
        <v>24.3</v>
      </c>
      <c r="M1850">
        <v>90</v>
      </c>
      <c r="N1850">
        <v>60</v>
      </c>
      <c r="O1850">
        <v>30</v>
      </c>
      <c r="P1850">
        <v>75</v>
      </c>
      <c r="Q1850">
        <v>55</v>
      </c>
      <c r="R1850" t="s">
        <v>54</v>
      </c>
      <c r="S1850" t="s">
        <v>51</v>
      </c>
      <c r="T1850" t="s">
        <v>50</v>
      </c>
      <c r="U1850" t="s">
        <v>50</v>
      </c>
      <c r="V1850" t="s">
        <v>51</v>
      </c>
      <c r="W1850" t="s">
        <v>50</v>
      </c>
      <c r="X1850" t="s">
        <v>50</v>
      </c>
      <c r="Y1850" t="s">
        <v>50</v>
      </c>
      <c r="Z1850" t="s">
        <v>52</v>
      </c>
      <c r="AA1850" t="s">
        <v>50</v>
      </c>
      <c r="AB1850" t="s">
        <v>50</v>
      </c>
      <c r="AC1850">
        <v>85</v>
      </c>
      <c r="AD1850">
        <v>53</v>
      </c>
      <c r="AE1850">
        <v>122</v>
      </c>
      <c r="AF1850">
        <v>3.7</v>
      </c>
      <c r="AK1850" t="s">
        <v>50</v>
      </c>
      <c r="AL1850" t="s">
        <v>50</v>
      </c>
      <c r="AM1850" t="s">
        <v>50</v>
      </c>
      <c r="AN1850" t="s">
        <v>51</v>
      </c>
      <c r="AO1850" t="s">
        <v>51</v>
      </c>
      <c r="AP1850" t="s">
        <v>51</v>
      </c>
      <c r="AQ1850" t="s">
        <v>50</v>
      </c>
      <c r="AR1850" t="s">
        <v>50</v>
      </c>
      <c r="AS1850" t="s">
        <v>51</v>
      </c>
      <c r="AT1850" t="s">
        <v>51</v>
      </c>
      <c r="AU1850" t="s">
        <v>52</v>
      </c>
      <c r="AV1850" t="s">
        <v>52</v>
      </c>
      <c r="AW1850" t="s">
        <v>52</v>
      </c>
      <c r="AX1850" t="s">
        <v>52</v>
      </c>
      <c r="AY1850" t="s">
        <v>51</v>
      </c>
    </row>
    <row r="1851" spans="1:51" hidden="1" x14ac:dyDescent="0.25">
      <c r="A1851">
        <v>291688</v>
      </c>
      <c r="B1851">
        <v>65</v>
      </c>
      <c r="D1851">
        <v>65</v>
      </c>
      <c r="E1851">
        <v>3</v>
      </c>
      <c r="F1851" t="s">
        <v>2061</v>
      </c>
      <c r="G1851" s="22">
        <v>10160</v>
      </c>
      <c r="H1851">
        <v>91</v>
      </c>
      <c r="I1851" t="s">
        <v>46</v>
      </c>
      <c r="J1851" t="s">
        <v>47</v>
      </c>
      <c r="K1851" t="s">
        <v>58</v>
      </c>
      <c r="L1851">
        <v>22.5</v>
      </c>
      <c r="M1851">
        <v>120</v>
      </c>
      <c r="N1851">
        <v>60</v>
      </c>
      <c r="O1851">
        <v>60</v>
      </c>
      <c r="P1851">
        <v>90</v>
      </c>
      <c r="Q1851">
        <v>59</v>
      </c>
      <c r="R1851" t="s">
        <v>54</v>
      </c>
      <c r="S1851" t="s">
        <v>51</v>
      </c>
      <c r="T1851" t="s">
        <v>50</v>
      </c>
      <c r="U1851" t="s">
        <v>50</v>
      </c>
      <c r="V1851" t="s">
        <v>51</v>
      </c>
      <c r="W1851" t="s">
        <v>50</v>
      </c>
      <c r="X1851" t="s">
        <v>50</v>
      </c>
      <c r="Y1851" t="s">
        <v>50</v>
      </c>
      <c r="Z1851" t="s">
        <v>52</v>
      </c>
      <c r="AA1851" t="s">
        <v>50</v>
      </c>
      <c r="AB1851" t="s">
        <v>50</v>
      </c>
      <c r="AK1851" t="s">
        <v>50</v>
      </c>
      <c r="AL1851" t="s">
        <v>50</v>
      </c>
      <c r="AM1851" t="s">
        <v>50</v>
      </c>
      <c r="AN1851" t="s">
        <v>51</v>
      </c>
      <c r="AO1851" t="s">
        <v>51</v>
      </c>
      <c r="AP1851" t="s">
        <v>51</v>
      </c>
      <c r="AQ1851" t="s">
        <v>50</v>
      </c>
      <c r="AR1851" t="s">
        <v>50</v>
      </c>
      <c r="AS1851" t="s">
        <v>50</v>
      </c>
      <c r="AT1851" t="s">
        <v>51</v>
      </c>
      <c r="AU1851" t="s">
        <v>52</v>
      </c>
      <c r="AV1851" t="s">
        <v>52</v>
      </c>
      <c r="AW1851" t="s">
        <v>52</v>
      </c>
      <c r="AX1851" t="s">
        <v>52</v>
      </c>
      <c r="AY1851" t="s">
        <v>51</v>
      </c>
    </row>
    <row r="1852" spans="1:51" hidden="1" x14ac:dyDescent="0.25">
      <c r="A1852">
        <v>291688</v>
      </c>
      <c r="B1852">
        <v>65</v>
      </c>
      <c r="D1852">
        <v>65</v>
      </c>
      <c r="E1852">
        <v>4</v>
      </c>
      <c r="F1852" t="s">
        <v>2062</v>
      </c>
      <c r="G1852" s="22">
        <v>10160</v>
      </c>
      <c r="H1852">
        <v>91</v>
      </c>
      <c r="I1852" t="s">
        <v>46</v>
      </c>
      <c r="J1852" t="s">
        <v>47</v>
      </c>
      <c r="K1852" t="s">
        <v>58</v>
      </c>
      <c r="L1852">
        <v>23.9</v>
      </c>
      <c r="M1852">
        <v>130</v>
      </c>
      <c r="N1852">
        <v>70</v>
      </c>
      <c r="O1852">
        <v>60</v>
      </c>
      <c r="P1852">
        <v>100</v>
      </c>
      <c r="Q1852">
        <v>61</v>
      </c>
      <c r="R1852" t="s">
        <v>54</v>
      </c>
      <c r="S1852" t="s">
        <v>50</v>
      </c>
      <c r="T1852" t="s">
        <v>50</v>
      </c>
      <c r="U1852" t="s">
        <v>51</v>
      </c>
      <c r="V1852" t="s">
        <v>51</v>
      </c>
      <c r="W1852" t="s">
        <v>50</v>
      </c>
      <c r="X1852" t="s">
        <v>50</v>
      </c>
      <c r="Y1852" t="s">
        <v>50</v>
      </c>
      <c r="Z1852" t="s">
        <v>52</v>
      </c>
      <c r="AA1852" t="s">
        <v>50</v>
      </c>
      <c r="AB1852" t="s">
        <v>50</v>
      </c>
      <c r="AC1852">
        <v>85</v>
      </c>
      <c r="AD1852">
        <v>53</v>
      </c>
      <c r="AE1852">
        <v>122</v>
      </c>
      <c r="AF1852">
        <v>3.7</v>
      </c>
      <c r="AK1852" t="s">
        <v>50</v>
      </c>
      <c r="AL1852" t="s">
        <v>50</v>
      </c>
      <c r="AM1852" t="s">
        <v>50</v>
      </c>
      <c r="AN1852" t="s">
        <v>51</v>
      </c>
      <c r="AO1852" t="s">
        <v>51</v>
      </c>
      <c r="AP1852" t="s">
        <v>51</v>
      </c>
      <c r="AQ1852" t="s">
        <v>50</v>
      </c>
      <c r="AR1852" t="s">
        <v>50</v>
      </c>
      <c r="AS1852" t="s">
        <v>50</v>
      </c>
      <c r="AT1852" t="s">
        <v>51</v>
      </c>
      <c r="AU1852" t="s">
        <v>52</v>
      </c>
      <c r="AV1852" t="s">
        <v>52</v>
      </c>
      <c r="AW1852" t="s">
        <v>52</v>
      </c>
      <c r="AX1852" t="s">
        <v>52</v>
      </c>
      <c r="AY1852" t="s">
        <v>51</v>
      </c>
    </row>
    <row r="1853" spans="1:51" hidden="1" x14ac:dyDescent="0.25">
      <c r="A1853">
        <v>291688</v>
      </c>
      <c r="B1853">
        <v>65</v>
      </c>
      <c r="C1853">
        <v>65</v>
      </c>
      <c r="D1853">
        <v>65</v>
      </c>
      <c r="E1853">
        <v>5</v>
      </c>
      <c r="F1853" t="s">
        <v>2063</v>
      </c>
      <c r="G1853" s="22">
        <v>10160</v>
      </c>
      <c r="H1853">
        <v>91</v>
      </c>
      <c r="I1853" t="s">
        <v>46</v>
      </c>
      <c r="J1853" t="s">
        <v>47</v>
      </c>
      <c r="K1853" t="s">
        <v>58</v>
      </c>
      <c r="L1853">
        <v>23.4</v>
      </c>
      <c r="M1853">
        <v>100</v>
      </c>
      <c r="N1853">
        <v>50</v>
      </c>
      <c r="O1853">
        <v>50</v>
      </c>
      <c r="P1853">
        <v>75</v>
      </c>
      <c r="Q1853">
        <v>58</v>
      </c>
      <c r="R1853" t="s">
        <v>59</v>
      </c>
      <c r="S1853" t="s">
        <v>50</v>
      </c>
      <c r="T1853" t="s">
        <v>50</v>
      </c>
      <c r="U1853" t="s">
        <v>50</v>
      </c>
      <c r="V1853" t="s">
        <v>51</v>
      </c>
      <c r="W1853" t="s">
        <v>50</v>
      </c>
      <c r="X1853" t="s">
        <v>50</v>
      </c>
      <c r="Y1853" t="s">
        <v>50</v>
      </c>
      <c r="Z1853" t="s">
        <v>52</v>
      </c>
      <c r="AA1853" t="s">
        <v>50</v>
      </c>
      <c r="AB1853" t="s">
        <v>50</v>
      </c>
      <c r="AC1853">
        <v>97</v>
      </c>
      <c r="AD1853">
        <v>45</v>
      </c>
      <c r="AE1853">
        <v>130</v>
      </c>
      <c r="AF1853">
        <v>4.4000000000000004</v>
      </c>
      <c r="AI1853">
        <v>6.8</v>
      </c>
      <c r="AJ1853">
        <v>3.6</v>
      </c>
      <c r="AK1853" t="s">
        <v>50</v>
      </c>
      <c r="AL1853" t="s">
        <v>50</v>
      </c>
      <c r="AM1853" t="s">
        <v>50</v>
      </c>
      <c r="AN1853" t="s">
        <v>51</v>
      </c>
      <c r="AO1853" t="s">
        <v>51</v>
      </c>
      <c r="AP1853" t="s">
        <v>51</v>
      </c>
      <c r="AQ1853" t="s">
        <v>50</v>
      </c>
      <c r="AR1853" t="s">
        <v>50</v>
      </c>
      <c r="AS1853" t="s">
        <v>50</v>
      </c>
      <c r="AT1853" t="s">
        <v>51</v>
      </c>
      <c r="AU1853" t="s">
        <v>52</v>
      </c>
      <c r="AV1853" t="s">
        <v>52</v>
      </c>
      <c r="AW1853" t="s">
        <v>52</v>
      </c>
      <c r="AX1853" t="s">
        <v>52</v>
      </c>
      <c r="AY1853" t="s">
        <v>51</v>
      </c>
    </row>
    <row r="1854" spans="1:51" hidden="1" x14ac:dyDescent="0.25">
      <c r="A1854">
        <v>291688</v>
      </c>
      <c r="B1854">
        <v>65</v>
      </c>
      <c r="C1854">
        <v>65</v>
      </c>
      <c r="D1854">
        <v>65</v>
      </c>
      <c r="E1854">
        <v>6</v>
      </c>
      <c r="F1854" t="s">
        <v>2064</v>
      </c>
      <c r="G1854" s="22">
        <v>10160</v>
      </c>
      <c r="H1854">
        <v>91</v>
      </c>
      <c r="I1854" t="s">
        <v>46</v>
      </c>
      <c r="J1854" t="s">
        <v>47</v>
      </c>
      <c r="K1854" t="s">
        <v>58</v>
      </c>
      <c r="L1854">
        <v>22.5</v>
      </c>
      <c r="M1854">
        <v>120</v>
      </c>
      <c r="N1854">
        <v>80</v>
      </c>
      <c r="O1854">
        <v>40</v>
      </c>
      <c r="P1854">
        <v>100</v>
      </c>
      <c r="Q1854">
        <v>56</v>
      </c>
      <c r="R1854" t="s">
        <v>59</v>
      </c>
      <c r="S1854" t="s">
        <v>50</v>
      </c>
      <c r="T1854" t="s">
        <v>50</v>
      </c>
      <c r="U1854" t="s">
        <v>51</v>
      </c>
      <c r="V1854" t="s">
        <v>51</v>
      </c>
      <c r="W1854" t="s">
        <v>50</v>
      </c>
      <c r="X1854" t="s">
        <v>50</v>
      </c>
      <c r="Y1854" t="s">
        <v>50</v>
      </c>
      <c r="Z1854" t="s">
        <v>52</v>
      </c>
      <c r="AA1854" t="s">
        <v>50</v>
      </c>
      <c r="AB1854" t="s">
        <v>50</v>
      </c>
      <c r="AC1854">
        <v>86</v>
      </c>
      <c r="AD1854">
        <v>52</v>
      </c>
      <c r="AE1854">
        <v>150</v>
      </c>
      <c r="AF1854">
        <v>4.4000000000000004</v>
      </c>
      <c r="AK1854" t="s">
        <v>50</v>
      </c>
      <c r="AL1854" t="s">
        <v>50</v>
      </c>
      <c r="AM1854" t="s">
        <v>50</v>
      </c>
      <c r="AN1854" t="s">
        <v>51</v>
      </c>
      <c r="AO1854" t="s">
        <v>51</v>
      </c>
      <c r="AP1854" t="s">
        <v>51</v>
      </c>
      <c r="AQ1854" t="s">
        <v>50</v>
      </c>
      <c r="AR1854" t="s">
        <v>50</v>
      </c>
      <c r="AS1854" t="s">
        <v>50</v>
      </c>
      <c r="AT1854" t="s">
        <v>51</v>
      </c>
      <c r="AU1854" t="s">
        <v>52</v>
      </c>
      <c r="AV1854" t="s">
        <v>52</v>
      </c>
      <c r="AW1854" t="s">
        <v>52</v>
      </c>
      <c r="AX1854" t="s">
        <v>52</v>
      </c>
      <c r="AY1854" t="s">
        <v>51</v>
      </c>
    </row>
    <row r="1855" spans="1:51" hidden="1" x14ac:dyDescent="0.25">
      <c r="A1855">
        <v>291688</v>
      </c>
      <c r="B1855">
        <v>65</v>
      </c>
      <c r="C1855">
        <v>65</v>
      </c>
      <c r="D1855">
        <v>65</v>
      </c>
      <c r="E1855">
        <v>7</v>
      </c>
      <c r="F1855" t="s">
        <v>2065</v>
      </c>
      <c r="G1855" s="22">
        <v>10160</v>
      </c>
      <c r="H1855">
        <v>91</v>
      </c>
      <c r="I1855" t="s">
        <v>46</v>
      </c>
      <c r="J1855" t="s">
        <v>47</v>
      </c>
      <c r="K1855" t="s">
        <v>58</v>
      </c>
      <c r="L1855">
        <v>22.1</v>
      </c>
      <c r="M1855">
        <v>100</v>
      </c>
      <c r="N1855">
        <v>60</v>
      </c>
      <c r="O1855">
        <v>40</v>
      </c>
      <c r="P1855">
        <v>80</v>
      </c>
      <c r="Q1855">
        <v>56</v>
      </c>
      <c r="R1855" t="s">
        <v>54</v>
      </c>
      <c r="S1855" t="s">
        <v>50</v>
      </c>
      <c r="T1855" t="s">
        <v>50</v>
      </c>
      <c r="U1855" t="s">
        <v>51</v>
      </c>
      <c r="V1855" t="s">
        <v>51</v>
      </c>
      <c r="W1855" t="s">
        <v>50</v>
      </c>
      <c r="X1855" t="s">
        <v>50</v>
      </c>
      <c r="Y1855" t="s">
        <v>50</v>
      </c>
      <c r="Z1855" t="s">
        <v>52</v>
      </c>
      <c r="AA1855" t="s">
        <v>50</v>
      </c>
      <c r="AB1855" t="s">
        <v>50</v>
      </c>
      <c r="AC1855">
        <v>91</v>
      </c>
      <c r="AD1855">
        <v>48</v>
      </c>
      <c r="AE1855">
        <v>124</v>
      </c>
      <c r="AF1855">
        <v>4.9000000000000004</v>
      </c>
      <c r="AK1855" t="s">
        <v>50</v>
      </c>
      <c r="AL1855" t="s">
        <v>50</v>
      </c>
      <c r="AM1855" t="s">
        <v>50</v>
      </c>
      <c r="AN1855" t="s">
        <v>51</v>
      </c>
      <c r="AO1855" t="s">
        <v>51</v>
      </c>
      <c r="AP1855" t="s">
        <v>51</v>
      </c>
      <c r="AQ1855" t="s">
        <v>50</v>
      </c>
      <c r="AR1855" t="s">
        <v>50</v>
      </c>
      <c r="AS1855" t="s">
        <v>50</v>
      </c>
      <c r="AT1855" t="s">
        <v>51</v>
      </c>
      <c r="AU1855" t="s">
        <v>52</v>
      </c>
      <c r="AV1855" t="s">
        <v>52</v>
      </c>
      <c r="AW1855" t="s">
        <v>52</v>
      </c>
      <c r="AX1855" t="s">
        <v>52</v>
      </c>
      <c r="AY1855" t="s">
        <v>51</v>
      </c>
    </row>
    <row r="1856" spans="1:51" hidden="1" x14ac:dyDescent="0.25">
      <c r="A1856">
        <v>291688</v>
      </c>
      <c r="B1856">
        <v>70</v>
      </c>
      <c r="C1856">
        <v>70</v>
      </c>
      <c r="D1856">
        <v>65</v>
      </c>
      <c r="E1856">
        <v>8</v>
      </c>
      <c r="F1856" t="s">
        <v>2066</v>
      </c>
      <c r="G1856" s="22">
        <v>10160</v>
      </c>
      <c r="H1856">
        <v>91</v>
      </c>
      <c r="I1856" t="s">
        <v>46</v>
      </c>
      <c r="J1856" t="s">
        <v>47</v>
      </c>
      <c r="K1856" t="s">
        <v>58</v>
      </c>
      <c r="L1856">
        <v>23.1</v>
      </c>
      <c r="M1856">
        <v>110</v>
      </c>
      <c r="N1856">
        <v>60</v>
      </c>
      <c r="O1856">
        <v>50</v>
      </c>
      <c r="P1856">
        <v>85</v>
      </c>
      <c r="Q1856">
        <v>50</v>
      </c>
      <c r="R1856" t="s">
        <v>54</v>
      </c>
      <c r="S1856" t="s">
        <v>50</v>
      </c>
      <c r="T1856" t="s">
        <v>50</v>
      </c>
      <c r="U1856" t="s">
        <v>50</v>
      </c>
      <c r="V1856" t="s">
        <v>51</v>
      </c>
      <c r="W1856" t="s">
        <v>50</v>
      </c>
      <c r="X1856" t="s">
        <v>50</v>
      </c>
      <c r="Y1856" t="s">
        <v>50</v>
      </c>
      <c r="Z1856" t="s">
        <v>52</v>
      </c>
      <c r="AA1856" t="s">
        <v>50</v>
      </c>
      <c r="AB1856" t="s">
        <v>50</v>
      </c>
      <c r="AC1856">
        <v>92</v>
      </c>
      <c r="AD1856">
        <v>47</v>
      </c>
      <c r="AE1856">
        <v>127</v>
      </c>
      <c r="AF1856">
        <v>4.8</v>
      </c>
      <c r="AK1856" t="s">
        <v>50</v>
      </c>
      <c r="AL1856" t="s">
        <v>50</v>
      </c>
      <c r="AM1856" t="s">
        <v>50</v>
      </c>
      <c r="AN1856" t="s">
        <v>51</v>
      </c>
      <c r="AO1856" t="s">
        <v>51</v>
      </c>
      <c r="AP1856" t="s">
        <v>51</v>
      </c>
      <c r="AQ1856" t="s">
        <v>50</v>
      </c>
      <c r="AR1856" t="s">
        <v>50</v>
      </c>
      <c r="AS1856" t="s">
        <v>50</v>
      </c>
      <c r="AT1856" t="s">
        <v>51</v>
      </c>
      <c r="AU1856" t="s">
        <v>52</v>
      </c>
      <c r="AV1856" t="s">
        <v>52</v>
      </c>
      <c r="AW1856" t="s">
        <v>52</v>
      </c>
      <c r="AX1856" t="s">
        <v>52</v>
      </c>
      <c r="AY1856" t="s">
        <v>51</v>
      </c>
    </row>
    <row r="1857" spans="1:51" hidden="1" x14ac:dyDescent="0.25">
      <c r="A1857">
        <v>291688</v>
      </c>
      <c r="B1857">
        <v>70</v>
      </c>
      <c r="C1857">
        <v>70</v>
      </c>
      <c r="D1857">
        <v>65</v>
      </c>
      <c r="E1857">
        <v>9</v>
      </c>
      <c r="F1857" t="s">
        <v>2067</v>
      </c>
      <c r="G1857" s="22">
        <v>10160</v>
      </c>
      <c r="H1857">
        <v>91</v>
      </c>
      <c r="I1857" t="s">
        <v>46</v>
      </c>
      <c r="J1857" t="s">
        <v>47</v>
      </c>
      <c r="K1857" t="s">
        <v>58</v>
      </c>
      <c r="L1857">
        <v>23</v>
      </c>
      <c r="M1857">
        <v>105</v>
      </c>
      <c r="N1857">
        <v>60</v>
      </c>
      <c r="O1857">
        <v>45</v>
      </c>
      <c r="P1857">
        <v>82.5</v>
      </c>
      <c r="Q1857">
        <v>66</v>
      </c>
      <c r="R1857" t="s">
        <v>54</v>
      </c>
      <c r="S1857" t="s">
        <v>50</v>
      </c>
      <c r="T1857" t="s">
        <v>50</v>
      </c>
      <c r="U1857" t="s">
        <v>50</v>
      </c>
      <c r="V1857" t="s">
        <v>51</v>
      </c>
      <c r="W1857" t="s">
        <v>50</v>
      </c>
      <c r="X1857" t="s">
        <v>50</v>
      </c>
      <c r="Y1857" t="s">
        <v>50</v>
      </c>
      <c r="Z1857" t="s">
        <v>52</v>
      </c>
      <c r="AA1857" t="s">
        <v>50</v>
      </c>
      <c r="AB1857" t="s">
        <v>50</v>
      </c>
      <c r="AC1857">
        <v>92</v>
      </c>
      <c r="AD1857">
        <v>47</v>
      </c>
      <c r="AE1857">
        <v>131</v>
      </c>
      <c r="AF1857">
        <v>4.5999999999999996</v>
      </c>
      <c r="AK1857" t="s">
        <v>50</v>
      </c>
      <c r="AL1857" t="s">
        <v>50</v>
      </c>
      <c r="AM1857" t="s">
        <v>50</v>
      </c>
      <c r="AN1857" t="s">
        <v>51</v>
      </c>
      <c r="AO1857" t="s">
        <v>51</v>
      </c>
      <c r="AP1857" t="s">
        <v>51</v>
      </c>
      <c r="AQ1857" t="s">
        <v>50</v>
      </c>
      <c r="AR1857" t="s">
        <v>50</v>
      </c>
      <c r="AS1857" t="s">
        <v>50</v>
      </c>
      <c r="AT1857" t="s">
        <v>51</v>
      </c>
      <c r="AU1857" t="s">
        <v>52</v>
      </c>
      <c r="AV1857" t="s">
        <v>52</v>
      </c>
      <c r="AW1857" t="s">
        <v>52</v>
      </c>
      <c r="AX1857" t="s">
        <v>52</v>
      </c>
      <c r="AY1857" t="s">
        <v>51</v>
      </c>
    </row>
    <row r="1858" spans="1:51" x14ac:dyDescent="0.25">
      <c r="A1858">
        <v>291950</v>
      </c>
      <c r="B1858">
        <v>62</v>
      </c>
      <c r="C1858">
        <v>62</v>
      </c>
      <c r="D1858">
        <v>62</v>
      </c>
      <c r="E1858">
        <v>1</v>
      </c>
      <c r="F1858" t="s">
        <v>435</v>
      </c>
      <c r="G1858" s="22">
        <v>13802</v>
      </c>
      <c r="H1858">
        <v>81</v>
      </c>
      <c r="I1858" t="s">
        <v>46</v>
      </c>
      <c r="J1858" t="s">
        <v>47</v>
      </c>
      <c r="K1858" t="s">
        <v>58</v>
      </c>
      <c r="L1858">
        <v>35.1</v>
      </c>
      <c r="M1858">
        <v>140</v>
      </c>
      <c r="N1858">
        <v>90</v>
      </c>
      <c r="O1858">
        <v>50</v>
      </c>
      <c r="P1858">
        <v>115</v>
      </c>
      <c r="Q1858">
        <v>66</v>
      </c>
      <c r="R1858" t="s">
        <v>59</v>
      </c>
      <c r="S1858" t="s">
        <v>51</v>
      </c>
      <c r="T1858" t="s">
        <v>50</v>
      </c>
      <c r="U1858" t="s">
        <v>50</v>
      </c>
      <c r="V1858" t="s">
        <v>51</v>
      </c>
      <c r="W1858" t="s">
        <v>50</v>
      </c>
      <c r="X1858" t="s">
        <v>51</v>
      </c>
      <c r="Y1858" t="s">
        <v>50</v>
      </c>
      <c r="Z1858" t="s">
        <v>52</v>
      </c>
      <c r="AA1858" t="s">
        <v>50</v>
      </c>
      <c r="AB1858" t="s">
        <v>51</v>
      </c>
      <c r="AC1858">
        <v>127</v>
      </c>
      <c r="AD1858">
        <v>35</v>
      </c>
      <c r="AE1858">
        <v>101</v>
      </c>
      <c r="AF1858">
        <v>4</v>
      </c>
      <c r="AI1858">
        <v>6.8</v>
      </c>
      <c r="AJ1858">
        <v>4</v>
      </c>
      <c r="AK1858" t="s">
        <v>51</v>
      </c>
      <c r="AL1858" t="s">
        <v>50</v>
      </c>
      <c r="AN1858" t="s">
        <v>50</v>
      </c>
      <c r="AO1858" t="s">
        <v>51</v>
      </c>
      <c r="AP1858" t="s">
        <v>50</v>
      </c>
      <c r="AQ1858" t="s">
        <v>50</v>
      </c>
      <c r="AR1858" t="s">
        <v>50</v>
      </c>
      <c r="AS1858" t="s">
        <v>50</v>
      </c>
      <c r="AT1858" t="s">
        <v>50</v>
      </c>
      <c r="AU1858" t="s">
        <v>52</v>
      </c>
      <c r="AV1858" t="s">
        <v>52</v>
      </c>
      <c r="AW1858" t="s">
        <v>52</v>
      </c>
      <c r="AX1858" t="s">
        <v>52</v>
      </c>
      <c r="AY1858" t="s">
        <v>51</v>
      </c>
    </row>
    <row r="1859" spans="1:51" hidden="1" x14ac:dyDescent="0.25">
      <c r="A1859">
        <v>291950</v>
      </c>
      <c r="B1859">
        <v>62</v>
      </c>
      <c r="C1859">
        <v>62</v>
      </c>
      <c r="D1859">
        <v>62</v>
      </c>
      <c r="E1859">
        <v>2</v>
      </c>
      <c r="F1859" t="s">
        <v>2068</v>
      </c>
      <c r="G1859" s="22">
        <v>13802</v>
      </c>
      <c r="H1859">
        <v>81</v>
      </c>
      <c r="I1859" t="s">
        <v>46</v>
      </c>
      <c r="J1859" t="s">
        <v>47</v>
      </c>
      <c r="K1859" t="s">
        <v>58</v>
      </c>
      <c r="L1859">
        <v>35.6</v>
      </c>
      <c r="M1859">
        <v>135</v>
      </c>
      <c r="N1859">
        <v>70</v>
      </c>
      <c r="O1859">
        <v>65</v>
      </c>
      <c r="P1859">
        <v>102.5</v>
      </c>
      <c r="Q1859">
        <v>68</v>
      </c>
      <c r="R1859" t="s">
        <v>59</v>
      </c>
      <c r="S1859" t="s">
        <v>51</v>
      </c>
      <c r="T1859" t="s">
        <v>50</v>
      </c>
      <c r="U1859" t="s">
        <v>51</v>
      </c>
      <c r="V1859" t="s">
        <v>51</v>
      </c>
      <c r="W1859" t="s">
        <v>50</v>
      </c>
      <c r="X1859" t="s">
        <v>51</v>
      </c>
      <c r="Y1859" t="s">
        <v>50</v>
      </c>
      <c r="Z1859" t="s">
        <v>52</v>
      </c>
      <c r="AA1859" t="s">
        <v>50</v>
      </c>
      <c r="AB1859" t="s">
        <v>51</v>
      </c>
      <c r="AC1859">
        <v>121</v>
      </c>
      <c r="AD1859">
        <v>37</v>
      </c>
      <c r="AE1859">
        <v>103</v>
      </c>
      <c r="AF1859">
        <v>5.5</v>
      </c>
      <c r="AK1859" t="s">
        <v>51</v>
      </c>
      <c r="AL1859" t="s">
        <v>50</v>
      </c>
      <c r="AN1859" t="s">
        <v>51</v>
      </c>
      <c r="AO1859" t="s">
        <v>51</v>
      </c>
      <c r="AP1859" t="s">
        <v>51</v>
      </c>
      <c r="AQ1859" t="s">
        <v>50</v>
      </c>
      <c r="AR1859" t="s">
        <v>50</v>
      </c>
      <c r="AS1859" t="s">
        <v>50</v>
      </c>
      <c r="AT1859" t="s">
        <v>50</v>
      </c>
      <c r="AU1859" t="s">
        <v>52</v>
      </c>
      <c r="AV1859" t="s">
        <v>52</v>
      </c>
      <c r="AW1859" t="s">
        <v>52</v>
      </c>
      <c r="AX1859" t="s">
        <v>52</v>
      </c>
      <c r="AY1859" t="s">
        <v>51</v>
      </c>
    </row>
    <row r="1860" spans="1:51" hidden="1" x14ac:dyDescent="0.25">
      <c r="A1860">
        <v>291950</v>
      </c>
      <c r="B1860">
        <v>62</v>
      </c>
      <c r="C1860">
        <v>62</v>
      </c>
      <c r="D1860">
        <v>62</v>
      </c>
      <c r="E1860">
        <v>3</v>
      </c>
      <c r="F1860" t="s">
        <v>2069</v>
      </c>
      <c r="G1860" s="22">
        <v>13802</v>
      </c>
      <c r="H1860">
        <v>81</v>
      </c>
      <c r="I1860" t="s">
        <v>46</v>
      </c>
      <c r="J1860" t="s">
        <v>47</v>
      </c>
      <c r="K1860" t="s">
        <v>58</v>
      </c>
      <c r="L1860">
        <v>33.9</v>
      </c>
      <c r="M1860">
        <v>140</v>
      </c>
      <c r="N1860">
        <v>70</v>
      </c>
      <c r="O1860">
        <v>70</v>
      </c>
      <c r="P1860">
        <v>105</v>
      </c>
      <c r="Q1860">
        <v>69</v>
      </c>
      <c r="R1860" t="s">
        <v>59</v>
      </c>
      <c r="S1860" t="s">
        <v>51</v>
      </c>
      <c r="T1860" t="s">
        <v>50</v>
      </c>
      <c r="U1860" t="s">
        <v>51</v>
      </c>
      <c r="V1860" t="s">
        <v>51</v>
      </c>
      <c r="W1860" t="s">
        <v>50</v>
      </c>
      <c r="X1860" t="s">
        <v>51</v>
      </c>
      <c r="Y1860" t="s">
        <v>50</v>
      </c>
      <c r="Z1860" t="s">
        <v>52</v>
      </c>
      <c r="AA1860" t="s">
        <v>50</v>
      </c>
      <c r="AB1860" t="s">
        <v>51</v>
      </c>
      <c r="AC1860">
        <v>144</v>
      </c>
      <c r="AD1860">
        <v>30</v>
      </c>
      <c r="AE1860">
        <v>81</v>
      </c>
      <c r="AF1860">
        <v>3.9</v>
      </c>
      <c r="AK1860" t="s">
        <v>51</v>
      </c>
      <c r="AL1860" t="s">
        <v>50</v>
      </c>
      <c r="AN1860" t="s">
        <v>51</v>
      </c>
      <c r="AO1860" t="s">
        <v>51</v>
      </c>
      <c r="AP1860" t="s">
        <v>51</v>
      </c>
      <c r="AQ1860" t="s">
        <v>50</v>
      </c>
      <c r="AR1860" t="s">
        <v>50</v>
      </c>
      <c r="AS1860" t="s">
        <v>50</v>
      </c>
      <c r="AT1860" t="s">
        <v>50</v>
      </c>
      <c r="AU1860" t="s">
        <v>52</v>
      </c>
      <c r="AV1860" t="s">
        <v>52</v>
      </c>
      <c r="AW1860" t="s">
        <v>52</v>
      </c>
      <c r="AX1860" t="s">
        <v>52</v>
      </c>
      <c r="AY1860" t="s">
        <v>51</v>
      </c>
    </row>
    <row r="1861" spans="1:51" hidden="1" x14ac:dyDescent="0.25">
      <c r="A1861">
        <v>291950</v>
      </c>
      <c r="B1861">
        <v>62</v>
      </c>
      <c r="C1861">
        <v>62</v>
      </c>
      <c r="D1861">
        <v>62</v>
      </c>
      <c r="E1861">
        <v>4</v>
      </c>
      <c r="F1861" t="s">
        <v>2070</v>
      </c>
      <c r="G1861" s="22">
        <v>13802</v>
      </c>
      <c r="H1861">
        <v>81</v>
      </c>
      <c r="I1861" t="s">
        <v>46</v>
      </c>
      <c r="J1861" t="s">
        <v>47</v>
      </c>
      <c r="K1861" t="s">
        <v>58</v>
      </c>
      <c r="L1861">
        <v>32.1</v>
      </c>
      <c r="M1861">
        <v>130</v>
      </c>
      <c r="N1861">
        <v>70</v>
      </c>
      <c r="O1861">
        <v>60</v>
      </c>
      <c r="P1861">
        <v>100</v>
      </c>
      <c r="Q1861">
        <v>54</v>
      </c>
      <c r="R1861" t="s">
        <v>59</v>
      </c>
      <c r="S1861" t="s">
        <v>51</v>
      </c>
      <c r="T1861" t="s">
        <v>50</v>
      </c>
      <c r="U1861" t="s">
        <v>51</v>
      </c>
      <c r="V1861" t="s">
        <v>51</v>
      </c>
      <c r="W1861" t="s">
        <v>50</v>
      </c>
      <c r="X1861" t="s">
        <v>51</v>
      </c>
      <c r="Y1861" t="s">
        <v>50</v>
      </c>
      <c r="Z1861" t="s">
        <v>52</v>
      </c>
      <c r="AA1861" t="s">
        <v>50</v>
      </c>
      <c r="AB1861" t="s">
        <v>51</v>
      </c>
      <c r="AK1861" t="s">
        <v>51</v>
      </c>
      <c r="AL1861" t="s">
        <v>50</v>
      </c>
      <c r="AM1861" t="s">
        <v>50</v>
      </c>
      <c r="AN1861" t="s">
        <v>51</v>
      </c>
      <c r="AO1861" t="s">
        <v>51</v>
      </c>
      <c r="AP1861" t="s">
        <v>51</v>
      </c>
      <c r="AQ1861" t="s">
        <v>50</v>
      </c>
      <c r="AR1861" t="s">
        <v>50</v>
      </c>
      <c r="AS1861" t="s">
        <v>50</v>
      </c>
      <c r="AT1861" t="s">
        <v>50</v>
      </c>
      <c r="AU1861" t="s">
        <v>52</v>
      </c>
      <c r="AV1861" t="s">
        <v>52</v>
      </c>
      <c r="AW1861" t="s">
        <v>52</v>
      </c>
      <c r="AX1861" t="s">
        <v>52</v>
      </c>
      <c r="AY1861" t="s">
        <v>51</v>
      </c>
    </row>
    <row r="1862" spans="1:51" hidden="1" x14ac:dyDescent="0.25">
      <c r="A1862">
        <v>291950</v>
      </c>
      <c r="B1862">
        <v>62</v>
      </c>
      <c r="C1862">
        <v>62</v>
      </c>
      <c r="D1862">
        <v>62</v>
      </c>
      <c r="E1862">
        <v>5</v>
      </c>
      <c r="F1862" t="s">
        <v>2071</v>
      </c>
      <c r="G1862" s="22">
        <v>13802</v>
      </c>
      <c r="H1862">
        <v>81</v>
      </c>
      <c r="I1862" t="s">
        <v>46</v>
      </c>
      <c r="J1862" t="s">
        <v>47</v>
      </c>
      <c r="K1862" t="s">
        <v>58</v>
      </c>
      <c r="L1862">
        <v>32.1</v>
      </c>
      <c r="O1862">
        <v>0</v>
      </c>
      <c r="P1862">
        <v>0</v>
      </c>
      <c r="S1862" t="s">
        <v>51</v>
      </c>
      <c r="T1862" t="s">
        <v>50</v>
      </c>
      <c r="V1862" t="s">
        <v>51</v>
      </c>
      <c r="W1862" t="s">
        <v>50</v>
      </c>
      <c r="X1862" t="s">
        <v>51</v>
      </c>
      <c r="Y1862" t="s">
        <v>50</v>
      </c>
      <c r="Z1862" t="s">
        <v>52</v>
      </c>
      <c r="AA1862" t="s">
        <v>50</v>
      </c>
      <c r="AB1862" t="s">
        <v>51</v>
      </c>
      <c r="AK1862" t="s">
        <v>51</v>
      </c>
      <c r="AL1862" t="s">
        <v>50</v>
      </c>
      <c r="AM1862" t="s">
        <v>50</v>
      </c>
      <c r="AN1862" t="s">
        <v>51</v>
      </c>
      <c r="AO1862" t="s">
        <v>51</v>
      </c>
      <c r="AP1862" t="s">
        <v>50</v>
      </c>
      <c r="AQ1862" t="s">
        <v>50</v>
      </c>
      <c r="AR1862" t="s">
        <v>50</v>
      </c>
      <c r="AS1862" t="s">
        <v>51</v>
      </c>
      <c r="AT1862" t="s">
        <v>50</v>
      </c>
      <c r="AU1862" t="s">
        <v>52</v>
      </c>
      <c r="AV1862" t="s">
        <v>52</v>
      </c>
      <c r="AW1862" t="s">
        <v>52</v>
      </c>
      <c r="AX1862" t="s">
        <v>52</v>
      </c>
      <c r="AY1862" t="s">
        <v>51</v>
      </c>
    </row>
    <row r="1863" spans="1:51" x14ac:dyDescent="0.25">
      <c r="A1863">
        <v>292158</v>
      </c>
      <c r="B1863">
        <v>68</v>
      </c>
      <c r="D1863">
        <v>68</v>
      </c>
      <c r="E1863">
        <v>1</v>
      </c>
      <c r="F1863" t="s">
        <v>436</v>
      </c>
      <c r="G1863" s="22">
        <v>15879</v>
      </c>
      <c r="H1863">
        <v>75</v>
      </c>
      <c r="I1863" t="s">
        <v>46</v>
      </c>
      <c r="J1863" t="s">
        <v>57</v>
      </c>
      <c r="K1863" t="s">
        <v>58</v>
      </c>
      <c r="L1863">
        <v>34.979999999999997</v>
      </c>
      <c r="M1863">
        <v>122</v>
      </c>
      <c r="N1863">
        <v>80</v>
      </c>
      <c r="O1863">
        <v>42</v>
      </c>
      <c r="P1863">
        <v>101</v>
      </c>
      <c r="Q1863">
        <v>86</v>
      </c>
      <c r="R1863" t="s">
        <v>54</v>
      </c>
      <c r="S1863" t="s">
        <v>50</v>
      </c>
      <c r="T1863" t="s">
        <v>50</v>
      </c>
      <c r="U1863" t="s">
        <v>50</v>
      </c>
      <c r="V1863" t="s">
        <v>51</v>
      </c>
      <c r="W1863" t="s">
        <v>50</v>
      </c>
      <c r="X1863" t="s">
        <v>51</v>
      </c>
      <c r="Y1863" t="s">
        <v>51</v>
      </c>
      <c r="Z1863" t="s">
        <v>52</v>
      </c>
      <c r="AA1863" t="s">
        <v>50</v>
      </c>
      <c r="AB1863" t="s">
        <v>50</v>
      </c>
      <c r="AG1863">
        <v>1407</v>
      </c>
      <c r="AI1863" t="s">
        <v>52</v>
      </c>
      <c r="AJ1863" t="s">
        <v>52</v>
      </c>
      <c r="AK1863" t="s">
        <v>50</v>
      </c>
      <c r="AL1863" t="s">
        <v>51</v>
      </c>
      <c r="AM1863" t="s">
        <v>52</v>
      </c>
      <c r="AN1863" t="s">
        <v>51</v>
      </c>
      <c r="AO1863" t="s">
        <v>51</v>
      </c>
      <c r="AP1863" t="s">
        <v>50</v>
      </c>
      <c r="AQ1863" t="s">
        <v>51</v>
      </c>
      <c r="AR1863" t="s">
        <v>51</v>
      </c>
      <c r="AS1863" t="s">
        <v>51</v>
      </c>
      <c r="AT1863" t="s">
        <v>50</v>
      </c>
      <c r="AU1863" t="s">
        <v>52</v>
      </c>
      <c r="AV1863" t="s">
        <v>52</v>
      </c>
      <c r="AW1863" t="s">
        <v>52</v>
      </c>
      <c r="AX1863" t="s">
        <v>52</v>
      </c>
      <c r="AY1863" t="s">
        <v>51</v>
      </c>
    </row>
    <row r="1864" spans="1:51" hidden="1" x14ac:dyDescent="0.25">
      <c r="A1864">
        <v>292158</v>
      </c>
      <c r="B1864">
        <v>68</v>
      </c>
      <c r="D1864">
        <v>68</v>
      </c>
      <c r="E1864">
        <v>2</v>
      </c>
      <c r="F1864" t="s">
        <v>2072</v>
      </c>
      <c r="G1864" s="22">
        <v>15879</v>
      </c>
      <c r="H1864">
        <v>75</v>
      </c>
      <c r="I1864" t="s">
        <v>46</v>
      </c>
      <c r="J1864" t="s">
        <v>57</v>
      </c>
      <c r="K1864" t="s">
        <v>58</v>
      </c>
      <c r="L1864">
        <v>35.32</v>
      </c>
      <c r="M1864">
        <v>107</v>
      </c>
      <c r="N1864">
        <v>69</v>
      </c>
      <c r="O1864">
        <v>38</v>
      </c>
      <c r="P1864">
        <v>88</v>
      </c>
      <c r="Q1864">
        <v>60</v>
      </c>
      <c r="R1864" t="s">
        <v>54</v>
      </c>
      <c r="S1864" t="s">
        <v>50</v>
      </c>
      <c r="T1864" t="s">
        <v>50</v>
      </c>
      <c r="U1864" t="s">
        <v>50</v>
      </c>
      <c r="V1864" t="s">
        <v>51</v>
      </c>
      <c r="W1864" t="s">
        <v>50</v>
      </c>
      <c r="X1864" t="s">
        <v>51</v>
      </c>
      <c r="Y1864" t="s">
        <v>51</v>
      </c>
      <c r="Z1864" t="s">
        <v>52</v>
      </c>
      <c r="AA1864" t="s">
        <v>50</v>
      </c>
      <c r="AB1864" t="s">
        <v>50</v>
      </c>
      <c r="AI1864" t="s">
        <v>52</v>
      </c>
      <c r="AJ1864" t="s">
        <v>52</v>
      </c>
      <c r="AK1864" t="s">
        <v>50</v>
      </c>
      <c r="AL1864" t="s">
        <v>51</v>
      </c>
      <c r="AM1864" t="s">
        <v>52</v>
      </c>
      <c r="AN1864" t="s">
        <v>51</v>
      </c>
      <c r="AO1864" t="s">
        <v>51</v>
      </c>
      <c r="AP1864" t="s">
        <v>50</v>
      </c>
      <c r="AQ1864" t="s">
        <v>51</v>
      </c>
      <c r="AR1864" t="s">
        <v>51</v>
      </c>
      <c r="AS1864" t="s">
        <v>51</v>
      </c>
      <c r="AT1864" t="s">
        <v>50</v>
      </c>
      <c r="AU1864" t="s">
        <v>52</v>
      </c>
      <c r="AV1864" t="s">
        <v>52</v>
      </c>
      <c r="AW1864" t="s">
        <v>52</v>
      </c>
      <c r="AX1864" t="s">
        <v>52</v>
      </c>
      <c r="AY1864" t="s">
        <v>51</v>
      </c>
    </row>
    <row r="1865" spans="1:51" hidden="1" x14ac:dyDescent="0.25">
      <c r="A1865">
        <v>292158</v>
      </c>
      <c r="B1865">
        <v>68</v>
      </c>
      <c r="C1865">
        <v>68</v>
      </c>
      <c r="D1865">
        <v>68</v>
      </c>
      <c r="E1865">
        <v>3</v>
      </c>
      <c r="F1865" t="s">
        <v>2073</v>
      </c>
      <c r="G1865" s="22">
        <v>15879</v>
      </c>
      <c r="H1865">
        <v>75</v>
      </c>
      <c r="I1865" t="s">
        <v>46</v>
      </c>
      <c r="J1865" t="s">
        <v>57</v>
      </c>
      <c r="K1865" t="s">
        <v>58</v>
      </c>
      <c r="L1865">
        <v>33.9</v>
      </c>
      <c r="M1865">
        <v>130</v>
      </c>
      <c r="N1865">
        <v>70</v>
      </c>
      <c r="O1865">
        <v>60</v>
      </c>
      <c r="P1865">
        <v>100</v>
      </c>
      <c r="Q1865">
        <v>49</v>
      </c>
      <c r="R1865" t="s">
        <v>54</v>
      </c>
      <c r="S1865" t="s">
        <v>50</v>
      </c>
      <c r="T1865" t="s">
        <v>50</v>
      </c>
      <c r="U1865" t="s">
        <v>50</v>
      </c>
      <c r="V1865" t="s">
        <v>51</v>
      </c>
      <c r="W1865" t="s">
        <v>50</v>
      </c>
      <c r="X1865" t="s">
        <v>51</v>
      </c>
      <c r="Y1865" t="s">
        <v>51</v>
      </c>
      <c r="Z1865" t="s">
        <v>52</v>
      </c>
      <c r="AA1865" t="s">
        <v>50</v>
      </c>
      <c r="AB1865" t="s">
        <v>50</v>
      </c>
      <c r="AC1865">
        <v>68</v>
      </c>
      <c r="AD1865">
        <v>73.5</v>
      </c>
      <c r="AE1865">
        <v>155</v>
      </c>
      <c r="AF1865">
        <v>5.4</v>
      </c>
      <c r="AK1865" t="s">
        <v>50</v>
      </c>
      <c r="AL1865" t="s">
        <v>51</v>
      </c>
      <c r="AN1865" t="s">
        <v>51</v>
      </c>
      <c r="AO1865" t="s">
        <v>51</v>
      </c>
      <c r="AP1865" t="s">
        <v>50</v>
      </c>
      <c r="AQ1865" t="s">
        <v>51</v>
      </c>
      <c r="AR1865" t="s">
        <v>51</v>
      </c>
      <c r="AS1865" t="s">
        <v>51</v>
      </c>
      <c r="AT1865" t="s">
        <v>50</v>
      </c>
      <c r="AU1865" t="s">
        <v>52</v>
      </c>
      <c r="AV1865" t="s">
        <v>52</v>
      </c>
      <c r="AW1865" t="s">
        <v>52</v>
      </c>
      <c r="AX1865" t="s">
        <v>52</v>
      </c>
      <c r="AY1865" t="s">
        <v>51</v>
      </c>
    </row>
    <row r="1866" spans="1:51" hidden="1" x14ac:dyDescent="0.25">
      <c r="A1866">
        <v>292158</v>
      </c>
      <c r="B1866">
        <v>68</v>
      </c>
      <c r="C1866">
        <v>68</v>
      </c>
      <c r="D1866">
        <v>68</v>
      </c>
      <c r="E1866">
        <v>4</v>
      </c>
      <c r="F1866" t="s">
        <v>2074</v>
      </c>
      <c r="G1866" s="22">
        <v>15879</v>
      </c>
      <c r="H1866">
        <v>75</v>
      </c>
      <c r="I1866" t="s">
        <v>46</v>
      </c>
      <c r="J1866" t="s">
        <v>57</v>
      </c>
      <c r="K1866" t="s">
        <v>58</v>
      </c>
      <c r="L1866">
        <v>33.9</v>
      </c>
      <c r="M1866">
        <v>138</v>
      </c>
      <c r="N1866">
        <v>84</v>
      </c>
      <c r="O1866">
        <v>54</v>
      </c>
      <c r="P1866">
        <v>111</v>
      </c>
      <c r="Q1866">
        <v>68</v>
      </c>
      <c r="R1866" t="s">
        <v>54</v>
      </c>
      <c r="S1866" t="s">
        <v>50</v>
      </c>
      <c r="T1866" t="s">
        <v>50</v>
      </c>
      <c r="U1866" t="s">
        <v>50</v>
      </c>
      <c r="V1866" t="s">
        <v>51</v>
      </c>
      <c r="W1866" t="s">
        <v>50</v>
      </c>
      <c r="X1866" t="s">
        <v>51</v>
      </c>
      <c r="Y1866" t="s">
        <v>51</v>
      </c>
      <c r="Z1866" t="s">
        <v>52</v>
      </c>
      <c r="AA1866" t="s">
        <v>50</v>
      </c>
      <c r="AB1866" t="s">
        <v>50</v>
      </c>
      <c r="AK1866" t="s">
        <v>50</v>
      </c>
      <c r="AL1866" t="s">
        <v>51</v>
      </c>
      <c r="AM1866" t="s">
        <v>50</v>
      </c>
      <c r="AN1866" t="s">
        <v>51</v>
      </c>
      <c r="AO1866" t="s">
        <v>51</v>
      </c>
      <c r="AP1866" t="s">
        <v>50</v>
      </c>
      <c r="AQ1866" t="s">
        <v>51</v>
      </c>
      <c r="AR1866" t="s">
        <v>51</v>
      </c>
      <c r="AS1866" t="s">
        <v>51</v>
      </c>
      <c r="AT1866" t="s">
        <v>50</v>
      </c>
      <c r="AU1866" t="s">
        <v>52</v>
      </c>
      <c r="AV1866" t="s">
        <v>52</v>
      </c>
      <c r="AW1866" t="s">
        <v>52</v>
      </c>
      <c r="AX1866" t="s">
        <v>52</v>
      </c>
      <c r="AY1866" t="s">
        <v>51</v>
      </c>
    </row>
    <row r="1867" spans="1:51" hidden="1" x14ac:dyDescent="0.25">
      <c r="A1867">
        <v>292158</v>
      </c>
      <c r="B1867">
        <v>68</v>
      </c>
      <c r="C1867">
        <v>68</v>
      </c>
      <c r="D1867">
        <v>68</v>
      </c>
      <c r="E1867">
        <v>5</v>
      </c>
      <c r="F1867" t="s">
        <v>2075</v>
      </c>
      <c r="G1867" s="22">
        <v>15879</v>
      </c>
      <c r="H1867">
        <v>75</v>
      </c>
      <c r="I1867" t="s">
        <v>46</v>
      </c>
      <c r="J1867" t="s">
        <v>57</v>
      </c>
      <c r="K1867" t="s">
        <v>58</v>
      </c>
      <c r="L1867">
        <v>33.5</v>
      </c>
      <c r="M1867">
        <v>108</v>
      </c>
      <c r="N1867">
        <v>60</v>
      </c>
      <c r="O1867">
        <v>48</v>
      </c>
      <c r="P1867">
        <v>84</v>
      </c>
      <c r="Q1867">
        <v>50</v>
      </c>
      <c r="R1867" t="s">
        <v>54</v>
      </c>
      <c r="S1867" t="s">
        <v>50</v>
      </c>
      <c r="T1867" t="s">
        <v>50</v>
      </c>
      <c r="U1867" t="s">
        <v>50</v>
      </c>
      <c r="V1867" t="s">
        <v>51</v>
      </c>
      <c r="W1867" t="s">
        <v>50</v>
      </c>
      <c r="X1867" t="s">
        <v>51</v>
      </c>
      <c r="Y1867" t="s">
        <v>51</v>
      </c>
      <c r="Z1867" t="s">
        <v>52</v>
      </c>
      <c r="AA1867" t="s">
        <v>50</v>
      </c>
      <c r="AB1867" t="s">
        <v>50</v>
      </c>
      <c r="AC1867">
        <v>70</v>
      </c>
      <c r="AD1867">
        <v>74</v>
      </c>
      <c r="AE1867">
        <v>154</v>
      </c>
      <c r="AF1867">
        <v>4</v>
      </c>
      <c r="AI1867">
        <v>4.5999999999999996</v>
      </c>
      <c r="AJ1867">
        <v>2.5</v>
      </c>
      <c r="AK1867" t="s">
        <v>50</v>
      </c>
      <c r="AL1867" t="s">
        <v>51</v>
      </c>
      <c r="AM1867" t="s">
        <v>50</v>
      </c>
      <c r="AN1867" t="s">
        <v>51</v>
      </c>
      <c r="AO1867" t="s">
        <v>51</v>
      </c>
      <c r="AP1867" t="s">
        <v>50</v>
      </c>
      <c r="AQ1867" t="s">
        <v>51</v>
      </c>
      <c r="AR1867" t="s">
        <v>51</v>
      </c>
      <c r="AS1867" t="s">
        <v>51</v>
      </c>
      <c r="AT1867" t="s">
        <v>50</v>
      </c>
      <c r="AU1867" t="s">
        <v>52</v>
      </c>
      <c r="AV1867" t="s">
        <v>52</v>
      </c>
      <c r="AW1867" t="s">
        <v>52</v>
      </c>
      <c r="AX1867" t="s">
        <v>52</v>
      </c>
      <c r="AY1867" t="s">
        <v>51</v>
      </c>
    </row>
    <row r="1868" spans="1:51" hidden="1" x14ac:dyDescent="0.25">
      <c r="A1868">
        <v>292158</v>
      </c>
      <c r="B1868">
        <v>70</v>
      </c>
      <c r="C1868">
        <v>70</v>
      </c>
      <c r="D1868">
        <v>68</v>
      </c>
      <c r="E1868">
        <v>6</v>
      </c>
      <c r="F1868" t="s">
        <v>2076</v>
      </c>
      <c r="G1868" s="22">
        <v>15879</v>
      </c>
      <c r="H1868">
        <v>75</v>
      </c>
      <c r="I1868" t="s">
        <v>46</v>
      </c>
      <c r="J1868" t="s">
        <v>57</v>
      </c>
      <c r="K1868" t="s">
        <v>58</v>
      </c>
      <c r="L1868">
        <v>33</v>
      </c>
      <c r="M1868">
        <v>140</v>
      </c>
      <c r="N1868">
        <v>80</v>
      </c>
      <c r="O1868">
        <v>60</v>
      </c>
      <c r="P1868">
        <v>110</v>
      </c>
      <c r="Q1868">
        <v>59</v>
      </c>
      <c r="R1868" t="s">
        <v>54</v>
      </c>
      <c r="S1868" t="s">
        <v>50</v>
      </c>
      <c r="T1868" t="s">
        <v>50</v>
      </c>
      <c r="U1868" t="s">
        <v>50</v>
      </c>
      <c r="V1868" t="s">
        <v>51</v>
      </c>
      <c r="W1868" t="s">
        <v>50</v>
      </c>
      <c r="X1868" t="s">
        <v>51</v>
      </c>
      <c r="Y1868" t="s">
        <v>51</v>
      </c>
      <c r="Z1868" t="s">
        <v>52</v>
      </c>
      <c r="AA1868" t="s">
        <v>50</v>
      </c>
      <c r="AB1868" t="s">
        <v>50</v>
      </c>
      <c r="AK1868" t="s">
        <v>50</v>
      </c>
      <c r="AL1868" t="s">
        <v>51</v>
      </c>
      <c r="AM1868" t="s">
        <v>50</v>
      </c>
      <c r="AN1868" t="s">
        <v>51</v>
      </c>
      <c r="AO1868" t="s">
        <v>51</v>
      </c>
      <c r="AP1868" t="s">
        <v>50</v>
      </c>
      <c r="AQ1868" t="s">
        <v>51</v>
      </c>
      <c r="AR1868" t="s">
        <v>51</v>
      </c>
      <c r="AS1868" t="s">
        <v>51</v>
      </c>
      <c r="AT1868" t="s">
        <v>50</v>
      </c>
      <c r="AU1868" t="s">
        <v>52</v>
      </c>
      <c r="AV1868" t="s">
        <v>52</v>
      </c>
      <c r="AW1868" t="s">
        <v>52</v>
      </c>
      <c r="AX1868" t="s">
        <v>52</v>
      </c>
      <c r="AY1868" t="s">
        <v>51</v>
      </c>
    </row>
    <row r="1869" spans="1:51" hidden="1" x14ac:dyDescent="0.25">
      <c r="A1869">
        <v>292158</v>
      </c>
      <c r="B1869">
        <v>70</v>
      </c>
      <c r="C1869">
        <v>70</v>
      </c>
      <c r="D1869">
        <v>68</v>
      </c>
      <c r="E1869">
        <v>7</v>
      </c>
      <c r="F1869" t="s">
        <v>2077</v>
      </c>
      <c r="G1869" s="22">
        <v>15879</v>
      </c>
      <c r="H1869">
        <v>75</v>
      </c>
      <c r="I1869" t="s">
        <v>46</v>
      </c>
      <c r="J1869" t="s">
        <v>57</v>
      </c>
      <c r="K1869" t="s">
        <v>58</v>
      </c>
      <c r="L1869">
        <v>31.8</v>
      </c>
      <c r="M1869">
        <v>140</v>
      </c>
      <c r="N1869">
        <v>80</v>
      </c>
      <c r="O1869">
        <v>60</v>
      </c>
      <c r="P1869">
        <v>110</v>
      </c>
      <c r="Q1869">
        <v>87</v>
      </c>
      <c r="R1869" t="s">
        <v>54</v>
      </c>
      <c r="S1869" t="s">
        <v>50</v>
      </c>
      <c r="T1869" t="s">
        <v>50</v>
      </c>
      <c r="U1869" t="s">
        <v>50</v>
      </c>
      <c r="V1869" t="s">
        <v>51</v>
      </c>
      <c r="W1869" t="s">
        <v>50</v>
      </c>
      <c r="X1869" t="s">
        <v>51</v>
      </c>
      <c r="Y1869" t="s">
        <v>51</v>
      </c>
      <c r="Z1869" t="s">
        <v>52</v>
      </c>
      <c r="AA1869" t="s">
        <v>50</v>
      </c>
      <c r="AB1869" t="s">
        <v>50</v>
      </c>
      <c r="AK1869" t="s">
        <v>50</v>
      </c>
      <c r="AL1869" t="s">
        <v>51</v>
      </c>
      <c r="AM1869" t="s">
        <v>50</v>
      </c>
      <c r="AN1869" t="s">
        <v>51</v>
      </c>
      <c r="AO1869" t="s">
        <v>51</v>
      </c>
      <c r="AP1869" t="s">
        <v>50</v>
      </c>
      <c r="AQ1869" t="s">
        <v>51</v>
      </c>
      <c r="AR1869" t="s">
        <v>51</v>
      </c>
      <c r="AS1869" t="s">
        <v>51</v>
      </c>
      <c r="AT1869" t="s">
        <v>50</v>
      </c>
      <c r="AU1869" t="s">
        <v>52</v>
      </c>
      <c r="AV1869" t="s">
        <v>52</v>
      </c>
      <c r="AW1869" t="s">
        <v>52</v>
      </c>
      <c r="AX1869" t="s">
        <v>52</v>
      </c>
      <c r="AY1869" t="s">
        <v>51</v>
      </c>
    </row>
    <row r="1870" spans="1:51" hidden="1" x14ac:dyDescent="0.25">
      <c r="A1870">
        <v>292158</v>
      </c>
      <c r="B1870">
        <v>70</v>
      </c>
      <c r="C1870">
        <v>70</v>
      </c>
      <c r="D1870">
        <v>68</v>
      </c>
      <c r="E1870">
        <v>8</v>
      </c>
      <c r="F1870" t="s">
        <v>2078</v>
      </c>
      <c r="G1870" s="22">
        <v>15879</v>
      </c>
      <c r="H1870">
        <v>75</v>
      </c>
      <c r="I1870" t="s">
        <v>46</v>
      </c>
      <c r="J1870" t="s">
        <v>57</v>
      </c>
      <c r="K1870" t="s">
        <v>58</v>
      </c>
      <c r="L1870">
        <v>30.9</v>
      </c>
      <c r="M1870">
        <v>130</v>
      </c>
      <c r="N1870">
        <v>80</v>
      </c>
      <c r="O1870">
        <v>50</v>
      </c>
      <c r="P1870">
        <v>105</v>
      </c>
      <c r="Q1870">
        <v>80</v>
      </c>
      <c r="R1870" t="s">
        <v>54</v>
      </c>
      <c r="S1870" t="s">
        <v>50</v>
      </c>
      <c r="T1870" t="s">
        <v>50</v>
      </c>
      <c r="U1870" t="s">
        <v>50</v>
      </c>
      <c r="V1870" t="s">
        <v>51</v>
      </c>
      <c r="W1870" t="s">
        <v>50</v>
      </c>
      <c r="X1870" t="s">
        <v>51</v>
      </c>
      <c r="Y1870" t="s">
        <v>51</v>
      </c>
      <c r="Z1870" t="s">
        <v>52</v>
      </c>
      <c r="AA1870" t="s">
        <v>50</v>
      </c>
      <c r="AB1870" t="s">
        <v>50</v>
      </c>
      <c r="AK1870" t="s">
        <v>50</v>
      </c>
      <c r="AL1870" t="s">
        <v>51</v>
      </c>
      <c r="AM1870" t="s">
        <v>50</v>
      </c>
      <c r="AN1870" t="s">
        <v>51</v>
      </c>
      <c r="AO1870" t="s">
        <v>51</v>
      </c>
      <c r="AP1870" t="s">
        <v>50</v>
      </c>
      <c r="AQ1870" t="s">
        <v>51</v>
      </c>
      <c r="AR1870" t="s">
        <v>51</v>
      </c>
      <c r="AS1870" t="s">
        <v>51</v>
      </c>
      <c r="AT1870" t="s">
        <v>50</v>
      </c>
      <c r="AU1870" t="s">
        <v>52</v>
      </c>
      <c r="AV1870" t="s">
        <v>52</v>
      </c>
      <c r="AW1870" t="s">
        <v>52</v>
      </c>
      <c r="AX1870" t="s">
        <v>52</v>
      </c>
      <c r="AY1870" t="s">
        <v>51</v>
      </c>
    </row>
    <row r="1871" spans="1:51" x14ac:dyDescent="0.25">
      <c r="A1871">
        <v>292249</v>
      </c>
      <c r="B1871">
        <v>60</v>
      </c>
      <c r="C1871">
        <v>60</v>
      </c>
      <c r="D1871">
        <v>25</v>
      </c>
      <c r="E1871">
        <v>1</v>
      </c>
      <c r="F1871" t="s">
        <v>437</v>
      </c>
      <c r="G1871" s="22">
        <v>27016</v>
      </c>
      <c r="H1871">
        <v>45</v>
      </c>
      <c r="I1871" t="s">
        <v>56</v>
      </c>
      <c r="J1871" t="s">
        <v>70</v>
      </c>
      <c r="K1871" t="s">
        <v>58</v>
      </c>
      <c r="L1871">
        <v>40.6</v>
      </c>
      <c r="M1871">
        <v>120</v>
      </c>
      <c r="N1871">
        <v>70</v>
      </c>
      <c r="O1871">
        <v>50</v>
      </c>
      <c r="P1871">
        <v>95</v>
      </c>
      <c r="Q1871">
        <v>67</v>
      </c>
      <c r="R1871" t="s">
        <v>54</v>
      </c>
      <c r="S1871" t="s">
        <v>50</v>
      </c>
      <c r="T1871" t="s">
        <v>50</v>
      </c>
      <c r="U1871" t="s">
        <v>50</v>
      </c>
      <c r="V1871" t="s">
        <v>51</v>
      </c>
      <c r="W1871" t="s">
        <v>51</v>
      </c>
      <c r="X1871" t="s">
        <v>50</v>
      </c>
      <c r="Y1871" t="s">
        <v>51</v>
      </c>
      <c r="Z1871" t="s">
        <v>52</v>
      </c>
      <c r="AA1871" t="s">
        <v>50</v>
      </c>
      <c r="AB1871" t="s">
        <v>50</v>
      </c>
      <c r="AC1871">
        <v>121</v>
      </c>
      <c r="AD1871">
        <v>63</v>
      </c>
      <c r="AE1871">
        <v>140</v>
      </c>
      <c r="AF1871">
        <v>4.7</v>
      </c>
      <c r="AK1871" t="s">
        <v>51</v>
      </c>
      <c r="AL1871" t="s">
        <v>50</v>
      </c>
      <c r="AM1871" t="s">
        <v>50</v>
      </c>
      <c r="AN1871" t="s">
        <v>51</v>
      </c>
      <c r="AO1871" t="s">
        <v>51</v>
      </c>
      <c r="AP1871" t="s">
        <v>51</v>
      </c>
      <c r="AQ1871" t="s">
        <v>50</v>
      </c>
      <c r="AR1871" t="s">
        <v>50</v>
      </c>
      <c r="AS1871" t="s">
        <v>51</v>
      </c>
      <c r="AT1871" t="s">
        <v>50</v>
      </c>
      <c r="AU1871" t="s">
        <v>52</v>
      </c>
      <c r="AV1871" t="s">
        <v>52</v>
      </c>
      <c r="AW1871" t="s">
        <v>52</v>
      </c>
      <c r="AX1871" t="s">
        <v>52</v>
      </c>
      <c r="AY1871" t="s">
        <v>51</v>
      </c>
    </row>
    <row r="1872" spans="1:51" hidden="1" x14ac:dyDescent="0.25">
      <c r="A1872">
        <v>292249</v>
      </c>
      <c r="B1872">
        <v>60</v>
      </c>
      <c r="C1872">
        <v>60</v>
      </c>
      <c r="D1872">
        <v>25</v>
      </c>
      <c r="E1872">
        <v>2</v>
      </c>
      <c r="F1872" t="s">
        <v>2079</v>
      </c>
      <c r="G1872" s="22">
        <v>27016</v>
      </c>
      <c r="H1872">
        <v>45</v>
      </c>
      <c r="I1872" t="s">
        <v>56</v>
      </c>
      <c r="J1872" t="s">
        <v>70</v>
      </c>
      <c r="K1872" t="s">
        <v>58</v>
      </c>
      <c r="L1872">
        <v>42.9</v>
      </c>
      <c r="M1872">
        <v>105</v>
      </c>
      <c r="N1872">
        <v>70</v>
      </c>
      <c r="O1872">
        <v>35</v>
      </c>
      <c r="P1872">
        <v>87.5</v>
      </c>
      <c r="Q1872">
        <v>62</v>
      </c>
      <c r="R1872" t="s">
        <v>49</v>
      </c>
      <c r="S1872" t="s">
        <v>50</v>
      </c>
      <c r="T1872" t="s">
        <v>50</v>
      </c>
      <c r="U1872" t="s">
        <v>50</v>
      </c>
      <c r="V1872" t="s">
        <v>51</v>
      </c>
      <c r="W1872" t="s">
        <v>51</v>
      </c>
      <c r="X1872" t="s">
        <v>50</v>
      </c>
      <c r="Y1872" t="s">
        <v>51</v>
      </c>
      <c r="Z1872" t="s">
        <v>52</v>
      </c>
      <c r="AA1872" t="s">
        <v>50</v>
      </c>
      <c r="AB1872" t="s">
        <v>50</v>
      </c>
      <c r="AC1872">
        <v>120</v>
      </c>
      <c r="AD1872">
        <v>63</v>
      </c>
      <c r="AE1872">
        <v>139</v>
      </c>
      <c r="AF1872">
        <v>5.2</v>
      </c>
      <c r="AI1872">
        <v>5.2</v>
      </c>
      <c r="AK1872" t="s">
        <v>51</v>
      </c>
      <c r="AL1872" t="s">
        <v>50</v>
      </c>
      <c r="AM1872" t="s">
        <v>50</v>
      </c>
      <c r="AN1872" t="s">
        <v>51</v>
      </c>
      <c r="AO1872" t="s">
        <v>51</v>
      </c>
      <c r="AP1872" t="s">
        <v>51</v>
      </c>
      <c r="AQ1872" t="s">
        <v>50</v>
      </c>
      <c r="AR1872" t="s">
        <v>50</v>
      </c>
      <c r="AS1872" t="s">
        <v>51</v>
      </c>
      <c r="AT1872" t="s">
        <v>50</v>
      </c>
      <c r="AU1872" t="s">
        <v>52</v>
      </c>
      <c r="AV1872" t="s">
        <v>52</v>
      </c>
      <c r="AW1872" t="s">
        <v>52</v>
      </c>
      <c r="AX1872" t="s">
        <v>52</v>
      </c>
      <c r="AY1872" t="s">
        <v>51</v>
      </c>
    </row>
    <row r="1873" spans="1:51" hidden="1" x14ac:dyDescent="0.25">
      <c r="A1873">
        <v>292249</v>
      </c>
      <c r="B1873">
        <v>59</v>
      </c>
      <c r="C1873">
        <v>59</v>
      </c>
      <c r="D1873">
        <v>25</v>
      </c>
      <c r="E1873">
        <v>3</v>
      </c>
      <c r="F1873" t="s">
        <v>2080</v>
      </c>
      <c r="G1873" s="22">
        <v>27016</v>
      </c>
      <c r="H1873">
        <v>45</v>
      </c>
      <c r="I1873" t="s">
        <v>56</v>
      </c>
      <c r="J1873" t="s">
        <v>70</v>
      </c>
      <c r="K1873" t="s">
        <v>58</v>
      </c>
      <c r="L1873">
        <v>43.9</v>
      </c>
      <c r="M1873">
        <v>110</v>
      </c>
      <c r="N1873">
        <v>80</v>
      </c>
      <c r="O1873">
        <v>30</v>
      </c>
      <c r="P1873">
        <v>95</v>
      </c>
      <c r="Q1873">
        <v>70</v>
      </c>
      <c r="R1873" t="s">
        <v>49</v>
      </c>
      <c r="S1873" t="s">
        <v>50</v>
      </c>
      <c r="T1873" t="s">
        <v>50</v>
      </c>
      <c r="U1873" t="s">
        <v>50</v>
      </c>
      <c r="V1873" t="s">
        <v>51</v>
      </c>
      <c r="W1873" t="s">
        <v>51</v>
      </c>
      <c r="X1873" t="s">
        <v>50</v>
      </c>
      <c r="Y1873" t="s">
        <v>51</v>
      </c>
      <c r="Z1873" t="s">
        <v>52</v>
      </c>
      <c r="AA1873" t="s">
        <v>50</v>
      </c>
      <c r="AB1873" t="s">
        <v>50</v>
      </c>
      <c r="AC1873">
        <v>156</v>
      </c>
      <c r="AD1873">
        <v>46</v>
      </c>
      <c r="AE1873">
        <v>134</v>
      </c>
      <c r="AF1873">
        <v>4.8</v>
      </c>
      <c r="AK1873" t="s">
        <v>51</v>
      </c>
      <c r="AL1873" t="s">
        <v>50</v>
      </c>
      <c r="AM1873" t="s">
        <v>50</v>
      </c>
      <c r="AN1873" t="s">
        <v>51</v>
      </c>
      <c r="AO1873" t="s">
        <v>51</v>
      </c>
      <c r="AP1873" t="s">
        <v>51</v>
      </c>
      <c r="AQ1873" t="s">
        <v>50</v>
      </c>
      <c r="AR1873" t="s">
        <v>50</v>
      </c>
      <c r="AS1873" t="s">
        <v>51</v>
      </c>
      <c r="AT1873" t="s">
        <v>50</v>
      </c>
      <c r="AU1873" t="s">
        <v>52</v>
      </c>
      <c r="AV1873" t="s">
        <v>52</v>
      </c>
      <c r="AW1873" t="s">
        <v>52</v>
      </c>
      <c r="AX1873" t="s">
        <v>52</v>
      </c>
      <c r="AY1873" t="s">
        <v>51</v>
      </c>
    </row>
    <row r="1874" spans="1:51" hidden="1" x14ac:dyDescent="0.25">
      <c r="A1874">
        <v>292249</v>
      </c>
      <c r="B1874">
        <v>59</v>
      </c>
      <c r="C1874">
        <v>59</v>
      </c>
      <c r="D1874">
        <v>25</v>
      </c>
      <c r="E1874">
        <v>4</v>
      </c>
      <c r="F1874" t="s">
        <v>2081</v>
      </c>
      <c r="G1874" s="22">
        <v>27016</v>
      </c>
      <c r="H1874">
        <v>45</v>
      </c>
      <c r="I1874" t="s">
        <v>56</v>
      </c>
      <c r="J1874" t="s">
        <v>70</v>
      </c>
      <c r="K1874" t="s">
        <v>58</v>
      </c>
      <c r="L1874">
        <v>44.1</v>
      </c>
      <c r="M1874">
        <v>100</v>
      </c>
      <c r="N1874">
        <v>60</v>
      </c>
      <c r="O1874">
        <v>40</v>
      </c>
      <c r="P1874">
        <v>80</v>
      </c>
      <c r="Q1874">
        <v>79</v>
      </c>
      <c r="R1874" t="s">
        <v>49</v>
      </c>
      <c r="S1874" t="s">
        <v>50</v>
      </c>
      <c r="T1874" t="s">
        <v>50</v>
      </c>
      <c r="U1874" t="s">
        <v>50</v>
      </c>
      <c r="V1874" t="s">
        <v>51</v>
      </c>
      <c r="W1874" t="s">
        <v>51</v>
      </c>
      <c r="X1874" t="s">
        <v>50</v>
      </c>
      <c r="Y1874" t="s">
        <v>51</v>
      </c>
      <c r="Z1874" t="s">
        <v>52</v>
      </c>
      <c r="AA1874" t="s">
        <v>50</v>
      </c>
      <c r="AB1874" t="s">
        <v>50</v>
      </c>
      <c r="AC1874">
        <v>140</v>
      </c>
      <c r="AD1874">
        <v>53</v>
      </c>
      <c r="AF1874">
        <v>4.4000000000000004</v>
      </c>
      <c r="AI1874">
        <v>5.8</v>
      </c>
      <c r="AJ1874">
        <v>2.8</v>
      </c>
      <c r="AK1874" t="s">
        <v>51</v>
      </c>
      <c r="AL1874" t="s">
        <v>50</v>
      </c>
      <c r="AM1874" t="s">
        <v>50</v>
      </c>
      <c r="AN1874" t="s">
        <v>51</v>
      </c>
      <c r="AO1874" t="s">
        <v>51</v>
      </c>
      <c r="AP1874" t="s">
        <v>51</v>
      </c>
      <c r="AQ1874" t="s">
        <v>50</v>
      </c>
      <c r="AR1874" t="s">
        <v>50</v>
      </c>
      <c r="AS1874" t="s">
        <v>51</v>
      </c>
      <c r="AT1874" t="s">
        <v>50</v>
      </c>
      <c r="AU1874" t="s">
        <v>52</v>
      </c>
      <c r="AV1874" t="s">
        <v>52</v>
      </c>
      <c r="AW1874" t="s">
        <v>52</v>
      </c>
      <c r="AX1874" t="s">
        <v>52</v>
      </c>
      <c r="AY1874" t="s">
        <v>51</v>
      </c>
    </row>
    <row r="1875" spans="1:51" hidden="1" x14ac:dyDescent="0.25">
      <c r="A1875">
        <v>292249</v>
      </c>
      <c r="B1875">
        <v>59</v>
      </c>
      <c r="C1875">
        <v>59</v>
      </c>
      <c r="D1875">
        <v>25</v>
      </c>
      <c r="E1875">
        <v>5</v>
      </c>
      <c r="F1875" t="s">
        <v>2082</v>
      </c>
      <c r="G1875" s="22">
        <v>27016</v>
      </c>
      <c r="H1875">
        <v>45</v>
      </c>
      <c r="I1875" t="s">
        <v>56</v>
      </c>
      <c r="J1875" t="s">
        <v>70</v>
      </c>
      <c r="K1875" t="s">
        <v>58</v>
      </c>
      <c r="L1875">
        <v>39.5</v>
      </c>
      <c r="M1875">
        <v>110</v>
      </c>
      <c r="N1875">
        <v>60</v>
      </c>
      <c r="O1875">
        <v>50</v>
      </c>
      <c r="P1875">
        <v>85</v>
      </c>
      <c r="Q1875">
        <v>65</v>
      </c>
      <c r="R1875" t="s">
        <v>49</v>
      </c>
      <c r="S1875" t="s">
        <v>50</v>
      </c>
      <c r="T1875" t="s">
        <v>50</v>
      </c>
      <c r="U1875" t="s">
        <v>50</v>
      </c>
      <c r="V1875" t="s">
        <v>51</v>
      </c>
      <c r="W1875" t="s">
        <v>51</v>
      </c>
      <c r="X1875" t="s">
        <v>50</v>
      </c>
      <c r="Y1875" t="s">
        <v>51</v>
      </c>
      <c r="Z1875" t="s">
        <v>52</v>
      </c>
      <c r="AA1875" t="s">
        <v>50</v>
      </c>
      <c r="AB1875" t="s">
        <v>50</v>
      </c>
      <c r="AK1875" t="s">
        <v>51</v>
      </c>
      <c r="AL1875" t="s">
        <v>50</v>
      </c>
      <c r="AM1875" t="s">
        <v>50</v>
      </c>
      <c r="AN1875" t="s">
        <v>51</v>
      </c>
      <c r="AO1875" t="s">
        <v>51</v>
      </c>
      <c r="AP1875" t="s">
        <v>51</v>
      </c>
      <c r="AQ1875" t="s">
        <v>50</v>
      </c>
      <c r="AR1875" t="s">
        <v>50</v>
      </c>
      <c r="AS1875" t="s">
        <v>51</v>
      </c>
      <c r="AT1875" t="s">
        <v>50</v>
      </c>
      <c r="AU1875" t="s">
        <v>52</v>
      </c>
      <c r="AV1875" t="s">
        <v>52</v>
      </c>
      <c r="AW1875" t="s">
        <v>52</v>
      </c>
      <c r="AX1875" t="s">
        <v>52</v>
      </c>
      <c r="AY1875" t="s">
        <v>51</v>
      </c>
    </row>
    <row r="1876" spans="1:51" x14ac:dyDescent="0.25">
      <c r="A1876">
        <v>292474</v>
      </c>
      <c r="B1876">
        <v>85</v>
      </c>
      <c r="D1876">
        <v>85</v>
      </c>
      <c r="E1876">
        <v>1</v>
      </c>
      <c r="F1876" t="s">
        <v>438</v>
      </c>
      <c r="G1876" s="22">
        <v>16965</v>
      </c>
      <c r="H1876">
        <v>72</v>
      </c>
      <c r="I1876" t="s">
        <v>56</v>
      </c>
      <c r="J1876" t="s">
        <v>57</v>
      </c>
      <c r="K1876" t="s">
        <v>58</v>
      </c>
      <c r="L1876">
        <v>32.869999999999997</v>
      </c>
      <c r="M1876">
        <v>180</v>
      </c>
      <c r="N1876">
        <v>90</v>
      </c>
      <c r="O1876">
        <v>90</v>
      </c>
      <c r="P1876">
        <v>135</v>
      </c>
      <c r="Q1876">
        <v>60</v>
      </c>
      <c r="R1876" t="s">
        <v>54</v>
      </c>
      <c r="S1876" t="s">
        <v>50</v>
      </c>
      <c r="T1876" t="s">
        <v>50</v>
      </c>
      <c r="U1876" t="s">
        <v>50</v>
      </c>
      <c r="V1876" t="s">
        <v>51</v>
      </c>
      <c r="W1876" t="s">
        <v>51</v>
      </c>
      <c r="X1876" t="s">
        <v>50</v>
      </c>
      <c r="Y1876" t="s">
        <v>50</v>
      </c>
      <c r="Z1876" t="s">
        <v>52</v>
      </c>
      <c r="AA1876" t="s">
        <v>50</v>
      </c>
      <c r="AB1876" t="s">
        <v>50</v>
      </c>
      <c r="AI1876" t="s">
        <v>52</v>
      </c>
      <c r="AJ1876" t="s">
        <v>52</v>
      </c>
      <c r="AK1876" t="s">
        <v>50</v>
      </c>
      <c r="AL1876" t="s">
        <v>51</v>
      </c>
      <c r="AM1876" t="s">
        <v>52</v>
      </c>
      <c r="AN1876" t="s">
        <v>51</v>
      </c>
      <c r="AO1876" t="s">
        <v>50</v>
      </c>
      <c r="AQ1876" t="s">
        <v>50</v>
      </c>
      <c r="AR1876" t="s">
        <v>50</v>
      </c>
      <c r="AS1876" t="s">
        <v>50</v>
      </c>
      <c r="AT1876" t="s">
        <v>50</v>
      </c>
      <c r="AU1876" t="s">
        <v>52</v>
      </c>
      <c r="AV1876" t="s">
        <v>52</v>
      </c>
      <c r="AW1876" t="s">
        <v>52</v>
      </c>
      <c r="AX1876" t="s">
        <v>52</v>
      </c>
      <c r="AY1876" t="s">
        <v>50</v>
      </c>
    </row>
    <row r="1877" spans="1:51" hidden="1" x14ac:dyDescent="0.25">
      <c r="A1877">
        <v>292474</v>
      </c>
      <c r="B1877">
        <v>85</v>
      </c>
      <c r="D1877">
        <v>85</v>
      </c>
      <c r="E1877">
        <v>2</v>
      </c>
      <c r="F1877" t="s">
        <v>2083</v>
      </c>
      <c r="G1877" s="22">
        <v>16965</v>
      </c>
      <c r="H1877">
        <v>72</v>
      </c>
      <c r="I1877" t="s">
        <v>56</v>
      </c>
      <c r="J1877" t="s">
        <v>57</v>
      </c>
      <c r="K1877" t="s">
        <v>58</v>
      </c>
      <c r="L1877">
        <v>33.81</v>
      </c>
      <c r="M1877">
        <v>180</v>
      </c>
      <c r="N1877">
        <v>90</v>
      </c>
      <c r="O1877">
        <v>90</v>
      </c>
      <c r="P1877">
        <v>135</v>
      </c>
      <c r="Q1877">
        <v>57</v>
      </c>
      <c r="R1877" t="s">
        <v>54</v>
      </c>
      <c r="S1877" t="s">
        <v>50</v>
      </c>
      <c r="T1877" t="s">
        <v>50</v>
      </c>
      <c r="U1877" t="s">
        <v>50</v>
      </c>
      <c r="V1877" t="s">
        <v>51</v>
      </c>
      <c r="W1877" t="s">
        <v>51</v>
      </c>
      <c r="X1877" t="s">
        <v>50</v>
      </c>
      <c r="Y1877" t="s">
        <v>50</v>
      </c>
      <c r="Z1877" t="s">
        <v>52</v>
      </c>
      <c r="AA1877" t="s">
        <v>50</v>
      </c>
      <c r="AB1877" t="s">
        <v>50</v>
      </c>
      <c r="AI1877" t="s">
        <v>52</v>
      </c>
      <c r="AJ1877" t="s">
        <v>52</v>
      </c>
      <c r="AK1877" t="s">
        <v>50</v>
      </c>
      <c r="AL1877" t="s">
        <v>51</v>
      </c>
      <c r="AM1877" t="s">
        <v>52</v>
      </c>
      <c r="AN1877" t="s">
        <v>51</v>
      </c>
      <c r="AO1877" t="s">
        <v>50</v>
      </c>
      <c r="AQ1877" t="s">
        <v>50</v>
      </c>
      <c r="AR1877" t="s">
        <v>50</v>
      </c>
      <c r="AS1877" t="s">
        <v>50</v>
      </c>
      <c r="AT1877" t="s">
        <v>50</v>
      </c>
      <c r="AU1877" t="s">
        <v>52</v>
      </c>
      <c r="AV1877" t="s">
        <v>52</v>
      </c>
      <c r="AW1877" t="s">
        <v>52</v>
      </c>
      <c r="AX1877" t="s">
        <v>52</v>
      </c>
      <c r="AY1877" t="s">
        <v>50</v>
      </c>
    </row>
    <row r="1878" spans="1:51" hidden="1" x14ac:dyDescent="0.25">
      <c r="A1878">
        <v>292474</v>
      </c>
      <c r="B1878">
        <v>85</v>
      </c>
      <c r="D1878">
        <v>85</v>
      </c>
      <c r="E1878">
        <v>3</v>
      </c>
      <c r="F1878" t="s">
        <v>2084</v>
      </c>
      <c r="G1878" s="22">
        <v>16965</v>
      </c>
      <c r="H1878">
        <v>72</v>
      </c>
      <c r="I1878" t="s">
        <v>56</v>
      </c>
      <c r="J1878" t="s">
        <v>57</v>
      </c>
      <c r="K1878" t="s">
        <v>58</v>
      </c>
      <c r="L1878">
        <v>33.56</v>
      </c>
      <c r="M1878">
        <v>160</v>
      </c>
      <c r="N1878">
        <v>80</v>
      </c>
      <c r="O1878">
        <v>80</v>
      </c>
      <c r="P1878">
        <v>120</v>
      </c>
      <c r="Q1878">
        <v>60</v>
      </c>
      <c r="R1878" t="s">
        <v>54</v>
      </c>
      <c r="S1878" t="s">
        <v>50</v>
      </c>
      <c r="T1878" t="s">
        <v>50</v>
      </c>
      <c r="U1878" t="s">
        <v>50</v>
      </c>
      <c r="V1878" t="s">
        <v>51</v>
      </c>
      <c r="W1878" t="s">
        <v>51</v>
      </c>
      <c r="X1878" t="s">
        <v>50</v>
      </c>
      <c r="Y1878" t="s">
        <v>50</v>
      </c>
      <c r="Z1878" t="s">
        <v>52</v>
      </c>
      <c r="AA1878" t="s">
        <v>50</v>
      </c>
      <c r="AB1878" t="s">
        <v>50</v>
      </c>
      <c r="AI1878" t="s">
        <v>52</v>
      </c>
      <c r="AJ1878" t="s">
        <v>52</v>
      </c>
      <c r="AK1878" t="s">
        <v>50</v>
      </c>
      <c r="AL1878" t="s">
        <v>51</v>
      </c>
      <c r="AM1878" t="s">
        <v>52</v>
      </c>
      <c r="AN1878" t="s">
        <v>51</v>
      </c>
      <c r="AO1878" t="s">
        <v>50</v>
      </c>
      <c r="AQ1878" t="s">
        <v>50</v>
      </c>
      <c r="AR1878" t="s">
        <v>50</v>
      </c>
      <c r="AS1878" t="s">
        <v>50</v>
      </c>
      <c r="AT1878" t="s">
        <v>50</v>
      </c>
      <c r="AU1878" t="s">
        <v>52</v>
      </c>
      <c r="AV1878" t="s">
        <v>52</v>
      </c>
      <c r="AW1878" t="s">
        <v>52</v>
      </c>
      <c r="AX1878" t="s">
        <v>52</v>
      </c>
      <c r="AY1878" t="s">
        <v>50</v>
      </c>
    </row>
    <row r="1879" spans="1:51" hidden="1" x14ac:dyDescent="0.25">
      <c r="A1879">
        <v>292474</v>
      </c>
      <c r="B1879">
        <v>85</v>
      </c>
      <c r="D1879">
        <v>85</v>
      </c>
      <c r="E1879">
        <v>4</v>
      </c>
      <c r="F1879" t="s">
        <v>2085</v>
      </c>
      <c r="G1879" s="22">
        <v>16965</v>
      </c>
      <c r="H1879">
        <v>72</v>
      </c>
      <c r="I1879" t="s">
        <v>56</v>
      </c>
      <c r="J1879" t="s">
        <v>57</v>
      </c>
      <c r="K1879" t="s">
        <v>58</v>
      </c>
      <c r="L1879">
        <v>33.22</v>
      </c>
      <c r="M1879">
        <v>155</v>
      </c>
      <c r="N1879">
        <v>75</v>
      </c>
      <c r="O1879">
        <v>80</v>
      </c>
      <c r="P1879">
        <v>115</v>
      </c>
      <c r="Q1879">
        <v>66</v>
      </c>
      <c r="R1879" t="s">
        <v>54</v>
      </c>
      <c r="S1879" t="s">
        <v>50</v>
      </c>
      <c r="T1879" t="s">
        <v>50</v>
      </c>
      <c r="U1879" t="s">
        <v>50</v>
      </c>
      <c r="V1879" t="s">
        <v>51</v>
      </c>
      <c r="W1879" t="s">
        <v>51</v>
      </c>
      <c r="X1879" t="s">
        <v>50</v>
      </c>
      <c r="Y1879" t="s">
        <v>50</v>
      </c>
      <c r="Z1879" t="s">
        <v>52</v>
      </c>
      <c r="AA1879" t="s">
        <v>50</v>
      </c>
      <c r="AB1879" t="s">
        <v>50</v>
      </c>
      <c r="AI1879" t="s">
        <v>52</v>
      </c>
      <c r="AJ1879" t="s">
        <v>52</v>
      </c>
      <c r="AK1879" t="s">
        <v>50</v>
      </c>
      <c r="AL1879" t="s">
        <v>51</v>
      </c>
      <c r="AM1879" t="s">
        <v>52</v>
      </c>
      <c r="AN1879" t="s">
        <v>51</v>
      </c>
      <c r="AO1879" t="s">
        <v>50</v>
      </c>
      <c r="AQ1879" t="s">
        <v>50</v>
      </c>
      <c r="AR1879" t="s">
        <v>50</v>
      </c>
      <c r="AS1879" t="s">
        <v>50</v>
      </c>
      <c r="AT1879" t="s">
        <v>50</v>
      </c>
      <c r="AU1879" t="s">
        <v>52</v>
      </c>
      <c r="AV1879" t="s">
        <v>52</v>
      </c>
      <c r="AW1879" t="s">
        <v>52</v>
      </c>
      <c r="AX1879" t="s">
        <v>52</v>
      </c>
      <c r="AY1879" t="s">
        <v>50</v>
      </c>
    </row>
    <row r="1880" spans="1:51" hidden="1" x14ac:dyDescent="0.25">
      <c r="A1880">
        <v>292474</v>
      </c>
      <c r="B1880">
        <v>85</v>
      </c>
      <c r="C1880">
        <v>85</v>
      </c>
      <c r="D1880">
        <v>85</v>
      </c>
      <c r="E1880">
        <v>5</v>
      </c>
      <c r="F1880" t="s">
        <v>2086</v>
      </c>
      <c r="G1880" s="22">
        <v>16965</v>
      </c>
      <c r="H1880">
        <v>72</v>
      </c>
      <c r="I1880" t="s">
        <v>56</v>
      </c>
      <c r="J1880" t="s">
        <v>57</v>
      </c>
      <c r="K1880" t="s">
        <v>58</v>
      </c>
      <c r="L1880">
        <v>33.200000000000003</v>
      </c>
      <c r="M1880">
        <v>183</v>
      </c>
      <c r="N1880">
        <v>80</v>
      </c>
      <c r="O1880">
        <v>103</v>
      </c>
      <c r="P1880">
        <v>131.5</v>
      </c>
      <c r="Q1880">
        <v>60</v>
      </c>
      <c r="R1880" t="s">
        <v>49</v>
      </c>
      <c r="S1880" t="s">
        <v>50</v>
      </c>
      <c r="T1880" t="s">
        <v>50</v>
      </c>
      <c r="U1880" t="s">
        <v>50</v>
      </c>
      <c r="V1880" t="s">
        <v>51</v>
      </c>
      <c r="W1880" t="s">
        <v>51</v>
      </c>
      <c r="X1880" t="s">
        <v>50</v>
      </c>
      <c r="Y1880" t="s">
        <v>50</v>
      </c>
      <c r="Z1880" t="s">
        <v>52</v>
      </c>
      <c r="AA1880" t="s">
        <v>50</v>
      </c>
      <c r="AB1880" t="s">
        <v>50</v>
      </c>
      <c r="AK1880" t="s">
        <v>50</v>
      </c>
      <c r="AL1880" t="s">
        <v>51</v>
      </c>
      <c r="AN1880" t="s">
        <v>51</v>
      </c>
      <c r="AO1880" t="s">
        <v>50</v>
      </c>
      <c r="AP1880" t="s">
        <v>50</v>
      </c>
      <c r="AQ1880" t="s">
        <v>50</v>
      </c>
      <c r="AR1880" t="s">
        <v>50</v>
      </c>
      <c r="AS1880" t="s">
        <v>50</v>
      </c>
      <c r="AT1880" t="s">
        <v>50</v>
      </c>
      <c r="AU1880" t="s">
        <v>52</v>
      </c>
      <c r="AV1880" t="s">
        <v>52</v>
      </c>
      <c r="AW1880" t="s">
        <v>52</v>
      </c>
      <c r="AX1880" t="s">
        <v>52</v>
      </c>
      <c r="AY1880" t="s">
        <v>50</v>
      </c>
    </row>
    <row r="1881" spans="1:51" hidden="1" x14ac:dyDescent="0.25">
      <c r="A1881">
        <v>292474</v>
      </c>
      <c r="B1881">
        <v>85</v>
      </c>
      <c r="C1881">
        <v>85</v>
      </c>
      <c r="D1881">
        <v>85</v>
      </c>
      <c r="E1881">
        <v>6</v>
      </c>
      <c r="F1881" t="s">
        <v>2087</v>
      </c>
      <c r="G1881" s="22">
        <v>16965</v>
      </c>
      <c r="H1881">
        <v>72</v>
      </c>
      <c r="I1881" t="s">
        <v>56</v>
      </c>
      <c r="J1881" t="s">
        <v>57</v>
      </c>
      <c r="K1881" t="s">
        <v>58</v>
      </c>
      <c r="L1881">
        <v>34.4</v>
      </c>
      <c r="M1881">
        <v>180</v>
      </c>
      <c r="N1881">
        <v>75</v>
      </c>
      <c r="O1881">
        <v>105</v>
      </c>
      <c r="P1881">
        <v>127.5</v>
      </c>
      <c r="Q1881">
        <v>64</v>
      </c>
      <c r="R1881" t="s">
        <v>54</v>
      </c>
      <c r="S1881" t="s">
        <v>50</v>
      </c>
      <c r="T1881" t="s">
        <v>50</v>
      </c>
      <c r="U1881" t="s">
        <v>50</v>
      </c>
      <c r="V1881" t="s">
        <v>51</v>
      </c>
      <c r="W1881" t="s">
        <v>51</v>
      </c>
      <c r="X1881" t="s">
        <v>50</v>
      </c>
      <c r="Y1881" t="s">
        <v>50</v>
      </c>
      <c r="Z1881" t="s">
        <v>52</v>
      </c>
      <c r="AA1881" t="s">
        <v>50</v>
      </c>
      <c r="AB1881" t="s">
        <v>50</v>
      </c>
      <c r="AK1881" t="s">
        <v>50</v>
      </c>
      <c r="AL1881" t="s">
        <v>51</v>
      </c>
      <c r="AN1881" t="s">
        <v>51</v>
      </c>
      <c r="AO1881" t="s">
        <v>50</v>
      </c>
      <c r="AP1881" t="s">
        <v>50</v>
      </c>
      <c r="AQ1881" t="s">
        <v>50</v>
      </c>
      <c r="AR1881" t="s">
        <v>50</v>
      </c>
      <c r="AS1881" t="s">
        <v>50</v>
      </c>
      <c r="AT1881" t="s">
        <v>50</v>
      </c>
      <c r="AU1881" t="s">
        <v>52</v>
      </c>
      <c r="AV1881" t="s">
        <v>52</v>
      </c>
      <c r="AW1881" t="s">
        <v>52</v>
      </c>
      <c r="AX1881" t="s">
        <v>52</v>
      </c>
      <c r="AY1881" t="s">
        <v>50</v>
      </c>
    </row>
    <row r="1882" spans="1:51" hidden="1" x14ac:dyDescent="0.25">
      <c r="A1882">
        <v>292474</v>
      </c>
      <c r="B1882">
        <v>75</v>
      </c>
      <c r="C1882">
        <v>75</v>
      </c>
      <c r="D1882">
        <v>85</v>
      </c>
      <c r="E1882">
        <v>7</v>
      </c>
      <c r="F1882" t="s">
        <v>2088</v>
      </c>
      <c r="G1882" s="22">
        <v>16965</v>
      </c>
      <c r="H1882">
        <v>72</v>
      </c>
      <c r="I1882" t="s">
        <v>56</v>
      </c>
      <c r="J1882" t="s">
        <v>57</v>
      </c>
      <c r="K1882" t="s">
        <v>58</v>
      </c>
      <c r="L1882">
        <v>34.9</v>
      </c>
      <c r="M1882">
        <v>150</v>
      </c>
      <c r="N1882">
        <v>80</v>
      </c>
      <c r="O1882">
        <v>70</v>
      </c>
      <c r="P1882">
        <v>115</v>
      </c>
      <c r="Q1882">
        <v>55</v>
      </c>
      <c r="R1882" t="s">
        <v>54</v>
      </c>
      <c r="S1882" t="s">
        <v>50</v>
      </c>
      <c r="T1882" t="s">
        <v>50</v>
      </c>
      <c r="U1882" t="s">
        <v>50</v>
      </c>
      <c r="V1882" t="s">
        <v>51</v>
      </c>
      <c r="W1882" t="s">
        <v>51</v>
      </c>
      <c r="X1882" t="s">
        <v>50</v>
      </c>
      <c r="Y1882" t="s">
        <v>50</v>
      </c>
      <c r="Z1882" t="s">
        <v>52</v>
      </c>
      <c r="AA1882" t="s">
        <v>50</v>
      </c>
      <c r="AB1882" t="s">
        <v>50</v>
      </c>
      <c r="AK1882" t="s">
        <v>50</v>
      </c>
      <c r="AL1882" t="s">
        <v>51</v>
      </c>
      <c r="AM1882" t="s">
        <v>50</v>
      </c>
      <c r="AN1882" t="s">
        <v>51</v>
      </c>
      <c r="AO1882" t="s">
        <v>50</v>
      </c>
      <c r="AP1882" t="s">
        <v>50</v>
      </c>
      <c r="AQ1882" t="s">
        <v>50</v>
      </c>
      <c r="AR1882" t="s">
        <v>50</v>
      </c>
      <c r="AS1882" t="s">
        <v>50</v>
      </c>
      <c r="AT1882" t="s">
        <v>50</v>
      </c>
      <c r="AU1882" t="s">
        <v>52</v>
      </c>
      <c r="AV1882" t="s">
        <v>52</v>
      </c>
      <c r="AW1882" t="s">
        <v>52</v>
      </c>
      <c r="AX1882" t="s">
        <v>52</v>
      </c>
      <c r="AY1882" t="s">
        <v>50</v>
      </c>
    </row>
    <row r="1883" spans="1:51" hidden="1" x14ac:dyDescent="0.25">
      <c r="A1883">
        <v>292474</v>
      </c>
      <c r="B1883">
        <v>75</v>
      </c>
      <c r="C1883">
        <v>75</v>
      </c>
      <c r="D1883">
        <v>85</v>
      </c>
      <c r="E1883">
        <v>8</v>
      </c>
      <c r="F1883" t="s">
        <v>2089</v>
      </c>
      <c r="G1883" s="22">
        <v>16965</v>
      </c>
      <c r="H1883">
        <v>72</v>
      </c>
      <c r="I1883" t="s">
        <v>56</v>
      </c>
      <c r="J1883" t="s">
        <v>57</v>
      </c>
      <c r="K1883" t="s">
        <v>58</v>
      </c>
      <c r="L1883">
        <v>33.200000000000003</v>
      </c>
      <c r="M1883">
        <v>150</v>
      </c>
      <c r="N1883">
        <v>70</v>
      </c>
      <c r="O1883">
        <v>80</v>
      </c>
      <c r="P1883">
        <v>110</v>
      </c>
      <c r="Q1883">
        <v>61</v>
      </c>
      <c r="R1883" t="s">
        <v>54</v>
      </c>
      <c r="S1883" t="s">
        <v>50</v>
      </c>
      <c r="T1883" t="s">
        <v>50</v>
      </c>
      <c r="U1883" t="s">
        <v>50</v>
      </c>
      <c r="V1883" t="s">
        <v>51</v>
      </c>
      <c r="W1883" t="s">
        <v>51</v>
      </c>
      <c r="X1883" t="s">
        <v>50</v>
      </c>
      <c r="Y1883" t="s">
        <v>50</v>
      </c>
      <c r="Z1883" t="s">
        <v>52</v>
      </c>
      <c r="AA1883" t="s">
        <v>50</v>
      </c>
      <c r="AB1883" t="s">
        <v>50</v>
      </c>
      <c r="AC1883">
        <v>72</v>
      </c>
      <c r="AD1883">
        <v>89</v>
      </c>
      <c r="AE1883">
        <v>163</v>
      </c>
      <c r="AF1883">
        <v>4.5999999999999996</v>
      </c>
      <c r="AI1883">
        <v>4.4000000000000004</v>
      </c>
      <c r="AJ1883">
        <v>2.9</v>
      </c>
      <c r="AK1883" t="s">
        <v>50</v>
      </c>
      <c r="AL1883" t="s">
        <v>51</v>
      </c>
      <c r="AM1883" t="s">
        <v>50</v>
      </c>
      <c r="AN1883" t="s">
        <v>51</v>
      </c>
      <c r="AO1883" t="s">
        <v>50</v>
      </c>
      <c r="AP1883" t="s">
        <v>50</v>
      </c>
      <c r="AQ1883" t="s">
        <v>50</v>
      </c>
      <c r="AR1883" t="s">
        <v>50</v>
      </c>
      <c r="AS1883" t="s">
        <v>50</v>
      </c>
      <c r="AT1883" t="s">
        <v>50</v>
      </c>
      <c r="AU1883" t="s">
        <v>52</v>
      </c>
      <c r="AV1883" t="s">
        <v>52</v>
      </c>
      <c r="AW1883" t="s">
        <v>52</v>
      </c>
      <c r="AX1883" t="s">
        <v>52</v>
      </c>
      <c r="AY1883" t="s">
        <v>50</v>
      </c>
    </row>
    <row r="1884" spans="1:51" hidden="1" x14ac:dyDescent="0.25">
      <c r="A1884">
        <v>292474</v>
      </c>
      <c r="B1884">
        <v>65</v>
      </c>
      <c r="C1884">
        <v>65</v>
      </c>
      <c r="D1884">
        <v>65</v>
      </c>
      <c r="E1884">
        <v>9</v>
      </c>
      <c r="F1884" t="s">
        <v>2090</v>
      </c>
      <c r="G1884" s="22">
        <v>16965</v>
      </c>
      <c r="H1884">
        <v>72</v>
      </c>
      <c r="I1884" t="s">
        <v>56</v>
      </c>
      <c r="J1884" t="s">
        <v>57</v>
      </c>
      <c r="K1884" t="s">
        <v>58</v>
      </c>
      <c r="L1884">
        <v>33.9</v>
      </c>
      <c r="M1884">
        <v>160</v>
      </c>
      <c r="N1884">
        <v>90</v>
      </c>
      <c r="O1884">
        <v>70</v>
      </c>
      <c r="P1884">
        <v>125</v>
      </c>
      <c r="Q1884">
        <v>62</v>
      </c>
      <c r="R1884" t="s">
        <v>54</v>
      </c>
      <c r="S1884" t="s">
        <v>50</v>
      </c>
      <c r="T1884" t="s">
        <v>50</v>
      </c>
      <c r="U1884" t="s">
        <v>50</v>
      </c>
      <c r="V1884" t="s">
        <v>51</v>
      </c>
      <c r="W1884" t="s">
        <v>51</v>
      </c>
      <c r="X1884" t="s">
        <v>50</v>
      </c>
      <c r="Y1884" t="s">
        <v>50</v>
      </c>
      <c r="Z1884" t="s">
        <v>52</v>
      </c>
      <c r="AA1884" t="s">
        <v>50</v>
      </c>
      <c r="AB1884" t="s">
        <v>50</v>
      </c>
      <c r="AK1884" t="s">
        <v>50</v>
      </c>
      <c r="AL1884" t="s">
        <v>51</v>
      </c>
      <c r="AM1884" t="s">
        <v>50</v>
      </c>
      <c r="AN1884" t="s">
        <v>51</v>
      </c>
      <c r="AO1884" t="s">
        <v>50</v>
      </c>
      <c r="AP1884" t="s">
        <v>50</v>
      </c>
      <c r="AQ1884" t="s">
        <v>50</v>
      </c>
      <c r="AR1884" t="s">
        <v>50</v>
      </c>
      <c r="AS1884" t="s">
        <v>50</v>
      </c>
      <c r="AT1884" t="s">
        <v>50</v>
      </c>
      <c r="AU1884" t="s">
        <v>52</v>
      </c>
      <c r="AV1884" t="s">
        <v>52</v>
      </c>
      <c r="AW1884" t="s">
        <v>52</v>
      </c>
      <c r="AX1884" t="s">
        <v>52</v>
      </c>
      <c r="AY1884" t="s">
        <v>50</v>
      </c>
    </row>
    <row r="1885" spans="1:51" x14ac:dyDescent="0.25">
      <c r="A1885">
        <v>292716</v>
      </c>
      <c r="B1885">
        <v>60</v>
      </c>
      <c r="D1885">
        <v>60</v>
      </c>
      <c r="E1885">
        <v>1</v>
      </c>
      <c r="F1885" t="s">
        <v>439</v>
      </c>
      <c r="G1885" s="22">
        <v>15903</v>
      </c>
      <c r="H1885">
        <v>75</v>
      </c>
      <c r="I1885" t="s">
        <v>46</v>
      </c>
      <c r="J1885" t="s">
        <v>47</v>
      </c>
      <c r="K1885" t="s">
        <v>58</v>
      </c>
      <c r="L1885">
        <v>49.15</v>
      </c>
      <c r="M1885">
        <v>138</v>
      </c>
      <c r="N1885">
        <v>82</v>
      </c>
      <c r="O1885">
        <v>56</v>
      </c>
      <c r="P1885">
        <v>110</v>
      </c>
      <c r="Q1885">
        <v>70</v>
      </c>
      <c r="R1885" t="s">
        <v>54</v>
      </c>
      <c r="S1885" t="s">
        <v>50</v>
      </c>
      <c r="T1885" t="s">
        <v>50</v>
      </c>
      <c r="U1885" t="s">
        <v>50</v>
      </c>
      <c r="V1885" t="s">
        <v>51</v>
      </c>
      <c r="W1885" t="s">
        <v>51</v>
      </c>
      <c r="X1885" t="s">
        <v>50</v>
      </c>
      <c r="Y1885" t="s">
        <v>50</v>
      </c>
      <c r="Z1885" t="s">
        <v>52</v>
      </c>
      <c r="AA1885" t="s">
        <v>50</v>
      </c>
      <c r="AB1885" t="s">
        <v>50</v>
      </c>
      <c r="AC1885">
        <v>65</v>
      </c>
      <c r="AD1885">
        <v>82</v>
      </c>
      <c r="AE1885">
        <v>122</v>
      </c>
      <c r="AF1885">
        <v>4.4000000000000004</v>
      </c>
      <c r="AI1885" t="s">
        <v>52</v>
      </c>
      <c r="AJ1885" t="s">
        <v>52</v>
      </c>
      <c r="AK1885" t="s">
        <v>50</v>
      </c>
      <c r="AL1885" t="s">
        <v>51</v>
      </c>
      <c r="AM1885" t="s">
        <v>52</v>
      </c>
      <c r="AN1885" t="s">
        <v>51</v>
      </c>
      <c r="AO1885" t="s">
        <v>51</v>
      </c>
      <c r="AP1885" t="s">
        <v>50</v>
      </c>
      <c r="AQ1885" t="s">
        <v>50</v>
      </c>
      <c r="AR1885" t="s">
        <v>50</v>
      </c>
      <c r="AS1885" t="s">
        <v>50</v>
      </c>
      <c r="AT1885" t="s">
        <v>50</v>
      </c>
      <c r="AU1885" t="s">
        <v>52</v>
      </c>
      <c r="AV1885" t="s">
        <v>52</v>
      </c>
      <c r="AW1885" t="s">
        <v>52</v>
      </c>
      <c r="AX1885" t="s">
        <v>52</v>
      </c>
      <c r="AY1885" t="s">
        <v>51</v>
      </c>
    </row>
    <row r="1886" spans="1:51" hidden="1" x14ac:dyDescent="0.25">
      <c r="A1886">
        <v>292716</v>
      </c>
      <c r="B1886">
        <v>60</v>
      </c>
      <c r="C1886">
        <v>60</v>
      </c>
      <c r="D1886">
        <v>60</v>
      </c>
      <c r="E1886">
        <v>2</v>
      </c>
      <c r="F1886" t="s">
        <v>2091</v>
      </c>
      <c r="G1886" s="22">
        <v>15903</v>
      </c>
      <c r="H1886">
        <v>75</v>
      </c>
      <c r="I1886" t="s">
        <v>46</v>
      </c>
      <c r="J1886" t="s">
        <v>47</v>
      </c>
      <c r="K1886" t="s">
        <v>58</v>
      </c>
      <c r="L1886">
        <v>44</v>
      </c>
      <c r="M1886">
        <v>140</v>
      </c>
      <c r="N1886">
        <v>70</v>
      </c>
      <c r="O1886">
        <v>70</v>
      </c>
      <c r="P1886">
        <v>105</v>
      </c>
      <c r="Q1886">
        <v>69</v>
      </c>
      <c r="R1886" t="s">
        <v>54</v>
      </c>
      <c r="S1886" t="s">
        <v>50</v>
      </c>
      <c r="T1886" t="s">
        <v>50</v>
      </c>
      <c r="U1886" t="s">
        <v>50</v>
      </c>
      <c r="V1886" t="s">
        <v>51</v>
      </c>
      <c r="W1886" t="s">
        <v>51</v>
      </c>
      <c r="X1886" t="s">
        <v>50</v>
      </c>
      <c r="Y1886" t="s">
        <v>50</v>
      </c>
      <c r="Z1886" t="s">
        <v>52</v>
      </c>
      <c r="AA1886" t="s">
        <v>50</v>
      </c>
      <c r="AB1886" t="s">
        <v>50</v>
      </c>
      <c r="AK1886" t="s">
        <v>50</v>
      </c>
      <c r="AL1886" t="s">
        <v>51</v>
      </c>
      <c r="AN1886" t="s">
        <v>51</v>
      </c>
      <c r="AO1886" t="s">
        <v>51</v>
      </c>
      <c r="AP1886" t="s">
        <v>50</v>
      </c>
      <c r="AQ1886" t="s">
        <v>50</v>
      </c>
      <c r="AR1886" t="s">
        <v>50</v>
      </c>
      <c r="AS1886" t="s">
        <v>50</v>
      </c>
      <c r="AT1886" t="s">
        <v>50</v>
      </c>
      <c r="AU1886" t="s">
        <v>52</v>
      </c>
      <c r="AV1886" t="s">
        <v>52</v>
      </c>
      <c r="AW1886" t="s">
        <v>52</v>
      </c>
      <c r="AX1886" t="s">
        <v>52</v>
      </c>
      <c r="AY1886" t="s">
        <v>51</v>
      </c>
    </row>
    <row r="1887" spans="1:51" hidden="1" x14ac:dyDescent="0.25">
      <c r="A1887">
        <v>292716</v>
      </c>
      <c r="B1887">
        <v>60</v>
      </c>
      <c r="C1887">
        <v>60</v>
      </c>
      <c r="D1887">
        <v>60</v>
      </c>
      <c r="E1887">
        <v>3</v>
      </c>
      <c r="F1887" t="s">
        <v>2092</v>
      </c>
      <c r="G1887" s="22">
        <v>15903</v>
      </c>
      <c r="H1887">
        <v>75</v>
      </c>
      <c r="I1887" t="s">
        <v>46</v>
      </c>
      <c r="J1887" t="s">
        <v>47</v>
      </c>
      <c r="K1887" t="s">
        <v>58</v>
      </c>
      <c r="L1887">
        <v>44.6</v>
      </c>
      <c r="M1887">
        <v>160</v>
      </c>
      <c r="N1887">
        <v>90</v>
      </c>
      <c r="O1887">
        <v>70</v>
      </c>
      <c r="P1887">
        <v>125</v>
      </c>
      <c r="Q1887">
        <v>71</v>
      </c>
      <c r="R1887" t="s">
        <v>59</v>
      </c>
      <c r="S1887" t="s">
        <v>50</v>
      </c>
      <c r="T1887" t="s">
        <v>50</v>
      </c>
      <c r="U1887" t="s">
        <v>50</v>
      </c>
      <c r="V1887" t="s">
        <v>51</v>
      </c>
      <c r="W1887" t="s">
        <v>51</v>
      </c>
      <c r="X1887" t="s">
        <v>50</v>
      </c>
      <c r="Y1887" t="s">
        <v>50</v>
      </c>
      <c r="Z1887" t="s">
        <v>52</v>
      </c>
      <c r="AA1887" t="s">
        <v>50</v>
      </c>
      <c r="AB1887" t="s">
        <v>50</v>
      </c>
      <c r="AC1887">
        <v>60</v>
      </c>
      <c r="AD1887">
        <v>87</v>
      </c>
      <c r="AE1887">
        <v>126</v>
      </c>
      <c r="AF1887">
        <v>4.0999999999999996</v>
      </c>
      <c r="AI1887">
        <v>4.9000000000000004</v>
      </c>
      <c r="AJ1887">
        <v>2.8</v>
      </c>
      <c r="AK1887" t="s">
        <v>50</v>
      </c>
      <c r="AL1887" t="s">
        <v>51</v>
      </c>
      <c r="AM1887" t="s">
        <v>50</v>
      </c>
      <c r="AN1887" t="s">
        <v>51</v>
      </c>
      <c r="AO1887" t="s">
        <v>51</v>
      </c>
      <c r="AP1887" t="s">
        <v>50</v>
      </c>
      <c r="AQ1887" t="s">
        <v>50</v>
      </c>
      <c r="AR1887" t="s">
        <v>50</v>
      </c>
      <c r="AS1887" t="s">
        <v>50</v>
      </c>
      <c r="AT1887" t="s">
        <v>50</v>
      </c>
      <c r="AU1887" t="s">
        <v>52</v>
      </c>
      <c r="AV1887" t="s">
        <v>52</v>
      </c>
      <c r="AW1887" t="s">
        <v>52</v>
      </c>
      <c r="AX1887" t="s">
        <v>52</v>
      </c>
      <c r="AY1887" t="s">
        <v>51</v>
      </c>
    </row>
    <row r="1888" spans="1:51" hidden="1" x14ac:dyDescent="0.25">
      <c r="A1888">
        <v>292716</v>
      </c>
      <c r="B1888">
        <v>60</v>
      </c>
      <c r="C1888">
        <v>60</v>
      </c>
      <c r="D1888">
        <v>60</v>
      </c>
      <c r="E1888">
        <v>4</v>
      </c>
      <c r="F1888" t="s">
        <v>2093</v>
      </c>
      <c r="G1888" s="22">
        <v>15903</v>
      </c>
      <c r="H1888">
        <v>75</v>
      </c>
      <c r="I1888" t="s">
        <v>46</v>
      </c>
      <c r="J1888" t="s">
        <v>47</v>
      </c>
      <c r="K1888" t="s">
        <v>58</v>
      </c>
      <c r="L1888">
        <v>44.6</v>
      </c>
      <c r="M1888">
        <v>165</v>
      </c>
      <c r="N1888">
        <v>90</v>
      </c>
      <c r="O1888">
        <v>75</v>
      </c>
      <c r="P1888">
        <v>127.5</v>
      </c>
      <c r="Q1888">
        <v>85</v>
      </c>
      <c r="R1888" t="s">
        <v>59</v>
      </c>
      <c r="S1888" t="s">
        <v>50</v>
      </c>
      <c r="T1888" t="s">
        <v>50</v>
      </c>
      <c r="U1888" t="s">
        <v>50</v>
      </c>
      <c r="V1888" t="s">
        <v>51</v>
      </c>
      <c r="W1888" t="s">
        <v>51</v>
      </c>
      <c r="X1888" t="s">
        <v>50</v>
      </c>
      <c r="Y1888" t="s">
        <v>50</v>
      </c>
      <c r="Z1888" t="s">
        <v>52</v>
      </c>
      <c r="AA1888" t="s">
        <v>50</v>
      </c>
      <c r="AB1888" t="s">
        <v>50</v>
      </c>
      <c r="AK1888" t="s">
        <v>50</v>
      </c>
      <c r="AL1888" t="s">
        <v>51</v>
      </c>
      <c r="AM1888" t="s">
        <v>50</v>
      </c>
      <c r="AN1888" t="s">
        <v>50</v>
      </c>
      <c r="AO1888" t="s">
        <v>51</v>
      </c>
      <c r="AP1888" t="s">
        <v>50</v>
      </c>
      <c r="AQ1888" t="s">
        <v>50</v>
      </c>
      <c r="AR1888" t="s">
        <v>50</v>
      </c>
      <c r="AS1888" t="s">
        <v>50</v>
      </c>
      <c r="AT1888" t="s">
        <v>50</v>
      </c>
      <c r="AU1888" t="s">
        <v>52</v>
      </c>
      <c r="AV1888" t="s">
        <v>52</v>
      </c>
      <c r="AW1888" t="s">
        <v>52</v>
      </c>
      <c r="AX1888" t="s">
        <v>52</v>
      </c>
      <c r="AY1888" t="s">
        <v>51</v>
      </c>
    </row>
    <row r="1889" spans="1:51" hidden="1" x14ac:dyDescent="0.25">
      <c r="A1889">
        <v>292716</v>
      </c>
      <c r="B1889">
        <v>60</v>
      </c>
      <c r="C1889">
        <v>60</v>
      </c>
      <c r="D1889">
        <v>60</v>
      </c>
      <c r="E1889">
        <v>5</v>
      </c>
      <c r="F1889" t="s">
        <v>2094</v>
      </c>
      <c r="G1889" s="22">
        <v>15903</v>
      </c>
      <c r="H1889">
        <v>75</v>
      </c>
      <c r="I1889" t="s">
        <v>46</v>
      </c>
      <c r="J1889" t="s">
        <v>47</v>
      </c>
      <c r="K1889" t="s">
        <v>58</v>
      </c>
      <c r="L1889">
        <v>44.4</v>
      </c>
      <c r="M1889">
        <v>180</v>
      </c>
      <c r="N1889">
        <v>100</v>
      </c>
      <c r="O1889">
        <v>80</v>
      </c>
      <c r="P1889">
        <v>140</v>
      </c>
      <c r="Q1889">
        <v>73</v>
      </c>
      <c r="R1889" t="s">
        <v>59</v>
      </c>
      <c r="S1889" t="s">
        <v>50</v>
      </c>
      <c r="T1889" t="s">
        <v>50</v>
      </c>
      <c r="U1889" t="s">
        <v>50</v>
      </c>
      <c r="V1889" t="s">
        <v>51</v>
      </c>
      <c r="W1889" t="s">
        <v>51</v>
      </c>
      <c r="X1889" t="s">
        <v>50</v>
      </c>
      <c r="Y1889" t="s">
        <v>50</v>
      </c>
      <c r="Z1889" t="s">
        <v>52</v>
      </c>
      <c r="AA1889" t="s">
        <v>50</v>
      </c>
      <c r="AB1889" t="s">
        <v>50</v>
      </c>
      <c r="AC1889">
        <v>53</v>
      </c>
      <c r="AD1889" t="s">
        <v>92</v>
      </c>
      <c r="AE1889">
        <v>125</v>
      </c>
      <c r="AF1889">
        <v>4.2</v>
      </c>
      <c r="AI1889">
        <v>4.0999999999999996</v>
      </c>
      <c r="AJ1889">
        <v>1.8</v>
      </c>
      <c r="AK1889" t="s">
        <v>50</v>
      </c>
      <c r="AL1889" t="s">
        <v>51</v>
      </c>
      <c r="AM1889" t="s">
        <v>50</v>
      </c>
      <c r="AN1889" t="s">
        <v>51</v>
      </c>
      <c r="AO1889" t="s">
        <v>50</v>
      </c>
      <c r="AP1889" t="s">
        <v>50</v>
      </c>
      <c r="AQ1889" t="s">
        <v>50</v>
      </c>
      <c r="AR1889" t="s">
        <v>50</v>
      </c>
      <c r="AS1889" t="s">
        <v>51</v>
      </c>
      <c r="AT1889" t="s">
        <v>50</v>
      </c>
      <c r="AU1889" t="s">
        <v>52</v>
      </c>
      <c r="AV1889" t="s">
        <v>52</v>
      </c>
      <c r="AW1889" t="s">
        <v>52</v>
      </c>
      <c r="AX1889" t="s">
        <v>52</v>
      </c>
      <c r="AY1889" t="s">
        <v>51</v>
      </c>
    </row>
    <row r="1890" spans="1:51" hidden="1" x14ac:dyDescent="0.25">
      <c r="A1890">
        <v>292716</v>
      </c>
      <c r="B1890">
        <v>60</v>
      </c>
      <c r="C1890">
        <v>60</v>
      </c>
      <c r="D1890">
        <v>60</v>
      </c>
      <c r="E1890">
        <v>6</v>
      </c>
      <c r="F1890" t="s">
        <v>2095</v>
      </c>
      <c r="G1890" s="22">
        <v>15903</v>
      </c>
      <c r="H1890">
        <v>75</v>
      </c>
      <c r="I1890" t="s">
        <v>46</v>
      </c>
      <c r="J1890" t="s">
        <v>47</v>
      </c>
      <c r="K1890" t="s">
        <v>58</v>
      </c>
      <c r="L1890">
        <v>44.2</v>
      </c>
      <c r="M1890">
        <v>165</v>
      </c>
      <c r="N1890">
        <v>85</v>
      </c>
      <c r="O1890">
        <v>80</v>
      </c>
      <c r="P1890">
        <v>125</v>
      </c>
      <c r="Q1890">
        <v>78</v>
      </c>
      <c r="R1890" t="s">
        <v>59</v>
      </c>
      <c r="S1890" t="s">
        <v>50</v>
      </c>
      <c r="T1890" t="s">
        <v>50</v>
      </c>
      <c r="U1890" t="s">
        <v>50</v>
      </c>
      <c r="V1890" t="s">
        <v>51</v>
      </c>
      <c r="W1890" t="s">
        <v>51</v>
      </c>
      <c r="X1890" t="s">
        <v>50</v>
      </c>
      <c r="Y1890" t="s">
        <v>50</v>
      </c>
      <c r="Z1890" t="s">
        <v>52</v>
      </c>
      <c r="AA1890" t="s">
        <v>50</v>
      </c>
      <c r="AB1890" t="s">
        <v>50</v>
      </c>
      <c r="AC1890">
        <v>68</v>
      </c>
      <c r="AD1890">
        <v>76</v>
      </c>
      <c r="AF1890">
        <v>4.4000000000000004</v>
      </c>
      <c r="AK1890" t="s">
        <v>50</v>
      </c>
      <c r="AL1890" t="s">
        <v>51</v>
      </c>
      <c r="AM1890" t="s">
        <v>50</v>
      </c>
      <c r="AN1890" t="s">
        <v>51</v>
      </c>
      <c r="AO1890" t="s">
        <v>51</v>
      </c>
      <c r="AP1890" t="s">
        <v>51</v>
      </c>
      <c r="AQ1890" t="s">
        <v>50</v>
      </c>
      <c r="AR1890" t="s">
        <v>50</v>
      </c>
      <c r="AS1890" t="s">
        <v>50</v>
      </c>
      <c r="AT1890" t="s">
        <v>50</v>
      </c>
      <c r="AU1890" t="s">
        <v>52</v>
      </c>
      <c r="AV1890" t="s">
        <v>52</v>
      </c>
      <c r="AW1890" t="s">
        <v>52</v>
      </c>
      <c r="AX1890" t="s">
        <v>52</v>
      </c>
      <c r="AY1890" t="s">
        <v>51</v>
      </c>
    </row>
    <row r="1891" spans="1:51" x14ac:dyDescent="0.25">
      <c r="A1891">
        <v>292795</v>
      </c>
      <c r="B1891">
        <v>60</v>
      </c>
      <c r="C1891">
        <v>60</v>
      </c>
      <c r="D1891">
        <v>60</v>
      </c>
      <c r="E1891">
        <v>1</v>
      </c>
      <c r="F1891" t="s">
        <v>440</v>
      </c>
      <c r="G1891" s="22">
        <v>11914</v>
      </c>
      <c r="H1891">
        <v>86</v>
      </c>
      <c r="I1891" t="s">
        <v>56</v>
      </c>
      <c r="J1891" t="s">
        <v>47</v>
      </c>
      <c r="K1891" t="s">
        <v>58</v>
      </c>
      <c r="L1891">
        <v>28.1</v>
      </c>
      <c r="M1891">
        <v>120</v>
      </c>
      <c r="N1891">
        <v>60</v>
      </c>
      <c r="O1891">
        <v>60</v>
      </c>
      <c r="P1891">
        <v>90</v>
      </c>
      <c r="Q1891">
        <v>72</v>
      </c>
      <c r="R1891" t="s">
        <v>54</v>
      </c>
      <c r="S1891" t="s">
        <v>50</v>
      </c>
      <c r="T1891" t="s">
        <v>50</v>
      </c>
      <c r="U1891" t="s">
        <v>50</v>
      </c>
      <c r="V1891" t="s">
        <v>50</v>
      </c>
      <c r="W1891" t="s">
        <v>50</v>
      </c>
      <c r="X1891" t="s">
        <v>51</v>
      </c>
      <c r="Y1891" t="s">
        <v>50</v>
      </c>
      <c r="Z1891" t="s">
        <v>52</v>
      </c>
      <c r="AA1891" t="s">
        <v>50</v>
      </c>
      <c r="AB1891" t="s">
        <v>51</v>
      </c>
      <c r="AC1891">
        <v>100</v>
      </c>
      <c r="AD1891">
        <v>59</v>
      </c>
      <c r="AE1891">
        <v>119</v>
      </c>
      <c r="AF1891">
        <v>4.2</v>
      </c>
      <c r="AI1891">
        <v>2.9</v>
      </c>
      <c r="AJ1891">
        <v>1.6</v>
      </c>
      <c r="AK1891" t="s">
        <v>51</v>
      </c>
      <c r="AL1891" t="s">
        <v>50</v>
      </c>
      <c r="AM1891" t="s">
        <v>50</v>
      </c>
      <c r="AN1891" t="s">
        <v>50</v>
      </c>
      <c r="AO1891" t="s">
        <v>50</v>
      </c>
      <c r="AP1891" t="s">
        <v>50</v>
      </c>
      <c r="AQ1891" t="s">
        <v>50</v>
      </c>
      <c r="AR1891" t="s">
        <v>50</v>
      </c>
      <c r="AS1891" t="s">
        <v>51</v>
      </c>
      <c r="AT1891" t="s">
        <v>50</v>
      </c>
      <c r="AU1891" t="s">
        <v>52</v>
      </c>
      <c r="AV1891" t="s">
        <v>52</v>
      </c>
      <c r="AW1891" t="s">
        <v>52</v>
      </c>
      <c r="AX1891" t="s">
        <v>52</v>
      </c>
      <c r="AY1891" t="s">
        <v>50</v>
      </c>
    </row>
    <row r="1892" spans="1:51" hidden="1" x14ac:dyDescent="0.25">
      <c r="A1892">
        <v>292795</v>
      </c>
      <c r="B1892">
        <v>60</v>
      </c>
      <c r="C1892">
        <v>60</v>
      </c>
      <c r="D1892">
        <v>60</v>
      </c>
      <c r="E1892">
        <v>2</v>
      </c>
      <c r="F1892" t="s">
        <v>2096</v>
      </c>
      <c r="G1892" s="22">
        <v>11914</v>
      </c>
      <c r="H1892">
        <v>86</v>
      </c>
      <c r="I1892" t="s">
        <v>56</v>
      </c>
      <c r="J1892" t="s">
        <v>47</v>
      </c>
      <c r="K1892" t="s">
        <v>58</v>
      </c>
      <c r="L1892">
        <v>25.6</v>
      </c>
      <c r="M1892">
        <v>120</v>
      </c>
      <c r="N1892">
        <v>60</v>
      </c>
      <c r="O1892">
        <v>60</v>
      </c>
      <c r="P1892">
        <v>90</v>
      </c>
      <c r="Q1892">
        <v>88</v>
      </c>
      <c r="R1892" t="s">
        <v>54</v>
      </c>
      <c r="S1892" t="s">
        <v>50</v>
      </c>
      <c r="T1892" t="s">
        <v>50</v>
      </c>
      <c r="U1892" t="s">
        <v>50</v>
      </c>
      <c r="V1892" t="s">
        <v>50</v>
      </c>
      <c r="W1892" t="s">
        <v>50</v>
      </c>
      <c r="X1892" t="s">
        <v>51</v>
      </c>
      <c r="Y1892" t="s">
        <v>50</v>
      </c>
      <c r="Z1892" t="s">
        <v>52</v>
      </c>
      <c r="AA1892" t="s">
        <v>50</v>
      </c>
      <c r="AB1892" t="s">
        <v>51</v>
      </c>
      <c r="AC1892">
        <v>93</v>
      </c>
      <c r="AD1892">
        <v>65</v>
      </c>
      <c r="AF1892">
        <v>4.3</v>
      </c>
      <c r="AI1892">
        <v>3.2</v>
      </c>
      <c r="AJ1892">
        <v>1.9</v>
      </c>
      <c r="AK1892" t="s">
        <v>51</v>
      </c>
      <c r="AL1892" t="s">
        <v>50</v>
      </c>
      <c r="AM1892" t="s">
        <v>50</v>
      </c>
      <c r="AN1892" t="s">
        <v>50</v>
      </c>
      <c r="AO1892" t="s">
        <v>50</v>
      </c>
      <c r="AP1892" t="s">
        <v>50</v>
      </c>
      <c r="AQ1892" t="s">
        <v>50</v>
      </c>
      <c r="AR1892" t="s">
        <v>50</v>
      </c>
      <c r="AS1892" t="s">
        <v>51</v>
      </c>
      <c r="AT1892" t="s">
        <v>50</v>
      </c>
      <c r="AU1892" t="s">
        <v>52</v>
      </c>
      <c r="AV1892" t="s">
        <v>52</v>
      </c>
      <c r="AW1892" t="s">
        <v>52</v>
      </c>
      <c r="AX1892" t="s">
        <v>52</v>
      </c>
      <c r="AY1892" t="s">
        <v>50</v>
      </c>
    </row>
    <row r="1893" spans="1:51" hidden="1" x14ac:dyDescent="0.25">
      <c r="A1893">
        <v>292795</v>
      </c>
      <c r="B1893">
        <v>60</v>
      </c>
      <c r="C1893">
        <v>60</v>
      </c>
      <c r="D1893">
        <v>60</v>
      </c>
      <c r="E1893">
        <v>3</v>
      </c>
      <c r="F1893" t="s">
        <v>2097</v>
      </c>
      <c r="G1893" s="22">
        <v>11914</v>
      </c>
      <c r="H1893">
        <v>86</v>
      </c>
      <c r="I1893" t="s">
        <v>56</v>
      </c>
      <c r="J1893" t="s">
        <v>47</v>
      </c>
      <c r="K1893" t="s">
        <v>58</v>
      </c>
      <c r="L1893">
        <v>25.1</v>
      </c>
      <c r="M1893">
        <v>120</v>
      </c>
      <c r="N1893">
        <v>65</v>
      </c>
      <c r="O1893">
        <v>55</v>
      </c>
      <c r="P1893">
        <v>92.5</v>
      </c>
      <c r="Q1893">
        <v>65</v>
      </c>
      <c r="R1893" t="s">
        <v>54</v>
      </c>
      <c r="S1893" t="s">
        <v>50</v>
      </c>
      <c r="T1893" t="s">
        <v>50</v>
      </c>
      <c r="U1893" t="s">
        <v>50</v>
      </c>
      <c r="V1893" t="s">
        <v>50</v>
      </c>
      <c r="W1893" t="s">
        <v>50</v>
      </c>
      <c r="X1893" t="s">
        <v>51</v>
      </c>
      <c r="Y1893" t="s">
        <v>50</v>
      </c>
      <c r="Z1893" t="s">
        <v>52</v>
      </c>
      <c r="AA1893" t="s">
        <v>50</v>
      </c>
      <c r="AB1893" t="s">
        <v>51</v>
      </c>
      <c r="AC1893">
        <v>81</v>
      </c>
      <c r="AD1893">
        <v>76</v>
      </c>
      <c r="AE1893">
        <v>111</v>
      </c>
      <c r="AF1893">
        <v>4.5999999999999996</v>
      </c>
      <c r="AI1893">
        <v>3.3</v>
      </c>
      <c r="AJ1893">
        <v>1.8</v>
      </c>
      <c r="AK1893" t="s">
        <v>50</v>
      </c>
      <c r="AL1893" t="s">
        <v>50</v>
      </c>
      <c r="AM1893" t="s">
        <v>50</v>
      </c>
      <c r="AN1893" t="s">
        <v>50</v>
      </c>
      <c r="AO1893" t="s">
        <v>50</v>
      </c>
      <c r="AP1893" t="s">
        <v>50</v>
      </c>
      <c r="AQ1893" t="s">
        <v>50</v>
      </c>
      <c r="AR1893" t="s">
        <v>50</v>
      </c>
      <c r="AS1893" t="s">
        <v>51</v>
      </c>
      <c r="AT1893" t="s">
        <v>50</v>
      </c>
      <c r="AU1893" t="s">
        <v>52</v>
      </c>
      <c r="AV1893" t="s">
        <v>52</v>
      </c>
      <c r="AW1893" t="s">
        <v>52</v>
      </c>
      <c r="AX1893" t="s">
        <v>52</v>
      </c>
      <c r="AY1893" t="s">
        <v>50</v>
      </c>
    </row>
    <row r="1894" spans="1:51" x14ac:dyDescent="0.25">
      <c r="A1894">
        <v>292830</v>
      </c>
      <c r="B1894">
        <v>56</v>
      </c>
      <c r="D1894">
        <v>56</v>
      </c>
      <c r="E1894">
        <v>1</v>
      </c>
      <c r="F1894" t="s">
        <v>441</v>
      </c>
      <c r="G1894" s="22">
        <v>17889</v>
      </c>
      <c r="H1894">
        <v>70</v>
      </c>
      <c r="I1894" t="s">
        <v>46</v>
      </c>
      <c r="J1894" t="s">
        <v>47</v>
      </c>
      <c r="K1894" t="s">
        <v>238</v>
      </c>
      <c r="L1894">
        <v>25.47</v>
      </c>
      <c r="M1894">
        <v>130</v>
      </c>
      <c r="N1894">
        <v>60</v>
      </c>
      <c r="O1894">
        <v>70</v>
      </c>
      <c r="P1894">
        <v>95</v>
      </c>
      <c r="Q1894">
        <v>70</v>
      </c>
      <c r="R1894" t="s">
        <v>54</v>
      </c>
      <c r="S1894" t="s">
        <v>50</v>
      </c>
      <c r="T1894" t="s">
        <v>51</v>
      </c>
      <c r="U1894" t="s">
        <v>50</v>
      </c>
      <c r="V1894" t="s">
        <v>50</v>
      </c>
      <c r="W1894" t="s">
        <v>50</v>
      </c>
      <c r="X1894" t="s">
        <v>50</v>
      </c>
      <c r="Y1894" t="s">
        <v>51</v>
      </c>
      <c r="Z1894" t="s">
        <v>52</v>
      </c>
      <c r="AA1894" t="s">
        <v>50</v>
      </c>
      <c r="AB1894" t="s">
        <v>50</v>
      </c>
      <c r="AC1894">
        <v>80</v>
      </c>
      <c r="AD1894">
        <v>66</v>
      </c>
      <c r="AE1894">
        <v>133</v>
      </c>
      <c r="AF1894">
        <v>4</v>
      </c>
      <c r="AH1894">
        <v>8</v>
      </c>
      <c r="AI1894" t="s">
        <v>52</v>
      </c>
      <c r="AJ1894" t="s">
        <v>52</v>
      </c>
      <c r="AK1894" t="s">
        <v>50</v>
      </c>
      <c r="AL1894" t="s">
        <v>50</v>
      </c>
      <c r="AM1894" t="s">
        <v>52</v>
      </c>
      <c r="AN1894" t="s">
        <v>50</v>
      </c>
      <c r="AO1894" t="s">
        <v>50</v>
      </c>
      <c r="AQ1894" t="s">
        <v>50</v>
      </c>
      <c r="AR1894" t="s">
        <v>50</v>
      </c>
      <c r="AS1894" t="s">
        <v>50</v>
      </c>
      <c r="AT1894" t="s">
        <v>50</v>
      </c>
      <c r="AU1894" t="s">
        <v>52</v>
      </c>
      <c r="AV1894" t="s">
        <v>52</v>
      </c>
      <c r="AW1894" t="s">
        <v>52</v>
      </c>
      <c r="AX1894" t="s">
        <v>52</v>
      </c>
      <c r="AY1894" t="s">
        <v>50</v>
      </c>
    </row>
    <row r="1895" spans="1:51" hidden="1" x14ac:dyDescent="0.25">
      <c r="A1895">
        <v>292830</v>
      </c>
      <c r="B1895">
        <v>60</v>
      </c>
      <c r="C1895">
        <v>60</v>
      </c>
      <c r="D1895">
        <v>56</v>
      </c>
      <c r="E1895">
        <v>2</v>
      </c>
      <c r="F1895" t="s">
        <v>2098</v>
      </c>
      <c r="G1895" s="22">
        <v>17889</v>
      </c>
      <c r="H1895">
        <v>70</v>
      </c>
      <c r="I1895" t="s">
        <v>46</v>
      </c>
      <c r="J1895" t="s">
        <v>47</v>
      </c>
      <c r="K1895" t="s">
        <v>238</v>
      </c>
      <c r="L1895">
        <v>27.3</v>
      </c>
      <c r="M1895">
        <v>145</v>
      </c>
      <c r="N1895">
        <v>85</v>
      </c>
      <c r="O1895">
        <v>60</v>
      </c>
      <c r="P1895">
        <v>115</v>
      </c>
      <c r="Q1895">
        <v>73</v>
      </c>
      <c r="R1895" t="s">
        <v>54</v>
      </c>
      <c r="S1895" t="s">
        <v>51</v>
      </c>
      <c r="T1895" t="s">
        <v>51</v>
      </c>
      <c r="U1895" t="s">
        <v>50</v>
      </c>
      <c r="V1895" t="s">
        <v>50</v>
      </c>
      <c r="W1895" t="s">
        <v>50</v>
      </c>
      <c r="X1895" t="s">
        <v>50</v>
      </c>
      <c r="Y1895" t="s">
        <v>51</v>
      </c>
      <c r="Z1895" t="s">
        <v>52</v>
      </c>
      <c r="AA1895" t="s">
        <v>50</v>
      </c>
      <c r="AB1895" t="s">
        <v>50</v>
      </c>
      <c r="AC1895">
        <v>84</v>
      </c>
      <c r="AD1895">
        <v>62</v>
      </c>
      <c r="AE1895">
        <v>135</v>
      </c>
      <c r="AF1895">
        <v>3.7</v>
      </c>
      <c r="AK1895" t="s">
        <v>50</v>
      </c>
      <c r="AL1895" t="s">
        <v>50</v>
      </c>
      <c r="AM1895" t="s">
        <v>50</v>
      </c>
      <c r="AN1895" t="s">
        <v>50</v>
      </c>
      <c r="AO1895" t="s">
        <v>50</v>
      </c>
      <c r="AP1895" t="s">
        <v>50</v>
      </c>
      <c r="AQ1895" t="s">
        <v>50</v>
      </c>
      <c r="AR1895" t="s">
        <v>50</v>
      </c>
      <c r="AS1895" t="s">
        <v>50</v>
      </c>
      <c r="AT1895" t="s">
        <v>50</v>
      </c>
      <c r="AU1895" t="s">
        <v>52</v>
      </c>
      <c r="AV1895" t="s">
        <v>52</v>
      </c>
      <c r="AW1895" t="s">
        <v>52</v>
      </c>
      <c r="AX1895" t="s">
        <v>52</v>
      </c>
      <c r="AY1895" t="s">
        <v>50</v>
      </c>
    </row>
    <row r="1896" spans="1:51" hidden="1" x14ac:dyDescent="0.25">
      <c r="A1896">
        <v>292830</v>
      </c>
      <c r="B1896">
        <v>60</v>
      </c>
      <c r="C1896">
        <v>60</v>
      </c>
      <c r="D1896">
        <v>56</v>
      </c>
      <c r="E1896">
        <v>3</v>
      </c>
      <c r="F1896" t="s">
        <v>2099</v>
      </c>
      <c r="G1896" s="22">
        <v>17889</v>
      </c>
      <c r="H1896">
        <v>70</v>
      </c>
      <c r="I1896" t="s">
        <v>46</v>
      </c>
      <c r="J1896" t="s">
        <v>47</v>
      </c>
      <c r="K1896" t="s">
        <v>238</v>
      </c>
      <c r="L1896">
        <v>27.3</v>
      </c>
      <c r="O1896">
        <v>0</v>
      </c>
      <c r="P1896">
        <v>0</v>
      </c>
      <c r="S1896" t="s">
        <v>51</v>
      </c>
      <c r="T1896" t="s">
        <v>51</v>
      </c>
      <c r="V1896" t="s">
        <v>50</v>
      </c>
      <c r="W1896" t="s">
        <v>50</v>
      </c>
      <c r="X1896" t="s">
        <v>50</v>
      </c>
      <c r="Y1896" t="s">
        <v>51</v>
      </c>
      <c r="Z1896" t="s">
        <v>52</v>
      </c>
      <c r="AA1896" t="s">
        <v>50</v>
      </c>
      <c r="AB1896" t="s">
        <v>50</v>
      </c>
      <c r="AK1896" t="s">
        <v>50</v>
      </c>
      <c r="AL1896" t="s">
        <v>50</v>
      </c>
      <c r="AM1896" t="s">
        <v>50</v>
      </c>
      <c r="AN1896" t="s">
        <v>50</v>
      </c>
      <c r="AO1896" t="s">
        <v>50</v>
      </c>
      <c r="AP1896" t="s">
        <v>50</v>
      </c>
      <c r="AQ1896" t="s">
        <v>50</v>
      </c>
      <c r="AR1896" t="s">
        <v>50</v>
      </c>
      <c r="AS1896" t="s">
        <v>50</v>
      </c>
      <c r="AT1896" t="s">
        <v>50</v>
      </c>
      <c r="AU1896" t="s">
        <v>52</v>
      </c>
      <c r="AV1896" t="s">
        <v>52</v>
      </c>
      <c r="AW1896" t="s">
        <v>52</v>
      </c>
      <c r="AX1896" t="s">
        <v>52</v>
      </c>
      <c r="AY1896" t="s">
        <v>51</v>
      </c>
    </row>
    <row r="1897" spans="1:51" x14ac:dyDescent="0.25">
      <c r="A1897">
        <v>292876</v>
      </c>
      <c r="B1897">
        <v>65</v>
      </c>
      <c r="D1897">
        <v>65</v>
      </c>
      <c r="E1897">
        <v>1</v>
      </c>
      <c r="F1897" t="s">
        <v>442</v>
      </c>
      <c r="G1897" s="22">
        <v>12058</v>
      </c>
      <c r="H1897">
        <v>85</v>
      </c>
      <c r="I1897" t="s">
        <v>56</v>
      </c>
      <c r="J1897" t="s">
        <v>57</v>
      </c>
      <c r="K1897" t="s">
        <v>58</v>
      </c>
      <c r="L1897">
        <v>26.4</v>
      </c>
      <c r="M1897">
        <v>150</v>
      </c>
      <c r="N1897">
        <v>80</v>
      </c>
      <c r="O1897">
        <v>70</v>
      </c>
      <c r="P1897">
        <v>115</v>
      </c>
      <c r="Q1897">
        <v>80</v>
      </c>
      <c r="R1897" t="s">
        <v>49</v>
      </c>
      <c r="S1897" t="s">
        <v>50</v>
      </c>
      <c r="T1897" t="s">
        <v>50</v>
      </c>
      <c r="U1897" t="s">
        <v>50</v>
      </c>
      <c r="V1897" t="s">
        <v>51</v>
      </c>
      <c r="W1897" t="s">
        <v>51</v>
      </c>
      <c r="X1897" t="s">
        <v>50</v>
      </c>
      <c r="Y1897" t="s">
        <v>50</v>
      </c>
      <c r="Z1897" t="s">
        <v>52</v>
      </c>
      <c r="AA1897" t="s">
        <v>50</v>
      </c>
      <c r="AB1897" t="s">
        <v>50</v>
      </c>
      <c r="AI1897" t="s">
        <v>52</v>
      </c>
      <c r="AJ1897" t="s">
        <v>52</v>
      </c>
      <c r="AK1897" t="s">
        <v>51</v>
      </c>
      <c r="AL1897" t="s">
        <v>50</v>
      </c>
      <c r="AM1897" t="s">
        <v>52</v>
      </c>
      <c r="AN1897" t="s">
        <v>50</v>
      </c>
      <c r="AO1897" t="s">
        <v>50</v>
      </c>
      <c r="AQ1897" t="s">
        <v>50</v>
      </c>
      <c r="AR1897" t="s">
        <v>50</v>
      </c>
      <c r="AS1897" t="s">
        <v>50</v>
      </c>
      <c r="AT1897" t="s">
        <v>50</v>
      </c>
      <c r="AU1897" t="s">
        <v>52</v>
      </c>
      <c r="AV1897" t="s">
        <v>52</v>
      </c>
      <c r="AW1897" t="s">
        <v>52</v>
      </c>
      <c r="AX1897" t="s">
        <v>52</v>
      </c>
      <c r="AY1897" t="s">
        <v>50</v>
      </c>
    </row>
    <row r="1898" spans="1:51" hidden="1" x14ac:dyDescent="0.25">
      <c r="A1898">
        <v>292876</v>
      </c>
      <c r="B1898">
        <v>65</v>
      </c>
      <c r="D1898">
        <v>65</v>
      </c>
      <c r="E1898">
        <v>2</v>
      </c>
      <c r="F1898" t="s">
        <v>2100</v>
      </c>
      <c r="G1898" s="22">
        <v>12058</v>
      </c>
      <c r="H1898">
        <v>85</v>
      </c>
      <c r="I1898" t="s">
        <v>56</v>
      </c>
      <c r="J1898" t="s">
        <v>57</v>
      </c>
      <c r="K1898" t="s">
        <v>58</v>
      </c>
      <c r="L1898">
        <v>26.7</v>
      </c>
      <c r="M1898">
        <v>160</v>
      </c>
      <c r="N1898">
        <v>80</v>
      </c>
      <c r="O1898">
        <v>80</v>
      </c>
      <c r="P1898">
        <v>120</v>
      </c>
      <c r="Q1898">
        <v>60</v>
      </c>
      <c r="R1898" t="s">
        <v>54</v>
      </c>
      <c r="S1898" t="s">
        <v>50</v>
      </c>
      <c r="T1898" t="s">
        <v>50</v>
      </c>
      <c r="U1898" t="s">
        <v>50</v>
      </c>
      <c r="V1898" t="s">
        <v>51</v>
      </c>
      <c r="W1898" t="s">
        <v>51</v>
      </c>
      <c r="X1898" t="s">
        <v>50</v>
      </c>
      <c r="Y1898" t="s">
        <v>50</v>
      </c>
      <c r="Z1898" t="s">
        <v>52</v>
      </c>
      <c r="AA1898" t="s">
        <v>50</v>
      </c>
      <c r="AB1898" t="s">
        <v>50</v>
      </c>
      <c r="AC1898">
        <v>106</v>
      </c>
      <c r="AD1898">
        <v>56</v>
      </c>
      <c r="AE1898">
        <v>147</v>
      </c>
      <c r="AF1898">
        <v>4.7</v>
      </c>
      <c r="AK1898" t="s">
        <v>51</v>
      </c>
      <c r="AL1898" t="s">
        <v>50</v>
      </c>
      <c r="AN1898" t="s">
        <v>50</v>
      </c>
      <c r="AO1898" t="s">
        <v>50</v>
      </c>
      <c r="AP1898" t="s">
        <v>50</v>
      </c>
      <c r="AQ1898" t="s">
        <v>50</v>
      </c>
      <c r="AR1898" t="s">
        <v>50</v>
      </c>
      <c r="AS1898" t="s">
        <v>50</v>
      </c>
      <c r="AT1898" t="s">
        <v>50</v>
      </c>
      <c r="AU1898" t="s">
        <v>52</v>
      </c>
      <c r="AV1898" t="s">
        <v>52</v>
      </c>
      <c r="AW1898" t="s">
        <v>52</v>
      </c>
      <c r="AX1898" t="s">
        <v>52</v>
      </c>
      <c r="AY1898" t="s">
        <v>50</v>
      </c>
    </row>
    <row r="1899" spans="1:51" hidden="1" x14ac:dyDescent="0.25">
      <c r="A1899">
        <v>292876</v>
      </c>
      <c r="B1899">
        <v>65</v>
      </c>
      <c r="C1899">
        <v>65</v>
      </c>
      <c r="D1899">
        <v>65</v>
      </c>
      <c r="E1899">
        <v>3</v>
      </c>
      <c r="F1899" t="s">
        <v>2101</v>
      </c>
      <c r="G1899" s="22">
        <v>12058</v>
      </c>
      <c r="H1899">
        <v>85</v>
      </c>
      <c r="I1899" t="s">
        <v>56</v>
      </c>
      <c r="J1899" t="s">
        <v>57</v>
      </c>
      <c r="K1899" t="s">
        <v>58</v>
      </c>
      <c r="L1899">
        <v>27</v>
      </c>
      <c r="M1899">
        <v>160</v>
      </c>
      <c r="N1899">
        <v>80</v>
      </c>
      <c r="O1899">
        <v>80</v>
      </c>
      <c r="P1899">
        <v>120</v>
      </c>
      <c r="Q1899">
        <v>59</v>
      </c>
      <c r="R1899" t="s">
        <v>49</v>
      </c>
      <c r="S1899" t="s">
        <v>50</v>
      </c>
      <c r="T1899" t="s">
        <v>50</v>
      </c>
      <c r="U1899" t="s">
        <v>50</v>
      </c>
      <c r="V1899" t="s">
        <v>51</v>
      </c>
      <c r="W1899" t="s">
        <v>51</v>
      </c>
      <c r="X1899" t="s">
        <v>50</v>
      </c>
      <c r="Y1899" t="s">
        <v>50</v>
      </c>
      <c r="Z1899" t="s">
        <v>52</v>
      </c>
      <c r="AA1899" t="s">
        <v>50</v>
      </c>
      <c r="AB1899" t="s">
        <v>50</v>
      </c>
      <c r="AK1899" t="s">
        <v>51</v>
      </c>
      <c r="AL1899" t="s">
        <v>50</v>
      </c>
      <c r="AM1899" t="s">
        <v>50</v>
      </c>
      <c r="AN1899" t="s">
        <v>51</v>
      </c>
      <c r="AO1899" t="s">
        <v>50</v>
      </c>
      <c r="AP1899" t="s">
        <v>50</v>
      </c>
      <c r="AQ1899" t="s">
        <v>50</v>
      </c>
      <c r="AR1899" t="s">
        <v>50</v>
      </c>
      <c r="AS1899" t="s">
        <v>50</v>
      </c>
      <c r="AT1899" t="s">
        <v>50</v>
      </c>
      <c r="AU1899" t="s">
        <v>52</v>
      </c>
      <c r="AV1899" t="s">
        <v>52</v>
      </c>
      <c r="AW1899" t="s">
        <v>52</v>
      </c>
      <c r="AX1899" t="s">
        <v>52</v>
      </c>
      <c r="AY1899" t="s">
        <v>51</v>
      </c>
    </row>
    <row r="1900" spans="1:51" hidden="1" x14ac:dyDescent="0.25">
      <c r="A1900">
        <v>292876</v>
      </c>
      <c r="B1900">
        <v>65</v>
      </c>
      <c r="C1900">
        <v>65</v>
      </c>
      <c r="D1900">
        <v>65</v>
      </c>
      <c r="E1900">
        <v>4</v>
      </c>
      <c r="F1900" t="s">
        <v>2102</v>
      </c>
      <c r="G1900" s="22">
        <v>12058</v>
      </c>
      <c r="H1900">
        <v>85</v>
      </c>
      <c r="I1900" t="s">
        <v>56</v>
      </c>
      <c r="J1900" t="s">
        <v>57</v>
      </c>
      <c r="K1900" t="s">
        <v>58</v>
      </c>
      <c r="L1900">
        <v>27</v>
      </c>
      <c r="O1900">
        <v>0</v>
      </c>
      <c r="P1900">
        <v>0</v>
      </c>
      <c r="S1900" t="s">
        <v>50</v>
      </c>
      <c r="T1900" t="s">
        <v>50</v>
      </c>
      <c r="V1900" t="s">
        <v>51</v>
      </c>
      <c r="W1900" t="s">
        <v>51</v>
      </c>
      <c r="X1900" t="s">
        <v>50</v>
      </c>
      <c r="Y1900" t="s">
        <v>50</v>
      </c>
      <c r="Z1900" t="s">
        <v>52</v>
      </c>
      <c r="AA1900" t="s">
        <v>50</v>
      </c>
      <c r="AB1900" t="s">
        <v>50</v>
      </c>
      <c r="AK1900" t="s">
        <v>51</v>
      </c>
      <c r="AL1900" t="s">
        <v>50</v>
      </c>
      <c r="AM1900" t="s">
        <v>50</v>
      </c>
      <c r="AN1900" t="s">
        <v>51</v>
      </c>
      <c r="AO1900" t="s">
        <v>50</v>
      </c>
      <c r="AP1900" t="s">
        <v>50</v>
      </c>
      <c r="AQ1900" t="s">
        <v>50</v>
      </c>
      <c r="AR1900" t="s">
        <v>50</v>
      </c>
      <c r="AS1900" t="s">
        <v>50</v>
      </c>
      <c r="AT1900" t="s">
        <v>50</v>
      </c>
      <c r="AU1900" t="s">
        <v>52</v>
      </c>
      <c r="AV1900" t="s">
        <v>52</v>
      </c>
      <c r="AW1900" t="s">
        <v>52</v>
      </c>
      <c r="AX1900" t="s">
        <v>52</v>
      </c>
      <c r="AY1900" t="s">
        <v>51</v>
      </c>
    </row>
    <row r="1901" spans="1:51" x14ac:dyDescent="0.25">
      <c r="A1901">
        <v>293083</v>
      </c>
      <c r="B1901">
        <v>57</v>
      </c>
      <c r="C1901">
        <v>57</v>
      </c>
      <c r="D1901">
        <v>57</v>
      </c>
      <c r="E1901">
        <v>1</v>
      </c>
      <c r="F1901" t="s">
        <v>443</v>
      </c>
      <c r="G1901" s="22">
        <v>16459</v>
      </c>
      <c r="H1901">
        <v>73</v>
      </c>
      <c r="I1901" t="s">
        <v>56</v>
      </c>
      <c r="J1901" t="s">
        <v>70</v>
      </c>
      <c r="K1901" t="s">
        <v>58</v>
      </c>
      <c r="L1901">
        <v>17.3</v>
      </c>
      <c r="O1901">
        <v>0</v>
      </c>
      <c r="P1901">
        <v>0</v>
      </c>
      <c r="S1901" t="s">
        <v>50</v>
      </c>
      <c r="T1901" t="s">
        <v>50</v>
      </c>
      <c r="V1901" t="s">
        <v>50</v>
      </c>
      <c r="W1901" t="s">
        <v>50</v>
      </c>
      <c r="X1901" t="s">
        <v>50</v>
      </c>
      <c r="Z1901" t="s">
        <v>52</v>
      </c>
      <c r="AA1901" t="s">
        <v>50</v>
      </c>
      <c r="AB1901" t="s">
        <v>51</v>
      </c>
      <c r="AK1901" t="s">
        <v>50</v>
      </c>
      <c r="AL1901" t="s">
        <v>50</v>
      </c>
      <c r="AN1901" t="s">
        <v>50</v>
      </c>
      <c r="AO1901" t="s">
        <v>51</v>
      </c>
      <c r="AP1901" t="s">
        <v>50</v>
      </c>
      <c r="AQ1901" t="s">
        <v>50</v>
      </c>
      <c r="AR1901" t="s">
        <v>50</v>
      </c>
      <c r="AS1901" t="s">
        <v>50</v>
      </c>
      <c r="AT1901" t="s">
        <v>50</v>
      </c>
      <c r="AU1901" t="s">
        <v>52</v>
      </c>
      <c r="AV1901" t="s">
        <v>52</v>
      </c>
      <c r="AW1901" t="s">
        <v>52</v>
      </c>
      <c r="AX1901" t="s">
        <v>52</v>
      </c>
      <c r="AY1901" t="s">
        <v>51</v>
      </c>
    </row>
    <row r="1902" spans="1:51" hidden="1" x14ac:dyDescent="0.25">
      <c r="A1902">
        <v>293083</v>
      </c>
      <c r="B1902">
        <v>57</v>
      </c>
      <c r="C1902">
        <v>57</v>
      </c>
      <c r="D1902">
        <v>57</v>
      </c>
      <c r="E1902">
        <v>2</v>
      </c>
      <c r="F1902" t="s">
        <v>2103</v>
      </c>
      <c r="G1902" s="22">
        <v>16459</v>
      </c>
      <c r="H1902">
        <v>73</v>
      </c>
      <c r="I1902" t="s">
        <v>56</v>
      </c>
      <c r="J1902" t="s">
        <v>70</v>
      </c>
      <c r="K1902" t="s">
        <v>58</v>
      </c>
      <c r="L1902">
        <v>31.8</v>
      </c>
      <c r="M1902">
        <v>120</v>
      </c>
      <c r="N1902">
        <v>60</v>
      </c>
      <c r="O1902">
        <v>60</v>
      </c>
      <c r="P1902">
        <v>90</v>
      </c>
      <c r="Q1902">
        <v>97</v>
      </c>
      <c r="R1902" t="s">
        <v>105</v>
      </c>
      <c r="S1902" t="s">
        <v>51</v>
      </c>
      <c r="T1902" t="s">
        <v>50</v>
      </c>
      <c r="U1902" t="s">
        <v>51</v>
      </c>
      <c r="V1902" t="s">
        <v>50</v>
      </c>
      <c r="W1902" t="s">
        <v>50</v>
      </c>
      <c r="X1902" t="s">
        <v>50</v>
      </c>
      <c r="Y1902" t="s">
        <v>51</v>
      </c>
      <c r="Z1902" t="s">
        <v>52</v>
      </c>
      <c r="AA1902" t="s">
        <v>50</v>
      </c>
      <c r="AB1902" t="s">
        <v>51</v>
      </c>
      <c r="AC1902">
        <v>77</v>
      </c>
      <c r="AD1902">
        <v>86</v>
      </c>
      <c r="AF1902">
        <v>4.5</v>
      </c>
      <c r="AK1902" t="s">
        <v>50</v>
      </c>
      <c r="AL1902" t="s">
        <v>50</v>
      </c>
      <c r="AM1902" t="s">
        <v>50</v>
      </c>
      <c r="AN1902" t="s">
        <v>50</v>
      </c>
      <c r="AO1902" t="s">
        <v>51</v>
      </c>
      <c r="AP1902" t="s">
        <v>50</v>
      </c>
      <c r="AQ1902" t="s">
        <v>50</v>
      </c>
      <c r="AR1902" t="s">
        <v>50</v>
      </c>
      <c r="AS1902" t="s">
        <v>50</v>
      </c>
      <c r="AT1902" t="s">
        <v>50</v>
      </c>
      <c r="AU1902" t="s">
        <v>52</v>
      </c>
      <c r="AV1902" t="s">
        <v>52</v>
      </c>
      <c r="AW1902" t="s">
        <v>52</v>
      </c>
      <c r="AX1902" t="s">
        <v>52</v>
      </c>
      <c r="AY1902" t="s">
        <v>51</v>
      </c>
    </row>
    <row r="1903" spans="1:51" x14ac:dyDescent="0.25">
      <c r="A1903">
        <v>293238</v>
      </c>
      <c r="B1903">
        <v>54</v>
      </c>
      <c r="C1903">
        <v>54</v>
      </c>
      <c r="D1903">
        <v>50</v>
      </c>
      <c r="E1903">
        <v>1</v>
      </c>
      <c r="F1903" t="s">
        <v>444</v>
      </c>
      <c r="G1903" s="22">
        <v>18712</v>
      </c>
      <c r="H1903">
        <v>67</v>
      </c>
      <c r="I1903" t="s">
        <v>46</v>
      </c>
      <c r="J1903" t="s">
        <v>47</v>
      </c>
      <c r="K1903" t="s">
        <v>48</v>
      </c>
      <c r="L1903">
        <v>36.1</v>
      </c>
      <c r="M1903">
        <v>140</v>
      </c>
      <c r="N1903">
        <v>80</v>
      </c>
      <c r="O1903">
        <v>60</v>
      </c>
      <c r="P1903">
        <v>110</v>
      </c>
      <c r="Q1903">
        <v>73</v>
      </c>
      <c r="R1903" t="s">
        <v>54</v>
      </c>
      <c r="S1903" t="s">
        <v>50</v>
      </c>
      <c r="T1903" t="s">
        <v>50</v>
      </c>
      <c r="U1903" t="s">
        <v>50</v>
      </c>
      <c r="V1903" t="s">
        <v>50</v>
      </c>
      <c r="W1903" t="s">
        <v>50</v>
      </c>
      <c r="X1903" t="s">
        <v>51</v>
      </c>
      <c r="Y1903" t="s">
        <v>50</v>
      </c>
      <c r="Z1903" t="s">
        <v>52</v>
      </c>
      <c r="AA1903" t="s">
        <v>50</v>
      </c>
      <c r="AB1903" t="s">
        <v>50</v>
      </c>
      <c r="AC1903">
        <v>69</v>
      </c>
      <c r="AD1903">
        <v>79</v>
      </c>
      <c r="AE1903">
        <v>126</v>
      </c>
      <c r="AF1903">
        <v>4</v>
      </c>
      <c r="AI1903">
        <v>5.8</v>
      </c>
      <c r="AJ1903">
        <v>3.4</v>
      </c>
      <c r="AK1903" t="s">
        <v>50</v>
      </c>
      <c r="AL1903" t="s">
        <v>51</v>
      </c>
      <c r="AM1903" t="s">
        <v>50</v>
      </c>
      <c r="AN1903" t="s">
        <v>51</v>
      </c>
      <c r="AO1903" t="s">
        <v>51</v>
      </c>
      <c r="AP1903" t="s">
        <v>50</v>
      </c>
      <c r="AQ1903" t="s">
        <v>50</v>
      </c>
      <c r="AR1903" t="s">
        <v>50</v>
      </c>
      <c r="AS1903" t="s">
        <v>50</v>
      </c>
      <c r="AT1903" t="s">
        <v>50</v>
      </c>
      <c r="AU1903" t="s">
        <v>52</v>
      </c>
      <c r="AV1903" t="s">
        <v>52</v>
      </c>
      <c r="AW1903" t="s">
        <v>52</v>
      </c>
      <c r="AX1903" t="s">
        <v>52</v>
      </c>
      <c r="AY1903" t="s">
        <v>51</v>
      </c>
    </row>
    <row r="1904" spans="1:51" hidden="1" x14ac:dyDescent="0.25">
      <c r="A1904">
        <v>293238</v>
      </c>
      <c r="B1904">
        <v>54</v>
      </c>
      <c r="C1904">
        <v>54</v>
      </c>
      <c r="D1904">
        <v>50</v>
      </c>
      <c r="E1904">
        <v>2</v>
      </c>
      <c r="F1904" t="s">
        <v>2104</v>
      </c>
      <c r="G1904" s="22">
        <v>18712</v>
      </c>
      <c r="H1904">
        <v>67</v>
      </c>
      <c r="I1904" t="s">
        <v>46</v>
      </c>
      <c r="J1904" t="s">
        <v>47</v>
      </c>
      <c r="K1904" t="s">
        <v>48</v>
      </c>
      <c r="L1904">
        <v>36.5</v>
      </c>
      <c r="M1904">
        <v>120</v>
      </c>
      <c r="N1904">
        <v>70</v>
      </c>
      <c r="O1904">
        <v>50</v>
      </c>
      <c r="P1904">
        <v>95</v>
      </c>
      <c r="Q1904">
        <v>68</v>
      </c>
      <c r="R1904" t="s">
        <v>54</v>
      </c>
      <c r="S1904" t="s">
        <v>50</v>
      </c>
      <c r="T1904" t="s">
        <v>50</v>
      </c>
      <c r="U1904" t="s">
        <v>50</v>
      </c>
      <c r="V1904" t="s">
        <v>50</v>
      </c>
      <c r="W1904" t="s">
        <v>50</v>
      </c>
      <c r="X1904" t="s">
        <v>51</v>
      </c>
      <c r="Y1904" t="s">
        <v>50</v>
      </c>
      <c r="Z1904" t="s">
        <v>52</v>
      </c>
      <c r="AA1904" t="s">
        <v>50</v>
      </c>
      <c r="AB1904" t="s">
        <v>50</v>
      </c>
      <c r="AK1904" t="s">
        <v>50</v>
      </c>
      <c r="AL1904" t="s">
        <v>51</v>
      </c>
      <c r="AM1904" t="s">
        <v>50</v>
      </c>
      <c r="AN1904" t="s">
        <v>51</v>
      </c>
      <c r="AO1904" t="s">
        <v>51</v>
      </c>
      <c r="AP1904" t="s">
        <v>50</v>
      </c>
      <c r="AQ1904" t="s">
        <v>50</v>
      </c>
      <c r="AR1904" t="s">
        <v>50</v>
      </c>
      <c r="AS1904" t="s">
        <v>50</v>
      </c>
      <c r="AT1904" t="s">
        <v>50</v>
      </c>
      <c r="AU1904" t="s">
        <v>52</v>
      </c>
      <c r="AV1904" t="s">
        <v>52</v>
      </c>
      <c r="AW1904" t="s">
        <v>52</v>
      </c>
      <c r="AX1904" t="s">
        <v>52</v>
      </c>
      <c r="AY1904" t="s">
        <v>51</v>
      </c>
    </row>
    <row r="1905" spans="1:51" x14ac:dyDescent="0.25">
      <c r="A1905">
        <v>293333</v>
      </c>
      <c r="B1905">
        <v>60</v>
      </c>
      <c r="C1905">
        <v>60</v>
      </c>
      <c r="D1905">
        <v>58</v>
      </c>
      <c r="E1905">
        <v>1</v>
      </c>
      <c r="F1905" t="s">
        <v>445</v>
      </c>
      <c r="G1905" s="22">
        <v>14833</v>
      </c>
      <c r="H1905">
        <v>78</v>
      </c>
      <c r="I1905" t="s">
        <v>46</v>
      </c>
      <c r="J1905" t="s">
        <v>57</v>
      </c>
      <c r="K1905" t="s">
        <v>58</v>
      </c>
      <c r="L1905">
        <v>51.9</v>
      </c>
      <c r="M1905">
        <v>100</v>
      </c>
      <c r="N1905">
        <v>50</v>
      </c>
      <c r="O1905">
        <v>50</v>
      </c>
      <c r="P1905">
        <v>75</v>
      </c>
      <c r="Q1905">
        <v>70</v>
      </c>
      <c r="R1905" t="s">
        <v>59</v>
      </c>
      <c r="S1905" t="s">
        <v>50</v>
      </c>
      <c r="T1905" t="s">
        <v>50</v>
      </c>
      <c r="U1905" t="s">
        <v>50</v>
      </c>
      <c r="V1905" t="s">
        <v>51</v>
      </c>
      <c r="W1905" t="s">
        <v>50</v>
      </c>
      <c r="X1905" t="s">
        <v>50</v>
      </c>
      <c r="Y1905" t="s">
        <v>50</v>
      </c>
      <c r="Z1905" t="s">
        <v>52</v>
      </c>
      <c r="AA1905" t="s">
        <v>50</v>
      </c>
      <c r="AB1905" t="s">
        <v>51</v>
      </c>
      <c r="AK1905" t="s">
        <v>50</v>
      </c>
      <c r="AL1905" t="s">
        <v>51</v>
      </c>
      <c r="AN1905" t="s">
        <v>51</v>
      </c>
      <c r="AO1905" t="s">
        <v>51</v>
      </c>
      <c r="AP1905" t="s">
        <v>50</v>
      </c>
      <c r="AQ1905" t="s">
        <v>50</v>
      </c>
      <c r="AR1905" t="s">
        <v>50</v>
      </c>
      <c r="AS1905" t="s">
        <v>51</v>
      </c>
      <c r="AT1905" t="s">
        <v>51</v>
      </c>
      <c r="AU1905" t="s">
        <v>52</v>
      </c>
      <c r="AV1905" t="s">
        <v>52</v>
      </c>
      <c r="AW1905" t="s">
        <v>52</v>
      </c>
      <c r="AX1905" t="s">
        <v>52</v>
      </c>
      <c r="AY1905" t="s">
        <v>51</v>
      </c>
    </row>
    <row r="1906" spans="1:51" hidden="1" x14ac:dyDescent="0.25">
      <c r="A1906">
        <v>293333</v>
      </c>
      <c r="B1906">
        <v>60</v>
      </c>
      <c r="C1906">
        <v>60</v>
      </c>
      <c r="D1906">
        <v>58</v>
      </c>
      <c r="E1906">
        <v>2</v>
      </c>
      <c r="F1906" t="s">
        <v>2105</v>
      </c>
      <c r="G1906" s="22">
        <v>14833</v>
      </c>
      <c r="H1906">
        <v>78</v>
      </c>
      <c r="I1906" t="s">
        <v>46</v>
      </c>
      <c r="J1906" t="s">
        <v>57</v>
      </c>
      <c r="K1906" t="s">
        <v>58</v>
      </c>
      <c r="L1906">
        <v>50.7</v>
      </c>
      <c r="M1906">
        <v>125</v>
      </c>
      <c r="N1906">
        <v>65</v>
      </c>
      <c r="O1906">
        <v>60</v>
      </c>
      <c r="P1906">
        <v>95</v>
      </c>
      <c r="Q1906">
        <v>71</v>
      </c>
      <c r="R1906" t="s">
        <v>59</v>
      </c>
      <c r="S1906" t="s">
        <v>50</v>
      </c>
      <c r="T1906" t="s">
        <v>50</v>
      </c>
      <c r="U1906" t="s">
        <v>50</v>
      </c>
      <c r="V1906" t="s">
        <v>51</v>
      </c>
      <c r="W1906" t="s">
        <v>50</v>
      </c>
      <c r="X1906" t="s">
        <v>50</v>
      </c>
      <c r="Y1906" t="s">
        <v>50</v>
      </c>
      <c r="Z1906" t="s">
        <v>52</v>
      </c>
      <c r="AA1906" t="s">
        <v>50</v>
      </c>
      <c r="AB1906" t="s">
        <v>51</v>
      </c>
      <c r="AK1906" t="s">
        <v>50</v>
      </c>
      <c r="AL1906" t="s">
        <v>51</v>
      </c>
      <c r="AN1906" t="s">
        <v>51</v>
      </c>
      <c r="AO1906" t="s">
        <v>51</v>
      </c>
      <c r="AP1906" t="s">
        <v>50</v>
      </c>
      <c r="AQ1906" t="s">
        <v>50</v>
      </c>
      <c r="AR1906" t="s">
        <v>50</v>
      </c>
      <c r="AS1906" t="s">
        <v>51</v>
      </c>
      <c r="AT1906" t="s">
        <v>51</v>
      </c>
      <c r="AU1906" t="s">
        <v>52</v>
      </c>
      <c r="AV1906" t="s">
        <v>52</v>
      </c>
      <c r="AW1906" t="s">
        <v>52</v>
      </c>
      <c r="AX1906" t="s">
        <v>52</v>
      </c>
      <c r="AY1906" t="s">
        <v>51</v>
      </c>
    </row>
    <row r="1907" spans="1:51" hidden="1" x14ac:dyDescent="0.25">
      <c r="A1907">
        <v>293333</v>
      </c>
      <c r="B1907">
        <v>60</v>
      </c>
      <c r="C1907">
        <v>60</v>
      </c>
      <c r="D1907">
        <v>58</v>
      </c>
      <c r="E1907">
        <v>3</v>
      </c>
      <c r="F1907" t="s">
        <v>2106</v>
      </c>
      <c r="G1907" s="22">
        <v>14833</v>
      </c>
      <c r="H1907">
        <v>78</v>
      </c>
      <c r="I1907" t="s">
        <v>46</v>
      </c>
      <c r="J1907" t="s">
        <v>57</v>
      </c>
      <c r="K1907" t="s">
        <v>58</v>
      </c>
      <c r="O1907">
        <v>0</v>
      </c>
      <c r="P1907">
        <v>0</v>
      </c>
      <c r="S1907" t="s">
        <v>50</v>
      </c>
      <c r="T1907" t="s">
        <v>50</v>
      </c>
      <c r="V1907" t="s">
        <v>51</v>
      </c>
      <c r="W1907" t="s">
        <v>50</v>
      </c>
      <c r="X1907" t="s">
        <v>50</v>
      </c>
      <c r="Y1907" t="s">
        <v>50</v>
      </c>
      <c r="Z1907" t="s">
        <v>52</v>
      </c>
      <c r="AA1907" t="s">
        <v>50</v>
      </c>
      <c r="AB1907" t="s">
        <v>51</v>
      </c>
      <c r="AK1907" t="s">
        <v>50</v>
      </c>
      <c r="AL1907" t="s">
        <v>51</v>
      </c>
      <c r="AN1907" t="s">
        <v>51</v>
      </c>
      <c r="AO1907" t="s">
        <v>51</v>
      </c>
      <c r="AP1907" t="s">
        <v>50</v>
      </c>
      <c r="AQ1907" t="s">
        <v>50</v>
      </c>
      <c r="AR1907" t="s">
        <v>50</v>
      </c>
      <c r="AS1907" t="s">
        <v>51</v>
      </c>
      <c r="AT1907" t="s">
        <v>51</v>
      </c>
      <c r="AU1907" t="s">
        <v>52</v>
      </c>
      <c r="AV1907" t="s">
        <v>52</v>
      </c>
      <c r="AW1907" t="s">
        <v>52</v>
      </c>
      <c r="AX1907" t="s">
        <v>52</v>
      </c>
      <c r="AY1907" t="s">
        <v>51</v>
      </c>
    </row>
    <row r="1908" spans="1:51" x14ac:dyDescent="0.25">
      <c r="A1908">
        <v>293888</v>
      </c>
      <c r="B1908">
        <v>63</v>
      </c>
      <c r="C1908">
        <v>63</v>
      </c>
      <c r="D1908">
        <v>51</v>
      </c>
      <c r="E1908">
        <v>1</v>
      </c>
      <c r="F1908" t="s">
        <v>446</v>
      </c>
      <c r="G1908" s="22">
        <v>19168</v>
      </c>
      <c r="H1908">
        <v>66</v>
      </c>
      <c r="I1908" t="s">
        <v>46</v>
      </c>
      <c r="J1908" t="s">
        <v>57</v>
      </c>
      <c r="K1908" t="s">
        <v>58</v>
      </c>
      <c r="L1908">
        <v>28</v>
      </c>
      <c r="M1908">
        <v>140</v>
      </c>
      <c r="N1908">
        <v>70</v>
      </c>
      <c r="O1908">
        <v>70</v>
      </c>
      <c r="P1908">
        <v>105</v>
      </c>
      <c r="Q1908">
        <v>60</v>
      </c>
      <c r="R1908" t="s">
        <v>49</v>
      </c>
      <c r="S1908" t="s">
        <v>50</v>
      </c>
      <c r="T1908" t="s">
        <v>50</v>
      </c>
      <c r="U1908" t="s">
        <v>50</v>
      </c>
      <c r="V1908" t="s">
        <v>51</v>
      </c>
      <c r="W1908" t="s">
        <v>51</v>
      </c>
      <c r="X1908" t="s">
        <v>50</v>
      </c>
      <c r="Y1908" t="s">
        <v>50</v>
      </c>
      <c r="Z1908" t="s">
        <v>52</v>
      </c>
      <c r="AA1908" t="s">
        <v>50</v>
      </c>
      <c r="AB1908" t="s">
        <v>50</v>
      </c>
      <c r="AC1908">
        <v>73</v>
      </c>
      <c r="AD1908">
        <v>74</v>
      </c>
      <c r="AE1908">
        <v>128</v>
      </c>
      <c r="AF1908">
        <v>4.3</v>
      </c>
      <c r="AI1908">
        <v>3.1</v>
      </c>
      <c r="AJ1908">
        <v>1.2</v>
      </c>
      <c r="AK1908" t="s">
        <v>51</v>
      </c>
      <c r="AL1908" t="s">
        <v>50</v>
      </c>
      <c r="AM1908" t="s">
        <v>50</v>
      </c>
      <c r="AN1908" t="s">
        <v>50</v>
      </c>
      <c r="AO1908" t="s">
        <v>50</v>
      </c>
      <c r="AP1908" t="s">
        <v>50</v>
      </c>
      <c r="AQ1908" t="s">
        <v>50</v>
      </c>
      <c r="AR1908" t="s">
        <v>50</v>
      </c>
      <c r="AS1908" t="s">
        <v>51</v>
      </c>
      <c r="AT1908" t="s">
        <v>50</v>
      </c>
      <c r="AU1908" t="s">
        <v>52</v>
      </c>
      <c r="AV1908" t="s">
        <v>52</v>
      </c>
      <c r="AW1908" t="s">
        <v>52</v>
      </c>
      <c r="AX1908" t="s">
        <v>52</v>
      </c>
      <c r="AY1908" t="s">
        <v>50</v>
      </c>
    </row>
    <row r="1909" spans="1:51" x14ac:dyDescent="0.25">
      <c r="A1909">
        <v>293907</v>
      </c>
      <c r="B1909">
        <v>64</v>
      </c>
      <c r="C1909">
        <v>64</v>
      </c>
      <c r="D1909">
        <v>64</v>
      </c>
      <c r="E1909">
        <v>1</v>
      </c>
      <c r="F1909" t="s">
        <v>447</v>
      </c>
      <c r="G1909" s="22">
        <v>10856</v>
      </c>
      <c r="H1909">
        <v>89</v>
      </c>
      <c r="I1909" t="s">
        <v>56</v>
      </c>
      <c r="J1909" t="s">
        <v>47</v>
      </c>
      <c r="K1909" t="s">
        <v>58</v>
      </c>
      <c r="L1909">
        <v>37.299999999999997</v>
      </c>
      <c r="M1909">
        <v>115</v>
      </c>
      <c r="N1909">
        <v>70</v>
      </c>
      <c r="O1909">
        <v>45</v>
      </c>
      <c r="P1909">
        <v>92.5</v>
      </c>
      <c r="Q1909">
        <v>76</v>
      </c>
      <c r="R1909" t="s">
        <v>59</v>
      </c>
      <c r="S1909" t="s">
        <v>50</v>
      </c>
      <c r="T1909" t="s">
        <v>50</v>
      </c>
      <c r="U1909" t="s">
        <v>51</v>
      </c>
      <c r="V1909" t="s">
        <v>51</v>
      </c>
      <c r="W1909" t="s">
        <v>50</v>
      </c>
      <c r="X1909" t="s">
        <v>50</v>
      </c>
      <c r="Y1909" t="s">
        <v>51</v>
      </c>
      <c r="Z1909" t="s">
        <v>52</v>
      </c>
      <c r="AA1909" t="s">
        <v>50</v>
      </c>
      <c r="AB1909" t="s">
        <v>51</v>
      </c>
      <c r="AC1909">
        <v>53</v>
      </c>
      <c r="AD1909">
        <v>83</v>
      </c>
      <c r="AE1909">
        <v>139</v>
      </c>
      <c r="AF1909">
        <v>4.4000000000000004</v>
      </c>
      <c r="AI1909">
        <v>5.2</v>
      </c>
      <c r="AJ1909">
        <v>3.2</v>
      </c>
      <c r="AK1909" t="s">
        <v>50</v>
      </c>
      <c r="AL1909" t="s">
        <v>50</v>
      </c>
      <c r="AN1909" t="s">
        <v>50</v>
      </c>
      <c r="AO1909" t="s">
        <v>51</v>
      </c>
      <c r="AP1909" t="s">
        <v>50</v>
      </c>
      <c r="AQ1909" t="s">
        <v>50</v>
      </c>
      <c r="AR1909" t="s">
        <v>50</v>
      </c>
      <c r="AS1909" t="s">
        <v>50</v>
      </c>
      <c r="AT1909" t="s">
        <v>50</v>
      </c>
      <c r="AU1909" t="s">
        <v>52</v>
      </c>
      <c r="AV1909" t="s">
        <v>52</v>
      </c>
      <c r="AW1909" t="s">
        <v>52</v>
      </c>
      <c r="AX1909" t="s">
        <v>52</v>
      </c>
      <c r="AY1909" t="s">
        <v>51</v>
      </c>
    </row>
    <row r="1910" spans="1:51" x14ac:dyDescent="0.25">
      <c r="A1910">
        <v>294010</v>
      </c>
      <c r="B1910">
        <v>63</v>
      </c>
      <c r="C1910">
        <v>63</v>
      </c>
      <c r="D1910">
        <v>63</v>
      </c>
      <c r="E1910">
        <v>1</v>
      </c>
      <c r="F1910" t="s">
        <v>448</v>
      </c>
      <c r="G1910" s="22">
        <v>15197</v>
      </c>
      <c r="H1910">
        <v>77</v>
      </c>
      <c r="I1910" t="s">
        <v>46</v>
      </c>
      <c r="J1910" t="s">
        <v>47</v>
      </c>
      <c r="K1910" t="s">
        <v>58</v>
      </c>
      <c r="L1910">
        <v>28.7</v>
      </c>
      <c r="M1910">
        <v>140</v>
      </c>
      <c r="N1910">
        <v>80</v>
      </c>
      <c r="O1910">
        <v>60</v>
      </c>
      <c r="P1910">
        <v>110</v>
      </c>
      <c r="Q1910">
        <v>65</v>
      </c>
      <c r="R1910" t="s">
        <v>54</v>
      </c>
      <c r="S1910" t="s">
        <v>50</v>
      </c>
      <c r="T1910" t="s">
        <v>50</v>
      </c>
      <c r="U1910" t="s">
        <v>50</v>
      </c>
      <c r="V1910" t="s">
        <v>51</v>
      </c>
      <c r="W1910" t="s">
        <v>50</v>
      </c>
      <c r="X1910" t="s">
        <v>51</v>
      </c>
      <c r="Y1910" t="s">
        <v>50</v>
      </c>
      <c r="Z1910" t="s">
        <v>52</v>
      </c>
      <c r="AA1910" t="s">
        <v>50</v>
      </c>
      <c r="AB1910" t="s">
        <v>50</v>
      </c>
      <c r="AH1910">
        <v>40</v>
      </c>
      <c r="AK1910" t="s">
        <v>50</v>
      </c>
      <c r="AL1910" t="s">
        <v>50</v>
      </c>
      <c r="AM1910" t="s">
        <v>50</v>
      </c>
      <c r="AN1910" t="s">
        <v>50</v>
      </c>
      <c r="AO1910" t="s">
        <v>50</v>
      </c>
      <c r="AP1910" t="s">
        <v>50</v>
      </c>
      <c r="AQ1910" t="s">
        <v>50</v>
      </c>
      <c r="AR1910" t="s">
        <v>50</v>
      </c>
      <c r="AS1910" t="s">
        <v>50</v>
      </c>
      <c r="AT1910" t="s">
        <v>50</v>
      </c>
      <c r="AU1910" t="s">
        <v>52</v>
      </c>
      <c r="AV1910" t="s">
        <v>52</v>
      </c>
      <c r="AW1910" t="s">
        <v>52</v>
      </c>
      <c r="AX1910" t="s">
        <v>52</v>
      </c>
      <c r="AY1910" t="s">
        <v>51</v>
      </c>
    </row>
    <row r="1911" spans="1:51" hidden="1" x14ac:dyDescent="0.25">
      <c r="A1911">
        <v>294010</v>
      </c>
      <c r="B1911">
        <v>53</v>
      </c>
      <c r="C1911">
        <v>53</v>
      </c>
      <c r="D1911">
        <v>53</v>
      </c>
      <c r="E1911">
        <v>2</v>
      </c>
      <c r="F1911" t="s">
        <v>2107</v>
      </c>
      <c r="G1911" s="22">
        <v>15197</v>
      </c>
      <c r="H1911">
        <v>77</v>
      </c>
      <c r="I1911" t="s">
        <v>46</v>
      </c>
      <c r="J1911" t="s">
        <v>47</v>
      </c>
      <c r="K1911" t="s">
        <v>58</v>
      </c>
      <c r="L1911">
        <v>28.7</v>
      </c>
      <c r="M1911">
        <v>140</v>
      </c>
      <c r="N1911">
        <v>80</v>
      </c>
      <c r="O1911">
        <v>60</v>
      </c>
      <c r="P1911">
        <v>110</v>
      </c>
      <c r="Q1911">
        <v>63</v>
      </c>
      <c r="R1911" t="s">
        <v>54</v>
      </c>
      <c r="S1911" t="s">
        <v>50</v>
      </c>
      <c r="T1911" t="s">
        <v>50</v>
      </c>
      <c r="U1911" t="s">
        <v>50</v>
      </c>
      <c r="V1911" t="s">
        <v>51</v>
      </c>
      <c r="W1911" t="s">
        <v>50</v>
      </c>
      <c r="X1911" t="s">
        <v>51</v>
      </c>
      <c r="Y1911" t="s">
        <v>50</v>
      </c>
      <c r="Z1911" t="s">
        <v>52</v>
      </c>
      <c r="AA1911" t="s">
        <v>50</v>
      </c>
      <c r="AB1911" t="s">
        <v>50</v>
      </c>
      <c r="AC1911">
        <v>95</v>
      </c>
      <c r="AD1911">
        <v>50</v>
      </c>
      <c r="AE1911">
        <v>145</v>
      </c>
      <c r="AF1911">
        <v>4.8</v>
      </c>
      <c r="AI1911">
        <v>4.0999999999999996</v>
      </c>
      <c r="AJ1911">
        <v>2.2999999999999998</v>
      </c>
      <c r="AK1911" t="s">
        <v>50</v>
      </c>
      <c r="AL1911" t="s">
        <v>50</v>
      </c>
      <c r="AM1911" t="s">
        <v>50</v>
      </c>
      <c r="AN1911" t="s">
        <v>50</v>
      </c>
      <c r="AO1911" t="s">
        <v>50</v>
      </c>
      <c r="AP1911" t="s">
        <v>50</v>
      </c>
      <c r="AQ1911" t="s">
        <v>50</v>
      </c>
      <c r="AR1911" t="s">
        <v>50</v>
      </c>
      <c r="AS1911" t="s">
        <v>50</v>
      </c>
      <c r="AT1911" t="s">
        <v>50</v>
      </c>
      <c r="AU1911" t="s">
        <v>52</v>
      </c>
      <c r="AV1911" t="s">
        <v>52</v>
      </c>
      <c r="AW1911" t="s">
        <v>52</v>
      </c>
      <c r="AX1911" t="s">
        <v>52</v>
      </c>
      <c r="AY1911" t="s">
        <v>50</v>
      </c>
    </row>
    <row r="1912" spans="1:51" hidden="1" x14ac:dyDescent="0.25">
      <c r="A1912">
        <v>294010</v>
      </c>
      <c r="B1912">
        <v>53</v>
      </c>
      <c r="C1912">
        <v>53</v>
      </c>
      <c r="D1912">
        <v>53</v>
      </c>
      <c r="E1912">
        <v>3</v>
      </c>
      <c r="F1912" t="s">
        <v>2108</v>
      </c>
      <c r="G1912" s="22">
        <v>15197</v>
      </c>
      <c r="H1912">
        <v>77</v>
      </c>
      <c r="I1912" t="s">
        <v>46</v>
      </c>
      <c r="J1912" t="s">
        <v>47</v>
      </c>
      <c r="K1912" t="s">
        <v>58</v>
      </c>
      <c r="L1912">
        <v>28.5</v>
      </c>
      <c r="M1912">
        <v>130</v>
      </c>
      <c r="N1912">
        <v>80</v>
      </c>
      <c r="O1912">
        <v>50</v>
      </c>
      <c r="P1912">
        <v>105</v>
      </c>
      <c r="Q1912">
        <v>67</v>
      </c>
      <c r="R1912" t="s">
        <v>54</v>
      </c>
      <c r="S1912" t="s">
        <v>50</v>
      </c>
      <c r="T1912" t="s">
        <v>50</v>
      </c>
      <c r="U1912" t="s">
        <v>50</v>
      </c>
      <c r="V1912" t="s">
        <v>51</v>
      </c>
      <c r="W1912" t="s">
        <v>50</v>
      </c>
      <c r="X1912" t="s">
        <v>51</v>
      </c>
      <c r="Y1912" t="s">
        <v>50</v>
      </c>
      <c r="Z1912" t="s">
        <v>52</v>
      </c>
      <c r="AA1912" t="s">
        <v>50</v>
      </c>
      <c r="AB1912" t="s">
        <v>50</v>
      </c>
      <c r="AC1912">
        <v>97</v>
      </c>
      <c r="AD1912">
        <v>49</v>
      </c>
      <c r="AF1912">
        <v>4.5</v>
      </c>
      <c r="AK1912" t="s">
        <v>50</v>
      </c>
      <c r="AL1912" t="s">
        <v>50</v>
      </c>
      <c r="AM1912" t="s">
        <v>50</v>
      </c>
      <c r="AN1912" t="s">
        <v>50</v>
      </c>
      <c r="AO1912" t="s">
        <v>50</v>
      </c>
      <c r="AP1912" t="s">
        <v>51</v>
      </c>
      <c r="AQ1912" t="s">
        <v>50</v>
      </c>
      <c r="AR1912" t="s">
        <v>50</v>
      </c>
      <c r="AS1912" t="s">
        <v>50</v>
      </c>
      <c r="AT1912" t="s">
        <v>50</v>
      </c>
      <c r="AU1912" t="s">
        <v>52</v>
      </c>
      <c r="AV1912" t="s">
        <v>52</v>
      </c>
      <c r="AW1912" t="s">
        <v>52</v>
      </c>
      <c r="AX1912" t="s">
        <v>52</v>
      </c>
      <c r="AY1912" t="s">
        <v>50</v>
      </c>
    </row>
    <row r="1913" spans="1:51" hidden="1" x14ac:dyDescent="0.25">
      <c r="A1913">
        <v>294010</v>
      </c>
      <c r="B1913">
        <v>53</v>
      </c>
      <c r="C1913">
        <v>53</v>
      </c>
      <c r="D1913">
        <v>53</v>
      </c>
      <c r="E1913">
        <v>4</v>
      </c>
      <c r="F1913" t="s">
        <v>2109</v>
      </c>
      <c r="G1913" s="22">
        <v>15197</v>
      </c>
      <c r="H1913">
        <v>77</v>
      </c>
      <c r="I1913" t="s">
        <v>46</v>
      </c>
      <c r="J1913" t="s">
        <v>47</v>
      </c>
      <c r="K1913" t="s">
        <v>58</v>
      </c>
      <c r="L1913">
        <v>28.7</v>
      </c>
      <c r="M1913">
        <v>140</v>
      </c>
      <c r="N1913">
        <v>90</v>
      </c>
      <c r="O1913">
        <v>50</v>
      </c>
      <c r="P1913">
        <v>115</v>
      </c>
      <c r="Q1913">
        <v>58</v>
      </c>
      <c r="R1913" t="s">
        <v>54</v>
      </c>
      <c r="S1913" t="s">
        <v>50</v>
      </c>
      <c r="T1913" t="s">
        <v>50</v>
      </c>
      <c r="U1913" t="s">
        <v>50</v>
      </c>
      <c r="V1913" t="s">
        <v>51</v>
      </c>
      <c r="W1913" t="s">
        <v>50</v>
      </c>
      <c r="X1913" t="s">
        <v>51</v>
      </c>
      <c r="Y1913" t="s">
        <v>50</v>
      </c>
      <c r="Z1913" t="s">
        <v>52</v>
      </c>
      <c r="AA1913" t="s">
        <v>50</v>
      </c>
      <c r="AB1913" t="s">
        <v>50</v>
      </c>
      <c r="AK1913" t="s">
        <v>50</v>
      </c>
      <c r="AL1913" t="s">
        <v>50</v>
      </c>
      <c r="AM1913" t="s">
        <v>50</v>
      </c>
      <c r="AN1913" t="s">
        <v>50</v>
      </c>
      <c r="AO1913" t="s">
        <v>50</v>
      </c>
      <c r="AP1913" t="s">
        <v>51</v>
      </c>
      <c r="AQ1913" t="s">
        <v>50</v>
      </c>
      <c r="AR1913" t="s">
        <v>50</v>
      </c>
      <c r="AS1913" t="s">
        <v>50</v>
      </c>
      <c r="AT1913" t="s">
        <v>50</v>
      </c>
      <c r="AU1913" t="s">
        <v>52</v>
      </c>
      <c r="AV1913" t="s">
        <v>52</v>
      </c>
      <c r="AW1913" t="s">
        <v>52</v>
      </c>
      <c r="AX1913" t="s">
        <v>52</v>
      </c>
      <c r="AY1913" t="s">
        <v>50</v>
      </c>
    </row>
    <row r="1914" spans="1:51" hidden="1" x14ac:dyDescent="0.25">
      <c r="A1914">
        <v>294010</v>
      </c>
      <c r="B1914">
        <v>53</v>
      </c>
      <c r="C1914">
        <v>53</v>
      </c>
      <c r="D1914">
        <v>53</v>
      </c>
      <c r="E1914">
        <v>5</v>
      </c>
      <c r="F1914" t="s">
        <v>2110</v>
      </c>
      <c r="G1914" s="22">
        <v>15197</v>
      </c>
      <c r="H1914">
        <v>77</v>
      </c>
      <c r="I1914" t="s">
        <v>46</v>
      </c>
      <c r="J1914" t="s">
        <v>47</v>
      </c>
      <c r="K1914" t="s">
        <v>58</v>
      </c>
      <c r="L1914">
        <v>28.5</v>
      </c>
      <c r="M1914">
        <v>120</v>
      </c>
      <c r="N1914">
        <v>80</v>
      </c>
      <c r="O1914">
        <v>40</v>
      </c>
      <c r="P1914">
        <v>100</v>
      </c>
      <c r="Q1914">
        <v>83</v>
      </c>
      <c r="R1914" t="s">
        <v>54</v>
      </c>
      <c r="S1914" t="s">
        <v>50</v>
      </c>
      <c r="T1914" t="s">
        <v>50</v>
      </c>
      <c r="U1914" t="s">
        <v>50</v>
      </c>
      <c r="V1914" t="s">
        <v>51</v>
      </c>
      <c r="W1914" t="s">
        <v>50</v>
      </c>
      <c r="X1914" t="s">
        <v>51</v>
      </c>
      <c r="Y1914" t="s">
        <v>50</v>
      </c>
      <c r="Z1914" t="s">
        <v>52</v>
      </c>
      <c r="AA1914" t="s">
        <v>50</v>
      </c>
      <c r="AB1914" t="s">
        <v>50</v>
      </c>
      <c r="AC1914">
        <v>96</v>
      </c>
      <c r="AD1914">
        <v>49</v>
      </c>
      <c r="AE1914">
        <v>143</v>
      </c>
      <c r="AF1914">
        <v>5.0999999999999996</v>
      </c>
      <c r="AK1914" t="s">
        <v>50</v>
      </c>
      <c r="AL1914" t="s">
        <v>50</v>
      </c>
      <c r="AM1914" t="s">
        <v>50</v>
      </c>
      <c r="AN1914" t="s">
        <v>50</v>
      </c>
      <c r="AO1914" t="s">
        <v>50</v>
      </c>
      <c r="AP1914" t="s">
        <v>50</v>
      </c>
      <c r="AQ1914" t="s">
        <v>50</v>
      </c>
      <c r="AR1914" t="s">
        <v>50</v>
      </c>
      <c r="AS1914" t="s">
        <v>50</v>
      </c>
      <c r="AT1914" t="s">
        <v>50</v>
      </c>
      <c r="AU1914" t="s">
        <v>52</v>
      </c>
      <c r="AV1914" t="s">
        <v>52</v>
      </c>
      <c r="AW1914" t="s">
        <v>52</v>
      </c>
      <c r="AX1914" t="s">
        <v>52</v>
      </c>
      <c r="AY1914" t="s">
        <v>50</v>
      </c>
    </row>
    <row r="1915" spans="1:51" x14ac:dyDescent="0.25">
      <c r="A1915">
        <v>294061</v>
      </c>
      <c r="B1915">
        <v>61</v>
      </c>
      <c r="C1915">
        <v>61</v>
      </c>
      <c r="D1915">
        <v>24</v>
      </c>
      <c r="E1915">
        <v>1</v>
      </c>
      <c r="F1915" t="s">
        <v>449</v>
      </c>
      <c r="G1915" s="22">
        <v>21552</v>
      </c>
      <c r="H1915">
        <v>59</v>
      </c>
      <c r="I1915" t="s">
        <v>56</v>
      </c>
      <c r="J1915" t="s">
        <v>70</v>
      </c>
      <c r="K1915" t="s">
        <v>58</v>
      </c>
      <c r="L1915">
        <v>33</v>
      </c>
      <c r="M1915">
        <v>140</v>
      </c>
      <c r="N1915">
        <v>80</v>
      </c>
      <c r="O1915">
        <v>60</v>
      </c>
      <c r="P1915">
        <v>110</v>
      </c>
      <c r="Q1915">
        <v>45</v>
      </c>
      <c r="R1915" t="s">
        <v>54</v>
      </c>
      <c r="S1915" t="s">
        <v>50</v>
      </c>
      <c r="T1915" t="s">
        <v>50</v>
      </c>
      <c r="U1915" t="s">
        <v>50</v>
      </c>
      <c r="V1915" t="s">
        <v>50</v>
      </c>
      <c r="W1915" t="s">
        <v>50</v>
      </c>
      <c r="X1915" t="s">
        <v>51</v>
      </c>
      <c r="Y1915" t="s">
        <v>50</v>
      </c>
      <c r="Z1915" t="s">
        <v>52</v>
      </c>
      <c r="AA1915" t="s">
        <v>50</v>
      </c>
      <c r="AB1915" t="s">
        <v>50</v>
      </c>
      <c r="AC1915">
        <v>78</v>
      </c>
      <c r="AD1915" t="s">
        <v>92</v>
      </c>
      <c r="AE1915">
        <v>145</v>
      </c>
      <c r="AF1915">
        <v>4.3</v>
      </c>
      <c r="AI1915">
        <v>5.5</v>
      </c>
      <c r="AK1915" t="s">
        <v>50</v>
      </c>
      <c r="AL1915" t="s">
        <v>51</v>
      </c>
      <c r="AM1915" t="s">
        <v>50</v>
      </c>
      <c r="AN1915" t="s">
        <v>51</v>
      </c>
      <c r="AO1915" t="s">
        <v>51</v>
      </c>
      <c r="AP1915" t="s">
        <v>51</v>
      </c>
      <c r="AQ1915" t="s">
        <v>50</v>
      </c>
      <c r="AR1915" t="s">
        <v>50</v>
      </c>
      <c r="AS1915" t="s">
        <v>51</v>
      </c>
      <c r="AT1915" t="s">
        <v>50</v>
      </c>
      <c r="AU1915" t="s">
        <v>52</v>
      </c>
      <c r="AV1915" t="s">
        <v>52</v>
      </c>
      <c r="AW1915" t="s">
        <v>52</v>
      </c>
      <c r="AX1915" t="s">
        <v>52</v>
      </c>
      <c r="AY1915" t="s">
        <v>51</v>
      </c>
    </row>
    <row r="1916" spans="1:51" x14ac:dyDescent="0.25">
      <c r="A1916">
        <v>294272</v>
      </c>
      <c r="B1916">
        <v>61</v>
      </c>
      <c r="C1916">
        <v>61</v>
      </c>
      <c r="D1916">
        <v>43</v>
      </c>
      <c r="E1916">
        <v>1</v>
      </c>
      <c r="F1916" t="s">
        <v>450</v>
      </c>
      <c r="G1916" s="22">
        <v>17099</v>
      </c>
      <c r="H1916">
        <v>72</v>
      </c>
      <c r="I1916" t="s">
        <v>46</v>
      </c>
      <c r="J1916" t="s">
        <v>57</v>
      </c>
      <c r="K1916" t="s">
        <v>58</v>
      </c>
      <c r="L1916">
        <v>24.7</v>
      </c>
      <c r="M1916">
        <v>120</v>
      </c>
      <c r="N1916">
        <v>65</v>
      </c>
      <c r="O1916">
        <v>55</v>
      </c>
      <c r="P1916">
        <v>92.5</v>
      </c>
      <c r="Q1916">
        <v>61</v>
      </c>
      <c r="R1916" t="s">
        <v>49</v>
      </c>
      <c r="S1916" t="s">
        <v>50</v>
      </c>
      <c r="T1916" t="s">
        <v>50</v>
      </c>
      <c r="U1916" t="s">
        <v>50</v>
      </c>
      <c r="V1916" t="s">
        <v>51</v>
      </c>
      <c r="W1916" t="s">
        <v>50</v>
      </c>
      <c r="X1916" t="s">
        <v>51</v>
      </c>
      <c r="Y1916" t="s">
        <v>50</v>
      </c>
      <c r="Z1916" t="s">
        <v>52</v>
      </c>
      <c r="AA1916" t="s">
        <v>50</v>
      </c>
      <c r="AB1916" t="s">
        <v>50</v>
      </c>
      <c r="AC1916">
        <v>73</v>
      </c>
      <c r="AD1916">
        <v>72</v>
      </c>
      <c r="AF1916">
        <v>4.5999999999999996</v>
      </c>
      <c r="AK1916" t="s">
        <v>51</v>
      </c>
      <c r="AL1916" t="s">
        <v>50</v>
      </c>
      <c r="AM1916" t="s">
        <v>50</v>
      </c>
      <c r="AN1916" t="s">
        <v>51</v>
      </c>
      <c r="AO1916" t="s">
        <v>51</v>
      </c>
      <c r="AP1916" t="s">
        <v>51</v>
      </c>
      <c r="AQ1916" t="s">
        <v>50</v>
      </c>
      <c r="AR1916" t="s">
        <v>50</v>
      </c>
      <c r="AS1916" t="s">
        <v>50</v>
      </c>
      <c r="AT1916" t="s">
        <v>50</v>
      </c>
      <c r="AU1916" t="s">
        <v>52</v>
      </c>
      <c r="AV1916" t="s">
        <v>52</v>
      </c>
      <c r="AW1916" t="s">
        <v>52</v>
      </c>
      <c r="AX1916" t="s">
        <v>52</v>
      </c>
      <c r="AY1916" t="s">
        <v>51</v>
      </c>
    </row>
    <row r="1917" spans="1:51" x14ac:dyDescent="0.25">
      <c r="A1917">
        <v>294611</v>
      </c>
      <c r="B1917">
        <v>67</v>
      </c>
      <c r="C1917">
        <v>67</v>
      </c>
      <c r="D1917">
        <v>67</v>
      </c>
      <c r="E1917">
        <v>1</v>
      </c>
      <c r="F1917" t="s">
        <v>451</v>
      </c>
      <c r="G1917" s="22">
        <v>11875</v>
      </c>
      <c r="H1917">
        <v>86</v>
      </c>
      <c r="I1917" t="s">
        <v>56</v>
      </c>
      <c r="J1917" t="s">
        <v>47</v>
      </c>
      <c r="K1917" t="s">
        <v>58</v>
      </c>
      <c r="L1917">
        <v>27.2</v>
      </c>
      <c r="M1917">
        <v>115</v>
      </c>
      <c r="N1917">
        <v>70</v>
      </c>
      <c r="O1917">
        <v>45</v>
      </c>
      <c r="P1917">
        <v>92.5</v>
      </c>
      <c r="Q1917">
        <v>65</v>
      </c>
      <c r="R1917" t="s">
        <v>54</v>
      </c>
      <c r="S1917" t="s">
        <v>50</v>
      </c>
      <c r="T1917" t="s">
        <v>50</v>
      </c>
      <c r="U1917" t="s">
        <v>51</v>
      </c>
      <c r="V1917" t="s">
        <v>51</v>
      </c>
      <c r="W1917" t="s">
        <v>50</v>
      </c>
      <c r="X1917" t="s">
        <v>51</v>
      </c>
      <c r="Y1917" t="s">
        <v>50</v>
      </c>
      <c r="Z1917" t="b">
        <v>1</v>
      </c>
      <c r="AA1917" t="s">
        <v>50</v>
      </c>
      <c r="AB1917" t="s">
        <v>50</v>
      </c>
      <c r="AC1917">
        <v>106</v>
      </c>
      <c r="AD1917">
        <v>55</v>
      </c>
      <c r="AE1917">
        <v>130</v>
      </c>
      <c r="AF1917">
        <v>4.4000000000000004</v>
      </c>
      <c r="AI1917">
        <v>3.6</v>
      </c>
      <c r="AJ1917">
        <v>2</v>
      </c>
      <c r="AK1917" t="s">
        <v>51</v>
      </c>
      <c r="AL1917" t="s">
        <v>50</v>
      </c>
      <c r="AN1917" t="s">
        <v>51</v>
      </c>
      <c r="AO1917" t="s">
        <v>51</v>
      </c>
      <c r="AP1917" t="s">
        <v>50</v>
      </c>
      <c r="AQ1917" t="s">
        <v>50</v>
      </c>
      <c r="AR1917" t="s">
        <v>50</v>
      </c>
      <c r="AS1917" t="s">
        <v>50</v>
      </c>
      <c r="AT1917" t="s">
        <v>50</v>
      </c>
      <c r="AU1917" t="s">
        <v>52</v>
      </c>
      <c r="AV1917" t="s">
        <v>52</v>
      </c>
      <c r="AW1917" t="s">
        <v>52</v>
      </c>
      <c r="AX1917" t="s">
        <v>52</v>
      </c>
      <c r="AY1917" t="s">
        <v>51</v>
      </c>
    </row>
    <row r="1918" spans="1:51" hidden="1" x14ac:dyDescent="0.25">
      <c r="A1918">
        <v>294611</v>
      </c>
      <c r="B1918">
        <v>67</v>
      </c>
      <c r="C1918">
        <v>67</v>
      </c>
      <c r="D1918">
        <v>67</v>
      </c>
      <c r="E1918">
        <v>2</v>
      </c>
      <c r="F1918" t="s">
        <v>2111</v>
      </c>
      <c r="G1918" s="22">
        <v>11875</v>
      </c>
      <c r="H1918">
        <v>86</v>
      </c>
      <c r="I1918" t="s">
        <v>56</v>
      </c>
      <c r="J1918" t="s">
        <v>47</v>
      </c>
      <c r="K1918" t="s">
        <v>58</v>
      </c>
      <c r="L1918">
        <v>27.2</v>
      </c>
      <c r="M1918">
        <v>130</v>
      </c>
      <c r="N1918">
        <v>70</v>
      </c>
      <c r="O1918">
        <v>60</v>
      </c>
      <c r="P1918">
        <v>100</v>
      </c>
      <c r="Q1918">
        <v>62</v>
      </c>
      <c r="R1918" t="s">
        <v>54</v>
      </c>
      <c r="S1918" t="s">
        <v>50</v>
      </c>
      <c r="T1918" t="s">
        <v>50</v>
      </c>
      <c r="U1918" t="s">
        <v>50</v>
      </c>
      <c r="V1918" t="s">
        <v>51</v>
      </c>
      <c r="W1918" t="s">
        <v>50</v>
      </c>
      <c r="X1918" t="s">
        <v>51</v>
      </c>
      <c r="Y1918" t="s">
        <v>50</v>
      </c>
      <c r="Z1918" t="b">
        <v>1</v>
      </c>
      <c r="AA1918" t="s">
        <v>50</v>
      </c>
      <c r="AB1918" t="s">
        <v>50</v>
      </c>
      <c r="AK1918" t="s">
        <v>51</v>
      </c>
      <c r="AL1918" t="s">
        <v>50</v>
      </c>
      <c r="AN1918" t="s">
        <v>51</v>
      </c>
      <c r="AO1918" t="s">
        <v>51</v>
      </c>
      <c r="AP1918" t="s">
        <v>51</v>
      </c>
      <c r="AQ1918" t="s">
        <v>50</v>
      </c>
      <c r="AR1918" t="s">
        <v>50</v>
      </c>
      <c r="AS1918" t="s">
        <v>50</v>
      </c>
      <c r="AT1918" t="s">
        <v>50</v>
      </c>
      <c r="AU1918" t="s">
        <v>52</v>
      </c>
      <c r="AV1918" t="s">
        <v>52</v>
      </c>
      <c r="AW1918" t="s">
        <v>52</v>
      </c>
      <c r="AX1918" t="s">
        <v>52</v>
      </c>
      <c r="AY1918" t="s">
        <v>51</v>
      </c>
    </row>
    <row r="1919" spans="1:51" hidden="1" x14ac:dyDescent="0.25">
      <c r="A1919">
        <v>294611</v>
      </c>
      <c r="B1919">
        <v>67</v>
      </c>
      <c r="C1919">
        <v>67</v>
      </c>
      <c r="D1919">
        <v>67</v>
      </c>
      <c r="E1919">
        <v>3</v>
      </c>
      <c r="F1919" t="s">
        <v>2112</v>
      </c>
      <c r="G1919" s="22">
        <v>11875</v>
      </c>
      <c r="H1919">
        <v>86</v>
      </c>
      <c r="I1919" t="s">
        <v>56</v>
      </c>
      <c r="J1919" t="s">
        <v>47</v>
      </c>
      <c r="K1919" t="s">
        <v>58</v>
      </c>
      <c r="L1919">
        <v>27.3</v>
      </c>
      <c r="M1919">
        <v>125</v>
      </c>
      <c r="N1919">
        <v>70</v>
      </c>
      <c r="O1919">
        <v>55</v>
      </c>
      <c r="P1919">
        <v>97.5</v>
      </c>
      <c r="Q1919">
        <v>51</v>
      </c>
      <c r="R1919" t="s">
        <v>54</v>
      </c>
      <c r="S1919" t="s">
        <v>50</v>
      </c>
      <c r="T1919" t="s">
        <v>50</v>
      </c>
      <c r="U1919" t="s">
        <v>51</v>
      </c>
      <c r="V1919" t="s">
        <v>51</v>
      </c>
      <c r="W1919" t="s">
        <v>50</v>
      </c>
      <c r="X1919" t="s">
        <v>51</v>
      </c>
      <c r="Y1919" t="s">
        <v>50</v>
      </c>
      <c r="Z1919" t="b">
        <v>1</v>
      </c>
      <c r="AA1919" t="s">
        <v>50</v>
      </c>
      <c r="AB1919" t="s">
        <v>50</v>
      </c>
      <c r="AC1919">
        <v>100</v>
      </c>
      <c r="AD1919">
        <v>59</v>
      </c>
      <c r="AF1919">
        <v>4.7</v>
      </c>
      <c r="AK1919" t="s">
        <v>51</v>
      </c>
      <c r="AL1919" t="s">
        <v>50</v>
      </c>
      <c r="AN1919" t="s">
        <v>51</v>
      </c>
      <c r="AO1919" t="s">
        <v>51</v>
      </c>
      <c r="AP1919" t="s">
        <v>51</v>
      </c>
      <c r="AQ1919" t="s">
        <v>50</v>
      </c>
      <c r="AR1919" t="s">
        <v>50</v>
      </c>
      <c r="AS1919" t="s">
        <v>50</v>
      </c>
      <c r="AT1919" t="s">
        <v>50</v>
      </c>
      <c r="AU1919" t="s">
        <v>52</v>
      </c>
      <c r="AV1919" t="s">
        <v>52</v>
      </c>
      <c r="AW1919" t="s">
        <v>52</v>
      </c>
      <c r="AX1919" t="s">
        <v>52</v>
      </c>
      <c r="AY1919" t="s">
        <v>51</v>
      </c>
    </row>
    <row r="1920" spans="1:51" hidden="1" x14ac:dyDescent="0.25">
      <c r="A1920">
        <v>294611</v>
      </c>
      <c r="B1920">
        <v>67</v>
      </c>
      <c r="C1920">
        <v>67</v>
      </c>
      <c r="D1920">
        <v>67</v>
      </c>
      <c r="E1920">
        <v>4</v>
      </c>
      <c r="F1920" t="s">
        <v>2113</v>
      </c>
      <c r="G1920" s="22">
        <v>11875</v>
      </c>
      <c r="H1920">
        <v>86</v>
      </c>
      <c r="I1920" t="s">
        <v>56</v>
      </c>
      <c r="J1920" t="s">
        <v>47</v>
      </c>
      <c r="K1920" t="s">
        <v>58</v>
      </c>
      <c r="L1920">
        <v>25.8</v>
      </c>
      <c r="M1920">
        <v>120</v>
      </c>
      <c r="N1920">
        <v>70</v>
      </c>
      <c r="O1920">
        <v>50</v>
      </c>
      <c r="P1920">
        <v>95</v>
      </c>
      <c r="Q1920">
        <v>56</v>
      </c>
      <c r="R1920" t="s">
        <v>54</v>
      </c>
      <c r="S1920" t="s">
        <v>50</v>
      </c>
      <c r="T1920" t="s">
        <v>50</v>
      </c>
      <c r="U1920" t="s">
        <v>51</v>
      </c>
      <c r="V1920" t="s">
        <v>51</v>
      </c>
      <c r="W1920" t="s">
        <v>50</v>
      </c>
      <c r="X1920" t="s">
        <v>51</v>
      </c>
      <c r="Y1920" t="s">
        <v>50</v>
      </c>
      <c r="Z1920" t="b">
        <v>1</v>
      </c>
      <c r="AA1920" t="s">
        <v>50</v>
      </c>
      <c r="AB1920" t="s">
        <v>50</v>
      </c>
      <c r="AK1920" t="s">
        <v>51</v>
      </c>
      <c r="AL1920" t="s">
        <v>50</v>
      </c>
      <c r="AM1920" t="s">
        <v>50</v>
      </c>
      <c r="AN1920" t="s">
        <v>51</v>
      </c>
      <c r="AO1920" t="s">
        <v>51</v>
      </c>
      <c r="AP1920" t="s">
        <v>51</v>
      </c>
      <c r="AQ1920" t="s">
        <v>50</v>
      </c>
      <c r="AR1920" t="s">
        <v>50</v>
      </c>
      <c r="AS1920" t="s">
        <v>50</v>
      </c>
      <c r="AT1920" t="s">
        <v>50</v>
      </c>
      <c r="AU1920" t="s">
        <v>52</v>
      </c>
      <c r="AV1920" t="s">
        <v>52</v>
      </c>
      <c r="AW1920" t="s">
        <v>52</v>
      </c>
      <c r="AX1920" t="s">
        <v>52</v>
      </c>
      <c r="AY1920" t="s">
        <v>51</v>
      </c>
    </row>
    <row r="1921" spans="1:51" hidden="1" x14ac:dyDescent="0.25">
      <c r="A1921">
        <v>294611</v>
      </c>
      <c r="B1921">
        <v>62</v>
      </c>
      <c r="C1921">
        <v>62</v>
      </c>
      <c r="D1921">
        <v>62</v>
      </c>
      <c r="E1921">
        <v>5</v>
      </c>
      <c r="F1921" t="s">
        <v>2114</v>
      </c>
      <c r="G1921" s="22">
        <v>11875</v>
      </c>
      <c r="H1921">
        <v>86</v>
      </c>
      <c r="I1921" t="s">
        <v>56</v>
      </c>
      <c r="J1921" t="s">
        <v>47</v>
      </c>
      <c r="K1921" t="s">
        <v>58</v>
      </c>
      <c r="L1921">
        <v>26.9</v>
      </c>
      <c r="M1921">
        <v>110</v>
      </c>
      <c r="N1921">
        <v>70</v>
      </c>
      <c r="O1921">
        <v>40</v>
      </c>
      <c r="P1921">
        <v>90</v>
      </c>
      <c r="Q1921">
        <v>54</v>
      </c>
      <c r="R1921" t="s">
        <v>54</v>
      </c>
      <c r="S1921" t="s">
        <v>50</v>
      </c>
      <c r="T1921" t="s">
        <v>50</v>
      </c>
      <c r="U1921" t="s">
        <v>50</v>
      </c>
      <c r="V1921" t="s">
        <v>51</v>
      </c>
      <c r="W1921" t="s">
        <v>50</v>
      </c>
      <c r="X1921" t="s">
        <v>51</v>
      </c>
      <c r="Y1921" t="s">
        <v>50</v>
      </c>
      <c r="Z1921" t="b">
        <v>1</v>
      </c>
      <c r="AA1921" t="s">
        <v>50</v>
      </c>
      <c r="AB1921" t="s">
        <v>50</v>
      </c>
      <c r="AC1921">
        <v>104</v>
      </c>
      <c r="AD1921">
        <v>57</v>
      </c>
      <c r="AE1921">
        <v>132</v>
      </c>
      <c r="AF1921">
        <v>4.4000000000000004</v>
      </c>
      <c r="AK1921" t="s">
        <v>51</v>
      </c>
      <c r="AL1921" t="s">
        <v>50</v>
      </c>
      <c r="AM1921" t="s">
        <v>50</v>
      </c>
      <c r="AN1921" t="s">
        <v>51</v>
      </c>
      <c r="AO1921" t="s">
        <v>51</v>
      </c>
      <c r="AP1921" t="s">
        <v>51</v>
      </c>
      <c r="AQ1921" t="s">
        <v>50</v>
      </c>
      <c r="AR1921" t="s">
        <v>50</v>
      </c>
      <c r="AS1921" t="s">
        <v>50</v>
      </c>
      <c r="AT1921" t="s">
        <v>50</v>
      </c>
      <c r="AU1921" t="s">
        <v>52</v>
      </c>
      <c r="AV1921" t="s">
        <v>52</v>
      </c>
      <c r="AW1921" t="s">
        <v>52</v>
      </c>
      <c r="AX1921" t="s">
        <v>52</v>
      </c>
      <c r="AY1921" t="s">
        <v>51</v>
      </c>
    </row>
    <row r="1922" spans="1:51" hidden="1" x14ac:dyDescent="0.25">
      <c r="A1922">
        <v>294611</v>
      </c>
      <c r="B1922">
        <v>62</v>
      </c>
      <c r="C1922">
        <v>62</v>
      </c>
      <c r="D1922">
        <v>62</v>
      </c>
      <c r="E1922">
        <v>6</v>
      </c>
      <c r="F1922" t="s">
        <v>2115</v>
      </c>
      <c r="G1922" s="22">
        <v>11875</v>
      </c>
      <c r="H1922">
        <v>86</v>
      </c>
      <c r="I1922" t="s">
        <v>56</v>
      </c>
      <c r="J1922" t="s">
        <v>47</v>
      </c>
      <c r="K1922" t="s">
        <v>58</v>
      </c>
      <c r="L1922">
        <v>25.2</v>
      </c>
      <c r="M1922">
        <v>110</v>
      </c>
      <c r="N1922">
        <v>60</v>
      </c>
      <c r="O1922">
        <v>50</v>
      </c>
      <c r="P1922">
        <v>85</v>
      </c>
      <c r="Q1922">
        <v>57</v>
      </c>
      <c r="R1922" t="s">
        <v>54</v>
      </c>
      <c r="S1922" t="s">
        <v>50</v>
      </c>
      <c r="T1922" t="s">
        <v>50</v>
      </c>
      <c r="U1922" t="s">
        <v>50</v>
      </c>
      <c r="V1922" t="s">
        <v>51</v>
      </c>
      <c r="W1922" t="s">
        <v>50</v>
      </c>
      <c r="X1922" t="s">
        <v>51</v>
      </c>
      <c r="Y1922" t="s">
        <v>50</v>
      </c>
      <c r="Z1922" t="b">
        <v>1</v>
      </c>
      <c r="AA1922" t="s">
        <v>50</v>
      </c>
      <c r="AB1922" t="s">
        <v>50</v>
      </c>
      <c r="AC1922">
        <v>100</v>
      </c>
      <c r="AD1922">
        <v>59</v>
      </c>
      <c r="AF1922">
        <v>4.5</v>
      </c>
      <c r="AK1922" t="s">
        <v>51</v>
      </c>
      <c r="AL1922" t="s">
        <v>50</v>
      </c>
      <c r="AM1922" t="s">
        <v>50</v>
      </c>
      <c r="AN1922" t="s">
        <v>51</v>
      </c>
      <c r="AO1922" t="s">
        <v>51</v>
      </c>
      <c r="AP1922" t="s">
        <v>51</v>
      </c>
      <c r="AQ1922" t="s">
        <v>50</v>
      </c>
      <c r="AR1922" t="s">
        <v>50</v>
      </c>
      <c r="AS1922" t="s">
        <v>50</v>
      </c>
      <c r="AT1922" t="s">
        <v>50</v>
      </c>
      <c r="AU1922" t="s">
        <v>52</v>
      </c>
      <c r="AV1922" t="s">
        <v>52</v>
      </c>
      <c r="AW1922" t="s">
        <v>52</v>
      </c>
      <c r="AX1922" t="s">
        <v>52</v>
      </c>
      <c r="AY1922" t="s">
        <v>51</v>
      </c>
    </row>
    <row r="1923" spans="1:51" hidden="1" x14ac:dyDescent="0.25">
      <c r="A1923">
        <v>294611</v>
      </c>
      <c r="B1923">
        <v>62</v>
      </c>
      <c r="C1923">
        <v>62</v>
      </c>
      <c r="D1923">
        <v>62</v>
      </c>
      <c r="E1923">
        <v>7</v>
      </c>
      <c r="F1923" t="s">
        <v>2116</v>
      </c>
      <c r="G1923" s="22">
        <v>11875</v>
      </c>
      <c r="H1923">
        <v>86</v>
      </c>
      <c r="I1923" t="s">
        <v>56</v>
      </c>
      <c r="J1923" t="s">
        <v>47</v>
      </c>
      <c r="K1923" t="s">
        <v>58</v>
      </c>
      <c r="L1923">
        <v>25.5</v>
      </c>
      <c r="M1923">
        <v>110</v>
      </c>
      <c r="N1923">
        <v>65</v>
      </c>
      <c r="O1923">
        <v>45</v>
      </c>
      <c r="P1923">
        <v>87.5</v>
      </c>
      <c r="Q1923">
        <v>57</v>
      </c>
      <c r="R1923" t="s">
        <v>54</v>
      </c>
      <c r="S1923" t="s">
        <v>50</v>
      </c>
      <c r="T1923" t="s">
        <v>50</v>
      </c>
      <c r="U1923" t="s">
        <v>50</v>
      </c>
      <c r="V1923" t="s">
        <v>51</v>
      </c>
      <c r="W1923" t="s">
        <v>50</v>
      </c>
      <c r="X1923" t="s">
        <v>51</v>
      </c>
      <c r="Y1923" t="s">
        <v>50</v>
      </c>
      <c r="Z1923" t="b">
        <v>1</v>
      </c>
      <c r="AA1923" t="s">
        <v>50</v>
      </c>
      <c r="AB1923" t="s">
        <v>50</v>
      </c>
      <c r="AC1923">
        <v>136</v>
      </c>
      <c r="AD1923">
        <v>41</v>
      </c>
      <c r="AE1923">
        <v>136</v>
      </c>
      <c r="AF1923">
        <v>4.5999999999999996</v>
      </c>
      <c r="AK1923" t="s">
        <v>51</v>
      </c>
      <c r="AL1923" t="s">
        <v>50</v>
      </c>
      <c r="AM1923" t="s">
        <v>50</v>
      </c>
      <c r="AN1923" t="s">
        <v>51</v>
      </c>
      <c r="AO1923" t="s">
        <v>51</v>
      </c>
      <c r="AP1923" t="s">
        <v>51</v>
      </c>
      <c r="AQ1923" t="s">
        <v>50</v>
      </c>
      <c r="AR1923" t="s">
        <v>50</v>
      </c>
      <c r="AS1923" t="s">
        <v>50</v>
      </c>
      <c r="AT1923" t="s">
        <v>50</v>
      </c>
      <c r="AU1923" t="s">
        <v>52</v>
      </c>
      <c r="AV1923" t="s">
        <v>52</v>
      </c>
      <c r="AW1923" t="s">
        <v>52</v>
      </c>
      <c r="AX1923" t="s">
        <v>52</v>
      </c>
      <c r="AY1923" t="s">
        <v>51</v>
      </c>
    </row>
    <row r="1924" spans="1:51" hidden="1" x14ac:dyDescent="0.25">
      <c r="A1924">
        <v>294611</v>
      </c>
      <c r="B1924">
        <v>62</v>
      </c>
      <c r="C1924">
        <v>62</v>
      </c>
      <c r="D1924">
        <v>62</v>
      </c>
      <c r="E1924">
        <v>8</v>
      </c>
      <c r="F1924" t="s">
        <v>2117</v>
      </c>
      <c r="G1924" s="22">
        <v>11875</v>
      </c>
      <c r="H1924">
        <v>86</v>
      </c>
      <c r="I1924" t="s">
        <v>56</v>
      </c>
      <c r="J1924" t="s">
        <v>47</v>
      </c>
      <c r="K1924" t="s">
        <v>58</v>
      </c>
      <c r="L1924">
        <v>26.9</v>
      </c>
      <c r="M1924">
        <v>110</v>
      </c>
      <c r="N1924">
        <v>50</v>
      </c>
      <c r="O1924">
        <v>60</v>
      </c>
      <c r="P1924">
        <v>80</v>
      </c>
      <c r="Q1924">
        <v>59</v>
      </c>
      <c r="R1924" t="s">
        <v>54</v>
      </c>
      <c r="S1924" t="s">
        <v>50</v>
      </c>
      <c r="T1924" t="s">
        <v>50</v>
      </c>
      <c r="U1924" t="s">
        <v>50</v>
      </c>
      <c r="V1924" t="s">
        <v>51</v>
      </c>
      <c r="W1924" t="s">
        <v>50</v>
      </c>
      <c r="X1924" t="s">
        <v>51</v>
      </c>
      <c r="Y1924" t="s">
        <v>50</v>
      </c>
      <c r="Z1924" t="b">
        <v>1</v>
      </c>
      <c r="AA1924" t="s">
        <v>50</v>
      </c>
      <c r="AB1924" t="s">
        <v>50</v>
      </c>
      <c r="AC1924">
        <v>132</v>
      </c>
      <c r="AD1924">
        <v>42</v>
      </c>
      <c r="AF1924">
        <v>4.5999999999999996</v>
      </c>
      <c r="AK1924" t="s">
        <v>51</v>
      </c>
      <c r="AL1924" t="s">
        <v>50</v>
      </c>
      <c r="AM1924" t="s">
        <v>50</v>
      </c>
      <c r="AN1924" t="s">
        <v>51</v>
      </c>
      <c r="AO1924" t="s">
        <v>51</v>
      </c>
      <c r="AP1924" t="s">
        <v>51</v>
      </c>
      <c r="AQ1924" t="s">
        <v>50</v>
      </c>
      <c r="AR1924" t="s">
        <v>50</v>
      </c>
      <c r="AS1924" t="s">
        <v>50</v>
      </c>
      <c r="AT1924" t="s">
        <v>50</v>
      </c>
      <c r="AU1924" t="s">
        <v>52</v>
      </c>
      <c r="AV1924" t="s">
        <v>52</v>
      </c>
      <c r="AW1924" t="s">
        <v>52</v>
      </c>
      <c r="AX1924" t="s">
        <v>52</v>
      </c>
      <c r="AY1924" t="s">
        <v>51</v>
      </c>
    </row>
    <row r="1925" spans="1:51" hidden="1" x14ac:dyDescent="0.25">
      <c r="A1925">
        <v>294611</v>
      </c>
      <c r="B1925">
        <v>62</v>
      </c>
      <c r="C1925">
        <v>62</v>
      </c>
      <c r="D1925">
        <v>62</v>
      </c>
      <c r="E1925">
        <v>9</v>
      </c>
      <c r="F1925" t="s">
        <v>2118</v>
      </c>
      <c r="G1925" s="22">
        <v>11875</v>
      </c>
      <c r="H1925">
        <v>86</v>
      </c>
      <c r="I1925" t="s">
        <v>56</v>
      </c>
      <c r="J1925" t="s">
        <v>47</v>
      </c>
      <c r="K1925" t="s">
        <v>58</v>
      </c>
      <c r="L1925">
        <v>26.9</v>
      </c>
      <c r="M1925">
        <v>115</v>
      </c>
      <c r="N1925">
        <v>60</v>
      </c>
      <c r="O1925">
        <v>55</v>
      </c>
      <c r="P1925">
        <v>87.5</v>
      </c>
      <c r="Q1925">
        <v>62</v>
      </c>
      <c r="R1925" t="s">
        <v>54</v>
      </c>
      <c r="S1925" t="s">
        <v>50</v>
      </c>
      <c r="T1925" t="s">
        <v>50</v>
      </c>
      <c r="U1925" t="s">
        <v>50</v>
      </c>
      <c r="V1925" t="s">
        <v>51</v>
      </c>
      <c r="W1925" t="s">
        <v>50</v>
      </c>
      <c r="X1925" t="s">
        <v>51</v>
      </c>
      <c r="Y1925" t="s">
        <v>50</v>
      </c>
      <c r="Z1925" t="b">
        <v>1</v>
      </c>
      <c r="AA1925" t="s">
        <v>50</v>
      </c>
      <c r="AB1925" t="s">
        <v>50</v>
      </c>
      <c r="AK1925" t="s">
        <v>51</v>
      </c>
      <c r="AL1925" t="s">
        <v>50</v>
      </c>
      <c r="AM1925" t="s">
        <v>50</v>
      </c>
      <c r="AN1925" t="s">
        <v>51</v>
      </c>
      <c r="AO1925" t="s">
        <v>51</v>
      </c>
      <c r="AP1925" t="s">
        <v>51</v>
      </c>
      <c r="AQ1925" t="s">
        <v>50</v>
      </c>
      <c r="AR1925" t="s">
        <v>50</v>
      </c>
      <c r="AS1925" t="s">
        <v>50</v>
      </c>
      <c r="AT1925" t="s">
        <v>50</v>
      </c>
      <c r="AU1925" t="s">
        <v>52</v>
      </c>
      <c r="AV1925" t="s">
        <v>52</v>
      </c>
      <c r="AW1925" t="s">
        <v>52</v>
      </c>
      <c r="AX1925" t="s">
        <v>52</v>
      </c>
      <c r="AY1925" t="s">
        <v>51</v>
      </c>
    </row>
    <row r="1926" spans="1:51" hidden="1" x14ac:dyDescent="0.25">
      <c r="A1926">
        <v>294611</v>
      </c>
      <c r="B1926">
        <v>62</v>
      </c>
      <c r="C1926">
        <v>62</v>
      </c>
      <c r="D1926">
        <v>62</v>
      </c>
      <c r="E1926">
        <v>10</v>
      </c>
      <c r="F1926" t="s">
        <v>2119</v>
      </c>
      <c r="G1926" s="22">
        <v>11875</v>
      </c>
      <c r="H1926">
        <v>86</v>
      </c>
      <c r="I1926" t="s">
        <v>56</v>
      </c>
      <c r="J1926" t="s">
        <v>47</v>
      </c>
      <c r="K1926" t="s">
        <v>58</v>
      </c>
      <c r="L1926">
        <v>24.9</v>
      </c>
      <c r="M1926">
        <v>110</v>
      </c>
      <c r="N1926">
        <v>60</v>
      </c>
      <c r="O1926">
        <v>50</v>
      </c>
      <c r="P1926">
        <v>85</v>
      </c>
      <c r="Q1926">
        <v>62</v>
      </c>
      <c r="R1926" t="s">
        <v>54</v>
      </c>
      <c r="S1926" t="s">
        <v>50</v>
      </c>
      <c r="T1926" t="s">
        <v>50</v>
      </c>
      <c r="U1926" t="s">
        <v>51</v>
      </c>
      <c r="V1926" t="s">
        <v>51</v>
      </c>
      <c r="W1926" t="s">
        <v>50</v>
      </c>
      <c r="X1926" t="s">
        <v>51</v>
      </c>
      <c r="Y1926" t="s">
        <v>50</v>
      </c>
      <c r="Z1926" t="b">
        <v>1</v>
      </c>
      <c r="AA1926" t="s">
        <v>50</v>
      </c>
      <c r="AB1926" t="s">
        <v>50</v>
      </c>
      <c r="AC1926">
        <v>136</v>
      </c>
      <c r="AD1926">
        <v>41</v>
      </c>
      <c r="AE1926">
        <v>128</v>
      </c>
      <c r="AF1926">
        <v>5.3</v>
      </c>
      <c r="AK1926" t="s">
        <v>51</v>
      </c>
      <c r="AL1926" t="s">
        <v>50</v>
      </c>
      <c r="AM1926" t="s">
        <v>50</v>
      </c>
      <c r="AN1926" t="s">
        <v>51</v>
      </c>
      <c r="AO1926" t="s">
        <v>51</v>
      </c>
      <c r="AP1926" t="s">
        <v>51</v>
      </c>
      <c r="AQ1926" t="s">
        <v>50</v>
      </c>
      <c r="AR1926" t="s">
        <v>50</v>
      </c>
      <c r="AS1926" t="s">
        <v>50</v>
      </c>
      <c r="AT1926" t="s">
        <v>50</v>
      </c>
      <c r="AU1926" t="s">
        <v>52</v>
      </c>
      <c r="AV1926" t="s">
        <v>52</v>
      </c>
      <c r="AW1926" t="s">
        <v>52</v>
      </c>
      <c r="AX1926" t="s">
        <v>52</v>
      </c>
      <c r="AY1926" t="s">
        <v>51</v>
      </c>
    </row>
    <row r="1927" spans="1:51" x14ac:dyDescent="0.25">
      <c r="A1927">
        <v>294671</v>
      </c>
      <c r="B1927">
        <v>60</v>
      </c>
      <c r="C1927">
        <v>60</v>
      </c>
      <c r="D1927">
        <v>60</v>
      </c>
      <c r="E1927">
        <v>1</v>
      </c>
      <c r="F1927" t="s">
        <v>452</v>
      </c>
      <c r="G1927" s="22">
        <v>16736</v>
      </c>
      <c r="H1927">
        <v>73</v>
      </c>
      <c r="I1927" t="s">
        <v>46</v>
      </c>
      <c r="J1927" t="s">
        <v>47</v>
      </c>
      <c r="K1927" t="s">
        <v>58</v>
      </c>
      <c r="L1927">
        <v>27.2</v>
      </c>
      <c r="M1927">
        <v>95</v>
      </c>
      <c r="N1927">
        <v>50</v>
      </c>
      <c r="O1927">
        <v>45</v>
      </c>
      <c r="P1927">
        <v>72.5</v>
      </c>
      <c r="Q1927">
        <v>64</v>
      </c>
      <c r="R1927" t="s">
        <v>59</v>
      </c>
      <c r="S1927" t="s">
        <v>50</v>
      </c>
      <c r="T1927" t="s">
        <v>50</v>
      </c>
      <c r="U1927" t="s">
        <v>51</v>
      </c>
      <c r="V1927" t="s">
        <v>51</v>
      </c>
      <c r="W1927" t="s">
        <v>50</v>
      </c>
      <c r="X1927" t="s">
        <v>50</v>
      </c>
      <c r="Y1927" t="s">
        <v>50</v>
      </c>
      <c r="Z1927" t="s">
        <v>52</v>
      </c>
      <c r="AA1927" t="s">
        <v>50</v>
      </c>
      <c r="AB1927" t="s">
        <v>50</v>
      </c>
      <c r="AC1927">
        <v>98</v>
      </c>
      <c r="AD1927">
        <v>51</v>
      </c>
      <c r="AE1927">
        <v>122</v>
      </c>
      <c r="AF1927">
        <v>3.3</v>
      </c>
      <c r="AI1927">
        <v>6.2</v>
      </c>
      <c r="AJ1927">
        <v>4.2</v>
      </c>
      <c r="AK1927" t="s">
        <v>50</v>
      </c>
      <c r="AL1927" t="s">
        <v>51</v>
      </c>
      <c r="AN1927" t="s">
        <v>51</v>
      </c>
      <c r="AO1927" t="s">
        <v>51</v>
      </c>
      <c r="AP1927" t="s">
        <v>50</v>
      </c>
      <c r="AQ1927" t="s">
        <v>50</v>
      </c>
      <c r="AR1927" t="s">
        <v>50</v>
      </c>
      <c r="AS1927" t="s">
        <v>50</v>
      </c>
      <c r="AT1927" t="s">
        <v>50</v>
      </c>
      <c r="AU1927" t="s">
        <v>52</v>
      </c>
      <c r="AV1927" t="s">
        <v>52</v>
      </c>
      <c r="AW1927" t="s">
        <v>52</v>
      </c>
      <c r="AX1927" t="s">
        <v>52</v>
      </c>
      <c r="AY1927" t="s">
        <v>51</v>
      </c>
    </row>
    <row r="1928" spans="1:51" hidden="1" x14ac:dyDescent="0.25">
      <c r="A1928">
        <v>294671</v>
      </c>
      <c r="B1928">
        <v>60</v>
      </c>
      <c r="C1928">
        <v>60</v>
      </c>
      <c r="D1928">
        <v>60</v>
      </c>
      <c r="E1928">
        <v>2</v>
      </c>
      <c r="F1928" t="s">
        <v>2120</v>
      </c>
      <c r="G1928" s="22">
        <v>16736</v>
      </c>
      <c r="H1928">
        <v>73</v>
      </c>
      <c r="I1928" t="s">
        <v>46</v>
      </c>
      <c r="J1928" t="s">
        <v>47</v>
      </c>
      <c r="K1928" t="s">
        <v>58</v>
      </c>
      <c r="L1928">
        <v>26.2</v>
      </c>
      <c r="M1928">
        <v>130</v>
      </c>
      <c r="N1928">
        <v>70</v>
      </c>
      <c r="O1928">
        <v>60</v>
      </c>
      <c r="P1928">
        <v>100</v>
      </c>
      <c r="Q1928">
        <v>67</v>
      </c>
      <c r="R1928" t="s">
        <v>59</v>
      </c>
      <c r="S1928" t="s">
        <v>50</v>
      </c>
      <c r="T1928" t="s">
        <v>50</v>
      </c>
      <c r="U1928" t="s">
        <v>50</v>
      </c>
      <c r="V1928" t="s">
        <v>51</v>
      </c>
      <c r="W1928" t="s">
        <v>50</v>
      </c>
      <c r="X1928" t="s">
        <v>50</v>
      </c>
      <c r="Y1928" t="s">
        <v>50</v>
      </c>
      <c r="Z1928" t="s">
        <v>52</v>
      </c>
      <c r="AA1928" t="s">
        <v>50</v>
      </c>
      <c r="AB1928" t="s">
        <v>50</v>
      </c>
      <c r="AC1928">
        <v>140</v>
      </c>
      <c r="AD1928">
        <v>33</v>
      </c>
      <c r="AF1928">
        <v>4.5</v>
      </c>
      <c r="AK1928" t="s">
        <v>50</v>
      </c>
      <c r="AL1928" t="s">
        <v>51</v>
      </c>
      <c r="AN1928" t="s">
        <v>51</v>
      </c>
      <c r="AO1928" t="s">
        <v>51</v>
      </c>
      <c r="AP1928" t="s">
        <v>50</v>
      </c>
      <c r="AQ1928" t="s">
        <v>50</v>
      </c>
      <c r="AR1928" t="s">
        <v>50</v>
      </c>
      <c r="AS1928" t="s">
        <v>50</v>
      </c>
      <c r="AT1928" t="s">
        <v>50</v>
      </c>
      <c r="AU1928" t="s">
        <v>52</v>
      </c>
      <c r="AV1928" t="s">
        <v>52</v>
      </c>
      <c r="AW1928" t="s">
        <v>52</v>
      </c>
      <c r="AX1928" t="s">
        <v>52</v>
      </c>
      <c r="AY1928" t="s">
        <v>51</v>
      </c>
    </row>
    <row r="1929" spans="1:51" hidden="1" x14ac:dyDescent="0.25">
      <c r="A1929">
        <v>294671</v>
      </c>
      <c r="B1929">
        <v>60</v>
      </c>
      <c r="D1929">
        <v>60</v>
      </c>
      <c r="E1929">
        <v>3</v>
      </c>
      <c r="F1929" t="s">
        <v>2121</v>
      </c>
      <c r="G1929" s="22">
        <v>16736</v>
      </c>
      <c r="H1929">
        <v>73</v>
      </c>
      <c r="I1929" t="s">
        <v>46</v>
      </c>
      <c r="J1929" t="s">
        <v>47</v>
      </c>
      <c r="K1929" t="s">
        <v>58</v>
      </c>
      <c r="L1929">
        <v>26.8</v>
      </c>
      <c r="M1929">
        <v>140</v>
      </c>
      <c r="N1929">
        <v>80</v>
      </c>
      <c r="O1929">
        <v>60</v>
      </c>
      <c r="P1929">
        <v>110</v>
      </c>
      <c r="Q1929">
        <v>71</v>
      </c>
      <c r="R1929" t="s">
        <v>59</v>
      </c>
      <c r="S1929" t="s">
        <v>50</v>
      </c>
      <c r="T1929" t="s">
        <v>50</v>
      </c>
      <c r="U1929" t="s">
        <v>51</v>
      </c>
      <c r="V1929" t="s">
        <v>51</v>
      </c>
      <c r="W1929" t="s">
        <v>50</v>
      </c>
      <c r="X1929" t="s">
        <v>50</v>
      </c>
      <c r="Y1929" t="s">
        <v>50</v>
      </c>
      <c r="Z1929" t="s">
        <v>52</v>
      </c>
      <c r="AA1929" t="s">
        <v>50</v>
      </c>
      <c r="AB1929" t="s">
        <v>50</v>
      </c>
      <c r="AC1929">
        <v>137</v>
      </c>
      <c r="AD1929">
        <v>34</v>
      </c>
      <c r="AF1929">
        <v>4.4000000000000004</v>
      </c>
      <c r="AK1929" t="s">
        <v>50</v>
      </c>
      <c r="AL1929" t="s">
        <v>51</v>
      </c>
      <c r="AN1929" t="s">
        <v>51</v>
      </c>
      <c r="AO1929" t="s">
        <v>51</v>
      </c>
      <c r="AP1929" t="s">
        <v>50</v>
      </c>
      <c r="AQ1929" t="s">
        <v>50</v>
      </c>
      <c r="AR1929" t="s">
        <v>50</v>
      </c>
      <c r="AS1929" t="s">
        <v>50</v>
      </c>
      <c r="AT1929" t="s">
        <v>50</v>
      </c>
      <c r="AU1929" t="s">
        <v>52</v>
      </c>
      <c r="AV1929" t="s">
        <v>52</v>
      </c>
      <c r="AW1929" t="s">
        <v>52</v>
      </c>
      <c r="AX1929" t="s">
        <v>52</v>
      </c>
      <c r="AY1929" t="s">
        <v>51</v>
      </c>
    </row>
    <row r="1930" spans="1:51" hidden="1" x14ac:dyDescent="0.25">
      <c r="A1930">
        <v>294671</v>
      </c>
      <c r="B1930">
        <v>60</v>
      </c>
      <c r="C1930">
        <v>60</v>
      </c>
      <c r="D1930">
        <v>60</v>
      </c>
      <c r="E1930">
        <v>4</v>
      </c>
      <c r="F1930" t="s">
        <v>2122</v>
      </c>
      <c r="G1930" s="22">
        <v>16736</v>
      </c>
      <c r="H1930">
        <v>73</v>
      </c>
      <c r="I1930" t="s">
        <v>46</v>
      </c>
      <c r="J1930" t="s">
        <v>47</v>
      </c>
      <c r="K1930" t="s">
        <v>58</v>
      </c>
      <c r="L1930">
        <v>25.8</v>
      </c>
      <c r="M1930">
        <v>140</v>
      </c>
      <c r="N1930">
        <v>80</v>
      </c>
      <c r="O1930">
        <v>60</v>
      </c>
      <c r="P1930">
        <v>110</v>
      </c>
      <c r="Q1930">
        <v>65</v>
      </c>
      <c r="R1930" t="s">
        <v>54</v>
      </c>
      <c r="S1930" t="s">
        <v>50</v>
      </c>
      <c r="T1930" t="s">
        <v>50</v>
      </c>
      <c r="U1930" t="s">
        <v>50</v>
      </c>
      <c r="V1930" t="s">
        <v>51</v>
      </c>
      <c r="W1930" t="s">
        <v>50</v>
      </c>
      <c r="X1930" t="s">
        <v>51</v>
      </c>
      <c r="Y1930" t="s">
        <v>50</v>
      </c>
      <c r="Z1930" t="s">
        <v>52</v>
      </c>
      <c r="AA1930" t="s">
        <v>50</v>
      </c>
      <c r="AB1930" t="s">
        <v>50</v>
      </c>
      <c r="AC1930">
        <v>155</v>
      </c>
      <c r="AD1930">
        <v>29</v>
      </c>
      <c r="AF1930">
        <v>4.3</v>
      </c>
      <c r="AK1930" t="s">
        <v>50</v>
      </c>
      <c r="AL1930" t="s">
        <v>51</v>
      </c>
      <c r="AM1930" t="s">
        <v>50</v>
      </c>
      <c r="AN1930" t="s">
        <v>51</v>
      </c>
      <c r="AO1930" t="s">
        <v>51</v>
      </c>
      <c r="AP1930" t="s">
        <v>51</v>
      </c>
      <c r="AQ1930" t="s">
        <v>50</v>
      </c>
      <c r="AR1930" t="s">
        <v>50</v>
      </c>
      <c r="AS1930" t="s">
        <v>50</v>
      </c>
      <c r="AT1930" t="s">
        <v>50</v>
      </c>
      <c r="AU1930" t="s">
        <v>52</v>
      </c>
      <c r="AV1930" t="s">
        <v>52</v>
      </c>
      <c r="AW1930" t="s">
        <v>52</v>
      </c>
      <c r="AX1930" t="s">
        <v>52</v>
      </c>
      <c r="AY1930" t="s">
        <v>51</v>
      </c>
    </row>
    <row r="1931" spans="1:51" x14ac:dyDescent="0.25">
      <c r="A1931">
        <v>294795</v>
      </c>
      <c r="B1931">
        <v>66</v>
      </c>
      <c r="C1931">
        <v>66</v>
      </c>
      <c r="D1931">
        <v>34</v>
      </c>
      <c r="E1931">
        <v>1</v>
      </c>
      <c r="F1931" t="s">
        <v>453</v>
      </c>
      <c r="G1931" s="22">
        <v>22345</v>
      </c>
      <c r="H1931">
        <v>57</v>
      </c>
      <c r="I1931" t="s">
        <v>56</v>
      </c>
      <c r="J1931" t="s">
        <v>57</v>
      </c>
      <c r="K1931" t="s">
        <v>238</v>
      </c>
      <c r="L1931">
        <v>30.3</v>
      </c>
      <c r="M1931">
        <v>140</v>
      </c>
      <c r="N1931">
        <v>75</v>
      </c>
      <c r="O1931">
        <v>65</v>
      </c>
      <c r="P1931">
        <v>107.5</v>
      </c>
      <c r="Q1931">
        <v>53</v>
      </c>
      <c r="R1931" t="s">
        <v>49</v>
      </c>
      <c r="S1931" t="s">
        <v>50</v>
      </c>
      <c r="T1931" t="s">
        <v>51</v>
      </c>
      <c r="U1931" t="s">
        <v>50</v>
      </c>
      <c r="V1931" t="s">
        <v>51</v>
      </c>
      <c r="W1931" t="s">
        <v>50</v>
      </c>
      <c r="X1931" t="s">
        <v>51</v>
      </c>
      <c r="Y1931" t="s">
        <v>50</v>
      </c>
      <c r="Z1931" t="s">
        <v>52</v>
      </c>
      <c r="AA1931" t="s">
        <v>50</v>
      </c>
      <c r="AB1931" t="s">
        <v>50</v>
      </c>
      <c r="AC1931">
        <v>98</v>
      </c>
      <c r="AD1931">
        <v>75</v>
      </c>
      <c r="AF1931">
        <v>4.7</v>
      </c>
      <c r="AI1931">
        <v>5.2</v>
      </c>
      <c r="AJ1931">
        <v>3.8</v>
      </c>
      <c r="AK1931" t="s">
        <v>50</v>
      </c>
      <c r="AL1931" t="s">
        <v>50</v>
      </c>
      <c r="AM1931" t="s">
        <v>50</v>
      </c>
      <c r="AN1931" t="s">
        <v>50</v>
      </c>
      <c r="AO1931" t="s">
        <v>50</v>
      </c>
      <c r="AP1931" t="s">
        <v>50</v>
      </c>
      <c r="AQ1931" t="s">
        <v>50</v>
      </c>
      <c r="AR1931" t="s">
        <v>50</v>
      </c>
      <c r="AS1931" t="s">
        <v>51</v>
      </c>
      <c r="AT1931" t="s">
        <v>50</v>
      </c>
      <c r="AU1931" t="s">
        <v>52</v>
      </c>
      <c r="AV1931" t="s">
        <v>52</v>
      </c>
      <c r="AW1931" t="s">
        <v>52</v>
      </c>
      <c r="AX1931" t="s">
        <v>52</v>
      </c>
      <c r="AY1931" t="s">
        <v>50</v>
      </c>
    </row>
    <row r="1932" spans="1:51" hidden="1" x14ac:dyDescent="0.25">
      <c r="A1932">
        <v>294795</v>
      </c>
      <c r="B1932">
        <v>59</v>
      </c>
      <c r="C1932">
        <v>59</v>
      </c>
      <c r="D1932">
        <v>34</v>
      </c>
      <c r="E1932">
        <v>2</v>
      </c>
      <c r="F1932" t="s">
        <v>2123</v>
      </c>
      <c r="G1932" s="22">
        <v>22345</v>
      </c>
      <c r="H1932">
        <v>57</v>
      </c>
      <c r="I1932" t="s">
        <v>56</v>
      </c>
      <c r="J1932" t="s">
        <v>57</v>
      </c>
      <c r="K1932" t="s">
        <v>238</v>
      </c>
      <c r="L1932">
        <v>30.3</v>
      </c>
      <c r="M1932">
        <v>160</v>
      </c>
      <c r="N1932">
        <v>80</v>
      </c>
      <c r="O1932">
        <v>80</v>
      </c>
      <c r="P1932">
        <v>120</v>
      </c>
      <c r="Q1932">
        <v>60</v>
      </c>
      <c r="R1932" t="s">
        <v>49</v>
      </c>
      <c r="S1932" t="s">
        <v>50</v>
      </c>
      <c r="T1932" t="s">
        <v>51</v>
      </c>
      <c r="U1932" t="s">
        <v>50</v>
      </c>
      <c r="V1932" t="s">
        <v>51</v>
      </c>
      <c r="W1932" t="s">
        <v>50</v>
      </c>
      <c r="X1932" t="s">
        <v>51</v>
      </c>
      <c r="Y1932" t="s">
        <v>50</v>
      </c>
      <c r="Z1932" t="s">
        <v>52</v>
      </c>
      <c r="AA1932" t="s">
        <v>50</v>
      </c>
      <c r="AB1932" t="s">
        <v>50</v>
      </c>
      <c r="AC1932">
        <v>90</v>
      </c>
      <c r="AD1932">
        <v>82</v>
      </c>
      <c r="AE1932">
        <v>156</v>
      </c>
      <c r="AF1932">
        <v>4.8</v>
      </c>
      <c r="AI1932">
        <v>4.5999999999999996</v>
      </c>
      <c r="AJ1932">
        <v>2.1</v>
      </c>
      <c r="AK1932" t="s">
        <v>50</v>
      </c>
      <c r="AL1932" t="s">
        <v>50</v>
      </c>
      <c r="AM1932" t="s">
        <v>50</v>
      </c>
      <c r="AN1932" t="s">
        <v>50</v>
      </c>
      <c r="AO1932" t="s">
        <v>50</v>
      </c>
      <c r="AP1932" t="s">
        <v>50</v>
      </c>
      <c r="AQ1932" t="s">
        <v>50</v>
      </c>
      <c r="AR1932" t="s">
        <v>50</v>
      </c>
      <c r="AS1932" t="s">
        <v>51</v>
      </c>
      <c r="AT1932" t="s">
        <v>50</v>
      </c>
      <c r="AU1932" t="s">
        <v>52</v>
      </c>
      <c r="AV1932" t="s">
        <v>52</v>
      </c>
      <c r="AW1932" t="s">
        <v>52</v>
      </c>
      <c r="AX1932" t="s">
        <v>52</v>
      </c>
      <c r="AY1932" t="s">
        <v>51</v>
      </c>
    </row>
    <row r="1933" spans="1:51" x14ac:dyDescent="0.25">
      <c r="A1933">
        <v>294839</v>
      </c>
      <c r="B1933">
        <v>61</v>
      </c>
      <c r="C1933">
        <v>61</v>
      </c>
      <c r="D1933">
        <v>61</v>
      </c>
      <c r="E1933">
        <v>1</v>
      </c>
      <c r="F1933" t="s">
        <v>454</v>
      </c>
      <c r="G1933" s="22">
        <v>17191</v>
      </c>
      <c r="H1933">
        <v>71</v>
      </c>
      <c r="I1933" t="s">
        <v>56</v>
      </c>
      <c r="J1933" t="s">
        <v>57</v>
      </c>
      <c r="K1933" t="s">
        <v>58</v>
      </c>
      <c r="L1933">
        <v>42.9</v>
      </c>
      <c r="M1933">
        <v>125</v>
      </c>
      <c r="N1933">
        <v>70</v>
      </c>
      <c r="O1933">
        <v>55</v>
      </c>
      <c r="P1933">
        <v>97.5</v>
      </c>
      <c r="Q1933">
        <v>84</v>
      </c>
      <c r="R1933" t="s">
        <v>54</v>
      </c>
      <c r="S1933" t="s">
        <v>51</v>
      </c>
      <c r="T1933" t="s">
        <v>50</v>
      </c>
      <c r="U1933" t="s">
        <v>50</v>
      </c>
      <c r="V1933" t="s">
        <v>51</v>
      </c>
      <c r="W1933" t="s">
        <v>51</v>
      </c>
      <c r="X1933" t="s">
        <v>50</v>
      </c>
      <c r="Y1933" t="s">
        <v>50</v>
      </c>
      <c r="Z1933" t="s">
        <v>52</v>
      </c>
      <c r="AA1933" t="s">
        <v>50</v>
      </c>
      <c r="AB1933" t="s">
        <v>50</v>
      </c>
      <c r="AC1933">
        <v>79</v>
      </c>
      <c r="AD1933">
        <v>87</v>
      </c>
      <c r="AF1933">
        <v>4.5</v>
      </c>
      <c r="AI1933">
        <v>3.9</v>
      </c>
      <c r="AJ1933">
        <v>1.9</v>
      </c>
      <c r="AK1933" t="s">
        <v>51</v>
      </c>
      <c r="AL1933" t="s">
        <v>50</v>
      </c>
      <c r="AN1933" t="s">
        <v>51</v>
      </c>
      <c r="AO1933" t="s">
        <v>50</v>
      </c>
      <c r="AP1933" t="s">
        <v>51</v>
      </c>
      <c r="AQ1933" t="s">
        <v>50</v>
      </c>
      <c r="AR1933" t="s">
        <v>50</v>
      </c>
      <c r="AS1933" t="s">
        <v>50</v>
      </c>
      <c r="AT1933" t="s">
        <v>51</v>
      </c>
      <c r="AU1933" t="s">
        <v>52</v>
      </c>
      <c r="AV1933" t="s">
        <v>52</v>
      </c>
      <c r="AW1933" t="s">
        <v>52</v>
      </c>
      <c r="AX1933" t="s">
        <v>52</v>
      </c>
      <c r="AY1933" t="s">
        <v>51</v>
      </c>
    </row>
    <row r="1934" spans="1:51" hidden="1" x14ac:dyDescent="0.25">
      <c r="A1934">
        <v>294839</v>
      </c>
      <c r="B1934">
        <v>61</v>
      </c>
      <c r="C1934">
        <v>61</v>
      </c>
      <c r="D1934">
        <v>61</v>
      </c>
      <c r="E1934">
        <v>2</v>
      </c>
      <c r="F1934" t="s">
        <v>2124</v>
      </c>
      <c r="G1934" s="22">
        <v>17191</v>
      </c>
      <c r="H1934">
        <v>71</v>
      </c>
      <c r="I1934" t="s">
        <v>56</v>
      </c>
      <c r="J1934" t="s">
        <v>57</v>
      </c>
      <c r="K1934" t="s">
        <v>58</v>
      </c>
      <c r="L1934">
        <v>40.700000000000003</v>
      </c>
      <c r="M1934">
        <v>140</v>
      </c>
      <c r="N1934">
        <v>90</v>
      </c>
      <c r="O1934">
        <v>50</v>
      </c>
      <c r="P1934">
        <v>115</v>
      </c>
      <c r="Q1934">
        <v>70</v>
      </c>
      <c r="R1934" t="s">
        <v>54</v>
      </c>
      <c r="S1934" t="s">
        <v>50</v>
      </c>
      <c r="T1934" t="s">
        <v>50</v>
      </c>
      <c r="U1934" t="s">
        <v>50</v>
      </c>
      <c r="V1934" t="s">
        <v>51</v>
      </c>
      <c r="W1934" t="s">
        <v>51</v>
      </c>
      <c r="X1934" t="s">
        <v>50</v>
      </c>
      <c r="Y1934" t="s">
        <v>50</v>
      </c>
      <c r="Z1934" t="s">
        <v>52</v>
      </c>
      <c r="AA1934" t="s">
        <v>50</v>
      </c>
      <c r="AB1934" t="s">
        <v>50</v>
      </c>
      <c r="AC1934">
        <v>97</v>
      </c>
      <c r="AD1934">
        <v>68</v>
      </c>
      <c r="AF1934">
        <v>3.9</v>
      </c>
      <c r="AK1934" t="s">
        <v>51</v>
      </c>
      <c r="AL1934" t="s">
        <v>50</v>
      </c>
      <c r="AN1934" t="s">
        <v>51</v>
      </c>
      <c r="AO1934" t="s">
        <v>50</v>
      </c>
      <c r="AP1934" t="s">
        <v>51</v>
      </c>
      <c r="AQ1934" t="s">
        <v>50</v>
      </c>
      <c r="AR1934" t="s">
        <v>50</v>
      </c>
      <c r="AS1934" t="s">
        <v>50</v>
      </c>
      <c r="AT1934" t="s">
        <v>51</v>
      </c>
      <c r="AU1934" t="s">
        <v>52</v>
      </c>
      <c r="AV1934" t="s">
        <v>52</v>
      </c>
      <c r="AW1934" t="s">
        <v>52</v>
      </c>
      <c r="AX1934" t="s">
        <v>52</v>
      </c>
      <c r="AY1934" t="s">
        <v>51</v>
      </c>
    </row>
    <row r="1935" spans="1:51" hidden="1" x14ac:dyDescent="0.25">
      <c r="A1935">
        <v>294839</v>
      </c>
      <c r="B1935">
        <v>61</v>
      </c>
      <c r="C1935">
        <v>61</v>
      </c>
      <c r="D1935">
        <v>61</v>
      </c>
      <c r="E1935">
        <v>3</v>
      </c>
      <c r="F1935" t="s">
        <v>2125</v>
      </c>
      <c r="G1935" s="22">
        <v>17191</v>
      </c>
      <c r="H1935">
        <v>71</v>
      </c>
      <c r="I1935" t="s">
        <v>56</v>
      </c>
      <c r="J1935" t="s">
        <v>57</v>
      </c>
      <c r="K1935" t="s">
        <v>58</v>
      </c>
      <c r="L1935">
        <v>40.4</v>
      </c>
      <c r="M1935">
        <v>100</v>
      </c>
      <c r="N1935">
        <v>60</v>
      </c>
      <c r="O1935">
        <v>40</v>
      </c>
      <c r="P1935">
        <v>80</v>
      </c>
      <c r="Q1935">
        <v>84</v>
      </c>
      <c r="R1935" t="s">
        <v>54</v>
      </c>
      <c r="S1935" t="s">
        <v>50</v>
      </c>
      <c r="T1935" t="s">
        <v>50</v>
      </c>
      <c r="U1935" t="s">
        <v>50</v>
      </c>
      <c r="V1935" t="s">
        <v>51</v>
      </c>
      <c r="W1935" t="s">
        <v>51</v>
      </c>
      <c r="X1935" t="s">
        <v>50</v>
      </c>
      <c r="Y1935" t="s">
        <v>50</v>
      </c>
      <c r="Z1935" t="s">
        <v>52</v>
      </c>
      <c r="AA1935" t="s">
        <v>50</v>
      </c>
      <c r="AB1935" t="s">
        <v>50</v>
      </c>
      <c r="AC1935">
        <v>96</v>
      </c>
      <c r="AD1935">
        <v>69</v>
      </c>
      <c r="AF1935">
        <v>4.8</v>
      </c>
      <c r="AK1935" t="s">
        <v>51</v>
      </c>
      <c r="AL1935" t="s">
        <v>50</v>
      </c>
      <c r="AN1935" t="s">
        <v>51</v>
      </c>
      <c r="AO1935" t="s">
        <v>50</v>
      </c>
      <c r="AP1935" t="s">
        <v>51</v>
      </c>
      <c r="AQ1935" t="s">
        <v>50</v>
      </c>
      <c r="AR1935" t="s">
        <v>50</v>
      </c>
      <c r="AS1935" t="s">
        <v>50</v>
      </c>
      <c r="AT1935" t="s">
        <v>51</v>
      </c>
      <c r="AU1935" t="s">
        <v>52</v>
      </c>
      <c r="AV1935" t="s">
        <v>52</v>
      </c>
      <c r="AW1935" t="s">
        <v>52</v>
      </c>
      <c r="AX1935" t="s">
        <v>52</v>
      </c>
      <c r="AY1935" t="s">
        <v>51</v>
      </c>
    </row>
    <row r="1936" spans="1:51" hidden="1" x14ac:dyDescent="0.25">
      <c r="A1936">
        <v>294839</v>
      </c>
      <c r="B1936">
        <v>61</v>
      </c>
      <c r="C1936">
        <v>61</v>
      </c>
      <c r="D1936">
        <v>61</v>
      </c>
      <c r="E1936">
        <v>4</v>
      </c>
      <c r="F1936" t="s">
        <v>2126</v>
      </c>
      <c r="G1936" s="22">
        <v>17191</v>
      </c>
      <c r="H1936">
        <v>71</v>
      </c>
      <c r="I1936" t="s">
        <v>56</v>
      </c>
      <c r="J1936" t="s">
        <v>57</v>
      </c>
      <c r="K1936" t="s">
        <v>58</v>
      </c>
      <c r="L1936">
        <v>39.6</v>
      </c>
      <c r="M1936">
        <v>120</v>
      </c>
      <c r="N1936">
        <v>70</v>
      </c>
      <c r="O1936">
        <v>50</v>
      </c>
      <c r="P1936">
        <v>95</v>
      </c>
      <c r="Q1936">
        <v>62</v>
      </c>
      <c r="R1936" t="s">
        <v>54</v>
      </c>
      <c r="S1936" t="s">
        <v>50</v>
      </c>
      <c r="T1936" t="s">
        <v>50</v>
      </c>
      <c r="U1936" t="s">
        <v>50</v>
      </c>
      <c r="V1936" t="s">
        <v>51</v>
      </c>
      <c r="W1936" t="s">
        <v>51</v>
      </c>
      <c r="X1936" t="s">
        <v>50</v>
      </c>
      <c r="Y1936" t="s">
        <v>50</v>
      </c>
      <c r="Z1936" t="s">
        <v>52</v>
      </c>
      <c r="AA1936" t="s">
        <v>50</v>
      </c>
      <c r="AB1936" t="s">
        <v>50</v>
      </c>
      <c r="AK1936" t="s">
        <v>51</v>
      </c>
      <c r="AL1936" t="s">
        <v>50</v>
      </c>
      <c r="AM1936" t="s">
        <v>50</v>
      </c>
      <c r="AN1936" t="s">
        <v>51</v>
      </c>
      <c r="AO1936" t="s">
        <v>50</v>
      </c>
      <c r="AP1936" t="s">
        <v>51</v>
      </c>
      <c r="AQ1936" t="s">
        <v>50</v>
      </c>
      <c r="AR1936" t="s">
        <v>50</v>
      </c>
      <c r="AS1936" t="s">
        <v>50</v>
      </c>
      <c r="AT1936" t="s">
        <v>51</v>
      </c>
      <c r="AU1936" t="s">
        <v>52</v>
      </c>
      <c r="AV1936" t="s">
        <v>52</v>
      </c>
      <c r="AW1936" t="s">
        <v>52</v>
      </c>
      <c r="AX1936" t="s">
        <v>52</v>
      </c>
      <c r="AY1936" t="s">
        <v>51</v>
      </c>
    </row>
    <row r="1937" spans="1:51" hidden="1" x14ac:dyDescent="0.25">
      <c r="A1937">
        <v>294839</v>
      </c>
      <c r="B1937">
        <v>60</v>
      </c>
      <c r="C1937">
        <v>60</v>
      </c>
      <c r="D1937">
        <v>61</v>
      </c>
      <c r="E1937">
        <v>5</v>
      </c>
      <c r="F1937" t="s">
        <v>2127</v>
      </c>
      <c r="G1937" s="22">
        <v>17191</v>
      </c>
      <c r="H1937">
        <v>71</v>
      </c>
      <c r="I1937" t="s">
        <v>56</v>
      </c>
      <c r="J1937" t="s">
        <v>57</v>
      </c>
      <c r="K1937" t="s">
        <v>58</v>
      </c>
      <c r="L1937">
        <v>39.9</v>
      </c>
      <c r="M1937">
        <v>140</v>
      </c>
      <c r="N1937">
        <v>80</v>
      </c>
      <c r="O1937">
        <v>60</v>
      </c>
      <c r="P1937">
        <v>110</v>
      </c>
      <c r="Q1937">
        <v>79</v>
      </c>
      <c r="R1937" t="s">
        <v>54</v>
      </c>
      <c r="S1937" t="s">
        <v>50</v>
      </c>
      <c r="T1937" t="s">
        <v>50</v>
      </c>
      <c r="U1937" t="s">
        <v>50</v>
      </c>
      <c r="V1937" t="s">
        <v>51</v>
      </c>
      <c r="W1937" t="s">
        <v>51</v>
      </c>
      <c r="X1937" t="s">
        <v>50</v>
      </c>
      <c r="Y1937" t="s">
        <v>50</v>
      </c>
      <c r="Z1937" t="s">
        <v>52</v>
      </c>
      <c r="AA1937" t="s">
        <v>50</v>
      </c>
      <c r="AB1937" t="s">
        <v>50</v>
      </c>
      <c r="AC1937">
        <v>94</v>
      </c>
      <c r="AD1937">
        <v>71</v>
      </c>
      <c r="AE1937">
        <v>174</v>
      </c>
      <c r="AF1937">
        <v>4.5</v>
      </c>
      <c r="AI1937">
        <v>3.8</v>
      </c>
      <c r="AK1937" t="s">
        <v>51</v>
      </c>
      <c r="AL1937" t="s">
        <v>50</v>
      </c>
      <c r="AM1937" t="s">
        <v>50</v>
      </c>
      <c r="AN1937" t="s">
        <v>51</v>
      </c>
      <c r="AO1937" t="s">
        <v>50</v>
      </c>
      <c r="AP1937" t="s">
        <v>51</v>
      </c>
      <c r="AQ1937" t="s">
        <v>50</v>
      </c>
      <c r="AR1937" t="s">
        <v>50</v>
      </c>
      <c r="AS1937" t="s">
        <v>50</v>
      </c>
      <c r="AT1937" t="s">
        <v>51</v>
      </c>
      <c r="AU1937" t="s">
        <v>52</v>
      </c>
      <c r="AV1937" t="s">
        <v>52</v>
      </c>
      <c r="AW1937" t="s">
        <v>52</v>
      </c>
      <c r="AX1937" t="s">
        <v>52</v>
      </c>
      <c r="AY1937" t="s">
        <v>51</v>
      </c>
    </row>
    <row r="1938" spans="1:51" hidden="1" x14ac:dyDescent="0.25">
      <c r="A1938">
        <v>294839</v>
      </c>
      <c r="B1938">
        <v>60</v>
      </c>
      <c r="C1938">
        <v>60</v>
      </c>
      <c r="D1938">
        <v>61</v>
      </c>
      <c r="E1938">
        <v>6</v>
      </c>
      <c r="F1938" t="s">
        <v>2128</v>
      </c>
      <c r="G1938" s="22">
        <v>17191</v>
      </c>
      <c r="H1938">
        <v>71</v>
      </c>
      <c r="I1938" t="s">
        <v>56</v>
      </c>
      <c r="J1938" t="s">
        <v>57</v>
      </c>
      <c r="K1938" t="s">
        <v>58</v>
      </c>
      <c r="L1938">
        <v>39.799999999999997</v>
      </c>
      <c r="M1938">
        <v>150</v>
      </c>
      <c r="N1938">
        <v>80</v>
      </c>
      <c r="O1938">
        <v>70</v>
      </c>
      <c r="P1938">
        <v>115</v>
      </c>
      <c r="Q1938">
        <v>70</v>
      </c>
      <c r="R1938" t="s">
        <v>54</v>
      </c>
      <c r="S1938" t="s">
        <v>50</v>
      </c>
      <c r="T1938" t="s">
        <v>50</v>
      </c>
      <c r="U1938" t="s">
        <v>50</v>
      </c>
      <c r="V1938" t="s">
        <v>51</v>
      </c>
      <c r="W1938" t="s">
        <v>51</v>
      </c>
      <c r="X1938" t="s">
        <v>50</v>
      </c>
      <c r="Y1938" t="s">
        <v>50</v>
      </c>
      <c r="Z1938" t="s">
        <v>52</v>
      </c>
      <c r="AA1938" t="s">
        <v>50</v>
      </c>
      <c r="AB1938" t="s">
        <v>50</v>
      </c>
      <c r="AK1938" t="s">
        <v>51</v>
      </c>
      <c r="AL1938" t="s">
        <v>50</v>
      </c>
      <c r="AM1938" t="s">
        <v>50</v>
      </c>
      <c r="AN1938" t="s">
        <v>51</v>
      </c>
      <c r="AO1938" t="s">
        <v>50</v>
      </c>
      <c r="AP1938" t="s">
        <v>51</v>
      </c>
      <c r="AQ1938" t="s">
        <v>50</v>
      </c>
      <c r="AR1938" t="s">
        <v>50</v>
      </c>
      <c r="AS1938" t="s">
        <v>50</v>
      </c>
      <c r="AT1938" t="s">
        <v>51</v>
      </c>
      <c r="AU1938" t="s">
        <v>52</v>
      </c>
      <c r="AV1938" t="s">
        <v>52</v>
      </c>
      <c r="AW1938" t="s">
        <v>52</v>
      </c>
      <c r="AX1938" t="s">
        <v>52</v>
      </c>
      <c r="AY1938" t="s">
        <v>51</v>
      </c>
    </row>
    <row r="1939" spans="1:51" x14ac:dyDescent="0.25">
      <c r="A1939">
        <v>294869</v>
      </c>
      <c r="B1939">
        <v>55</v>
      </c>
      <c r="C1939">
        <v>55</v>
      </c>
      <c r="D1939">
        <v>48</v>
      </c>
      <c r="E1939">
        <v>1</v>
      </c>
      <c r="F1939" t="s">
        <v>455</v>
      </c>
      <c r="G1939" s="22">
        <v>15319</v>
      </c>
      <c r="H1939">
        <v>77</v>
      </c>
      <c r="I1939" t="s">
        <v>46</v>
      </c>
      <c r="J1939" t="s">
        <v>47</v>
      </c>
      <c r="K1939" t="s">
        <v>58</v>
      </c>
      <c r="L1939">
        <v>37.9</v>
      </c>
      <c r="M1939">
        <v>125</v>
      </c>
      <c r="N1939">
        <v>75</v>
      </c>
      <c r="O1939">
        <v>50</v>
      </c>
      <c r="P1939">
        <v>100</v>
      </c>
      <c r="Q1939">
        <v>68</v>
      </c>
      <c r="R1939" t="s">
        <v>59</v>
      </c>
      <c r="S1939" t="s">
        <v>50</v>
      </c>
      <c r="T1939" t="s">
        <v>50</v>
      </c>
      <c r="U1939" t="s">
        <v>50</v>
      </c>
      <c r="V1939" t="s">
        <v>51</v>
      </c>
      <c r="W1939" t="s">
        <v>50</v>
      </c>
      <c r="X1939" t="s">
        <v>51</v>
      </c>
      <c r="Y1939" t="s">
        <v>50</v>
      </c>
      <c r="Z1939" t="s">
        <v>52</v>
      </c>
      <c r="AA1939" t="s">
        <v>50</v>
      </c>
      <c r="AB1939" t="s">
        <v>50</v>
      </c>
      <c r="AC1939">
        <v>80</v>
      </c>
      <c r="AD1939">
        <v>62</v>
      </c>
      <c r="AE1939">
        <v>128</v>
      </c>
      <c r="AF1939">
        <v>4.3</v>
      </c>
      <c r="AK1939" t="s">
        <v>51</v>
      </c>
      <c r="AL1939" t="s">
        <v>50</v>
      </c>
      <c r="AM1939" t="s">
        <v>50</v>
      </c>
      <c r="AN1939" t="s">
        <v>51</v>
      </c>
      <c r="AO1939" t="s">
        <v>51</v>
      </c>
      <c r="AP1939" t="s">
        <v>51</v>
      </c>
      <c r="AQ1939" t="s">
        <v>50</v>
      </c>
      <c r="AR1939" t="s">
        <v>50</v>
      </c>
      <c r="AS1939" t="s">
        <v>51</v>
      </c>
      <c r="AT1939" t="s">
        <v>50</v>
      </c>
      <c r="AU1939" t="s">
        <v>52</v>
      </c>
      <c r="AV1939" t="s">
        <v>52</v>
      </c>
      <c r="AW1939" t="s">
        <v>52</v>
      </c>
      <c r="AX1939" t="s">
        <v>52</v>
      </c>
      <c r="AY1939" t="s">
        <v>51</v>
      </c>
    </row>
    <row r="1940" spans="1:51" x14ac:dyDescent="0.25">
      <c r="A1940">
        <v>294916</v>
      </c>
      <c r="B1940">
        <v>75</v>
      </c>
      <c r="C1940">
        <v>75</v>
      </c>
      <c r="D1940">
        <v>75</v>
      </c>
      <c r="E1940">
        <v>1</v>
      </c>
      <c r="F1940" t="s">
        <v>456</v>
      </c>
      <c r="G1940" s="22">
        <v>9303</v>
      </c>
      <c r="H1940">
        <v>93</v>
      </c>
      <c r="I1940" t="s">
        <v>46</v>
      </c>
      <c r="J1940" t="s">
        <v>47</v>
      </c>
      <c r="K1940" t="s">
        <v>58</v>
      </c>
      <c r="L1940">
        <v>28.8</v>
      </c>
      <c r="M1940">
        <v>122</v>
      </c>
      <c r="N1940">
        <v>80</v>
      </c>
      <c r="O1940">
        <v>42</v>
      </c>
      <c r="P1940">
        <v>101</v>
      </c>
      <c r="Q1940">
        <v>72</v>
      </c>
      <c r="R1940" t="s">
        <v>59</v>
      </c>
      <c r="S1940" t="s">
        <v>50</v>
      </c>
      <c r="T1940" t="s">
        <v>50</v>
      </c>
      <c r="U1940" t="s">
        <v>50</v>
      </c>
      <c r="V1940" t="s">
        <v>51</v>
      </c>
      <c r="W1940" t="s">
        <v>50</v>
      </c>
      <c r="X1940" t="s">
        <v>51</v>
      </c>
      <c r="Y1940" t="s">
        <v>51</v>
      </c>
      <c r="Z1940" t="b">
        <v>1</v>
      </c>
      <c r="AA1940" t="s">
        <v>50</v>
      </c>
      <c r="AB1940" t="s">
        <v>50</v>
      </c>
      <c r="AC1940">
        <v>103</v>
      </c>
      <c r="AD1940">
        <v>41</v>
      </c>
      <c r="AE1940">
        <v>119</v>
      </c>
      <c r="AF1940">
        <v>5.2</v>
      </c>
      <c r="AH1940">
        <v>305.3</v>
      </c>
      <c r="AK1940" t="s">
        <v>50</v>
      </c>
      <c r="AL1940" t="s">
        <v>50</v>
      </c>
      <c r="AN1940" t="s">
        <v>51</v>
      </c>
      <c r="AO1940" t="s">
        <v>51</v>
      </c>
      <c r="AP1940" t="s">
        <v>51</v>
      </c>
      <c r="AQ1940" t="s">
        <v>51</v>
      </c>
      <c r="AR1940" t="s">
        <v>51</v>
      </c>
      <c r="AS1940" t="s">
        <v>51</v>
      </c>
      <c r="AT1940" t="s">
        <v>51</v>
      </c>
      <c r="AU1940" t="s">
        <v>52</v>
      </c>
      <c r="AV1940" t="s">
        <v>52</v>
      </c>
      <c r="AW1940" t="s">
        <v>52</v>
      </c>
      <c r="AX1940" t="s">
        <v>52</v>
      </c>
      <c r="AY1940" t="s">
        <v>51</v>
      </c>
    </row>
    <row r="1941" spans="1:51" hidden="1" x14ac:dyDescent="0.25">
      <c r="A1941">
        <v>294916</v>
      </c>
      <c r="B1941">
        <v>75</v>
      </c>
      <c r="C1941">
        <v>75</v>
      </c>
      <c r="D1941">
        <v>75</v>
      </c>
      <c r="E1941">
        <v>2</v>
      </c>
      <c r="F1941" t="s">
        <v>2129</v>
      </c>
      <c r="G1941" s="22">
        <v>9303</v>
      </c>
      <c r="H1941">
        <v>93</v>
      </c>
      <c r="I1941" t="s">
        <v>46</v>
      </c>
      <c r="J1941" t="s">
        <v>47</v>
      </c>
      <c r="K1941" t="s">
        <v>58</v>
      </c>
      <c r="L1941">
        <v>27.1</v>
      </c>
      <c r="M1941">
        <v>120</v>
      </c>
      <c r="N1941">
        <v>70</v>
      </c>
      <c r="O1941">
        <v>50</v>
      </c>
      <c r="P1941">
        <v>95</v>
      </c>
      <c r="Q1941">
        <v>70</v>
      </c>
      <c r="R1941" t="s">
        <v>59</v>
      </c>
      <c r="S1941" t="s">
        <v>50</v>
      </c>
      <c r="T1941" t="s">
        <v>50</v>
      </c>
      <c r="U1941" t="s">
        <v>50</v>
      </c>
      <c r="V1941" t="s">
        <v>51</v>
      </c>
      <c r="W1941" t="s">
        <v>50</v>
      </c>
      <c r="X1941" t="s">
        <v>51</v>
      </c>
      <c r="Y1941" t="s">
        <v>51</v>
      </c>
      <c r="Z1941" t="b">
        <v>1</v>
      </c>
      <c r="AA1941" t="s">
        <v>50</v>
      </c>
      <c r="AB1941" t="s">
        <v>50</v>
      </c>
      <c r="AC1941">
        <v>153</v>
      </c>
      <c r="AD1941">
        <v>25</v>
      </c>
      <c r="AE1941">
        <v>136</v>
      </c>
      <c r="AF1941">
        <v>5.5</v>
      </c>
      <c r="AK1941" t="s">
        <v>50</v>
      </c>
      <c r="AL1941" t="s">
        <v>50</v>
      </c>
      <c r="AM1941" t="s">
        <v>50</v>
      </c>
      <c r="AN1941" t="s">
        <v>51</v>
      </c>
      <c r="AO1941" t="s">
        <v>51</v>
      </c>
      <c r="AP1941" t="s">
        <v>51</v>
      </c>
      <c r="AQ1941" t="s">
        <v>51</v>
      </c>
      <c r="AR1941" t="s">
        <v>51</v>
      </c>
      <c r="AS1941" t="s">
        <v>51</v>
      </c>
      <c r="AT1941" t="s">
        <v>50</v>
      </c>
      <c r="AU1941" t="s">
        <v>52</v>
      </c>
      <c r="AV1941" t="s">
        <v>52</v>
      </c>
      <c r="AW1941" t="s">
        <v>52</v>
      </c>
      <c r="AX1941" t="s">
        <v>52</v>
      </c>
      <c r="AY1941" t="s">
        <v>51</v>
      </c>
    </row>
    <row r="1942" spans="1:51" hidden="1" x14ac:dyDescent="0.25">
      <c r="A1942">
        <v>294916</v>
      </c>
      <c r="B1942">
        <v>75</v>
      </c>
      <c r="C1942">
        <v>75</v>
      </c>
      <c r="D1942">
        <v>75</v>
      </c>
      <c r="E1942">
        <v>3</v>
      </c>
      <c r="F1942" t="s">
        <v>2130</v>
      </c>
      <c r="G1942" s="22">
        <v>9303</v>
      </c>
      <c r="H1942">
        <v>93</v>
      </c>
      <c r="I1942" t="s">
        <v>46</v>
      </c>
      <c r="J1942" t="s">
        <v>47</v>
      </c>
      <c r="K1942" t="s">
        <v>58</v>
      </c>
      <c r="L1942">
        <v>25.1</v>
      </c>
      <c r="M1942">
        <v>135</v>
      </c>
      <c r="N1942">
        <v>75</v>
      </c>
      <c r="O1942">
        <v>60</v>
      </c>
      <c r="P1942">
        <v>105</v>
      </c>
      <c r="Q1942">
        <v>81</v>
      </c>
      <c r="R1942" t="s">
        <v>59</v>
      </c>
      <c r="S1942" t="s">
        <v>50</v>
      </c>
      <c r="T1942" t="s">
        <v>50</v>
      </c>
      <c r="U1942" t="s">
        <v>50</v>
      </c>
      <c r="V1942" t="s">
        <v>51</v>
      </c>
      <c r="W1942" t="s">
        <v>50</v>
      </c>
      <c r="X1942" t="s">
        <v>51</v>
      </c>
      <c r="Y1942" t="s">
        <v>51</v>
      </c>
      <c r="Z1942" t="b">
        <v>1</v>
      </c>
      <c r="AA1942" t="s">
        <v>50</v>
      </c>
      <c r="AB1942" t="s">
        <v>50</v>
      </c>
      <c r="AK1942" t="s">
        <v>50</v>
      </c>
      <c r="AL1942" t="s">
        <v>50</v>
      </c>
      <c r="AM1942" t="s">
        <v>50</v>
      </c>
      <c r="AN1942" t="s">
        <v>51</v>
      </c>
      <c r="AO1942" t="s">
        <v>51</v>
      </c>
      <c r="AP1942" t="s">
        <v>51</v>
      </c>
      <c r="AQ1942" t="s">
        <v>51</v>
      </c>
      <c r="AR1942" t="s">
        <v>51</v>
      </c>
      <c r="AS1942" t="s">
        <v>50</v>
      </c>
      <c r="AT1942" t="s">
        <v>50</v>
      </c>
      <c r="AU1942" t="s">
        <v>52</v>
      </c>
      <c r="AV1942" t="s">
        <v>52</v>
      </c>
      <c r="AW1942" t="s">
        <v>52</v>
      </c>
      <c r="AX1942" t="s">
        <v>52</v>
      </c>
      <c r="AY1942" t="s">
        <v>51</v>
      </c>
    </row>
    <row r="1943" spans="1:51" hidden="1" x14ac:dyDescent="0.25">
      <c r="A1943">
        <v>294916</v>
      </c>
      <c r="B1943">
        <v>75</v>
      </c>
      <c r="C1943">
        <v>75</v>
      </c>
      <c r="D1943">
        <v>75</v>
      </c>
      <c r="E1943">
        <v>4</v>
      </c>
      <c r="F1943" t="s">
        <v>2131</v>
      </c>
      <c r="G1943" s="22">
        <v>9303</v>
      </c>
      <c r="H1943">
        <v>93</v>
      </c>
      <c r="I1943" t="s">
        <v>46</v>
      </c>
      <c r="J1943" t="s">
        <v>47</v>
      </c>
      <c r="K1943" t="s">
        <v>58</v>
      </c>
      <c r="L1943">
        <v>23.3</v>
      </c>
      <c r="M1943">
        <v>107</v>
      </c>
      <c r="N1943">
        <v>55</v>
      </c>
      <c r="O1943">
        <v>52</v>
      </c>
      <c r="P1943">
        <v>81</v>
      </c>
      <c r="Q1943">
        <v>67</v>
      </c>
      <c r="R1943" t="s">
        <v>59</v>
      </c>
      <c r="S1943" t="s">
        <v>50</v>
      </c>
      <c r="T1943" t="s">
        <v>50</v>
      </c>
      <c r="U1943" t="s">
        <v>51</v>
      </c>
      <c r="V1943" t="s">
        <v>51</v>
      </c>
      <c r="W1943" t="s">
        <v>50</v>
      </c>
      <c r="X1943" t="s">
        <v>51</v>
      </c>
      <c r="Y1943" t="s">
        <v>51</v>
      </c>
      <c r="Z1943" t="b">
        <v>1</v>
      </c>
      <c r="AA1943" t="s">
        <v>50</v>
      </c>
      <c r="AB1943" t="s">
        <v>50</v>
      </c>
      <c r="AC1943">
        <v>120</v>
      </c>
      <c r="AD1943">
        <v>34</v>
      </c>
      <c r="AE1943">
        <v>129</v>
      </c>
      <c r="AF1943">
        <v>5</v>
      </c>
      <c r="AK1943" t="s">
        <v>50</v>
      </c>
      <c r="AL1943" t="s">
        <v>50</v>
      </c>
      <c r="AM1943" t="s">
        <v>50</v>
      </c>
      <c r="AN1943" t="s">
        <v>51</v>
      </c>
      <c r="AO1943" t="s">
        <v>51</v>
      </c>
      <c r="AP1943" t="s">
        <v>51</v>
      </c>
      <c r="AQ1943" t="s">
        <v>51</v>
      </c>
      <c r="AR1943" t="s">
        <v>51</v>
      </c>
      <c r="AS1943" t="s">
        <v>50</v>
      </c>
      <c r="AT1943" t="s">
        <v>50</v>
      </c>
      <c r="AU1943" s="23">
        <v>42787</v>
      </c>
      <c r="AV1943">
        <v>0</v>
      </c>
      <c r="AW1943" t="s">
        <v>52</v>
      </c>
      <c r="AX1943" t="s">
        <v>52</v>
      </c>
      <c r="AY1943" t="s">
        <v>51</v>
      </c>
    </row>
    <row r="1944" spans="1:51" x14ac:dyDescent="0.25">
      <c r="A1944">
        <v>295104</v>
      </c>
      <c r="B1944">
        <v>63</v>
      </c>
      <c r="D1944">
        <v>63</v>
      </c>
      <c r="E1944">
        <v>1</v>
      </c>
      <c r="F1944" t="s">
        <v>457</v>
      </c>
      <c r="G1944" s="22">
        <v>13650</v>
      </c>
      <c r="H1944">
        <v>81</v>
      </c>
      <c r="I1944" t="s">
        <v>56</v>
      </c>
      <c r="J1944" t="s">
        <v>57</v>
      </c>
      <c r="K1944" t="s">
        <v>58</v>
      </c>
      <c r="L1944">
        <v>28.6</v>
      </c>
      <c r="M1944">
        <v>120</v>
      </c>
      <c r="N1944">
        <v>50</v>
      </c>
      <c r="O1944">
        <v>70</v>
      </c>
      <c r="P1944">
        <v>85</v>
      </c>
      <c r="Q1944">
        <v>83</v>
      </c>
      <c r="R1944" t="s">
        <v>54</v>
      </c>
      <c r="S1944" t="s">
        <v>50</v>
      </c>
      <c r="T1944" t="s">
        <v>50</v>
      </c>
      <c r="U1944" t="s">
        <v>50</v>
      </c>
      <c r="V1944" t="s">
        <v>51</v>
      </c>
      <c r="W1944" t="s">
        <v>50</v>
      </c>
      <c r="X1944" t="s">
        <v>51</v>
      </c>
      <c r="Y1944" t="s">
        <v>51</v>
      </c>
      <c r="Z1944" t="s">
        <v>52</v>
      </c>
      <c r="AA1944" t="s">
        <v>51</v>
      </c>
      <c r="AB1944" t="s">
        <v>50</v>
      </c>
      <c r="AC1944">
        <v>101</v>
      </c>
      <c r="AD1944">
        <v>60</v>
      </c>
      <c r="AE1944">
        <v>144</v>
      </c>
      <c r="AF1944">
        <v>4.7</v>
      </c>
      <c r="AH1944">
        <v>17.5</v>
      </c>
      <c r="AI1944">
        <v>3.7</v>
      </c>
      <c r="AJ1944">
        <v>1.4</v>
      </c>
      <c r="AK1944" t="s">
        <v>50</v>
      </c>
      <c r="AL1944" t="s">
        <v>51</v>
      </c>
      <c r="AM1944" t="s">
        <v>50</v>
      </c>
      <c r="AN1944" t="s">
        <v>50</v>
      </c>
      <c r="AO1944" t="s">
        <v>51</v>
      </c>
      <c r="AP1944" t="s">
        <v>50</v>
      </c>
      <c r="AQ1944" t="s">
        <v>50</v>
      </c>
      <c r="AR1944" t="s">
        <v>50</v>
      </c>
      <c r="AS1944" t="s">
        <v>51</v>
      </c>
      <c r="AT1944" t="s">
        <v>51</v>
      </c>
      <c r="AU1944" t="s">
        <v>52</v>
      </c>
      <c r="AV1944" t="s">
        <v>52</v>
      </c>
      <c r="AW1944" t="s">
        <v>52</v>
      </c>
      <c r="AX1944" t="s">
        <v>52</v>
      </c>
      <c r="AY1944" t="s">
        <v>51</v>
      </c>
    </row>
    <row r="1945" spans="1:51" hidden="1" x14ac:dyDescent="0.25">
      <c r="A1945">
        <v>295104</v>
      </c>
      <c r="B1945">
        <v>63</v>
      </c>
      <c r="D1945">
        <v>63</v>
      </c>
      <c r="E1945">
        <v>2</v>
      </c>
      <c r="F1945" t="s">
        <v>2132</v>
      </c>
      <c r="G1945" s="22">
        <v>13650</v>
      </c>
      <c r="H1945">
        <v>81</v>
      </c>
      <c r="I1945" t="s">
        <v>56</v>
      </c>
      <c r="J1945" t="s">
        <v>57</v>
      </c>
      <c r="K1945" t="s">
        <v>58</v>
      </c>
      <c r="L1945">
        <v>28.6</v>
      </c>
      <c r="O1945">
        <v>0</v>
      </c>
      <c r="P1945">
        <v>0</v>
      </c>
      <c r="S1945" t="s">
        <v>50</v>
      </c>
      <c r="T1945" t="s">
        <v>50</v>
      </c>
      <c r="V1945" t="s">
        <v>51</v>
      </c>
      <c r="W1945" t="s">
        <v>50</v>
      </c>
      <c r="X1945" t="s">
        <v>51</v>
      </c>
      <c r="Y1945" t="s">
        <v>51</v>
      </c>
      <c r="Z1945" t="s">
        <v>52</v>
      </c>
      <c r="AA1945" t="s">
        <v>51</v>
      </c>
      <c r="AB1945" t="s">
        <v>50</v>
      </c>
      <c r="AD1945">
        <v>60</v>
      </c>
      <c r="AK1945" t="s">
        <v>50</v>
      </c>
      <c r="AL1945" t="s">
        <v>51</v>
      </c>
      <c r="AM1945" t="s">
        <v>50</v>
      </c>
      <c r="AN1945" t="s">
        <v>50</v>
      </c>
      <c r="AO1945" t="s">
        <v>51</v>
      </c>
      <c r="AP1945" t="s">
        <v>50</v>
      </c>
      <c r="AQ1945" t="s">
        <v>50</v>
      </c>
      <c r="AR1945" t="s">
        <v>50</v>
      </c>
      <c r="AS1945" t="s">
        <v>51</v>
      </c>
      <c r="AT1945" t="s">
        <v>51</v>
      </c>
      <c r="AU1945" t="s">
        <v>52</v>
      </c>
      <c r="AV1945" t="s">
        <v>52</v>
      </c>
      <c r="AW1945" t="s">
        <v>52</v>
      </c>
      <c r="AX1945" t="s">
        <v>52</v>
      </c>
      <c r="AY1945" t="s">
        <v>51</v>
      </c>
    </row>
    <row r="1946" spans="1:51" x14ac:dyDescent="0.25">
      <c r="A1946">
        <v>295254</v>
      </c>
      <c r="B1946">
        <v>56</v>
      </c>
      <c r="C1946">
        <v>56</v>
      </c>
      <c r="D1946">
        <v>56</v>
      </c>
      <c r="E1946">
        <v>1</v>
      </c>
      <c r="F1946" t="s">
        <v>458</v>
      </c>
      <c r="G1946" s="22">
        <v>7961</v>
      </c>
      <c r="H1946">
        <v>97</v>
      </c>
      <c r="I1946" t="s">
        <v>46</v>
      </c>
      <c r="J1946" t="s">
        <v>47</v>
      </c>
      <c r="K1946" t="s">
        <v>58</v>
      </c>
      <c r="L1946">
        <v>23</v>
      </c>
      <c r="M1946">
        <v>115</v>
      </c>
      <c r="N1946">
        <v>60</v>
      </c>
      <c r="O1946">
        <v>55</v>
      </c>
      <c r="P1946">
        <v>87.5</v>
      </c>
      <c r="Q1946">
        <v>91</v>
      </c>
      <c r="R1946" t="s">
        <v>54</v>
      </c>
      <c r="S1946" t="s">
        <v>50</v>
      </c>
      <c r="T1946" t="s">
        <v>50</v>
      </c>
      <c r="U1946" t="s">
        <v>50</v>
      </c>
      <c r="V1946" t="s">
        <v>50</v>
      </c>
      <c r="W1946" t="s">
        <v>50</v>
      </c>
      <c r="X1946" t="s">
        <v>51</v>
      </c>
      <c r="Y1946" t="s">
        <v>50</v>
      </c>
      <c r="Z1946" t="s">
        <v>52</v>
      </c>
      <c r="AA1946" t="s">
        <v>50</v>
      </c>
      <c r="AB1946" t="s">
        <v>50</v>
      </c>
      <c r="AC1946">
        <v>87</v>
      </c>
      <c r="AD1946">
        <v>49</v>
      </c>
      <c r="AE1946">
        <v>132</v>
      </c>
      <c r="AF1946">
        <v>5.3</v>
      </c>
      <c r="AI1946">
        <v>4.7</v>
      </c>
      <c r="AJ1946">
        <v>1.8</v>
      </c>
      <c r="AK1946" t="s">
        <v>50</v>
      </c>
      <c r="AL1946" t="s">
        <v>50</v>
      </c>
      <c r="AN1946" t="s">
        <v>51</v>
      </c>
      <c r="AO1946" t="s">
        <v>51</v>
      </c>
      <c r="AP1946" t="s">
        <v>51</v>
      </c>
      <c r="AQ1946" t="s">
        <v>50</v>
      </c>
      <c r="AR1946" t="s">
        <v>50</v>
      </c>
      <c r="AS1946" t="s">
        <v>51</v>
      </c>
      <c r="AT1946" t="s">
        <v>50</v>
      </c>
      <c r="AU1946" t="s">
        <v>52</v>
      </c>
      <c r="AV1946" t="s">
        <v>52</v>
      </c>
      <c r="AW1946" t="s">
        <v>52</v>
      </c>
      <c r="AX1946" t="s">
        <v>52</v>
      </c>
      <c r="AY1946" t="s">
        <v>51</v>
      </c>
    </row>
    <row r="1947" spans="1:51" hidden="1" x14ac:dyDescent="0.25">
      <c r="A1947">
        <v>295254</v>
      </c>
      <c r="B1947">
        <v>56</v>
      </c>
      <c r="C1947">
        <v>56</v>
      </c>
      <c r="D1947">
        <v>56</v>
      </c>
      <c r="E1947">
        <v>2</v>
      </c>
      <c r="F1947" t="s">
        <v>2133</v>
      </c>
      <c r="G1947" s="22">
        <v>7961</v>
      </c>
      <c r="H1947">
        <v>97</v>
      </c>
      <c r="I1947" t="s">
        <v>46</v>
      </c>
      <c r="J1947" t="s">
        <v>47</v>
      </c>
      <c r="K1947" t="s">
        <v>58</v>
      </c>
      <c r="L1947">
        <v>21.5</v>
      </c>
      <c r="M1947">
        <v>140</v>
      </c>
      <c r="N1947">
        <v>70</v>
      </c>
      <c r="O1947">
        <v>70</v>
      </c>
      <c r="P1947">
        <v>105</v>
      </c>
      <c r="Q1947">
        <v>94</v>
      </c>
      <c r="R1947" t="s">
        <v>54</v>
      </c>
      <c r="S1947" t="s">
        <v>50</v>
      </c>
      <c r="T1947" t="s">
        <v>50</v>
      </c>
      <c r="U1947" t="s">
        <v>50</v>
      </c>
      <c r="V1947" t="s">
        <v>50</v>
      </c>
      <c r="W1947" t="s">
        <v>50</v>
      </c>
      <c r="X1947" t="s">
        <v>51</v>
      </c>
      <c r="Y1947" t="s">
        <v>50</v>
      </c>
      <c r="Z1947" t="s">
        <v>52</v>
      </c>
      <c r="AA1947" t="s">
        <v>50</v>
      </c>
      <c r="AB1947" t="s">
        <v>50</v>
      </c>
      <c r="AC1947">
        <v>104</v>
      </c>
      <c r="AD1947">
        <v>39</v>
      </c>
      <c r="AF1947">
        <v>5</v>
      </c>
      <c r="AK1947" t="s">
        <v>50</v>
      </c>
      <c r="AL1947" t="s">
        <v>50</v>
      </c>
      <c r="AN1947" t="s">
        <v>51</v>
      </c>
      <c r="AO1947" t="s">
        <v>51</v>
      </c>
      <c r="AP1947" t="s">
        <v>51</v>
      </c>
      <c r="AQ1947" t="s">
        <v>50</v>
      </c>
      <c r="AR1947" t="s">
        <v>50</v>
      </c>
      <c r="AS1947" t="s">
        <v>51</v>
      </c>
      <c r="AT1947" t="s">
        <v>50</v>
      </c>
      <c r="AU1947" t="s">
        <v>52</v>
      </c>
      <c r="AV1947" t="s">
        <v>52</v>
      </c>
      <c r="AW1947" t="s">
        <v>52</v>
      </c>
      <c r="AX1947" t="s">
        <v>52</v>
      </c>
      <c r="AY1947" t="s">
        <v>51</v>
      </c>
    </row>
    <row r="1948" spans="1:51" hidden="1" x14ac:dyDescent="0.25">
      <c r="A1948">
        <v>295254</v>
      </c>
      <c r="B1948">
        <v>56</v>
      </c>
      <c r="C1948">
        <v>56</v>
      </c>
      <c r="D1948">
        <v>56</v>
      </c>
      <c r="E1948">
        <v>3</v>
      </c>
      <c r="F1948" t="s">
        <v>2134</v>
      </c>
      <c r="G1948" s="22">
        <v>7961</v>
      </c>
      <c r="H1948">
        <v>97</v>
      </c>
      <c r="I1948" t="s">
        <v>46</v>
      </c>
      <c r="J1948" t="s">
        <v>47</v>
      </c>
      <c r="K1948" t="s">
        <v>58</v>
      </c>
      <c r="L1948">
        <v>21.5</v>
      </c>
      <c r="M1948">
        <v>100</v>
      </c>
      <c r="N1948">
        <v>60</v>
      </c>
      <c r="O1948">
        <v>40</v>
      </c>
      <c r="P1948">
        <v>80</v>
      </c>
      <c r="Q1948">
        <v>85</v>
      </c>
      <c r="R1948" t="s">
        <v>54</v>
      </c>
      <c r="S1948" t="s">
        <v>50</v>
      </c>
      <c r="T1948" t="s">
        <v>50</v>
      </c>
      <c r="U1948" t="s">
        <v>50</v>
      </c>
      <c r="V1948" t="s">
        <v>50</v>
      </c>
      <c r="W1948" t="s">
        <v>50</v>
      </c>
      <c r="X1948" t="s">
        <v>51</v>
      </c>
      <c r="Y1948" t="s">
        <v>50</v>
      </c>
      <c r="Z1948" t="s">
        <v>52</v>
      </c>
      <c r="AA1948" t="s">
        <v>50</v>
      </c>
      <c r="AB1948" t="s">
        <v>50</v>
      </c>
      <c r="AC1948">
        <v>105</v>
      </c>
      <c r="AD1948">
        <v>39</v>
      </c>
      <c r="AF1948">
        <v>5.0999999999999996</v>
      </c>
      <c r="AK1948" t="s">
        <v>50</v>
      </c>
      <c r="AL1948" t="s">
        <v>50</v>
      </c>
      <c r="AM1948" t="s">
        <v>50</v>
      </c>
      <c r="AN1948" t="s">
        <v>51</v>
      </c>
      <c r="AO1948" t="s">
        <v>51</v>
      </c>
      <c r="AP1948" t="s">
        <v>51</v>
      </c>
      <c r="AQ1948" t="s">
        <v>50</v>
      </c>
      <c r="AR1948" t="s">
        <v>50</v>
      </c>
      <c r="AS1948" t="s">
        <v>51</v>
      </c>
      <c r="AT1948" t="s">
        <v>50</v>
      </c>
      <c r="AU1948" t="s">
        <v>52</v>
      </c>
      <c r="AV1948" t="s">
        <v>52</v>
      </c>
      <c r="AW1948" t="s">
        <v>52</v>
      </c>
      <c r="AX1948" t="s">
        <v>52</v>
      </c>
      <c r="AY1948" t="s">
        <v>51</v>
      </c>
    </row>
    <row r="1949" spans="1:51" hidden="1" x14ac:dyDescent="0.25">
      <c r="A1949">
        <v>295254</v>
      </c>
      <c r="B1949">
        <v>56</v>
      </c>
      <c r="C1949">
        <v>56</v>
      </c>
      <c r="D1949">
        <v>56</v>
      </c>
      <c r="E1949">
        <v>4</v>
      </c>
      <c r="F1949" t="s">
        <v>2135</v>
      </c>
      <c r="G1949" s="22">
        <v>7961</v>
      </c>
      <c r="H1949">
        <v>97</v>
      </c>
      <c r="I1949" t="s">
        <v>46</v>
      </c>
      <c r="J1949" t="s">
        <v>47</v>
      </c>
      <c r="K1949" t="s">
        <v>58</v>
      </c>
      <c r="L1949">
        <v>21.5</v>
      </c>
      <c r="O1949">
        <v>0</v>
      </c>
      <c r="P1949">
        <v>0</v>
      </c>
      <c r="S1949" t="s">
        <v>50</v>
      </c>
      <c r="T1949" t="s">
        <v>50</v>
      </c>
      <c r="V1949" t="s">
        <v>50</v>
      </c>
      <c r="W1949" t="s">
        <v>50</v>
      </c>
      <c r="X1949" t="s">
        <v>51</v>
      </c>
      <c r="Y1949" t="s">
        <v>50</v>
      </c>
      <c r="Z1949" t="s">
        <v>52</v>
      </c>
      <c r="AA1949" t="s">
        <v>50</v>
      </c>
      <c r="AB1949" t="s">
        <v>50</v>
      </c>
      <c r="AD1949">
        <v>39</v>
      </c>
      <c r="AK1949" t="s">
        <v>50</v>
      </c>
      <c r="AL1949" t="s">
        <v>50</v>
      </c>
      <c r="AM1949" t="s">
        <v>50</v>
      </c>
      <c r="AN1949" t="s">
        <v>51</v>
      </c>
      <c r="AO1949" t="s">
        <v>51</v>
      </c>
      <c r="AP1949" t="s">
        <v>51</v>
      </c>
      <c r="AQ1949" t="s">
        <v>50</v>
      </c>
      <c r="AR1949" t="s">
        <v>50</v>
      </c>
      <c r="AS1949" t="s">
        <v>51</v>
      </c>
      <c r="AT1949" t="s">
        <v>50</v>
      </c>
      <c r="AU1949" t="s">
        <v>52</v>
      </c>
      <c r="AV1949" t="s">
        <v>52</v>
      </c>
      <c r="AW1949" t="s">
        <v>52</v>
      </c>
      <c r="AX1949" t="s">
        <v>52</v>
      </c>
      <c r="AY1949" t="s">
        <v>51</v>
      </c>
    </row>
    <row r="1950" spans="1:51" x14ac:dyDescent="0.25">
      <c r="A1950">
        <v>295266</v>
      </c>
      <c r="B1950">
        <v>62</v>
      </c>
      <c r="C1950">
        <v>62</v>
      </c>
      <c r="D1950">
        <v>62</v>
      </c>
      <c r="E1950">
        <v>1</v>
      </c>
      <c r="F1950" t="s">
        <v>459</v>
      </c>
      <c r="G1950" s="22">
        <v>7056</v>
      </c>
      <c r="H1950">
        <v>99</v>
      </c>
      <c r="I1950" t="s">
        <v>56</v>
      </c>
      <c r="J1950" t="s">
        <v>47</v>
      </c>
      <c r="K1950" t="s">
        <v>58</v>
      </c>
      <c r="L1950">
        <v>20.5</v>
      </c>
      <c r="M1950">
        <v>175</v>
      </c>
      <c r="N1950">
        <v>85</v>
      </c>
      <c r="O1950">
        <v>90</v>
      </c>
      <c r="P1950">
        <v>130</v>
      </c>
      <c r="Q1950">
        <v>60</v>
      </c>
      <c r="R1950" t="s">
        <v>54</v>
      </c>
      <c r="S1950" t="s">
        <v>51</v>
      </c>
      <c r="T1950" t="s">
        <v>50</v>
      </c>
      <c r="U1950" t="s">
        <v>50</v>
      </c>
      <c r="V1950" t="s">
        <v>51</v>
      </c>
      <c r="W1950" t="s">
        <v>50</v>
      </c>
      <c r="X1950" t="s">
        <v>51</v>
      </c>
      <c r="Y1950" t="s">
        <v>51</v>
      </c>
      <c r="Z1950" t="s">
        <v>52</v>
      </c>
      <c r="AA1950" t="s">
        <v>50</v>
      </c>
      <c r="AB1950" t="s">
        <v>50</v>
      </c>
      <c r="AC1950">
        <v>112</v>
      </c>
      <c r="AD1950">
        <v>47</v>
      </c>
      <c r="AE1950">
        <v>134</v>
      </c>
      <c r="AF1950">
        <v>4.4000000000000004</v>
      </c>
      <c r="AI1950">
        <v>3.1</v>
      </c>
      <c r="AJ1950">
        <v>1.3</v>
      </c>
      <c r="AK1950" t="s">
        <v>51</v>
      </c>
      <c r="AL1950" t="s">
        <v>50</v>
      </c>
      <c r="AN1950" t="s">
        <v>50</v>
      </c>
      <c r="AO1950" t="s">
        <v>51</v>
      </c>
      <c r="AP1950" t="s">
        <v>50</v>
      </c>
      <c r="AQ1950" t="s">
        <v>50</v>
      </c>
      <c r="AR1950" t="s">
        <v>50</v>
      </c>
      <c r="AS1950" t="s">
        <v>51</v>
      </c>
      <c r="AT1950" t="s">
        <v>50</v>
      </c>
      <c r="AU1950" t="s">
        <v>52</v>
      </c>
      <c r="AV1950" t="s">
        <v>52</v>
      </c>
      <c r="AW1950" t="s">
        <v>52</v>
      </c>
      <c r="AX1950" t="s">
        <v>52</v>
      </c>
      <c r="AY1950" t="s">
        <v>51</v>
      </c>
    </row>
    <row r="1951" spans="1:51" hidden="1" x14ac:dyDescent="0.25">
      <c r="A1951">
        <v>295266</v>
      </c>
      <c r="B1951">
        <v>62</v>
      </c>
      <c r="C1951">
        <v>62</v>
      </c>
      <c r="D1951">
        <v>62</v>
      </c>
      <c r="E1951">
        <v>2</v>
      </c>
      <c r="F1951" t="s">
        <v>2136</v>
      </c>
      <c r="G1951" s="22">
        <v>7056</v>
      </c>
      <c r="H1951">
        <v>99</v>
      </c>
      <c r="I1951" t="s">
        <v>56</v>
      </c>
      <c r="J1951" t="s">
        <v>47</v>
      </c>
      <c r="K1951" t="s">
        <v>58</v>
      </c>
      <c r="L1951">
        <v>20.6</v>
      </c>
      <c r="M1951">
        <v>155</v>
      </c>
      <c r="N1951">
        <v>70</v>
      </c>
      <c r="O1951">
        <v>85</v>
      </c>
      <c r="P1951">
        <v>112.5</v>
      </c>
      <c r="Q1951">
        <v>58</v>
      </c>
      <c r="R1951" t="s">
        <v>54</v>
      </c>
      <c r="S1951" t="s">
        <v>51</v>
      </c>
      <c r="T1951" t="s">
        <v>50</v>
      </c>
      <c r="U1951" t="s">
        <v>50</v>
      </c>
      <c r="V1951" t="s">
        <v>51</v>
      </c>
      <c r="W1951" t="s">
        <v>50</v>
      </c>
      <c r="X1951" t="s">
        <v>51</v>
      </c>
      <c r="Y1951" t="s">
        <v>51</v>
      </c>
      <c r="Z1951" t="s">
        <v>52</v>
      </c>
      <c r="AA1951" t="s">
        <v>50</v>
      </c>
      <c r="AB1951" t="s">
        <v>50</v>
      </c>
      <c r="AE1951">
        <v>125</v>
      </c>
      <c r="AK1951" t="s">
        <v>51</v>
      </c>
      <c r="AL1951" t="s">
        <v>50</v>
      </c>
      <c r="AM1951" t="s">
        <v>50</v>
      </c>
      <c r="AN1951" t="s">
        <v>50</v>
      </c>
      <c r="AO1951" t="s">
        <v>50</v>
      </c>
      <c r="AP1951" t="s">
        <v>50</v>
      </c>
      <c r="AQ1951" t="s">
        <v>50</v>
      </c>
      <c r="AR1951" t="s">
        <v>50</v>
      </c>
      <c r="AS1951" t="s">
        <v>51</v>
      </c>
      <c r="AT1951" t="s">
        <v>50</v>
      </c>
      <c r="AU1951" t="s">
        <v>52</v>
      </c>
      <c r="AV1951" t="s">
        <v>52</v>
      </c>
      <c r="AW1951" t="s">
        <v>52</v>
      </c>
      <c r="AX1951" t="s">
        <v>52</v>
      </c>
      <c r="AY1951" t="s">
        <v>51</v>
      </c>
    </row>
    <row r="1952" spans="1:51" hidden="1" x14ac:dyDescent="0.25">
      <c r="A1952">
        <v>295266</v>
      </c>
      <c r="B1952">
        <v>60</v>
      </c>
      <c r="C1952">
        <v>60</v>
      </c>
      <c r="D1952">
        <v>60</v>
      </c>
      <c r="E1952">
        <v>3</v>
      </c>
      <c r="F1952" t="s">
        <v>2137</v>
      </c>
      <c r="G1952" s="22">
        <v>7056</v>
      </c>
      <c r="H1952">
        <v>99</v>
      </c>
      <c r="I1952" t="s">
        <v>56</v>
      </c>
      <c r="J1952" t="s">
        <v>47</v>
      </c>
      <c r="K1952" t="s">
        <v>58</v>
      </c>
      <c r="L1952">
        <v>20</v>
      </c>
      <c r="M1952">
        <v>190</v>
      </c>
      <c r="N1952">
        <v>100</v>
      </c>
      <c r="O1952">
        <v>90</v>
      </c>
      <c r="P1952">
        <v>145</v>
      </c>
      <c r="Q1952">
        <v>65</v>
      </c>
      <c r="R1952" t="s">
        <v>54</v>
      </c>
      <c r="S1952" t="s">
        <v>50</v>
      </c>
      <c r="T1952" t="s">
        <v>50</v>
      </c>
      <c r="U1952" t="s">
        <v>50</v>
      </c>
      <c r="V1952" t="s">
        <v>51</v>
      </c>
      <c r="W1952" t="s">
        <v>50</v>
      </c>
      <c r="X1952" t="s">
        <v>51</v>
      </c>
      <c r="Y1952" t="s">
        <v>51</v>
      </c>
      <c r="Z1952" t="s">
        <v>52</v>
      </c>
      <c r="AA1952" t="s">
        <v>50</v>
      </c>
      <c r="AB1952" t="s">
        <v>50</v>
      </c>
      <c r="AK1952" t="s">
        <v>51</v>
      </c>
      <c r="AL1952" t="s">
        <v>50</v>
      </c>
      <c r="AM1952" t="s">
        <v>50</v>
      </c>
      <c r="AN1952" t="s">
        <v>50</v>
      </c>
      <c r="AO1952" t="s">
        <v>51</v>
      </c>
      <c r="AP1952" t="s">
        <v>50</v>
      </c>
      <c r="AQ1952" t="s">
        <v>50</v>
      </c>
      <c r="AR1952" t="s">
        <v>50</v>
      </c>
      <c r="AS1952" t="s">
        <v>51</v>
      </c>
      <c r="AT1952" t="s">
        <v>50</v>
      </c>
      <c r="AU1952" t="s">
        <v>52</v>
      </c>
      <c r="AV1952" t="s">
        <v>52</v>
      </c>
      <c r="AW1952" t="s">
        <v>52</v>
      </c>
      <c r="AX1952" t="s">
        <v>52</v>
      </c>
      <c r="AY1952" t="s">
        <v>51</v>
      </c>
    </row>
    <row r="1953" spans="1:51" x14ac:dyDescent="0.25">
      <c r="A1953">
        <v>295673</v>
      </c>
      <c r="B1953">
        <v>62</v>
      </c>
      <c r="C1953">
        <v>62</v>
      </c>
      <c r="E1953">
        <v>1</v>
      </c>
      <c r="F1953" t="s">
        <v>460</v>
      </c>
      <c r="G1953" s="22">
        <v>12920</v>
      </c>
      <c r="H1953">
        <v>83</v>
      </c>
      <c r="I1953" t="s">
        <v>46</v>
      </c>
      <c r="J1953" t="s">
        <v>47</v>
      </c>
      <c r="K1953" t="s">
        <v>58</v>
      </c>
      <c r="L1953">
        <v>37.200000000000003</v>
      </c>
      <c r="M1953">
        <v>150</v>
      </c>
      <c r="N1953">
        <v>80</v>
      </c>
      <c r="O1953">
        <v>70</v>
      </c>
      <c r="P1953">
        <v>115</v>
      </c>
      <c r="Q1953">
        <v>64</v>
      </c>
      <c r="R1953" t="s">
        <v>59</v>
      </c>
      <c r="S1953" t="s">
        <v>51</v>
      </c>
      <c r="T1953" t="s">
        <v>51</v>
      </c>
      <c r="U1953" t="s">
        <v>50</v>
      </c>
      <c r="V1953" t="s">
        <v>51</v>
      </c>
      <c r="W1953" t="s">
        <v>50</v>
      </c>
      <c r="X1953" t="s">
        <v>50</v>
      </c>
      <c r="Y1953" t="s">
        <v>51</v>
      </c>
      <c r="Z1953" t="s">
        <v>52</v>
      </c>
      <c r="AA1953" t="s">
        <v>50</v>
      </c>
      <c r="AB1953" t="s">
        <v>50</v>
      </c>
      <c r="AC1953">
        <v>65</v>
      </c>
      <c r="AD1953">
        <v>77</v>
      </c>
      <c r="AF1953">
        <v>4.7</v>
      </c>
      <c r="AI1953">
        <v>5.6</v>
      </c>
      <c r="AJ1953">
        <v>3.4</v>
      </c>
      <c r="AK1953" t="s">
        <v>51</v>
      </c>
      <c r="AL1953" t="s">
        <v>50</v>
      </c>
      <c r="AN1953" t="s">
        <v>51</v>
      </c>
      <c r="AO1953" t="s">
        <v>50</v>
      </c>
      <c r="AP1953" t="s">
        <v>51</v>
      </c>
      <c r="AQ1953" t="s">
        <v>50</v>
      </c>
      <c r="AR1953" t="s">
        <v>50</v>
      </c>
      <c r="AS1953" t="s">
        <v>50</v>
      </c>
      <c r="AT1953" t="s">
        <v>50</v>
      </c>
      <c r="AU1953" t="s">
        <v>52</v>
      </c>
      <c r="AV1953" t="s">
        <v>52</v>
      </c>
      <c r="AW1953" t="s">
        <v>52</v>
      </c>
      <c r="AX1953" t="s">
        <v>52</v>
      </c>
      <c r="AY1953" t="s">
        <v>51</v>
      </c>
    </row>
    <row r="1954" spans="1:51" hidden="1" x14ac:dyDescent="0.25">
      <c r="A1954">
        <v>295673</v>
      </c>
      <c r="B1954">
        <v>62</v>
      </c>
      <c r="C1954">
        <v>62</v>
      </c>
      <c r="D1954">
        <v>62</v>
      </c>
      <c r="E1954">
        <v>2</v>
      </c>
      <c r="F1954" t="s">
        <v>2138</v>
      </c>
      <c r="G1954" s="22">
        <v>12920</v>
      </c>
      <c r="H1954">
        <v>83</v>
      </c>
      <c r="I1954" t="s">
        <v>46</v>
      </c>
      <c r="J1954" t="s">
        <v>47</v>
      </c>
      <c r="K1954" t="s">
        <v>58</v>
      </c>
      <c r="L1954">
        <v>36.1</v>
      </c>
      <c r="M1954">
        <v>100</v>
      </c>
      <c r="N1954">
        <v>55</v>
      </c>
      <c r="O1954">
        <v>45</v>
      </c>
      <c r="P1954">
        <v>77.5</v>
      </c>
      <c r="Q1954">
        <v>52</v>
      </c>
      <c r="R1954" t="s">
        <v>59</v>
      </c>
      <c r="S1954" t="s">
        <v>50</v>
      </c>
      <c r="T1954" t="s">
        <v>51</v>
      </c>
      <c r="U1954" t="s">
        <v>50</v>
      </c>
      <c r="V1954" t="s">
        <v>51</v>
      </c>
      <c r="W1954" t="s">
        <v>50</v>
      </c>
      <c r="X1954" t="s">
        <v>50</v>
      </c>
      <c r="Y1954" t="s">
        <v>51</v>
      </c>
      <c r="Z1954" t="s">
        <v>52</v>
      </c>
      <c r="AA1954" t="s">
        <v>50</v>
      </c>
      <c r="AB1954" t="s">
        <v>50</v>
      </c>
      <c r="AC1954">
        <v>72</v>
      </c>
      <c r="AD1954">
        <v>68</v>
      </c>
      <c r="AF1954">
        <v>4.8</v>
      </c>
      <c r="AK1954" t="s">
        <v>51</v>
      </c>
      <c r="AL1954" t="s">
        <v>50</v>
      </c>
      <c r="AM1954" t="s">
        <v>50</v>
      </c>
      <c r="AN1954" t="s">
        <v>51</v>
      </c>
      <c r="AO1954" t="s">
        <v>50</v>
      </c>
      <c r="AP1954" t="s">
        <v>51</v>
      </c>
      <c r="AQ1954" t="s">
        <v>50</v>
      </c>
      <c r="AR1954" t="s">
        <v>50</v>
      </c>
      <c r="AS1954" t="s">
        <v>50</v>
      </c>
      <c r="AT1954" t="s">
        <v>50</v>
      </c>
      <c r="AU1954" t="s">
        <v>52</v>
      </c>
      <c r="AV1954" t="s">
        <v>52</v>
      </c>
      <c r="AW1954" t="s">
        <v>52</v>
      </c>
      <c r="AX1954" t="s">
        <v>52</v>
      </c>
      <c r="AY1954" t="s">
        <v>51</v>
      </c>
    </row>
    <row r="1955" spans="1:51" hidden="1" x14ac:dyDescent="0.25">
      <c r="A1955">
        <v>295673</v>
      </c>
      <c r="B1955">
        <v>62</v>
      </c>
      <c r="C1955">
        <v>62</v>
      </c>
      <c r="D1955">
        <v>62</v>
      </c>
      <c r="E1955">
        <v>3</v>
      </c>
      <c r="F1955" t="s">
        <v>2139</v>
      </c>
      <c r="G1955" s="22">
        <v>12920</v>
      </c>
      <c r="H1955">
        <v>83</v>
      </c>
      <c r="I1955" t="s">
        <v>46</v>
      </c>
      <c r="J1955" t="s">
        <v>47</v>
      </c>
      <c r="K1955" t="s">
        <v>58</v>
      </c>
      <c r="L1955">
        <v>36.299999999999997</v>
      </c>
      <c r="M1955">
        <v>120</v>
      </c>
      <c r="N1955">
        <v>70</v>
      </c>
      <c r="O1955">
        <v>50</v>
      </c>
      <c r="P1955">
        <v>95</v>
      </c>
      <c r="Q1955">
        <v>57</v>
      </c>
      <c r="R1955" t="s">
        <v>59</v>
      </c>
      <c r="S1955" t="s">
        <v>50</v>
      </c>
      <c r="T1955" t="s">
        <v>51</v>
      </c>
      <c r="U1955" t="s">
        <v>50</v>
      </c>
      <c r="V1955" t="s">
        <v>51</v>
      </c>
      <c r="W1955" t="s">
        <v>50</v>
      </c>
      <c r="X1955" t="s">
        <v>50</v>
      </c>
      <c r="Y1955" t="s">
        <v>51</v>
      </c>
      <c r="Z1955" t="s">
        <v>52</v>
      </c>
      <c r="AA1955" t="s">
        <v>50</v>
      </c>
      <c r="AB1955" t="s">
        <v>50</v>
      </c>
      <c r="AK1955" t="s">
        <v>51</v>
      </c>
      <c r="AL1955" t="s">
        <v>50</v>
      </c>
      <c r="AM1955" t="s">
        <v>50</v>
      </c>
      <c r="AN1955" t="s">
        <v>51</v>
      </c>
      <c r="AO1955" t="s">
        <v>50</v>
      </c>
      <c r="AP1955" t="s">
        <v>51</v>
      </c>
      <c r="AQ1955" t="s">
        <v>50</v>
      </c>
      <c r="AR1955" t="s">
        <v>50</v>
      </c>
      <c r="AS1955" t="s">
        <v>50</v>
      </c>
      <c r="AT1955" t="s">
        <v>50</v>
      </c>
      <c r="AU1955" t="s">
        <v>52</v>
      </c>
      <c r="AV1955" t="s">
        <v>52</v>
      </c>
      <c r="AW1955" t="s">
        <v>52</v>
      </c>
      <c r="AX1955" t="s">
        <v>52</v>
      </c>
      <c r="AY1955" t="s">
        <v>50</v>
      </c>
    </row>
    <row r="1956" spans="1:51" hidden="1" x14ac:dyDescent="0.25">
      <c r="A1956">
        <v>295673</v>
      </c>
      <c r="B1956">
        <v>62</v>
      </c>
      <c r="C1956">
        <v>62</v>
      </c>
      <c r="D1956">
        <v>62</v>
      </c>
      <c r="E1956">
        <v>4</v>
      </c>
      <c r="F1956" t="s">
        <v>2140</v>
      </c>
      <c r="G1956" s="22">
        <v>12920</v>
      </c>
      <c r="H1956">
        <v>83</v>
      </c>
      <c r="I1956" t="s">
        <v>46</v>
      </c>
      <c r="J1956" t="s">
        <v>47</v>
      </c>
      <c r="K1956" t="s">
        <v>58</v>
      </c>
      <c r="L1956">
        <v>36.200000000000003</v>
      </c>
      <c r="M1956">
        <v>118</v>
      </c>
      <c r="N1956">
        <v>70</v>
      </c>
      <c r="O1956">
        <v>48</v>
      </c>
      <c r="P1956">
        <v>94</v>
      </c>
      <c r="Q1956">
        <v>51</v>
      </c>
      <c r="R1956" t="s">
        <v>59</v>
      </c>
      <c r="S1956" t="s">
        <v>50</v>
      </c>
      <c r="T1956" t="s">
        <v>51</v>
      </c>
      <c r="U1956" t="s">
        <v>50</v>
      </c>
      <c r="V1956" t="s">
        <v>51</v>
      </c>
      <c r="W1956" t="s">
        <v>50</v>
      </c>
      <c r="X1956" t="s">
        <v>50</v>
      </c>
      <c r="Y1956" t="s">
        <v>51</v>
      </c>
      <c r="Z1956" t="s">
        <v>52</v>
      </c>
      <c r="AA1956" t="s">
        <v>50</v>
      </c>
      <c r="AB1956" t="s">
        <v>50</v>
      </c>
      <c r="AC1956">
        <v>77</v>
      </c>
      <c r="AD1956">
        <v>62</v>
      </c>
      <c r="AE1956">
        <v>137</v>
      </c>
      <c r="AF1956">
        <v>5.2</v>
      </c>
      <c r="AI1956">
        <v>5.8</v>
      </c>
      <c r="AJ1956">
        <v>3.8</v>
      </c>
      <c r="AK1956" t="s">
        <v>51</v>
      </c>
      <c r="AL1956" t="s">
        <v>50</v>
      </c>
      <c r="AM1956" t="s">
        <v>50</v>
      </c>
      <c r="AN1956" t="s">
        <v>51</v>
      </c>
      <c r="AO1956" t="s">
        <v>50</v>
      </c>
      <c r="AP1956" t="s">
        <v>51</v>
      </c>
      <c r="AQ1956" t="s">
        <v>50</v>
      </c>
      <c r="AR1956" t="s">
        <v>50</v>
      </c>
      <c r="AS1956" t="s">
        <v>50</v>
      </c>
      <c r="AT1956" t="s">
        <v>50</v>
      </c>
      <c r="AU1956" t="s">
        <v>52</v>
      </c>
      <c r="AV1956" t="s">
        <v>52</v>
      </c>
      <c r="AW1956" t="s">
        <v>52</v>
      </c>
      <c r="AX1956" t="s">
        <v>52</v>
      </c>
      <c r="AY1956" t="s">
        <v>51</v>
      </c>
    </row>
    <row r="1957" spans="1:51" hidden="1" x14ac:dyDescent="0.25">
      <c r="A1957">
        <v>295673</v>
      </c>
      <c r="B1957">
        <v>57</v>
      </c>
      <c r="C1957">
        <v>57</v>
      </c>
      <c r="D1957">
        <v>60</v>
      </c>
      <c r="E1957">
        <v>5</v>
      </c>
      <c r="F1957" t="s">
        <v>2141</v>
      </c>
      <c r="G1957" s="22">
        <v>12920</v>
      </c>
      <c r="H1957">
        <v>83</v>
      </c>
      <c r="I1957" t="s">
        <v>46</v>
      </c>
      <c r="J1957" t="s">
        <v>47</v>
      </c>
      <c r="K1957" t="s">
        <v>58</v>
      </c>
      <c r="L1957">
        <v>34.299999999999997</v>
      </c>
      <c r="M1957">
        <v>110</v>
      </c>
      <c r="N1957">
        <v>60</v>
      </c>
      <c r="O1957">
        <v>50</v>
      </c>
      <c r="P1957">
        <v>85</v>
      </c>
      <c r="Q1957">
        <v>61</v>
      </c>
      <c r="R1957" t="s">
        <v>59</v>
      </c>
      <c r="S1957" t="s">
        <v>50</v>
      </c>
      <c r="T1957" t="s">
        <v>51</v>
      </c>
      <c r="U1957" t="s">
        <v>50</v>
      </c>
      <c r="V1957" t="s">
        <v>51</v>
      </c>
      <c r="W1957" t="s">
        <v>50</v>
      </c>
      <c r="X1957" t="s">
        <v>50</v>
      </c>
      <c r="Y1957" t="s">
        <v>51</v>
      </c>
      <c r="Z1957" t="s">
        <v>52</v>
      </c>
      <c r="AA1957" t="s">
        <v>50</v>
      </c>
      <c r="AB1957" t="s">
        <v>50</v>
      </c>
      <c r="AC1957">
        <v>90</v>
      </c>
      <c r="AD1957">
        <v>52</v>
      </c>
      <c r="AE1957">
        <v>138</v>
      </c>
      <c r="AF1957">
        <v>5.0999999999999996</v>
      </c>
      <c r="AI1957">
        <v>5.9</v>
      </c>
      <c r="AJ1957">
        <v>3.7</v>
      </c>
      <c r="AK1957" t="s">
        <v>51</v>
      </c>
      <c r="AL1957" t="s">
        <v>50</v>
      </c>
      <c r="AM1957" t="s">
        <v>50</v>
      </c>
      <c r="AN1957" t="s">
        <v>51</v>
      </c>
      <c r="AO1957" t="s">
        <v>50</v>
      </c>
      <c r="AP1957" t="s">
        <v>51</v>
      </c>
      <c r="AQ1957" t="s">
        <v>50</v>
      </c>
      <c r="AR1957" t="s">
        <v>50</v>
      </c>
      <c r="AS1957" t="s">
        <v>50</v>
      </c>
      <c r="AT1957" t="s">
        <v>50</v>
      </c>
      <c r="AU1957" t="s">
        <v>52</v>
      </c>
      <c r="AV1957" t="s">
        <v>52</v>
      </c>
      <c r="AW1957" t="s">
        <v>52</v>
      </c>
      <c r="AX1957" t="s">
        <v>52</v>
      </c>
      <c r="AY1957" t="s">
        <v>51</v>
      </c>
    </row>
    <row r="1958" spans="1:51" x14ac:dyDescent="0.25">
      <c r="A1958">
        <v>295699</v>
      </c>
      <c r="B1958">
        <v>58</v>
      </c>
      <c r="C1958">
        <v>58</v>
      </c>
      <c r="D1958">
        <v>58</v>
      </c>
      <c r="E1958">
        <v>1</v>
      </c>
      <c r="F1958" t="s">
        <v>461</v>
      </c>
      <c r="G1958" s="22">
        <v>13525</v>
      </c>
      <c r="H1958">
        <v>81</v>
      </c>
      <c r="I1958" t="s">
        <v>46</v>
      </c>
      <c r="J1958" t="s">
        <v>47</v>
      </c>
      <c r="K1958" t="s">
        <v>58</v>
      </c>
      <c r="L1958">
        <v>35.1</v>
      </c>
      <c r="M1958">
        <v>130</v>
      </c>
      <c r="N1958">
        <v>80</v>
      </c>
      <c r="O1958">
        <v>50</v>
      </c>
      <c r="P1958">
        <v>105</v>
      </c>
      <c r="Q1958">
        <v>65</v>
      </c>
      <c r="R1958" t="s">
        <v>59</v>
      </c>
      <c r="S1958" t="s">
        <v>51</v>
      </c>
      <c r="T1958" t="s">
        <v>50</v>
      </c>
      <c r="U1958" t="s">
        <v>51</v>
      </c>
      <c r="V1958" t="s">
        <v>51</v>
      </c>
      <c r="W1958" t="s">
        <v>51</v>
      </c>
      <c r="X1958" t="s">
        <v>50</v>
      </c>
      <c r="Y1958" t="s">
        <v>50</v>
      </c>
      <c r="Z1958" t="s">
        <v>52</v>
      </c>
      <c r="AA1958" t="s">
        <v>50</v>
      </c>
      <c r="AB1958" t="s">
        <v>50</v>
      </c>
      <c r="AC1958">
        <v>107</v>
      </c>
      <c r="AD1958">
        <v>107</v>
      </c>
      <c r="AE1958">
        <v>134</v>
      </c>
      <c r="AF1958">
        <v>4.4000000000000004</v>
      </c>
      <c r="AI1958">
        <v>5.0999999999999996</v>
      </c>
      <c r="AJ1958">
        <v>2.2999999999999998</v>
      </c>
      <c r="AK1958" t="s">
        <v>51</v>
      </c>
      <c r="AL1958" t="s">
        <v>50</v>
      </c>
      <c r="AN1958" t="s">
        <v>51</v>
      </c>
      <c r="AO1958" t="s">
        <v>51</v>
      </c>
      <c r="AP1958" t="s">
        <v>50</v>
      </c>
      <c r="AQ1958" t="s">
        <v>50</v>
      </c>
      <c r="AR1958" t="s">
        <v>50</v>
      </c>
      <c r="AS1958" t="s">
        <v>51</v>
      </c>
      <c r="AT1958" t="s">
        <v>50</v>
      </c>
      <c r="AU1958" t="s">
        <v>52</v>
      </c>
      <c r="AV1958" t="s">
        <v>52</v>
      </c>
      <c r="AW1958" t="s">
        <v>52</v>
      </c>
      <c r="AX1958" t="s">
        <v>52</v>
      </c>
      <c r="AY1958" t="s">
        <v>51</v>
      </c>
    </row>
    <row r="1959" spans="1:51" hidden="1" x14ac:dyDescent="0.25">
      <c r="A1959">
        <v>295699</v>
      </c>
      <c r="B1959">
        <v>58</v>
      </c>
      <c r="C1959">
        <v>58</v>
      </c>
      <c r="D1959">
        <v>58</v>
      </c>
      <c r="E1959">
        <v>2</v>
      </c>
      <c r="F1959" t="s">
        <v>2142</v>
      </c>
      <c r="G1959" s="22">
        <v>13525</v>
      </c>
      <c r="H1959">
        <v>81</v>
      </c>
      <c r="I1959" t="s">
        <v>46</v>
      </c>
      <c r="J1959" t="s">
        <v>47</v>
      </c>
      <c r="K1959" t="s">
        <v>58</v>
      </c>
      <c r="L1959">
        <v>33.700000000000003</v>
      </c>
      <c r="M1959">
        <v>155</v>
      </c>
      <c r="N1959">
        <v>70</v>
      </c>
      <c r="O1959">
        <v>85</v>
      </c>
      <c r="P1959">
        <v>112.5</v>
      </c>
      <c r="Q1959">
        <v>61</v>
      </c>
      <c r="R1959" t="s">
        <v>59</v>
      </c>
      <c r="S1959" t="s">
        <v>50</v>
      </c>
      <c r="T1959" t="s">
        <v>50</v>
      </c>
      <c r="U1959" t="s">
        <v>50</v>
      </c>
      <c r="V1959" t="s">
        <v>51</v>
      </c>
      <c r="W1959" t="s">
        <v>51</v>
      </c>
      <c r="X1959" t="s">
        <v>50</v>
      </c>
      <c r="Y1959" t="s">
        <v>50</v>
      </c>
      <c r="Z1959" t="s">
        <v>52</v>
      </c>
      <c r="AA1959" t="s">
        <v>50</v>
      </c>
      <c r="AB1959" t="s">
        <v>50</v>
      </c>
      <c r="AC1959">
        <v>109</v>
      </c>
      <c r="AD1959">
        <v>42</v>
      </c>
      <c r="AF1959">
        <v>4.9000000000000004</v>
      </c>
      <c r="AK1959" t="s">
        <v>51</v>
      </c>
      <c r="AL1959" t="s">
        <v>50</v>
      </c>
      <c r="AN1959" t="s">
        <v>51</v>
      </c>
      <c r="AO1959" t="s">
        <v>51</v>
      </c>
      <c r="AP1959" t="s">
        <v>50</v>
      </c>
      <c r="AQ1959" t="s">
        <v>50</v>
      </c>
      <c r="AR1959" t="s">
        <v>50</v>
      </c>
      <c r="AS1959" t="s">
        <v>51</v>
      </c>
      <c r="AT1959" t="s">
        <v>50</v>
      </c>
      <c r="AU1959" t="s">
        <v>52</v>
      </c>
      <c r="AV1959" t="s">
        <v>52</v>
      </c>
      <c r="AW1959" t="s">
        <v>52</v>
      </c>
      <c r="AX1959" t="s">
        <v>52</v>
      </c>
      <c r="AY1959" t="s">
        <v>51</v>
      </c>
    </row>
    <row r="1960" spans="1:51" hidden="1" x14ac:dyDescent="0.25">
      <c r="A1960">
        <v>295699</v>
      </c>
      <c r="B1960">
        <v>58</v>
      </c>
      <c r="C1960">
        <v>58</v>
      </c>
      <c r="D1960">
        <v>58</v>
      </c>
      <c r="E1960">
        <v>3</v>
      </c>
      <c r="F1960" t="s">
        <v>2143</v>
      </c>
      <c r="G1960" s="22">
        <v>13525</v>
      </c>
      <c r="H1960">
        <v>81</v>
      </c>
      <c r="I1960" t="s">
        <v>46</v>
      </c>
      <c r="J1960" t="s">
        <v>47</v>
      </c>
      <c r="K1960" t="s">
        <v>58</v>
      </c>
      <c r="L1960">
        <v>33.700000000000003</v>
      </c>
      <c r="M1960">
        <v>145</v>
      </c>
      <c r="N1960">
        <v>60</v>
      </c>
      <c r="O1960">
        <v>85</v>
      </c>
      <c r="P1960">
        <v>102.5</v>
      </c>
      <c r="Q1960">
        <v>67</v>
      </c>
      <c r="R1960" t="s">
        <v>59</v>
      </c>
      <c r="S1960" t="s">
        <v>50</v>
      </c>
      <c r="T1960" t="s">
        <v>50</v>
      </c>
      <c r="U1960" t="s">
        <v>50</v>
      </c>
      <c r="V1960" t="s">
        <v>51</v>
      </c>
      <c r="W1960" t="s">
        <v>51</v>
      </c>
      <c r="X1960" t="s">
        <v>50</v>
      </c>
      <c r="Y1960" t="s">
        <v>50</v>
      </c>
      <c r="Z1960" t="s">
        <v>52</v>
      </c>
      <c r="AA1960" t="s">
        <v>50</v>
      </c>
      <c r="AB1960" t="s">
        <v>50</v>
      </c>
      <c r="AC1960">
        <v>105</v>
      </c>
      <c r="AD1960">
        <v>43</v>
      </c>
      <c r="AK1960" t="s">
        <v>51</v>
      </c>
      <c r="AL1960" t="s">
        <v>50</v>
      </c>
      <c r="AM1960" t="s">
        <v>50</v>
      </c>
      <c r="AN1960" t="s">
        <v>51</v>
      </c>
      <c r="AO1960" t="s">
        <v>51</v>
      </c>
      <c r="AP1960" t="s">
        <v>50</v>
      </c>
      <c r="AQ1960" t="s">
        <v>50</v>
      </c>
      <c r="AR1960" t="s">
        <v>50</v>
      </c>
      <c r="AS1960" t="s">
        <v>51</v>
      </c>
      <c r="AT1960" t="s">
        <v>50</v>
      </c>
      <c r="AU1960" t="s">
        <v>52</v>
      </c>
      <c r="AV1960" t="s">
        <v>52</v>
      </c>
      <c r="AW1960" t="s">
        <v>52</v>
      </c>
      <c r="AX1960" t="s">
        <v>52</v>
      </c>
      <c r="AY1960" t="s">
        <v>51</v>
      </c>
    </row>
    <row r="1961" spans="1:51" hidden="1" x14ac:dyDescent="0.25">
      <c r="A1961">
        <v>295699</v>
      </c>
      <c r="B1961">
        <v>58</v>
      </c>
      <c r="C1961">
        <v>58</v>
      </c>
      <c r="D1961">
        <v>58</v>
      </c>
      <c r="E1961">
        <v>4</v>
      </c>
      <c r="F1961" t="s">
        <v>2144</v>
      </c>
      <c r="G1961" s="22">
        <v>13525</v>
      </c>
      <c r="H1961">
        <v>81</v>
      </c>
      <c r="I1961" t="s">
        <v>46</v>
      </c>
      <c r="J1961" t="s">
        <v>47</v>
      </c>
      <c r="K1961" t="s">
        <v>58</v>
      </c>
      <c r="L1961">
        <v>34.700000000000003</v>
      </c>
      <c r="M1961">
        <v>130</v>
      </c>
      <c r="N1961">
        <v>60</v>
      </c>
      <c r="O1961">
        <v>70</v>
      </c>
      <c r="P1961">
        <v>95</v>
      </c>
      <c r="Q1961">
        <v>62</v>
      </c>
      <c r="R1961" t="s">
        <v>59</v>
      </c>
      <c r="S1961" t="s">
        <v>50</v>
      </c>
      <c r="T1961" t="s">
        <v>50</v>
      </c>
      <c r="U1961" t="s">
        <v>51</v>
      </c>
      <c r="V1961" t="s">
        <v>51</v>
      </c>
      <c r="W1961" t="s">
        <v>51</v>
      </c>
      <c r="X1961" t="s">
        <v>50</v>
      </c>
      <c r="Y1961" t="s">
        <v>50</v>
      </c>
      <c r="Z1961" t="s">
        <v>52</v>
      </c>
      <c r="AA1961" t="s">
        <v>50</v>
      </c>
      <c r="AB1961" t="s">
        <v>50</v>
      </c>
      <c r="AK1961" t="s">
        <v>51</v>
      </c>
      <c r="AL1961" t="s">
        <v>50</v>
      </c>
      <c r="AM1961" t="s">
        <v>50</v>
      </c>
      <c r="AN1961" t="s">
        <v>51</v>
      </c>
      <c r="AO1961" t="s">
        <v>51</v>
      </c>
      <c r="AP1961" t="s">
        <v>50</v>
      </c>
      <c r="AQ1961" t="s">
        <v>50</v>
      </c>
      <c r="AR1961" t="s">
        <v>50</v>
      </c>
      <c r="AS1961" t="s">
        <v>51</v>
      </c>
      <c r="AT1961" t="s">
        <v>50</v>
      </c>
      <c r="AU1961" t="s">
        <v>52</v>
      </c>
      <c r="AV1961" t="s">
        <v>52</v>
      </c>
      <c r="AW1961" t="s">
        <v>52</v>
      </c>
      <c r="AX1961" t="s">
        <v>52</v>
      </c>
      <c r="AY1961" t="s">
        <v>51</v>
      </c>
    </row>
    <row r="1962" spans="1:51" hidden="1" x14ac:dyDescent="0.25">
      <c r="A1962">
        <v>295699</v>
      </c>
      <c r="B1962">
        <v>58</v>
      </c>
      <c r="C1962">
        <v>58</v>
      </c>
      <c r="D1962">
        <v>58</v>
      </c>
      <c r="E1962">
        <v>5</v>
      </c>
      <c r="F1962" t="s">
        <v>2145</v>
      </c>
      <c r="G1962" s="22">
        <v>13525</v>
      </c>
      <c r="H1962">
        <v>81</v>
      </c>
      <c r="I1962" t="s">
        <v>46</v>
      </c>
      <c r="J1962" t="s">
        <v>47</v>
      </c>
      <c r="K1962" t="s">
        <v>58</v>
      </c>
      <c r="L1962">
        <v>33.4</v>
      </c>
      <c r="M1962">
        <v>140</v>
      </c>
      <c r="N1962">
        <v>70</v>
      </c>
      <c r="O1962">
        <v>70</v>
      </c>
      <c r="P1962">
        <v>105</v>
      </c>
      <c r="Q1962">
        <v>72</v>
      </c>
      <c r="R1962" t="s">
        <v>59</v>
      </c>
      <c r="S1962" t="s">
        <v>50</v>
      </c>
      <c r="T1962" t="s">
        <v>50</v>
      </c>
      <c r="U1962" t="s">
        <v>51</v>
      </c>
      <c r="V1962" t="s">
        <v>51</v>
      </c>
      <c r="W1962" t="s">
        <v>51</v>
      </c>
      <c r="X1962" t="s">
        <v>50</v>
      </c>
      <c r="Y1962" t="s">
        <v>50</v>
      </c>
      <c r="Z1962" t="s">
        <v>52</v>
      </c>
      <c r="AA1962" t="s">
        <v>50</v>
      </c>
      <c r="AB1962" t="s">
        <v>50</v>
      </c>
      <c r="AC1962">
        <v>89</v>
      </c>
      <c r="AD1962">
        <v>53</v>
      </c>
      <c r="AE1962">
        <v>124</v>
      </c>
      <c r="AF1962">
        <v>4.4000000000000004</v>
      </c>
      <c r="AK1962" t="s">
        <v>51</v>
      </c>
      <c r="AL1962" t="s">
        <v>50</v>
      </c>
      <c r="AM1962" t="s">
        <v>50</v>
      </c>
      <c r="AN1962" t="s">
        <v>51</v>
      </c>
      <c r="AO1962" t="s">
        <v>51</v>
      </c>
      <c r="AP1962" t="s">
        <v>50</v>
      </c>
      <c r="AQ1962" t="s">
        <v>50</v>
      </c>
      <c r="AR1962" t="s">
        <v>50</v>
      </c>
      <c r="AS1962" t="s">
        <v>51</v>
      </c>
      <c r="AT1962" t="s">
        <v>50</v>
      </c>
      <c r="AU1962" t="s">
        <v>52</v>
      </c>
      <c r="AV1962" t="s">
        <v>52</v>
      </c>
      <c r="AW1962" t="s">
        <v>52</v>
      </c>
      <c r="AX1962" t="s">
        <v>52</v>
      </c>
      <c r="AY1962" t="s">
        <v>51</v>
      </c>
    </row>
    <row r="1963" spans="1:51" hidden="1" x14ac:dyDescent="0.25">
      <c r="A1963">
        <v>295699</v>
      </c>
      <c r="B1963">
        <v>58</v>
      </c>
      <c r="C1963">
        <v>58</v>
      </c>
      <c r="D1963">
        <v>58</v>
      </c>
      <c r="E1963">
        <v>6</v>
      </c>
      <c r="F1963" t="s">
        <v>2146</v>
      </c>
      <c r="G1963" s="22">
        <v>13525</v>
      </c>
      <c r="H1963">
        <v>81</v>
      </c>
      <c r="I1963" t="s">
        <v>46</v>
      </c>
      <c r="J1963" t="s">
        <v>47</v>
      </c>
      <c r="K1963" t="s">
        <v>58</v>
      </c>
      <c r="L1963">
        <v>35</v>
      </c>
      <c r="M1963">
        <v>140</v>
      </c>
      <c r="N1963">
        <v>70</v>
      </c>
      <c r="O1963">
        <v>70</v>
      </c>
      <c r="P1963">
        <v>105</v>
      </c>
      <c r="Q1963">
        <v>67</v>
      </c>
      <c r="R1963" t="s">
        <v>59</v>
      </c>
      <c r="S1963" t="s">
        <v>50</v>
      </c>
      <c r="T1963" t="s">
        <v>50</v>
      </c>
      <c r="U1963" t="s">
        <v>50</v>
      </c>
      <c r="V1963" t="s">
        <v>51</v>
      </c>
      <c r="W1963" t="s">
        <v>51</v>
      </c>
      <c r="X1963" t="s">
        <v>50</v>
      </c>
      <c r="Y1963" t="s">
        <v>50</v>
      </c>
      <c r="Z1963" t="s">
        <v>52</v>
      </c>
      <c r="AA1963" t="s">
        <v>50</v>
      </c>
      <c r="AB1963" t="s">
        <v>50</v>
      </c>
      <c r="AC1963">
        <v>92</v>
      </c>
      <c r="AD1963">
        <v>51</v>
      </c>
      <c r="AF1963">
        <v>4.5</v>
      </c>
      <c r="AK1963" t="s">
        <v>51</v>
      </c>
      <c r="AL1963" t="s">
        <v>50</v>
      </c>
      <c r="AM1963" t="s">
        <v>50</v>
      </c>
      <c r="AN1963" t="s">
        <v>51</v>
      </c>
      <c r="AO1963" t="s">
        <v>51</v>
      </c>
      <c r="AP1963" t="s">
        <v>50</v>
      </c>
      <c r="AQ1963" t="s">
        <v>50</v>
      </c>
      <c r="AR1963" t="s">
        <v>50</v>
      </c>
      <c r="AS1963" t="s">
        <v>51</v>
      </c>
      <c r="AT1963" t="s">
        <v>50</v>
      </c>
      <c r="AU1963" t="s">
        <v>52</v>
      </c>
      <c r="AV1963" t="s">
        <v>52</v>
      </c>
      <c r="AW1963" t="s">
        <v>52</v>
      </c>
      <c r="AX1963" t="s">
        <v>52</v>
      </c>
      <c r="AY1963" t="s">
        <v>51</v>
      </c>
    </row>
    <row r="1964" spans="1:51" hidden="1" x14ac:dyDescent="0.25">
      <c r="A1964">
        <v>295699</v>
      </c>
      <c r="B1964">
        <v>58</v>
      </c>
      <c r="C1964">
        <v>58</v>
      </c>
      <c r="D1964">
        <v>58</v>
      </c>
      <c r="E1964">
        <v>7</v>
      </c>
      <c r="F1964" t="s">
        <v>2147</v>
      </c>
      <c r="G1964" s="22">
        <v>13525</v>
      </c>
      <c r="H1964">
        <v>81</v>
      </c>
      <c r="I1964" t="s">
        <v>46</v>
      </c>
      <c r="J1964" t="s">
        <v>47</v>
      </c>
      <c r="K1964" t="s">
        <v>58</v>
      </c>
      <c r="L1964">
        <v>35</v>
      </c>
      <c r="M1964">
        <v>170</v>
      </c>
      <c r="N1964">
        <v>60</v>
      </c>
      <c r="O1964">
        <v>110</v>
      </c>
      <c r="P1964">
        <v>115</v>
      </c>
      <c r="Q1964">
        <v>67</v>
      </c>
      <c r="R1964" t="s">
        <v>59</v>
      </c>
      <c r="S1964" t="s">
        <v>50</v>
      </c>
      <c r="T1964" t="s">
        <v>50</v>
      </c>
      <c r="U1964" t="s">
        <v>50</v>
      </c>
      <c r="V1964" t="s">
        <v>51</v>
      </c>
      <c r="W1964" t="s">
        <v>51</v>
      </c>
      <c r="X1964" t="s">
        <v>50</v>
      </c>
      <c r="Y1964" t="s">
        <v>50</v>
      </c>
      <c r="Z1964" t="s">
        <v>52</v>
      </c>
      <c r="AA1964" t="s">
        <v>50</v>
      </c>
      <c r="AB1964" t="s">
        <v>50</v>
      </c>
      <c r="AK1964" t="s">
        <v>51</v>
      </c>
      <c r="AL1964" t="s">
        <v>50</v>
      </c>
      <c r="AM1964" t="s">
        <v>50</v>
      </c>
      <c r="AN1964" t="s">
        <v>51</v>
      </c>
      <c r="AO1964" t="s">
        <v>51</v>
      </c>
      <c r="AP1964" t="s">
        <v>50</v>
      </c>
      <c r="AQ1964" t="s">
        <v>50</v>
      </c>
      <c r="AR1964" t="s">
        <v>50</v>
      </c>
      <c r="AS1964" t="s">
        <v>51</v>
      </c>
      <c r="AT1964" t="s">
        <v>50</v>
      </c>
      <c r="AU1964" t="s">
        <v>52</v>
      </c>
      <c r="AV1964" t="s">
        <v>52</v>
      </c>
      <c r="AW1964" t="s">
        <v>52</v>
      </c>
      <c r="AX1964" t="s">
        <v>52</v>
      </c>
      <c r="AY1964" t="s">
        <v>51</v>
      </c>
    </row>
    <row r="1965" spans="1:51" x14ac:dyDescent="0.25">
      <c r="A1965">
        <v>296021</v>
      </c>
      <c r="B1965">
        <v>65</v>
      </c>
      <c r="C1965">
        <v>65</v>
      </c>
      <c r="D1965">
        <v>34</v>
      </c>
      <c r="E1965">
        <v>1</v>
      </c>
      <c r="F1965" t="s">
        <v>462</v>
      </c>
      <c r="G1965" s="22">
        <v>20406</v>
      </c>
      <c r="H1965">
        <v>63</v>
      </c>
      <c r="I1965" t="s">
        <v>56</v>
      </c>
      <c r="J1965" t="s">
        <v>57</v>
      </c>
      <c r="K1965" t="s">
        <v>58</v>
      </c>
      <c r="L1965">
        <v>25.2</v>
      </c>
      <c r="M1965">
        <v>120</v>
      </c>
      <c r="N1965">
        <v>70</v>
      </c>
      <c r="O1965">
        <v>50</v>
      </c>
      <c r="P1965">
        <v>95</v>
      </c>
      <c r="Q1965">
        <v>66</v>
      </c>
      <c r="R1965" t="s">
        <v>54</v>
      </c>
      <c r="S1965" t="s">
        <v>50</v>
      </c>
      <c r="T1965" t="s">
        <v>50</v>
      </c>
      <c r="U1965" t="s">
        <v>50</v>
      </c>
      <c r="V1965" t="s">
        <v>50</v>
      </c>
      <c r="W1965" t="s">
        <v>50</v>
      </c>
      <c r="X1965" t="s">
        <v>51</v>
      </c>
      <c r="Y1965" t="s">
        <v>50</v>
      </c>
      <c r="Z1965" t="s">
        <v>52</v>
      </c>
      <c r="AA1965" t="s">
        <v>51</v>
      </c>
      <c r="AB1965" t="s">
        <v>50</v>
      </c>
      <c r="AC1965">
        <v>93</v>
      </c>
      <c r="AD1965">
        <v>76</v>
      </c>
      <c r="AE1965">
        <v>157</v>
      </c>
      <c r="AF1965">
        <v>5.0999999999999996</v>
      </c>
      <c r="AK1965" t="s">
        <v>50</v>
      </c>
      <c r="AL1965" t="s">
        <v>51</v>
      </c>
      <c r="AM1965" t="s">
        <v>50</v>
      </c>
      <c r="AN1965" t="s">
        <v>51</v>
      </c>
      <c r="AO1965" t="s">
        <v>50</v>
      </c>
      <c r="AP1965" t="s">
        <v>50</v>
      </c>
      <c r="AQ1965" t="s">
        <v>50</v>
      </c>
      <c r="AR1965" t="s">
        <v>50</v>
      </c>
      <c r="AS1965" t="s">
        <v>50</v>
      </c>
      <c r="AT1965" t="s">
        <v>50</v>
      </c>
      <c r="AU1965" t="s">
        <v>52</v>
      </c>
      <c r="AV1965" t="s">
        <v>52</v>
      </c>
      <c r="AW1965" t="s">
        <v>52</v>
      </c>
      <c r="AX1965" t="s">
        <v>52</v>
      </c>
      <c r="AY1965" t="s">
        <v>50</v>
      </c>
    </row>
    <row r="1966" spans="1:51" hidden="1" x14ac:dyDescent="0.25">
      <c r="A1966">
        <v>296021</v>
      </c>
      <c r="B1966">
        <v>65</v>
      </c>
      <c r="C1966">
        <v>65</v>
      </c>
      <c r="D1966">
        <v>34</v>
      </c>
      <c r="E1966">
        <v>2</v>
      </c>
      <c r="F1966" t="s">
        <v>2148</v>
      </c>
      <c r="G1966" s="22">
        <v>20406</v>
      </c>
      <c r="H1966">
        <v>63</v>
      </c>
      <c r="I1966" t="s">
        <v>56</v>
      </c>
      <c r="J1966" t="s">
        <v>57</v>
      </c>
      <c r="K1966" t="s">
        <v>58</v>
      </c>
      <c r="L1966">
        <v>24.5</v>
      </c>
      <c r="M1966">
        <v>150</v>
      </c>
      <c r="N1966">
        <v>80</v>
      </c>
      <c r="O1966">
        <v>70</v>
      </c>
      <c r="P1966">
        <v>115</v>
      </c>
      <c r="Q1966">
        <v>58</v>
      </c>
      <c r="R1966" t="s">
        <v>54</v>
      </c>
      <c r="S1966" t="s">
        <v>50</v>
      </c>
      <c r="T1966" t="s">
        <v>50</v>
      </c>
      <c r="U1966" t="s">
        <v>50</v>
      </c>
      <c r="V1966" t="s">
        <v>50</v>
      </c>
      <c r="W1966" t="s">
        <v>50</v>
      </c>
      <c r="X1966" t="s">
        <v>51</v>
      </c>
      <c r="Y1966" t="s">
        <v>50</v>
      </c>
      <c r="Z1966" t="s">
        <v>52</v>
      </c>
      <c r="AA1966" t="s">
        <v>51</v>
      </c>
      <c r="AB1966" t="s">
        <v>50</v>
      </c>
      <c r="AK1966" t="s">
        <v>50</v>
      </c>
      <c r="AL1966" t="s">
        <v>51</v>
      </c>
      <c r="AM1966" t="s">
        <v>50</v>
      </c>
      <c r="AN1966" t="s">
        <v>51</v>
      </c>
      <c r="AO1966" t="s">
        <v>50</v>
      </c>
      <c r="AP1966" t="s">
        <v>50</v>
      </c>
      <c r="AQ1966" t="s">
        <v>50</v>
      </c>
      <c r="AR1966" t="s">
        <v>50</v>
      </c>
      <c r="AS1966" t="s">
        <v>50</v>
      </c>
      <c r="AT1966" t="s">
        <v>50</v>
      </c>
      <c r="AU1966" t="s">
        <v>52</v>
      </c>
      <c r="AV1966" t="s">
        <v>52</v>
      </c>
      <c r="AW1966" t="s">
        <v>52</v>
      </c>
      <c r="AX1966" t="s">
        <v>52</v>
      </c>
      <c r="AY1966" t="s">
        <v>50</v>
      </c>
    </row>
    <row r="1967" spans="1:51" hidden="1" x14ac:dyDescent="0.25">
      <c r="A1967">
        <v>296021</v>
      </c>
      <c r="B1967">
        <v>65</v>
      </c>
      <c r="C1967">
        <v>65</v>
      </c>
      <c r="D1967">
        <v>34</v>
      </c>
      <c r="E1967">
        <v>3</v>
      </c>
      <c r="F1967" t="s">
        <v>2149</v>
      </c>
      <c r="G1967" s="22">
        <v>20406</v>
      </c>
      <c r="H1967">
        <v>63</v>
      </c>
      <c r="I1967" t="s">
        <v>56</v>
      </c>
      <c r="J1967" t="s">
        <v>57</v>
      </c>
      <c r="K1967" t="s">
        <v>58</v>
      </c>
      <c r="L1967">
        <v>24.5</v>
      </c>
      <c r="M1967">
        <v>150</v>
      </c>
      <c r="N1967">
        <v>70</v>
      </c>
      <c r="O1967">
        <v>80</v>
      </c>
      <c r="P1967">
        <v>110</v>
      </c>
      <c r="Q1967">
        <v>60</v>
      </c>
      <c r="R1967" t="s">
        <v>54</v>
      </c>
      <c r="S1967" t="s">
        <v>50</v>
      </c>
      <c r="T1967" t="s">
        <v>50</v>
      </c>
      <c r="U1967" t="s">
        <v>50</v>
      </c>
      <c r="V1967" t="s">
        <v>50</v>
      </c>
      <c r="W1967" t="s">
        <v>50</v>
      </c>
      <c r="X1967" t="s">
        <v>51</v>
      </c>
      <c r="Y1967" t="s">
        <v>50</v>
      </c>
      <c r="Z1967" t="s">
        <v>52</v>
      </c>
      <c r="AA1967" t="s">
        <v>51</v>
      </c>
      <c r="AB1967" t="s">
        <v>50</v>
      </c>
      <c r="AK1967" t="s">
        <v>50</v>
      </c>
      <c r="AL1967" t="s">
        <v>51</v>
      </c>
      <c r="AM1967" t="s">
        <v>50</v>
      </c>
      <c r="AN1967" t="s">
        <v>51</v>
      </c>
      <c r="AO1967" t="s">
        <v>50</v>
      </c>
      <c r="AP1967" t="s">
        <v>50</v>
      </c>
      <c r="AQ1967" t="s">
        <v>50</v>
      </c>
      <c r="AR1967" t="s">
        <v>50</v>
      </c>
      <c r="AS1967" t="s">
        <v>50</v>
      </c>
      <c r="AT1967" t="s">
        <v>50</v>
      </c>
      <c r="AU1967" t="s">
        <v>52</v>
      </c>
      <c r="AV1967" t="s">
        <v>52</v>
      </c>
      <c r="AW1967" t="s">
        <v>52</v>
      </c>
      <c r="AX1967" t="s">
        <v>52</v>
      </c>
      <c r="AY1967" t="s">
        <v>50</v>
      </c>
    </row>
    <row r="1968" spans="1:51" hidden="1" x14ac:dyDescent="0.25">
      <c r="A1968">
        <v>296021</v>
      </c>
      <c r="B1968">
        <v>65</v>
      </c>
      <c r="C1968">
        <v>65</v>
      </c>
      <c r="D1968">
        <v>34</v>
      </c>
      <c r="E1968">
        <v>4</v>
      </c>
      <c r="F1968" t="s">
        <v>2150</v>
      </c>
      <c r="G1968" s="22">
        <v>20406</v>
      </c>
      <c r="H1968">
        <v>63</v>
      </c>
      <c r="I1968" t="s">
        <v>56</v>
      </c>
      <c r="J1968" t="s">
        <v>57</v>
      </c>
      <c r="K1968" t="s">
        <v>58</v>
      </c>
      <c r="L1968">
        <v>24.2</v>
      </c>
      <c r="M1968">
        <v>105</v>
      </c>
      <c r="N1968">
        <v>60</v>
      </c>
      <c r="O1968">
        <v>45</v>
      </c>
      <c r="P1968">
        <v>82.5</v>
      </c>
      <c r="Q1968">
        <v>61</v>
      </c>
      <c r="R1968" t="s">
        <v>54</v>
      </c>
      <c r="S1968" t="s">
        <v>50</v>
      </c>
      <c r="T1968" t="s">
        <v>50</v>
      </c>
      <c r="U1968" t="s">
        <v>50</v>
      </c>
      <c r="V1968" t="s">
        <v>50</v>
      </c>
      <c r="W1968" t="s">
        <v>50</v>
      </c>
      <c r="X1968" t="s">
        <v>51</v>
      </c>
      <c r="Y1968" t="s">
        <v>50</v>
      </c>
      <c r="Z1968" t="s">
        <v>52</v>
      </c>
      <c r="AA1968" t="s">
        <v>51</v>
      </c>
      <c r="AB1968" t="s">
        <v>50</v>
      </c>
      <c r="AK1968" t="s">
        <v>50</v>
      </c>
      <c r="AL1968" t="s">
        <v>51</v>
      </c>
      <c r="AM1968" t="s">
        <v>50</v>
      </c>
      <c r="AN1968" t="s">
        <v>51</v>
      </c>
      <c r="AO1968" t="s">
        <v>50</v>
      </c>
      <c r="AP1968" t="s">
        <v>50</v>
      </c>
      <c r="AQ1968" t="s">
        <v>50</v>
      </c>
      <c r="AR1968" t="s">
        <v>50</v>
      </c>
      <c r="AS1968" t="s">
        <v>50</v>
      </c>
      <c r="AT1968" t="s">
        <v>50</v>
      </c>
      <c r="AU1968" t="s">
        <v>52</v>
      </c>
      <c r="AV1968" t="s">
        <v>52</v>
      </c>
      <c r="AW1968" t="s">
        <v>52</v>
      </c>
      <c r="AX1968" t="s">
        <v>52</v>
      </c>
      <c r="AY1968" t="s">
        <v>51</v>
      </c>
    </row>
    <row r="1969" spans="1:51" hidden="1" x14ac:dyDescent="0.25">
      <c r="A1969">
        <v>296021</v>
      </c>
      <c r="B1969">
        <v>65</v>
      </c>
      <c r="C1969">
        <v>65</v>
      </c>
      <c r="D1969">
        <v>34</v>
      </c>
      <c r="E1969">
        <v>5</v>
      </c>
      <c r="F1969" t="s">
        <v>2151</v>
      </c>
      <c r="G1969" s="22">
        <v>20406</v>
      </c>
      <c r="H1969">
        <v>63</v>
      </c>
      <c r="I1969" t="s">
        <v>56</v>
      </c>
      <c r="J1969" t="s">
        <v>57</v>
      </c>
      <c r="K1969" t="s">
        <v>58</v>
      </c>
      <c r="L1969">
        <v>24.3</v>
      </c>
      <c r="M1969">
        <v>162</v>
      </c>
      <c r="N1969">
        <v>80</v>
      </c>
      <c r="O1969">
        <v>82</v>
      </c>
      <c r="P1969">
        <v>121</v>
      </c>
      <c r="Q1969">
        <v>52</v>
      </c>
      <c r="R1969" t="s">
        <v>54</v>
      </c>
      <c r="S1969" t="s">
        <v>50</v>
      </c>
      <c r="T1969" t="s">
        <v>50</v>
      </c>
      <c r="U1969" t="s">
        <v>50</v>
      </c>
      <c r="V1969" t="s">
        <v>50</v>
      </c>
      <c r="W1969" t="s">
        <v>50</v>
      </c>
      <c r="X1969" t="s">
        <v>51</v>
      </c>
      <c r="Y1969" t="s">
        <v>50</v>
      </c>
      <c r="Z1969" t="s">
        <v>52</v>
      </c>
      <c r="AA1969" t="s">
        <v>51</v>
      </c>
      <c r="AB1969" t="s">
        <v>50</v>
      </c>
      <c r="AK1969" t="s">
        <v>50</v>
      </c>
      <c r="AL1969" t="s">
        <v>51</v>
      </c>
      <c r="AM1969" t="s">
        <v>50</v>
      </c>
      <c r="AN1969" t="s">
        <v>51</v>
      </c>
      <c r="AO1969" t="s">
        <v>50</v>
      </c>
      <c r="AP1969" t="s">
        <v>50</v>
      </c>
      <c r="AQ1969" t="s">
        <v>50</v>
      </c>
      <c r="AR1969" t="s">
        <v>50</v>
      </c>
      <c r="AS1969" t="s">
        <v>50</v>
      </c>
      <c r="AT1969" t="s">
        <v>50</v>
      </c>
      <c r="AU1969" t="s">
        <v>52</v>
      </c>
      <c r="AV1969" t="s">
        <v>52</v>
      </c>
      <c r="AW1969" t="s">
        <v>52</v>
      </c>
      <c r="AX1969" t="s">
        <v>52</v>
      </c>
      <c r="AY1969" t="s">
        <v>51</v>
      </c>
    </row>
    <row r="1970" spans="1:51" hidden="1" x14ac:dyDescent="0.25">
      <c r="A1970">
        <v>296021</v>
      </c>
      <c r="B1970">
        <v>68</v>
      </c>
      <c r="C1970">
        <v>68</v>
      </c>
      <c r="D1970">
        <v>34</v>
      </c>
      <c r="E1970">
        <v>6</v>
      </c>
      <c r="F1970" t="s">
        <v>2152</v>
      </c>
      <c r="G1970" s="22">
        <v>20406</v>
      </c>
      <c r="H1970">
        <v>63</v>
      </c>
      <c r="I1970" t="s">
        <v>56</v>
      </c>
      <c r="J1970" t="s">
        <v>57</v>
      </c>
      <c r="K1970" t="s">
        <v>58</v>
      </c>
      <c r="L1970">
        <v>25.6</v>
      </c>
      <c r="M1970">
        <v>140</v>
      </c>
      <c r="N1970">
        <v>80</v>
      </c>
      <c r="O1970">
        <v>60</v>
      </c>
      <c r="P1970">
        <v>110</v>
      </c>
      <c r="Q1970">
        <v>64</v>
      </c>
      <c r="R1970" t="s">
        <v>54</v>
      </c>
      <c r="S1970" t="s">
        <v>50</v>
      </c>
      <c r="T1970" t="s">
        <v>50</v>
      </c>
      <c r="U1970" t="s">
        <v>50</v>
      </c>
      <c r="V1970" t="s">
        <v>50</v>
      </c>
      <c r="W1970" t="s">
        <v>50</v>
      </c>
      <c r="X1970" t="s">
        <v>51</v>
      </c>
      <c r="Y1970" t="s">
        <v>50</v>
      </c>
      <c r="Z1970" t="s">
        <v>52</v>
      </c>
      <c r="AA1970" t="s">
        <v>51</v>
      </c>
      <c r="AB1970" t="s">
        <v>50</v>
      </c>
      <c r="AC1970">
        <v>88</v>
      </c>
      <c r="AD1970">
        <v>81</v>
      </c>
      <c r="AE1970">
        <v>162</v>
      </c>
      <c r="AF1970">
        <v>4.5999999999999996</v>
      </c>
      <c r="AI1970">
        <v>7.4</v>
      </c>
      <c r="AJ1970">
        <v>4.3</v>
      </c>
      <c r="AK1970" t="s">
        <v>50</v>
      </c>
      <c r="AL1970" t="s">
        <v>51</v>
      </c>
      <c r="AM1970" t="s">
        <v>50</v>
      </c>
      <c r="AN1970" t="s">
        <v>51</v>
      </c>
      <c r="AO1970" t="s">
        <v>50</v>
      </c>
      <c r="AP1970" t="s">
        <v>50</v>
      </c>
      <c r="AQ1970" t="s">
        <v>50</v>
      </c>
      <c r="AR1970" t="s">
        <v>50</v>
      </c>
      <c r="AS1970" t="s">
        <v>50</v>
      </c>
      <c r="AT1970" t="s">
        <v>50</v>
      </c>
      <c r="AU1970" t="s">
        <v>52</v>
      </c>
      <c r="AV1970" t="s">
        <v>52</v>
      </c>
      <c r="AW1970" t="s">
        <v>52</v>
      </c>
      <c r="AX1970" t="s">
        <v>52</v>
      </c>
      <c r="AY1970" t="s">
        <v>51</v>
      </c>
    </row>
    <row r="1971" spans="1:51" hidden="1" x14ac:dyDescent="0.25">
      <c r="A1971">
        <v>296021</v>
      </c>
      <c r="B1971">
        <v>68</v>
      </c>
      <c r="C1971">
        <v>68</v>
      </c>
      <c r="D1971">
        <v>34</v>
      </c>
      <c r="E1971">
        <v>7</v>
      </c>
      <c r="F1971" t="s">
        <v>2153</v>
      </c>
      <c r="G1971" s="22">
        <v>20406</v>
      </c>
      <c r="H1971">
        <v>63</v>
      </c>
      <c r="I1971" t="s">
        <v>56</v>
      </c>
      <c r="J1971" t="s">
        <v>57</v>
      </c>
      <c r="K1971" t="s">
        <v>58</v>
      </c>
      <c r="L1971">
        <v>25.5</v>
      </c>
      <c r="M1971">
        <v>140</v>
      </c>
      <c r="N1971">
        <v>90</v>
      </c>
      <c r="O1971">
        <v>50</v>
      </c>
      <c r="P1971">
        <v>115</v>
      </c>
      <c r="Q1971">
        <v>67</v>
      </c>
      <c r="R1971" t="s">
        <v>54</v>
      </c>
      <c r="S1971" t="s">
        <v>50</v>
      </c>
      <c r="T1971" t="s">
        <v>50</v>
      </c>
      <c r="U1971" t="s">
        <v>50</v>
      </c>
      <c r="V1971" t="s">
        <v>50</v>
      </c>
      <c r="W1971" t="s">
        <v>50</v>
      </c>
      <c r="X1971" t="s">
        <v>51</v>
      </c>
      <c r="Y1971" t="s">
        <v>50</v>
      </c>
      <c r="Z1971" t="s">
        <v>52</v>
      </c>
      <c r="AA1971" t="s">
        <v>51</v>
      </c>
      <c r="AB1971" t="s">
        <v>50</v>
      </c>
      <c r="AK1971" t="s">
        <v>50</v>
      </c>
      <c r="AL1971" t="s">
        <v>51</v>
      </c>
      <c r="AM1971" t="s">
        <v>50</v>
      </c>
      <c r="AN1971" t="s">
        <v>51</v>
      </c>
      <c r="AO1971" t="s">
        <v>50</v>
      </c>
      <c r="AP1971" t="s">
        <v>50</v>
      </c>
      <c r="AQ1971" t="s">
        <v>50</v>
      </c>
      <c r="AR1971" t="s">
        <v>50</v>
      </c>
      <c r="AS1971" t="s">
        <v>50</v>
      </c>
      <c r="AT1971" t="s">
        <v>50</v>
      </c>
      <c r="AU1971" t="s">
        <v>52</v>
      </c>
      <c r="AV1971" t="s">
        <v>52</v>
      </c>
      <c r="AW1971" t="s">
        <v>52</v>
      </c>
      <c r="AX1971" t="s">
        <v>52</v>
      </c>
      <c r="AY1971" t="s">
        <v>50</v>
      </c>
    </row>
    <row r="1972" spans="1:51" hidden="1" x14ac:dyDescent="0.25">
      <c r="A1972">
        <v>296021</v>
      </c>
      <c r="B1972">
        <v>68</v>
      </c>
      <c r="C1972">
        <v>68</v>
      </c>
      <c r="D1972">
        <v>34</v>
      </c>
      <c r="E1972">
        <v>8</v>
      </c>
      <c r="F1972" t="s">
        <v>2154</v>
      </c>
      <c r="G1972" s="22">
        <v>20406</v>
      </c>
      <c r="H1972">
        <v>63</v>
      </c>
      <c r="I1972" t="s">
        <v>56</v>
      </c>
      <c r="J1972" t="s">
        <v>57</v>
      </c>
      <c r="K1972" t="s">
        <v>58</v>
      </c>
      <c r="L1972">
        <v>25.2</v>
      </c>
      <c r="M1972">
        <v>130</v>
      </c>
      <c r="N1972">
        <v>70</v>
      </c>
      <c r="O1972">
        <v>60</v>
      </c>
      <c r="P1972">
        <v>100</v>
      </c>
      <c r="Q1972">
        <v>58</v>
      </c>
      <c r="R1972" t="s">
        <v>54</v>
      </c>
      <c r="S1972" t="s">
        <v>50</v>
      </c>
      <c r="T1972" t="s">
        <v>50</v>
      </c>
      <c r="U1972" t="s">
        <v>50</v>
      </c>
      <c r="V1972" t="s">
        <v>50</v>
      </c>
      <c r="W1972" t="s">
        <v>50</v>
      </c>
      <c r="X1972" t="s">
        <v>51</v>
      </c>
      <c r="Y1972" t="s">
        <v>50</v>
      </c>
      <c r="Z1972" t="s">
        <v>52</v>
      </c>
      <c r="AA1972" t="s">
        <v>51</v>
      </c>
      <c r="AB1972" t="s">
        <v>50</v>
      </c>
      <c r="AK1972" t="s">
        <v>50</v>
      </c>
      <c r="AL1972" t="s">
        <v>51</v>
      </c>
      <c r="AM1972" t="s">
        <v>50</v>
      </c>
      <c r="AN1972" t="s">
        <v>51</v>
      </c>
      <c r="AO1972" t="s">
        <v>50</v>
      </c>
      <c r="AP1972" t="s">
        <v>50</v>
      </c>
      <c r="AQ1972" t="s">
        <v>50</v>
      </c>
      <c r="AR1972" t="s">
        <v>50</v>
      </c>
      <c r="AS1972" t="s">
        <v>50</v>
      </c>
      <c r="AT1972" t="s">
        <v>50</v>
      </c>
      <c r="AU1972" t="s">
        <v>52</v>
      </c>
      <c r="AV1972" t="s">
        <v>52</v>
      </c>
      <c r="AW1972" t="s">
        <v>52</v>
      </c>
      <c r="AX1972" t="s">
        <v>52</v>
      </c>
      <c r="AY1972" t="s">
        <v>50</v>
      </c>
    </row>
    <row r="1973" spans="1:51" hidden="1" x14ac:dyDescent="0.25">
      <c r="A1973">
        <v>296021</v>
      </c>
      <c r="B1973">
        <v>68</v>
      </c>
      <c r="C1973">
        <v>68</v>
      </c>
      <c r="D1973">
        <v>34</v>
      </c>
      <c r="E1973">
        <v>9</v>
      </c>
      <c r="F1973" t="s">
        <v>2155</v>
      </c>
      <c r="G1973" s="22">
        <v>20406</v>
      </c>
      <c r="H1973">
        <v>63</v>
      </c>
      <c r="I1973" t="s">
        <v>56</v>
      </c>
      <c r="J1973" t="s">
        <v>57</v>
      </c>
      <c r="K1973" t="s">
        <v>58</v>
      </c>
      <c r="L1973">
        <v>26.3</v>
      </c>
      <c r="M1973">
        <v>165</v>
      </c>
      <c r="N1973">
        <v>90</v>
      </c>
      <c r="O1973">
        <v>75</v>
      </c>
      <c r="P1973">
        <v>127.5</v>
      </c>
      <c r="Q1973">
        <v>66</v>
      </c>
      <c r="R1973" t="s">
        <v>54</v>
      </c>
      <c r="S1973" t="s">
        <v>50</v>
      </c>
      <c r="T1973" t="s">
        <v>50</v>
      </c>
      <c r="U1973" t="s">
        <v>51</v>
      </c>
      <c r="V1973" t="s">
        <v>50</v>
      </c>
      <c r="W1973" t="s">
        <v>50</v>
      </c>
      <c r="X1973" t="s">
        <v>51</v>
      </c>
      <c r="Y1973" t="s">
        <v>50</v>
      </c>
      <c r="Z1973" t="s">
        <v>52</v>
      </c>
      <c r="AA1973" t="s">
        <v>51</v>
      </c>
      <c r="AB1973" t="s">
        <v>50</v>
      </c>
      <c r="AK1973" t="s">
        <v>50</v>
      </c>
      <c r="AL1973" t="s">
        <v>51</v>
      </c>
      <c r="AM1973" t="s">
        <v>50</v>
      </c>
      <c r="AN1973" t="s">
        <v>51</v>
      </c>
      <c r="AO1973" t="s">
        <v>50</v>
      </c>
      <c r="AP1973" t="s">
        <v>50</v>
      </c>
      <c r="AQ1973" t="s">
        <v>50</v>
      </c>
      <c r="AR1973" t="s">
        <v>50</v>
      </c>
      <c r="AS1973" t="s">
        <v>51</v>
      </c>
      <c r="AT1973" t="s">
        <v>50</v>
      </c>
      <c r="AU1973" t="s">
        <v>52</v>
      </c>
      <c r="AV1973" t="s">
        <v>52</v>
      </c>
      <c r="AW1973" t="s">
        <v>52</v>
      </c>
      <c r="AX1973" t="s">
        <v>52</v>
      </c>
      <c r="AY1973" t="s">
        <v>50</v>
      </c>
    </row>
    <row r="1974" spans="1:51" x14ac:dyDescent="0.25">
      <c r="A1974">
        <v>296031</v>
      </c>
      <c r="B1974">
        <v>60</v>
      </c>
      <c r="C1974">
        <v>60</v>
      </c>
      <c r="D1974">
        <v>60</v>
      </c>
      <c r="E1974">
        <v>1</v>
      </c>
      <c r="F1974" t="s">
        <v>463</v>
      </c>
      <c r="G1974" s="22">
        <v>14889</v>
      </c>
      <c r="H1974">
        <v>78</v>
      </c>
      <c r="I1974" t="s">
        <v>46</v>
      </c>
      <c r="J1974" t="s">
        <v>57</v>
      </c>
      <c r="K1974" t="s">
        <v>58</v>
      </c>
      <c r="L1974">
        <v>28.4</v>
      </c>
      <c r="M1974">
        <v>120</v>
      </c>
      <c r="N1974">
        <v>80</v>
      </c>
      <c r="O1974">
        <v>40</v>
      </c>
      <c r="P1974">
        <v>100</v>
      </c>
      <c r="Q1974">
        <v>68</v>
      </c>
      <c r="R1974" t="s">
        <v>54</v>
      </c>
      <c r="S1974" t="s">
        <v>50</v>
      </c>
      <c r="T1974" t="s">
        <v>50</v>
      </c>
      <c r="U1974" t="s">
        <v>50</v>
      </c>
      <c r="V1974" t="s">
        <v>51</v>
      </c>
      <c r="W1974" t="s">
        <v>50</v>
      </c>
      <c r="X1974" t="s">
        <v>50</v>
      </c>
      <c r="Y1974" t="s">
        <v>50</v>
      </c>
      <c r="Z1974" t="s">
        <v>52</v>
      </c>
      <c r="AA1974" t="s">
        <v>50</v>
      </c>
      <c r="AB1974" t="s">
        <v>50</v>
      </c>
      <c r="AC1974">
        <v>64</v>
      </c>
      <c r="AD1974">
        <v>81</v>
      </c>
      <c r="AE1974">
        <v>141</v>
      </c>
      <c r="AF1974">
        <v>4.2</v>
      </c>
      <c r="AI1974">
        <v>5</v>
      </c>
      <c r="AJ1974">
        <v>2.5</v>
      </c>
      <c r="AK1974" t="s">
        <v>50</v>
      </c>
      <c r="AL1974" t="s">
        <v>51</v>
      </c>
      <c r="AN1974" t="s">
        <v>50</v>
      </c>
      <c r="AO1974" t="s">
        <v>50</v>
      </c>
      <c r="AP1974" t="s">
        <v>50</v>
      </c>
      <c r="AQ1974" t="s">
        <v>50</v>
      </c>
      <c r="AR1974" t="s">
        <v>50</v>
      </c>
      <c r="AS1974" t="s">
        <v>50</v>
      </c>
      <c r="AT1974" t="s">
        <v>50</v>
      </c>
      <c r="AU1974" t="s">
        <v>52</v>
      </c>
      <c r="AV1974" t="s">
        <v>52</v>
      </c>
      <c r="AW1974" t="s">
        <v>52</v>
      </c>
      <c r="AX1974" t="s">
        <v>52</v>
      </c>
      <c r="AY1974" t="s">
        <v>50</v>
      </c>
    </row>
    <row r="1975" spans="1:51" hidden="1" x14ac:dyDescent="0.25">
      <c r="A1975">
        <v>296031</v>
      </c>
      <c r="B1975">
        <v>60</v>
      </c>
      <c r="C1975">
        <v>60</v>
      </c>
      <c r="D1975">
        <v>60</v>
      </c>
      <c r="E1975">
        <v>2</v>
      </c>
      <c r="F1975" t="s">
        <v>2156</v>
      </c>
      <c r="G1975" s="22">
        <v>14889</v>
      </c>
      <c r="H1975">
        <v>78</v>
      </c>
      <c r="I1975" t="s">
        <v>46</v>
      </c>
      <c r="J1975" t="s">
        <v>57</v>
      </c>
      <c r="K1975" t="s">
        <v>58</v>
      </c>
      <c r="L1975">
        <v>27.3</v>
      </c>
      <c r="M1975">
        <v>110</v>
      </c>
      <c r="N1975">
        <v>70</v>
      </c>
      <c r="O1975">
        <v>40</v>
      </c>
      <c r="P1975">
        <v>90</v>
      </c>
      <c r="Q1975">
        <v>83</v>
      </c>
      <c r="R1975" t="s">
        <v>54</v>
      </c>
      <c r="S1975" t="s">
        <v>50</v>
      </c>
      <c r="T1975" t="s">
        <v>50</v>
      </c>
      <c r="U1975" t="s">
        <v>50</v>
      </c>
      <c r="V1975" t="s">
        <v>51</v>
      </c>
      <c r="W1975" t="s">
        <v>50</v>
      </c>
      <c r="X1975" t="s">
        <v>50</v>
      </c>
      <c r="Y1975" t="s">
        <v>50</v>
      </c>
      <c r="Z1975" t="s">
        <v>52</v>
      </c>
      <c r="AA1975" t="s">
        <v>50</v>
      </c>
      <c r="AB1975" t="s">
        <v>50</v>
      </c>
      <c r="AK1975" t="s">
        <v>50</v>
      </c>
      <c r="AL1975" t="s">
        <v>51</v>
      </c>
      <c r="AN1975" t="s">
        <v>50</v>
      </c>
      <c r="AO1975" t="s">
        <v>50</v>
      </c>
      <c r="AP1975" t="s">
        <v>51</v>
      </c>
      <c r="AQ1975" t="s">
        <v>50</v>
      </c>
      <c r="AR1975" t="s">
        <v>50</v>
      </c>
      <c r="AS1975" t="s">
        <v>50</v>
      </c>
      <c r="AT1975" t="s">
        <v>50</v>
      </c>
      <c r="AU1975" t="s">
        <v>52</v>
      </c>
      <c r="AV1975" t="s">
        <v>52</v>
      </c>
      <c r="AW1975" t="s">
        <v>52</v>
      </c>
      <c r="AX1975" t="s">
        <v>52</v>
      </c>
      <c r="AY1975" t="s">
        <v>50</v>
      </c>
    </row>
    <row r="1976" spans="1:51" hidden="1" x14ac:dyDescent="0.25">
      <c r="A1976">
        <v>296031</v>
      </c>
      <c r="B1976">
        <v>60</v>
      </c>
      <c r="C1976">
        <v>60</v>
      </c>
      <c r="D1976">
        <v>60</v>
      </c>
      <c r="E1976">
        <v>3</v>
      </c>
      <c r="F1976" t="s">
        <v>2157</v>
      </c>
      <c r="G1976" s="22">
        <v>14889</v>
      </c>
      <c r="H1976">
        <v>78</v>
      </c>
      <c r="I1976" t="s">
        <v>46</v>
      </c>
      <c r="J1976" t="s">
        <v>57</v>
      </c>
      <c r="K1976" t="s">
        <v>58</v>
      </c>
      <c r="L1976">
        <v>27.3</v>
      </c>
      <c r="M1976">
        <v>125</v>
      </c>
      <c r="N1976">
        <v>80</v>
      </c>
      <c r="O1976">
        <v>45</v>
      </c>
      <c r="P1976">
        <v>102.5</v>
      </c>
      <c r="Q1976">
        <v>60</v>
      </c>
      <c r="R1976" t="s">
        <v>54</v>
      </c>
      <c r="S1976" t="s">
        <v>50</v>
      </c>
      <c r="T1976" t="s">
        <v>50</v>
      </c>
      <c r="U1976" t="s">
        <v>50</v>
      </c>
      <c r="V1976" t="s">
        <v>51</v>
      </c>
      <c r="W1976" t="s">
        <v>50</v>
      </c>
      <c r="X1976" t="s">
        <v>50</v>
      </c>
      <c r="Y1976" t="s">
        <v>50</v>
      </c>
      <c r="Z1976" t="s">
        <v>52</v>
      </c>
      <c r="AA1976" t="s">
        <v>50</v>
      </c>
      <c r="AB1976" t="s">
        <v>50</v>
      </c>
      <c r="AC1976">
        <v>67</v>
      </c>
      <c r="AD1976">
        <v>74</v>
      </c>
      <c r="AE1976">
        <v>142</v>
      </c>
      <c r="AF1976">
        <v>4.5999999999999996</v>
      </c>
      <c r="AI1976">
        <v>5.5</v>
      </c>
      <c r="AJ1976">
        <v>3</v>
      </c>
      <c r="AK1976" t="s">
        <v>50</v>
      </c>
      <c r="AL1976" t="s">
        <v>51</v>
      </c>
      <c r="AM1976" t="s">
        <v>50</v>
      </c>
      <c r="AN1976" t="s">
        <v>50</v>
      </c>
      <c r="AO1976" t="s">
        <v>50</v>
      </c>
      <c r="AP1976" t="s">
        <v>51</v>
      </c>
      <c r="AQ1976" t="s">
        <v>50</v>
      </c>
      <c r="AR1976" t="s">
        <v>50</v>
      </c>
      <c r="AS1976" t="s">
        <v>50</v>
      </c>
      <c r="AT1976" t="s">
        <v>50</v>
      </c>
      <c r="AU1976" t="s">
        <v>52</v>
      </c>
      <c r="AV1976" t="s">
        <v>52</v>
      </c>
      <c r="AW1976" t="s">
        <v>52</v>
      </c>
      <c r="AX1976" t="s">
        <v>52</v>
      </c>
      <c r="AY1976" t="s">
        <v>50</v>
      </c>
    </row>
    <row r="1977" spans="1:51" hidden="1" x14ac:dyDescent="0.25">
      <c r="A1977">
        <v>296031</v>
      </c>
      <c r="B1977">
        <v>60</v>
      </c>
      <c r="C1977">
        <v>60</v>
      </c>
      <c r="D1977">
        <v>60</v>
      </c>
      <c r="E1977">
        <v>4</v>
      </c>
      <c r="F1977" t="s">
        <v>2158</v>
      </c>
      <c r="G1977" s="22">
        <v>14889</v>
      </c>
      <c r="H1977">
        <v>78</v>
      </c>
      <c r="I1977" t="s">
        <v>46</v>
      </c>
      <c r="J1977" t="s">
        <v>57</v>
      </c>
      <c r="K1977" t="s">
        <v>58</v>
      </c>
      <c r="L1977">
        <v>29.3</v>
      </c>
      <c r="M1977">
        <v>127</v>
      </c>
      <c r="N1977">
        <v>85</v>
      </c>
      <c r="O1977">
        <v>42</v>
      </c>
      <c r="P1977">
        <v>106</v>
      </c>
      <c r="Q1977">
        <v>56</v>
      </c>
      <c r="R1977" t="s">
        <v>54</v>
      </c>
      <c r="S1977" t="s">
        <v>50</v>
      </c>
      <c r="T1977" t="s">
        <v>50</v>
      </c>
      <c r="U1977" t="s">
        <v>50</v>
      </c>
      <c r="V1977" t="s">
        <v>51</v>
      </c>
      <c r="W1977" t="s">
        <v>50</v>
      </c>
      <c r="X1977" t="s">
        <v>50</v>
      </c>
      <c r="Y1977" t="s">
        <v>50</v>
      </c>
      <c r="Z1977" t="s">
        <v>52</v>
      </c>
      <c r="AA1977" t="s">
        <v>50</v>
      </c>
      <c r="AB1977" t="s">
        <v>50</v>
      </c>
      <c r="AC1977">
        <v>72</v>
      </c>
      <c r="AD1977">
        <v>70</v>
      </c>
      <c r="AE1977">
        <v>136</v>
      </c>
      <c r="AF1977">
        <v>4.2</v>
      </c>
      <c r="AI1977">
        <v>5</v>
      </c>
      <c r="AJ1977">
        <v>2.5</v>
      </c>
      <c r="AK1977" t="s">
        <v>50</v>
      </c>
      <c r="AL1977" t="s">
        <v>51</v>
      </c>
      <c r="AM1977" t="s">
        <v>50</v>
      </c>
      <c r="AN1977" t="s">
        <v>50</v>
      </c>
      <c r="AO1977" t="s">
        <v>50</v>
      </c>
      <c r="AP1977" t="s">
        <v>51</v>
      </c>
      <c r="AQ1977" t="s">
        <v>50</v>
      </c>
      <c r="AR1977" t="s">
        <v>50</v>
      </c>
      <c r="AS1977" t="s">
        <v>51</v>
      </c>
      <c r="AT1977" t="s">
        <v>50</v>
      </c>
      <c r="AU1977" t="s">
        <v>52</v>
      </c>
      <c r="AV1977" t="s">
        <v>52</v>
      </c>
      <c r="AW1977" t="s">
        <v>52</v>
      </c>
      <c r="AX1977" t="s">
        <v>52</v>
      </c>
      <c r="AY1977" t="s">
        <v>51</v>
      </c>
    </row>
    <row r="1978" spans="1:51" hidden="1" x14ac:dyDescent="0.25">
      <c r="A1978">
        <v>296031</v>
      </c>
      <c r="B1978">
        <v>55</v>
      </c>
      <c r="C1978">
        <v>55</v>
      </c>
      <c r="D1978">
        <v>55</v>
      </c>
      <c r="E1978">
        <v>5</v>
      </c>
      <c r="F1978" t="s">
        <v>2159</v>
      </c>
      <c r="G1978" s="22">
        <v>14889</v>
      </c>
      <c r="H1978">
        <v>78</v>
      </c>
      <c r="I1978" t="s">
        <v>46</v>
      </c>
      <c r="J1978" t="s">
        <v>57</v>
      </c>
      <c r="K1978" t="s">
        <v>58</v>
      </c>
      <c r="L1978">
        <v>28.9</v>
      </c>
      <c r="M1978">
        <v>120</v>
      </c>
      <c r="N1978">
        <v>80</v>
      </c>
      <c r="O1978">
        <v>40</v>
      </c>
      <c r="P1978">
        <v>100</v>
      </c>
      <c r="Q1978">
        <v>55</v>
      </c>
      <c r="R1978" t="s">
        <v>54</v>
      </c>
      <c r="S1978" t="s">
        <v>50</v>
      </c>
      <c r="T1978" t="s">
        <v>50</v>
      </c>
      <c r="U1978" t="s">
        <v>50</v>
      </c>
      <c r="V1978" t="s">
        <v>51</v>
      </c>
      <c r="W1978" t="s">
        <v>50</v>
      </c>
      <c r="X1978" t="s">
        <v>50</v>
      </c>
      <c r="Y1978" t="s">
        <v>50</v>
      </c>
      <c r="Z1978" t="s">
        <v>52</v>
      </c>
      <c r="AA1978" t="s">
        <v>50</v>
      </c>
      <c r="AB1978" t="s">
        <v>50</v>
      </c>
      <c r="AK1978" t="s">
        <v>50</v>
      </c>
      <c r="AL1978" t="s">
        <v>51</v>
      </c>
      <c r="AM1978" t="s">
        <v>50</v>
      </c>
      <c r="AN1978" t="s">
        <v>50</v>
      </c>
      <c r="AO1978" t="s">
        <v>50</v>
      </c>
      <c r="AP1978" t="s">
        <v>51</v>
      </c>
      <c r="AQ1978" t="s">
        <v>50</v>
      </c>
      <c r="AR1978" t="s">
        <v>50</v>
      </c>
      <c r="AS1978" t="s">
        <v>51</v>
      </c>
      <c r="AT1978" t="s">
        <v>50</v>
      </c>
      <c r="AU1978" t="s">
        <v>52</v>
      </c>
      <c r="AV1978" t="s">
        <v>52</v>
      </c>
      <c r="AW1978" t="s">
        <v>52</v>
      </c>
      <c r="AX1978" t="s">
        <v>52</v>
      </c>
      <c r="AY1978" t="s">
        <v>51</v>
      </c>
    </row>
    <row r="1979" spans="1:51" hidden="1" x14ac:dyDescent="0.25">
      <c r="A1979">
        <v>296031</v>
      </c>
      <c r="B1979">
        <v>55</v>
      </c>
      <c r="C1979">
        <v>55</v>
      </c>
      <c r="D1979">
        <v>55</v>
      </c>
      <c r="E1979">
        <v>6</v>
      </c>
      <c r="F1979" t="s">
        <v>2160</v>
      </c>
      <c r="G1979" s="22">
        <v>14889</v>
      </c>
      <c r="H1979">
        <v>78</v>
      </c>
      <c r="I1979" t="s">
        <v>46</v>
      </c>
      <c r="J1979" t="s">
        <v>57</v>
      </c>
      <c r="K1979" t="s">
        <v>58</v>
      </c>
      <c r="L1979">
        <v>28.4</v>
      </c>
      <c r="M1979">
        <v>130</v>
      </c>
      <c r="N1979">
        <v>70</v>
      </c>
      <c r="O1979">
        <v>60</v>
      </c>
      <c r="P1979">
        <v>100</v>
      </c>
      <c r="Q1979">
        <v>60</v>
      </c>
      <c r="R1979" t="s">
        <v>54</v>
      </c>
      <c r="S1979" t="s">
        <v>50</v>
      </c>
      <c r="T1979" t="s">
        <v>50</v>
      </c>
      <c r="U1979" t="s">
        <v>50</v>
      </c>
      <c r="V1979" t="s">
        <v>51</v>
      </c>
      <c r="W1979" t="s">
        <v>50</v>
      </c>
      <c r="X1979" t="s">
        <v>50</v>
      </c>
      <c r="Y1979" t="s">
        <v>50</v>
      </c>
      <c r="Z1979" t="s">
        <v>52</v>
      </c>
      <c r="AA1979" t="s">
        <v>50</v>
      </c>
      <c r="AB1979" t="s">
        <v>50</v>
      </c>
      <c r="AC1979">
        <v>65</v>
      </c>
      <c r="AD1979">
        <v>79</v>
      </c>
      <c r="AE1979">
        <v>137</v>
      </c>
      <c r="AF1979">
        <v>4.5</v>
      </c>
      <c r="AI1979">
        <v>5.4</v>
      </c>
      <c r="AJ1979">
        <v>2.9</v>
      </c>
      <c r="AK1979" t="s">
        <v>50</v>
      </c>
      <c r="AL1979" t="s">
        <v>51</v>
      </c>
      <c r="AM1979" t="s">
        <v>50</v>
      </c>
      <c r="AN1979" t="s">
        <v>50</v>
      </c>
      <c r="AO1979" t="s">
        <v>50</v>
      </c>
      <c r="AP1979" t="s">
        <v>51</v>
      </c>
      <c r="AQ1979" t="s">
        <v>50</v>
      </c>
      <c r="AR1979" t="s">
        <v>50</v>
      </c>
      <c r="AS1979" t="s">
        <v>51</v>
      </c>
      <c r="AT1979" t="s">
        <v>50</v>
      </c>
      <c r="AU1979" t="s">
        <v>52</v>
      </c>
      <c r="AV1979" t="s">
        <v>52</v>
      </c>
      <c r="AW1979" t="s">
        <v>52</v>
      </c>
      <c r="AX1979" t="s">
        <v>52</v>
      </c>
      <c r="AY1979" t="s">
        <v>51</v>
      </c>
    </row>
    <row r="1980" spans="1:51" x14ac:dyDescent="0.25">
      <c r="A1980">
        <v>296211</v>
      </c>
      <c r="B1980">
        <v>68</v>
      </c>
      <c r="D1980">
        <v>68</v>
      </c>
      <c r="E1980">
        <v>1</v>
      </c>
      <c r="F1980" t="s">
        <v>464</v>
      </c>
      <c r="G1980" s="22">
        <v>8459</v>
      </c>
      <c r="H1980">
        <v>95</v>
      </c>
      <c r="I1980" t="s">
        <v>56</v>
      </c>
      <c r="J1980" t="s">
        <v>57</v>
      </c>
      <c r="K1980" t="s">
        <v>58</v>
      </c>
      <c r="L1980">
        <v>19.7</v>
      </c>
      <c r="M1980">
        <v>170</v>
      </c>
      <c r="N1980">
        <v>60</v>
      </c>
      <c r="O1980">
        <v>110</v>
      </c>
      <c r="P1980">
        <v>115</v>
      </c>
      <c r="Q1980">
        <v>85</v>
      </c>
      <c r="R1980" t="s">
        <v>54</v>
      </c>
      <c r="S1980" t="s">
        <v>51</v>
      </c>
      <c r="T1980" t="s">
        <v>50</v>
      </c>
      <c r="U1980" t="s">
        <v>50</v>
      </c>
      <c r="V1980" t="s">
        <v>51</v>
      </c>
      <c r="W1980" t="s">
        <v>51</v>
      </c>
      <c r="X1980" t="s">
        <v>51</v>
      </c>
      <c r="Y1980" t="s">
        <v>50</v>
      </c>
      <c r="Z1980" t="s">
        <v>52</v>
      </c>
      <c r="AA1980" t="s">
        <v>50</v>
      </c>
      <c r="AB1980" t="s">
        <v>51</v>
      </c>
      <c r="AC1980">
        <v>135</v>
      </c>
      <c r="AD1980">
        <v>39</v>
      </c>
      <c r="AE1980">
        <v>129</v>
      </c>
      <c r="AF1980">
        <v>3.8</v>
      </c>
      <c r="AI1980">
        <v>4.2</v>
      </c>
      <c r="AJ1980">
        <v>1.9</v>
      </c>
      <c r="AK1980" t="s">
        <v>50</v>
      </c>
      <c r="AL1980" t="s">
        <v>51</v>
      </c>
      <c r="AN1980" t="s">
        <v>50</v>
      </c>
      <c r="AO1980" t="s">
        <v>51</v>
      </c>
      <c r="AP1980" t="s">
        <v>50</v>
      </c>
      <c r="AQ1980" t="s">
        <v>50</v>
      </c>
      <c r="AR1980" t="s">
        <v>50</v>
      </c>
      <c r="AS1980" t="s">
        <v>50</v>
      </c>
      <c r="AT1980" t="s">
        <v>50</v>
      </c>
      <c r="AU1980" t="s">
        <v>52</v>
      </c>
      <c r="AV1980" t="s">
        <v>52</v>
      </c>
      <c r="AW1980" t="s">
        <v>52</v>
      </c>
      <c r="AX1980" t="s">
        <v>52</v>
      </c>
      <c r="AY1980" t="s">
        <v>51</v>
      </c>
    </row>
    <row r="1981" spans="1:51" hidden="1" x14ac:dyDescent="0.25">
      <c r="A1981">
        <v>296211</v>
      </c>
      <c r="B1981">
        <v>68</v>
      </c>
      <c r="D1981">
        <v>68</v>
      </c>
      <c r="E1981">
        <v>2</v>
      </c>
      <c r="F1981" t="s">
        <v>2161</v>
      </c>
      <c r="G1981" s="22">
        <v>8459</v>
      </c>
      <c r="H1981">
        <v>95</v>
      </c>
      <c r="I1981" t="s">
        <v>56</v>
      </c>
      <c r="J1981" t="s">
        <v>57</v>
      </c>
      <c r="K1981" t="s">
        <v>58</v>
      </c>
      <c r="L1981">
        <v>19.2</v>
      </c>
      <c r="M1981">
        <v>130</v>
      </c>
      <c r="N1981">
        <v>60</v>
      </c>
      <c r="O1981">
        <v>70</v>
      </c>
      <c r="P1981">
        <v>95</v>
      </c>
      <c r="Q1981">
        <v>88</v>
      </c>
      <c r="R1981" t="s">
        <v>54</v>
      </c>
      <c r="S1981" t="s">
        <v>51</v>
      </c>
      <c r="T1981" t="s">
        <v>50</v>
      </c>
      <c r="U1981" t="s">
        <v>50</v>
      </c>
      <c r="V1981" t="s">
        <v>51</v>
      </c>
      <c r="W1981" t="s">
        <v>51</v>
      </c>
      <c r="X1981" t="s">
        <v>51</v>
      </c>
      <c r="Y1981" t="s">
        <v>50</v>
      </c>
      <c r="Z1981" t="s">
        <v>52</v>
      </c>
      <c r="AA1981" t="s">
        <v>50</v>
      </c>
      <c r="AB1981" t="s">
        <v>51</v>
      </c>
      <c r="AK1981" t="s">
        <v>50</v>
      </c>
      <c r="AL1981" t="s">
        <v>51</v>
      </c>
      <c r="AM1981" t="s">
        <v>50</v>
      </c>
      <c r="AN1981" t="s">
        <v>50</v>
      </c>
      <c r="AO1981" t="s">
        <v>51</v>
      </c>
      <c r="AP1981" t="s">
        <v>50</v>
      </c>
      <c r="AQ1981" t="s">
        <v>50</v>
      </c>
      <c r="AR1981" t="s">
        <v>50</v>
      </c>
      <c r="AS1981" t="s">
        <v>50</v>
      </c>
      <c r="AT1981" t="s">
        <v>50</v>
      </c>
      <c r="AU1981" t="s">
        <v>52</v>
      </c>
      <c r="AV1981" t="s">
        <v>52</v>
      </c>
      <c r="AW1981" t="s">
        <v>52</v>
      </c>
      <c r="AX1981" t="s">
        <v>52</v>
      </c>
      <c r="AY1981" t="s">
        <v>51</v>
      </c>
    </row>
    <row r="1982" spans="1:51" hidden="1" x14ac:dyDescent="0.25">
      <c r="A1982">
        <v>296211</v>
      </c>
      <c r="B1982">
        <v>68</v>
      </c>
      <c r="D1982">
        <v>68</v>
      </c>
      <c r="E1982">
        <v>3</v>
      </c>
      <c r="F1982" t="s">
        <v>2162</v>
      </c>
      <c r="G1982" s="22">
        <v>8459</v>
      </c>
      <c r="H1982">
        <v>95</v>
      </c>
      <c r="I1982" t="s">
        <v>56</v>
      </c>
      <c r="J1982" t="s">
        <v>57</v>
      </c>
      <c r="K1982" t="s">
        <v>58</v>
      </c>
      <c r="L1982">
        <v>19.399999999999999</v>
      </c>
      <c r="M1982">
        <v>140</v>
      </c>
      <c r="N1982">
        <v>70</v>
      </c>
      <c r="O1982">
        <v>70</v>
      </c>
      <c r="P1982">
        <v>105</v>
      </c>
      <c r="Q1982">
        <v>78</v>
      </c>
      <c r="R1982" t="s">
        <v>54</v>
      </c>
      <c r="S1982" t="s">
        <v>51</v>
      </c>
      <c r="T1982" t="s">
        <v>50</v>
      </c>
      <c r="U1982" t="s">
        <v>50</v>
      </c>
      <c r="V1982" t="s">
        <v>51</v>
      </c>
      <c r="W1982" t="s">
        <v>51</v>
      </c>
      <c r="X1982" t="s">
        <v>51</v>
      </c>
      <c r="Y1982" t="s">
        <v>50</v>
      </c>
      <c r="Z1982" t="s">
        <v>52</v>
      </c>
      <c r="AA1982" t="s">
        <v>50</v>
      </c>
      <c r="AB1982" t="s">
        <v>51</v>
      </c>
      <c r="AK1982" t="s">
        <v>50</v>
      </c>
      <c r="AL1982" t="s">
        <v>51</v>
      </c>
      <c r="AM1982" t="s">
        <v>50</v>
      </c>
      <c r="AN1982" t="s">
        <v>50</v>
      </c>
      <c r="AO1982" t="s">
        <v>51</v>
      </c>
      <c r="AP1982" t="s">
        <v>50</v>
      </c>
      <c r="AQ1982" t="s">
        <v>50</v>
      </c>
      <c r="AR1982" t="s">
        <v>50</v>
      </c>
      <c r="AS1982" t="s">
        <v>50</v>
      </c>
      <c r="AT1982" t="s">
        <v>50</v>
      </c>
      <c r="AU1982" t="s">
        <v>52</v>
      </c>
      <c r="AV1982" t="s">
        <v>52</v>
      </c>
      <c r="AW1982" t="s">
        <v>52</v>
      </c>
      <c r="AX1982" t="s">
        <v>52</v>
      </c>
      <c r="AY1982" t="s">
        <v>51</v>
      </c>
    </row>
    <row r="1983" spans="1:51" hidden="1" x14ac:dyDescent="0.25">
      <c r="A1983">
        <v>296211</v>
      </c>
      <c r="B1983">
        <v>55</v>
      </c>
      <c r="C1983">
        <v>55</v>
      </c>
      <c r="D1983">
        <v>55</v>
      </c>
      <c r="E1983">
        <v>4</v>
      </c>
      <c r="F1983" t="s">
        <v>2163</v>
      </c>
      <c r="G1983" s="22">
        <v>8459</v>
      </c>
      <c r="H1983">
        <v>95</v>
      </c>
      <c r="I1983" t="s">
        <v>56</v>
      </c>
      <c r="J1983" t="s">
        <v>57</v>
      </c>
      <c r="K1983" t="s">
        <v>58</v>
      </c>
      <c r="L1983">
        <v>19.5</v>
      </c>
      <c r="M1983">
        <v>140</v>
      </c>
      <c r="N1983">
        <v>60</v>
      </c>
      <c r="O1983">
        <v>80</v>
      </c>
      <c r="P1983">
        <v>100</v>
      </c>
      <c r="Q1983">
        <v>87</v>
      </c>
      <c r="R1983" t="s">
        <v>54</v>
      </c>
      <c r="S1983" t="s">
        <v>50</v>
      </c>
      <c r="T1983" t="s">
        <v>50</v>
      </c>
      <c r="U1983" t="s">
        <v>50</v>
      </c>
      <c r="V1983" t="s">
        <v>51</v>
      </c>
      <c r="W1983" t="s">
        <v>51</v>
      </c>
      <c r="X1983" t="s">
        <v>51</v>
      </c>
      <c r="Y1983" t="s">
        <v>50</v>
      </c>
      <c r="Z1983" t="s">
        <v>52</v>
      </c>
      <c r="AA1983" t="s">
        <v>50</v>
      </c>
      <c r="AB1983" t="s">
        <v>51</v>
      </c>
      <c r="AC1983">
        <v>132</v>
      </c>
      <c r="AD1983">
        <v>40</v>
      </c>
      <c r="AE1983">
        <v>132</v>
      </c>
      <c r="AF1983">
        <v>3.8</v>
      </c>
      <c r="AI1983">
        <v>4.0999999999999996</v>
      </c>
      <c r="AJ1983">
        <v>2.2000000000000002</v>
      </c>
      <c r="AK1983" t="s">
        <v>50</v>
      </c>
      <c r="AL1983" t="s">
        <v>51</v>
      </c>
      <c r="AM1983" t="s">
        <v>50</v>
      </c>
      <c r="AN1983" t="s">
        <v>50</v>
      </c>
      <c r="AO1983" t="s">
        <v>51</v>
      </c>
      <c r="AP1983" t="s">
        <v>50</v>
      </c>
      <c r="AQ1983" t="s">
        <v>50</v>
      </c>
      <c r="AR1983" t="s">
        <v>50</v>
      </c>
      <c r="AS1983" t="s">
        <v>50</v>
      </c>
      <c r="AT1983" t="s">
        <v>50</v>
      </c>
      <c r="AU1983" t="s">
        <v>52</v>
      </c>
      <c r="AV1983" t="s">
        <v>52</v>
      </c>
      <c r="AW1983" t="s">
        <v>52</v>
      </c>
      <c r="AX1983" t="s">
        <v>52</v>
      </c>
      <c r="AY1983" t="s">
        <v>51</v>
      </c>
    </row>
    <row r="1984" spans="1:51" x14ac:dyDescent="0.25">
      <c r="A1984">
        <v>296350</v>
      </c>
      <c r="B1984">
        <v>65</v>
      </c>
      <c r="C1984">
        <v>65</v>
      </c>
      <c r="D1984">
        <v>65</v>
      </c>
      <c r="E1984">
        <v>1</v>
      </c>
      <c r="F1984" t="s">
        <v>465</v>
      </c>
      <c r="G1984" s="22">
        <v>9924</v>
      </c>
      <c r="H1984">
        <v>91</v>
      </c>
      <c r="I1984" t="s">
        <v>46</v>
      </c>
      <c r="J1984" t="s">
        <v>47</v>
      </c>
      <c r="K1984" t="s">
        <v>58</v>
      </c>
      <c r="L1984">
        <v>24.6</v>
      </c>
      <c r="M1984">
        <v>130</v>
      </c>
      <c r="N1984">
        <v>60</v>
      </c>
      <c r="O1984">
        <v>70</v>
      </c>
      <c r="P1984">
        <v>95</v>
      </c>
      <c r="Q1984">
        <v>64</v>
      </c>
      <c r="R1984" t="s">
        <v>59</v>
      </c>
      <c r="S1984" t="s">
        <v>51</v>
      </c>
      <c r="T1984" t="s">
        <v>50</v>
      </c>
      <c r="U1984" t="s">
        <v>51</v>
      </c>
      <c r="V1984" t="s">
        <v>50</v>
      </c>
      <c r="W1984" t="s">
        <v>50</v>
      </c>
      <c r="X1984" t="s">
        <v>50</v>
      </c>
      <c r="Y1984" t="s">
        <v>50</v>
      </c>
      <c r="Z1984" t="b">
        <v>1</v>
      </c>
      <c r="AA1984" t="s">
        <v>50</v>
      </c>
      <c r="AB1984" t="s">
        <v>51</v>
      </c>
      <c r="AC1984">
        <v>200</v>
      </c>
      <c r="AD1984">
        <v>19</v>
      </c>
      <c r="AF1984">
        <v>4.9000000000000004</v>
      </c>
      <c r="AK1984" t="s">
        <v>50</v>
      </c>
      <c r="AL1984" t="s">
        <v>50</v>
      </c>
      <c r="AN1984" t="s">
        <v>51</v>
      </c>
      <c r="AO1984" t="s">
        <v>51</v>
      </c>
      <c r="AP1984" t="s">
        <v>50</v>
      </c>
      <c r="AQ1984" t="s">
        <v>50</v>
      </c>
      <c r="AR1984" t="s">
        <v>50</v>
      </c>
      <c r="AS1984" t="s">
        <v>50</v>
      </c>
      <c r="AT1984" t="s">
        <v>50</v>
      </c>
      <c r="AU1984" t="s">
        <v>52</v>
      </c>
      <c r="AV1984" t="s">
        <v>52</v>
      </c>
      <c r="AW1984" t="s">
        <v>52</v>
      </c>
      <c r="AX1984" t="s">
        <v>52</v>
      </c>
      <c r="AY1984" t="s">
        <v>51</v>
      </c>
    </row>
    <row r="1985" spans="1:51" hidden="1" x14ac:dyDescent="0.25">
      <c r="A1985">
        <v>296350</v>
      </c>
      <c r="B1985">
        <v>65</v>
      </c>
      <c r="C1985">
        <v>65</v>
      </c>
      <c r="D1985">
        <v>65</v>
      </c>
      <c r="E1985">
        <v>2</v>
      </c>
      <c r="F1985" t="s">
        <v>2164</v>
      </c>
      <c r="G1985" s="22">
        <v>9924</v>
      </c>
      <c r="H1985">
        <v>91</v>
      </c>
      <c r="I1985" t="s">
        <v>46</v>
      </c>
      <c r="J1985" t="s">
        <v>47</v>
      </c>
      <c r="K1985" t="s">
        <v>58</v>
      </c>
      <c r="L1985">
        <v>24.9</v>
      </c>
      <c r="M1985">
        <v>145</v>
      </c>
      <c r="N1985">
        <v>70</v>
      </c>
      <c r="O1985">
        <v>75</v>
      </c>
      <c r="P1985">
        <v>107.5</v>
      </c>
      <c r="Q1985">
        <v>55</v>
      </c>
      <c r="R1985" t="s">
        <v>59</v>
      </c>
      <c r="S1985" t="s">
        <v>51</v>
      </c>
      <c r="T1985" t="s">
        <v>50</v>
      </c>
      <c r="U1985" t="s">
        <v>50</v>
      </c>
      <c r="V1985" t="s">
        <v>50</v>
      </c>
      <c r="W1985" t="s">
        <v>50</v>
      </c>
      <c r="X1985" t="s">
        <v>50</v>
      </c>
      <c r="Y1985" t="s">
        <v>50</v>
      </c>
      <c r="Z1985" t="b">
        <v>1</v>
      </c>
      <c r="AA1985" t="s">
        <v>50</v>
      </c>
      <c r="AB1985" t="s">
        <v>51</v>
      </c>
      <c r="AC1985">
        <v>158</v>
      </c>
      <c r="AD1985">
        <v>25</v>
      </c>
      <c r="AE1985">
        <v>112</v>
      </c>
      <c r="AF1985">
        <v>4.2</v>
      </c>
      <c r="AK1985" t="s">
        <v>50</v>
      </c>
      <c r="AL1985" t="s">
        <v>50</v>
      </c>
      <c r="AM1985" t="s">
        <v>50</v>
      </c>
      <c r="AN1985" t="s">
        <v>51</v>
      </c>
      <c r="AO1985" t="s">
        <v>51</v>
      </c>
      <c r="AP1985" t="s">
        <v>50</v>
      </c>
      <c r="AQ1985" t="s">
        <v>50</v>
      </c>
      <c r="AR1985" t="s">
        <v>50</v>
      </c>
      <c r="AS1985" t="s">
        <v>50</v>
      </c>
      <c r="AT1985" t="s">
        <v>50</v>
      </c>
      <c r="AU1985" t="s">
        <v>52</v>
      </c>
      <c r="AV1985" t="s">
        <v>52</v>
      </c>
      <c r="AW1985" t="s">
        <v>52</v>
      </c>
      <c r="AX1985" t="s">
        <v>52</v>
      </c>
      <c r="AY1985" t="s">
        <v>51</v>
      </c>
    </row>
    <row r="1986" spans="1:51" hidden="1" x14ac:dyDescent="0.25">
      <c r="A1986">
        <v>296350</v>
      </c>
      <c r="B1986">
        <v>65</v>
      </c>
      <c r="C1986">
        <v>65</v>
      </c>
      <c r="D1986">
        <v>65</v>
      </c>
      <c r="E1986">
        <v>3</v>
      </c>
      <c r="F1986" t="s">
        <v>2165</v>
      </c>
      <c r="G1986" s="22">
        <v>9924</v>
      </c>
      <c r="H1986">
        <v>91</v>
      </c>
      <c r="I1986" t="s">
        <v>46</v>
      </c>
      <c r="J1986" t="s">
        <v>47</v>
      </c>
      <c r="K1986" t="s">
        <v>58</v>
      </c>
      <c r="L1986">
        <v>24.1</v>
      </c>
      <c r="M1986">
        <v>140</v>
      </c>
      <c r="N1986">
        <v>70</v>
      </c>
      <c r="O1986">
        <v>70</v>
      </c>
      <c r="P1986">
        <v>105</v>
      </c>
      <c r="Q1986">
        <v>54</v>
      </c>
      <c r="R1986" t="s">
        <v>59</v>
      </c>
      <c r="S1986" t="s">
        <v>50</v>
      </c>
      <c r="T1986" t="s">
        <v>50</v>
      </c>
      <c r="U1986" t="s">
        <v>50</v>
      </c>
      <c r="V1986" t="s">
        <v>50</v>
      </c>
      <c r="W1986" t="s">
        <v>50</v>
      </c>
      <c r="X1986" t="s">
        <v>50</v>
      </c>
      <c r="Y1986" t="s">
        <v>50</v>
      </c>
      <c r="Z1986" t="b">
        <v>1</v>
      </c>
      <c r="AA1986" t="s">
        <v>50</v>
      </c>
      <c r="AB1986" t="s">
        <v>51</v>
      </c>
      <c r="AK1986" t="s">
        <v>50</v>
      </c>
      <c r="AL1986" t="s">
        <v>50</v>
      </c>
      <c r="AM1986" t="s">
        <v>50</v>
      </c>
      <c r="AN1986" t="s">
        <v>51</v>
      </c>
      <c r="AO1986" t="s">
        <v>51</v>
      </c>
      <c r="AP1986" t="s">
        <v>50</v>
      </c>
      <c r="AQ1986" t="s">
        <v>50</v>
      </c>
      <c r="AR1986" t="s">
        <v>50</v>
      </c>
      <c r="AS1986" t="s">
        <v>50</v>
      </c>
      <c r="AT1986" t="s">
        <v>50</v>
      </c>
      <c r="AU1986" t="s">
        <v>52</v>
      </c>
      <c r="AV1986" t="s">
        <v>52</v>
      </c>
      <c r="AW1986" t="s">
        <v>52</v>
      </c>
      <c r="AX1986" t="s">
        <v>52</v>
      </c>
      <c r="AY1986" t="s">
        <v>51</v>
      </c>
    </row>
    <row r="1987" spans="1:51" hidden="1" x14ac:dyDescent="0.25">
      <c r="A1987">
        <v>296350</v>
      </c>
      <c r="B1987">
        <v>65</v>
      </c>
      <c r="C1987">
        <v>65</v>
      </c>
      <c r="D1987">
        <v>65</v>
      </c>
      <c r="E1987">
        <v>4</v>
      </c>
      <c r="F1987" t="s">
        <v>2166</v>
      </c>
      <c r="G1987" s="22">
        <v>9924</v>
      </c>
      <c r="H1987">
        <v>91</v>
      </c>
      <c r="I1987" t="s">
        <v>46</v>
      </c>
      <c r="J1987" t="s">
        <v>47</v>
      </c>
      <c r="K1987" t="s">
        <v>58</v>
      </c>
      <c r="L1987">
        <v>23.6</v>
      </c>
      <c r="M1987">
        <v>140</v>
      </c>
      <c r="N1987">
        <v>60</v>
      </c>
      <c r="O1987">
        <v>80</v>
      </c>
      <c r="P1987">
        <v>100</v>
      </c>
      <c r="Q1987">
        <v>59</v>
      </c>
      <c r="R1987" t="s">
        <v>59</v>
      </c>
      <c r="S1987" t="s">
        <v>50</v>
      </c>
      <c r="T1987" t="s">
        <v>50</v>
      </c>
      <c r="U1987" t="s">
        <v>50</v>
      </c>
      <c r="V1987" t="s">
        <v>50</v>
      </c>
      <c r="W1987" t="s">
        <v>50</v>
      </c>
      <c r="X1987" t="s">
        <v>50</v>
      </c>
      <c r="Y1987" t="s">
        <v>50</v>
      </c>
      <c r="Z1987" t="b">
        <v>1</v>
      </c>
      <c r="AA1987" t="s">
        <v>50</v>
      </c>
      <c r="AB1987" t="s">
        <v>51</v>
      </c>
      <c r="AC1987">
        <v>196</v>
      </c>
      <c r="AD1987">
        <v>19</v>
      </c>
      <c r="AE1987">
        <v>101</v>
      </c>
      <c r="AF1987">
        <v>4.0999999999999996</v>
      </c>
      <c r="AK1987" t="s">
        <v>50</v>
      </c>
      <c r="AL1987" t="s">
        <v>50</v>
      </c>
      <c r="AM1987" t="s">
        <v>50</v>
      </c>
      <c r="AN1987" t="s">
        <v>51</v>
      </c>
      <c r="AO1987" t="s">
        <v>51</v>
      </c>
      <c r="AP1987" t="s">
        <v>50</v>
      </c>
      <c r="AQ1987" t="s">
        <v>50</v>
      </c>
      <c r="AR1987" t="s">
        <v>50</v>
      </c>
      <c r="AS1987" t="s">
        <v>50</v>
      </c>
      <c r="AT1987" t="s">
        <v>50</v>
      </c>
      <c r="AU1987" t="s">
        <v>52</v>
      </c>
      <c r="AV1987" t="s">
        <v>52</v>
      </c>
      <c r="AW1987" t="s">
        <v>52</v>
      </c>
      <c r="AX1987" t="s">
        <v>52</v>
      </c>
      <c r="AY1987" t="s">
        <v>51</v>
      </c>
    </row>
    <row r="1988" spans="1:51" hidden="1" x14ac:dyDescent="0.25">
      <c r="A1988">
        <v>296350</v>
      </c>
      <c r="B1988">
        <v>65</v>
      </c>
      <c r="C1988">
        <v>65</v>
      </c>
      <c r="D1988">
        <v>65</v>
      </c>
      <c r="E1988">
        <v>5</v>
      </c>
      <c r="F1988" t="s">
        <v>2167</v>
      </c>
      <c r="G1988" s="22">
        <v>9924</v>
      </c>
      <c r="H1988">
        <v>91</v>
      </c>
      <c r="I1988" t="s">
        <v>46</v>
      </c>
      <c r="J1988" t="s">
        <v>47</v>
      </c>
      <c r="K1988" t="s">
        <v>58</v>
      </c>
      <c r="L1988">
        <v>24.6</v>
      </c>
      <c r="M1988">
        <v>140</v>
      </c>
      <c r="N1988">
        <v>70</v>
      </c>
      <c r="O1988">
        <v>70</v>
      </c>
      <c r="P1988">
        <v>105</v>
      </c>
      <c r="Q1988">
        <v>71</v>
      </c>
      <c r="R1988" t="s">
        <v>59</v>
      </c>
      <c r="S1988" t="s">
        <v>50</v>
      </c>
      <c r="T1988" t="s">
        <v>50</v>
      </c>
      <c r="U1988" t="s">
        <v>50</v>
      </c>
      <c r="V1988" t="s">
        <v>50</v>
      </c>
      <c r="W1988" t="s">
        <v>50</v>
      </c>
      <c r="X1988" t="s">
        <v>50</v>
      </c>
      <c r="Y1988" t="s">
        <v>50</v>
      </c>
      <c r="Z1988" t="b">
        <v>1</v>
      </c>
      <c r="AA1988" t="s">
        <v>50</v>
      </c>
      <c r="AB1988" t="s">
        <v>51</v>
      </c>
      <c r="AC1988">
        <v>175</v>
      </c>
      <c r="AD1988">
        <v>22</v>
      </c>
      <c r="AE1988">
        <v>119</v>
      </c>
      <c r="AF1988">
        <v>4.2</v>
      </c>
      <c r="AK1988" t="s">
        <v>50</v>
      </c>
      <c r="AL1988" t="s">
        <v>50</v>
      </c>
      <c r="AM1988" t="s">
        <v>50</v>
      </c>
      <c r="AN1988" t="s">
        <v>51</v>
      </c>
      <c r="AO1988" t="s">
        <v>51</v>
      </c>
      <c r="AP1988" t="s">
        <v>50</v>
      </c>
      <c r="AQ1988" t="s">
        <v>50</v>
      </c>
      <c r="AR1988" t="s">
        <v>50</v>
      </c>
      <c r="AS1988" t="s">
        <v>50</v>
      </c>
      <c r="AT1988" t="s">
        <v>50</v>
      </c>
      <c r="AU1988" t="s">
        <v>52</v>
      </c>
      <c r="AV1988" t="s">
        <v>52</v>
      </c>
      <c r="AW1988" t="s">
        <v>52</v>
      </c>
      <c r="AX1988" t="s">
        <v>52</v>
      </c>
      <c r="AY1988" t="s">
        <v>51</v>
      </c>
    </row>
    <row r="1989" spans="1:51" hidden="1" x14ac:dyDescent="0.25">
      <c r="A1989">
        <v>296350</v>
      </c>
      <c r="B1989">
        <v>65</v>
      </c>
      <c r="C1989">
        <v>65</v>
      </c>
      <c r="D1989">
        <v>65</v>
      </c>
      <c r="E1989">
        <v>6</v>
      </c>
      <c r="F1989" t="s">
        <v>2168</v>
      </c>
      <c r="G1989" s="22">
        <v>9924</v>
      </c>
      <c r="H1989">
        <v>91</v>
      </c>
      <c r="I1989" t="s">
        <v>46</v>
      </c>
      <c r="J1989" t="s">
        <v>47</v>
      </c>
      <c r="K1989" t="s">
        <v>58</v>
      </c>
      <c r="L1989">
        <v>24.1</v>
      </c>
      <c r="M1989">
        <v>125</v>
      </c>
      <c r="N1989">
        <v>60</v>
      </c>
      <c r="O1989">
        <v>65</v>
      </c>
      <c r="P1989">
        <v>92.5</v>
      </c>
      <c r="Q1989">
        <v>61</v>
      </c>
      <c r="R1989" t="s">
        <v>59</v>
      </c>
      <c r="S1989" t="s">
        <v>50</v>
      </c>
      <c r="T1989" t="s">
        <v>50</v>
      </c>
      <c r="U1989" t="s">
        <v>50</v>
      </c>
      <c r="V1989" t="s">
        <v>50</v>
      </c>
      <c r="W1989" t="s">
        <v>50</v>
      </c>
      <c r="X1989" t="s">
        <v>50</v>
      </c>
      <c r="Y1989" t="s">
        <v>50</v>
      </c>
      <c r="Z1989" t="b">
        <v>1</v>
      </c>
      <c r="AA1989" t="s">
        <v>50</v>
      </c>
      <c r="AB1989" t="s">
        <v>51</v>
      </c>
      <c r="AC1989">
        <v>192</v>
      </c>
      <c r="AD1989">
        <v>19</v>
      </c>
      <c r="AE1989">
        <v>123</v>
      </c>
      <c r="AF1989">
        <v>4.3</v>
      </c>
      <c r="AK1989" t="s">
        <v>50</v>
      </c>
      <c r="AL1989" t="s">
        <v>50</v>
      </c>
      <c r="AM1989" t="s">
        <v>50</v>
      </c>
      <c r="AN1989" t="s">
        <v>51</v>
      </c>
      <c r="AO1989" t="s">
        <v>51</v>
      </c>
      <c r="AP1989" t="s">
        <v>50</v>
      </c>
      <c r="AQ1989" t="s">
        <v>50</v>
      </c>
      <c r="AR1989" t="s">
        <v>50</v>
      </c>
      <c r="AS1989" t="s">
        <v>50</v>
      </c>
      <c r="AT1989" t="s">
        <v>50</v>
      </c>
      <c r="AU1989" t="s">
        <v>52</v>
      </c>
      <c r="AV1989" t="s">
        <v>52</v>
      </c>
      <c r="AW1989" t="s">
        <v>52</v>
      </c>
      <c r="AX1989" t="s">
        <v>52</v>
      </c>
      <c r="AY1989" t="s">
        <v>51</v>
      </c>
    </row>
    <row r="1990" spans="1:51" hidden="1" x14ac:dyDescent="0.25">
      <c r="A1990">
        <v>296350</v>
      </c>
      <c r="B1990">
        <v>65</v>
      </c>
      <c r="C1990">
        <v>65</v>
      </c>
      <c r="D1990">
        <v>65</v>
      </c>
      <c r="E1990">
        <v>7</v>
      </c>
      <c r="F1990" t="s">
        <v>2169</v>
      </c>
      <c r="G1990" s="22">
        <v>9924</v>
      </c>
      <c r="H1990">
        <v>91</v>
      </c>
      <c r="I1990" t="s">
        <v>46</v>
      </c>
      <c r="J1990" t="s">
        <v>47</v>
      </c>
      <c r="K1990" t="s">
        <v>58</v>
      </c>
      <c r="L1990">
        <v>23.6</v>
      </c>
      <c r="M1990">
        <v>150</v>
      </c>
      <c r="N1990">
        <v>60</v>
      </c>
      <c r="O1990">
        <v>90</v>
      </c>
      <c r="P1990">
        <v>105</v>
      </c>
      <c r="Q1990">
        <v>63</v>
      </c>
      <c r="R1990" t="s">
        <v>59</v>
      </c>
      <c r="S1990" t="s">
        <v>50</v>
      </c>
      <c r="T1990" t="s">
        <v>50</v>
      </c>
      <c r="U1990" t="s">
        <v>50</v>
      </c>
      <c r="V1990" t="s">
        <v>50</v>
      </c>
      <c r="W1990" t="s">
        <v>50</v>
      </c>
      <c r="X1990" t="s">
        <v>50</v>
      </c>
      <c r="Y1990" t="s">
        <v>50</v>
      </c>
      <c r="Z1990" t="b">
        <v>1</v>
      </c>
      <c r="AA1990" t="s">
        <v>50</v>
      </c>
      <c r="AB1990" t="s">
        <v>51</v>
      </c>
      <c r="AC1990">
        <v>178</v>
      </c>
      <c r="AD1990">
        <v>21</v>
      </c>
      <c r="AE1990">
        <v>117</v>
      </c>
      <c r="AF1990">
        <v>4.2</v>
      </c>
      <c r="AK1990" t="s">
        <v>50</v>
      </c>
      <c r="AL1990" t="s">
        <v>50</v>
      </c>
      <c r="AM1990" t="s">
        <v>50</v>
      </c>
      <c r="AN1990" t="s">
        <v>51</v>
      </c>
      <c r="AO1990" t="s">
        <v>51</v>
      </c>
      <c r="AP1990" t="s">
        <v>50</v>
      </c>
      <c r="AQ1990" t="s">
        <v>50</v>
      </c>
      <c r="AR1990" t="s">
        <v>50</v>
      </c>
      <c r="AS1990" t="s">
        <v>50</v>
      </c>
      <c r="AT1990" t="s">
        <v>50</v>
      </c>
      <c r="AU1990" t="s">
        <v>52</v>
      </c>
      <c r="AV1990" t="s">
        <v>52</v>
      </c>
      <c r="AW1990" t="s">
        <v>52</v>
      </c>
      <c r="AX1990" t="s">
        <v>52</v>
      </c>
      <c r="AY1990" t="s">
        <v>51</v>
      </c>
    </row>
    <row r="1991" spans="1:51" hidden="1" x14ac:dyDescent="0.25">
      <c r="A1991">
        <v>296350</v>
      </c>
      <c r="B1991">
        <v>65</v>
      </c>
      <c r="C1991">
        <v>65</v>
      </c>
      <c r="D1991">
        <v>65</v>
      </c>
      <c r="E1991">
        <v>8</v>
      </c>
      <c r="F1991" t="s">
        <v>2170</v>
      </c>
      <c r="G1991" s="22">
        <v>9924</v>
      </c>
      <c r="H1991">
        <v>91</v>
      </c>
      <c r="I1991" t="s">
        <v>46</v>
      </c>
      <c r="J1991" t="s">
        <v>47</v>
      </c>
      <c r="K1991" t="s">
        <v>58</v>
      </c>
      <c r="L1991">
        <v>23.2</v>
      </c>
      <c r="M1991">
        <v>140</v>
      </c>
      <c r="N1991">
        <v>75</v>
      </c>
      <c r="O1991">
        <v>65</v>
      </c>
      <c r="P1991">
        <v>107.5</v>
      </c>
      <c r="Q1991">
        <v>66</v>
      </c>
      <c r="R1991" t="s">
        <v>59</v>
      </c>
      <c r="S1991" t="s">
        <v>50</v>
      </c>
      <c r="T1991" t="s">
        <v>50</v>
      </c>
      <c r="U1991" t="s">
        <v>50</v>
      </c>
      <c r="V1991" t="s">
        <v>50</v>
      </c>
      <c r="W1991" t="s">
        <v>50</v>
      </c>
      <c r="X1991" t="s">
        <v>50</v>
      </c>
      <c r="Y1991" t="s">
        <v>50</v>
      </c>
      <c r="Z1991" t="b">
        <v>1</v>
      </c>
      <c r="AA1991" t="s">
        <v>50</v>
      </c>
      <c r="AB1991" t="s">
        <v>51</v>
      </c>
      <c r="AC1991">
        <v>171</v>
      </c>
      <c r="AD1991">
        <v>22</v>
      </c>
      <c r="AE1991">
        <v>113</v>
      </c>
      <c r="AF1991">
        <v>4.2</v>
      </c>
      <c r="AK1991" t="s">
        <v>50</v>
      </c>
      <c r="AL1991" t="s">
        <v>50</v>
      </c>
      <c r="AM1991" t="s">
        <v>50</v>
      </c>
      <c r="AN1991" t="s">
        <v>51</v>
      </c>
      <c r="AO1991" t="s">
        <v>51</v>
      </c>
      <c r="AP1991" t="s">
        <v>50</v>
      </c>
      <c r="AQ1991" t="s">
        <v>50</v>
      </c>
      <c r="AR1991" t="s">
        <v>50</v>
      </c>
      <c r="AS1991" t="s">
        <v>50</v>
      </c>
      <c r="AT1991" t="s">
        <v>50</v>
      </c>
      <c r="AU1991" s="23">
        <v>43156</v>
      </c>
      <c r="AV1991">
        <v>0</v>
      </c>
      <c r="AW1991" s="23">
        <v>43162</v>
      </c>
      <c r="AX1991" t="s">
        <v>52</v>
      </c>
      <c r="AY1991" t="s">
        <v>51</v>
      </c>
    </row>
    <row r="1992" spans="1:51" hidden="1" x14ac:dyDescent="0.25">
      <c r="A1992">
        <v>296350</v>
      </c>
      <c r="B1992">
        <v>65</v>
      </c>
      <c r="C1992">
        <v>65</v>
      </c>
      <c r="D1992">
        <v>65</v>
      </c>
      <c r="E1992">
        <v>9</v>
      </c>
      <c r="F1992" t="s">
        <v>2171</v>
      </c>
      <c r="G1992" s="22">
        <v>9924</v>
      </c>
      <c r="H1992">
        <v>91</v>
      </c>
      <c r="I1992" t="s">
        <v>46</v>
      </c>
      <c r="J1992" t="s">
        <v>47</v>
      </c>
      <c r="K1992" t="s">
        <v>58</v>
      </c>
      <c r="L1992">
        <v>23.1</v>
      </c>
      <c r="M1992">
        <v>130</v>
      </c>
      <c r="N1992">
        <v>80</v>
      </c>
      <c r="O1992">
        <v>50</v>
      </c>
      <c r="P1992">
        <v>105</v>
      </c>
      <c r="Q1992">
        <v>67</v>
      </c>
      <c r="R1992" t="s">
        <v>54</v>
      </c>
      <c r="S1992" t="s">
        <v>51</v>
      </c>
      <c r="T1992" t="s">
        <v>50</v>
      </c>
      <c r="U1992" t="s">
        <v>50</v>
      </c>
      <c r="V1992" t="s">
        <v>50</v>
      </c>
      <c r="W1992" t="s">
        <v>50</v>
      </c>
      <c r="X1992" t="s">
        <v>50</v>
      </c>
      <c r="Y1992" t="s">
        <v>50</v>
      </c>
      <c r="Z1992" t="b">
        <v>1</v>
      </c>
      <c r="AA1992" t="s">
        <v>50</v>
      </c>
      <c r="AB1992" t="s">
        <v>51</v>
      </c>
      <c r="AC1992">
        <v>182</v>
      </c>
      <c r="AD1992">
        <v>21</v>
      </c>
      <c r="AE1992">
        <v>109</v>
      </c>
      <c r="AF1992">
        <v>4.8</v>
      </c>
      <c r="AK1992" t="s">
        <v>50</v>
      </c>
      <c r="AL1992" t="s">
        <v>50</v>
      </c>
      <c r="AM1992" t="s">
        <v>50</v>
      </c>
      <c r="AN1992" t="s">
        <v>51</v>
      </c>
      <c r="AO1992" t="s">
        <v>51</v>
      </c>
      <c r="AP1992" t="s">
        <v>50</v>
      </c>
      <c r="AQ1992" t="s">
        <v>50</v>
      </c>
      <c r="AR1992" t="s">
        <v>50</v>
      </c>
      <c r="AS1992" t="s">
        <v>50</v>
      </c>
      <c r="AT1992" t="s">
        <v>50</v>
      </c>
      <c r="AU1992" s="23">
        <v>43176</v>
      </c>
      <c r="AV1992">
        <v>0</v>
      </c>
      <c r="AW1992" s="23">
        <v>43176</v>
      </c>
      <c r="AX1992" t="s">
        <v>52</v>
      </c>
      <c r="AY1992" t="s">
        <v>51</v>
      </c>
    </row>
    <row r="1993" spans="1:51" hidden="1" x14ac:dyDescent="0.25">
      <c r="A1993">
        <v>296350</v>
      </c>
      <c r="B1993">
        <v>65</v>
      </c>
      <c r="C1993">
        <v>65</v>
      </c>
      <c r="D1993">
        <v>65</v>
      </c>
      <c r="E1993">
        <v>10</v>
      </c>
      <c r="F1993" t="s">
        <v>2172</v>
      </c>
      <c r="G1993" s="22">
        <v>9924</v>
      </c>
      <c r="H1993">
        <v>91</v>
      </c>
      <c r="I1993" t="s">
        <v>46</v>
      </c>
      <c r="J1993" t="s">
        <v>47</v>
      </c>
      <c r="K1993" t="s">
        <v>58</v>
      </c>
      <c r="L1993">
        <v>23.2</v>
      </c>
      <c r="M1993">
        <v>125</v>
      </c>
      <c r="N1993">
        <v>70</v>
      </c>
      <c r="O1993">
        <v>55</v>
      </c>
      <c r="P1993">
        <v>97.5</v>
      </c>
      <c r="Q1993">
        <v>63</v>
      </c>
      <c r="R1993" t="s">
        <v>59</v>
      </c>
      <c r="S1993" t="s">
        <v>50</v>
      </c>
      <c r="T1993" t="s">
        <v>50</v>
      </c>
      <c r="U1993" t="s">
        <v>50</v>
      </c>
      <c r="V1993" t="s">
        <v>50</v>
      </c>
      <c r="W1993" t="s">
        <v>50</v>
      </c>
      <c r="X1993" t="s">
        <v>50</v>
      </c>
      <c r="Y1993" t="s">
        <v>50</v>
      </c>
      <c r="Z1993" t="b">
        <v>1</v>
      </c>
      <c r="AA1993" t="s">
        <v>50</v>
      </c>
      <c r="AB1993" t="s">
        <v>51</v>
      </c>
      <c r="AC1993">
        <v>182</v>
      </c>
      <c r="AD1993">
        <v>21</v>
      </c>
      <c r="AE1993">
        <v>109</v>
      </c>
      <c r="AF1993">
        <v>4.2</v>
      </c>
      <c r="AK1993" t="s">
        <v>50</v>
      </c>
      <c r="AL1993" t="s">
        <v>50</v>
      </c>
      <c r="AM1993" t="s">
        <v>50</v>
      </c>
      <c r="AN1993" t="s">
        <v>51</v>
      </c>
      <c r="AO1993" t="s">
        <v>51</v>
      </c>
      <c r="AP1993" t="s">
        <v>50</v>
      </c>
      <c r="AQ1993" t="s">
        <v>50</v>
      </c>
      <c r="AR1993" t="s">
        <v>50</v>
      </c>
      <c r="AS1993" t="s">
        <v>50</v>
      </c>
      <c r="AT1993" t="s">
        <v>50</v>
      </c>
      <c r="AU1993" t="s">
        <v>52</v>
      </c>
      <c r="AV1993" t="s">
        <v>52</v>
      </c>
      <c r="AW1993" t="s">
        <v>52</v>
      </c>
      <c r="AX1993" t="s">
        <v>52</v>
      </c>
      <c r="AY1993" t="s">
        <v>51</v>
      </c>
    </row>
    <row r="1994" spans="1:51" x14ac:dyDescent="0.25">
      <c r="A1994">
        <v>296504</v>
      </c>
      <c r="B1994">
        <v>75</v>
      </c>
      <c r="C1994">
        <v>75</v>
      </c>
      <c r="D1994">
        <v>75</v>
      </c>
      <c r="E1994">
        <v>1</v>
      </c>
      <c r="F1994" t="s">
        <v>466</v>
      </c>
      <c r="G1994" s="22">
        <v>13409</v>
      </c>
      <c r="H1994">
        <v>82</v>
      </c>
      <c r="I1994" t="s">
        <v>46</v>
      </c>
      <c r="J1994" t="s">
        <v>47</v>
      </c>
      <c r="K1994" t="s">
        <v>58</v>
      </c>
      <c r="L1994">
        <v>23.7</v>
      </c>
      <c r="M1994">
        <v>120</v>
      </c>
      <c r="N1994">
        <v>60</v>
      </c>
      <c r="O1994">
        <v>60</v>
      </c>
      <c r="P1994">
        <v>90</v>
      </c>
      <c r="Q1994">
        <v>91</v>
      </c>
      <c r="R1994" t="s">
        <v>59</v>
      </c>
      <c r="S1994" t="s">
        <v>50</v>
      </c>
      <c r="T1994" t="s">
        <v>50</v>
      </c>
      <c r="U1994" t="s">
        <v>51</v>
      </c>
      <c r="V1994" t="s">
        <v>51</v>
      </c>
      <c r="W1994" t="s">
        <v>51</v>
      </c>
      <c r="X1994" t="s">
        <v>50</v>
      </c>
      <c r="Y1994" t="s">
        <v>51</v>
      </c>
      <c r="Z1994" t="s">
        <v>52</v>
      </c>
      <c r="AA1994" t="s">
        <v>50</v>
      </c>
      <c r="AB1994" t="s">
        <v>51</v>
      </c>
      <c r="AH1994">
        <v>6.5</v>
      </c>
      <c r="AK1994" t="s">
        <v>50</v>
      </c>
      <c r="AL1994" t="s">
        <v>51</v>
      </c>
      <c r="AN1994" t="s">
        <v>50</v>
      </c>
      <c r="AO1994" t="s">
        <v>51</v>
      </c>
      <c r="AP1994" t="s">
        <v>50</v>
      </c>
      <c r="AQ1994" t="s">
        <v>50</v>
      </c>
      <c r="AR1994" t="s">
        <v>50</v>
      </c>
      <c r="AS1994" t="s">
        <v>51</v>
      </c>
      <c r="AT1994" t="s">
        <v>50</v>
      </c>
      <c r="AU1994" t="s">
        <v>52</v>
      </c>
      <c r="AV1994" t="s">
        <v>52</v>
      </c>
      <c r="AW1994" t="s">
        <v>52</v>
      </c>
      <c r="AX1994" t="s">
        <v>52</v>
      </c>
      <c r="AY1994" t="s">
        <v>51</v>
      </c>
    </row>
    <row r="1995" spans="1:51" x14ac:dyDescent="0.25">
      <c r="A1995">
        <v>296571</v>
      </c>
      <c r="B1995">
        <v>63</v>
      </c>
      <c r="C1995">
        <v>63</v>
      </c>
      <c r="D1995">
        <v>63</v>
      </c>
      <c r="E1995">
        <v>1</v>
      </c>
      <c r="F1995" t="s">
        <v>467</v>
      </c>
      <c r="G1995" s="22">
        <v>8392</v>
      </c>
      <c r="H1995">
        <v>96</v>
      </c>
      <c r="I1995" t="s">
        <v>46</v>
      </c>
      <c r="J1995" t="s">
        <v>47</v>
      </c>
      <c r="K1995" t="s">
        <v>58</v>
      </c>
      <c r="L1995">
        <v>19.100000000000001</v>
      </c>
      <c r="M1995">
        <v>120</v>
      </c>
      <c r="N1995">
        <v>70</v>
      </c>
      <c r="O1995">
        <v>50</v>
      </c>
      <c r="P1995">
        <v>95</v>
      </c>
      <c r="Q1995">
        <v>96</v>
      </c>
      <c r="R1995" t="s">
        <v>59</v>
      </c>
      <c r="S1995" t="s">
        <v>50</v>
      </c>
      <c r="T1995" t="s">
        <v>50</v>
      </c>
      <c r="U1995" t="s">
        <v>50</v>
      </c>
      <c r="V1995" t="s">
        <v>51</v>
      </c>
      <c r="W1995" t="s">
        <v>50</v>
      </c>
      <c r="X1995" t="s">
        <v>50</v>
      </c>
      <c r="Y1995" t="s">
        <v>50</v>
      </c>
      <c r="Z1995" t="s">
        <v>52</v>
      </c>
      <c r="AA1995" t="s">
        <v>50</v>
      </c>
      <c r="AB1995" t="s">
        <v>51</v>
      </c>
      <c r="AC1995">
        <v>85</v>
      </c>
      <c r="AD1995">
        <v>51</v>
      </c>
      <c r="AE1995">
        <v>111</v>
      </c>
      <c r="AF1995">
        <v>4.7</v>
      </c>
      <c r="AI1995">
        <v>3.1</v>
      </c>
      <c r="AJ1995">
        <v>1.4</v>
      </c>
      <c r="AK1995" t="s">
        <v>51</v>
      </c>
      <c r="AL1995" t="s">
        <v>50</v>
      </c>
      <c r="AN1995" t="s">
        <v>50</v>
      </c>
      <c r="AO1995" t="s">
        <v>50</v>
      </c>
      <c r="AP1995" t="s">
        <v>50</v>
      </c>
      <c r="AQ1995" t="s">
        <v>50</v>
      </c>
      <c r="AR1995" t="s">
        <v>50</v>
      </c>
      <c r="AS1995" t="s">
        <v>50</v>
      </c>
      <c r="AT1995" t="s">
        <v>50</v>
      </c>
      <c r="AU1995" t="s">
        <v>52</v>
      </c>
      <c r="AV1995" t="s">
        <v>52</v>
      </c>
      <c r="AW1995" t="s">
        <v>52</v>
      </c>
      <c r="AX1995" t="s">
        <v>52</v>
      </c>
      <c r="AY1995" t="s">
        <v>51</v>
      </c>
    </row>
    <row r="1996" spans="1:51" hidden="1" x14ac:dyDescent="0.25">
      <c r="A1996">
        <v>296571</v>
      </c>
      <c r="B1996">
        <v>63</v>
      </c>
      <c r="C1996">
        <v>63</v>
      </c>
      <c r="D1996">
        <v>63</v>
      </c>
      <c r="E1996">
        <v>2</v>
      </c>
      <c r="F1996" t="s">
        <v>2173</v>
      </c>
      <c r="G1996" s="22">
        <v>8392</v>
      </c>
      <c r="H1996">
        <v>96</v>
      </c>
      <c r="I1996" t="s">
        <v>46</v>
      </c>
      <c r="J1996" t="s">
        <v>47</v>
      </c>
      <c r="K1996" t="s">
        <v>58</v>
      </c>
      <c r="L1996">
        <v>19.100000000000001</v>
      </c>
      <c r="O1996">
        <v>0</v>
      </c>
      <c r="P1996">
        <v>0</v>
      </c>
      <c r="S1996" t="s">
        <v>50</v>
      </c>
      <c r="T1996" t="s">
        <v>50</v>
      </c>
      <c r="V1996" t="s">
        <v>51</v>
      </c>
      <c r="W1996" t="s">
        <v>50</v>
      </c>
      <c r="X1996" t="s">
        <v>50</v>
      </c>
      <c r="Y1996" t="s">
        <v>50</v>
      </c>
      <c r="Z1996" t="s">
        <v>52</v>
      </c>
      <c r="AA1996" t="s">
        <v>50</v>
      </c>
      <c r="AB1996" t="s">
        <v>51</v>
      </c>
      <c r="AK1996" t="s">
        <v>51</v>
      </c>
      <c r="AL1996" t="s">
        <v>50</v>
      </c>
      <c r="AN1996" t="s">
        <v>50</v>
      </c>
      <c r="AO1996" t="s">
        <v>50</v>
      </c>
      <c r="AP1996" t="s">
        <v>50</v>
      </c>
      <c r="AQ1996" t="s">
        <v>50</v>
      </c>
      <c r="AR1996" t="s">
        <v>50</v>
      </c>
      <c r="AS1996" t="s">
        <v>50</v>
      </c>
      <c r="AT1996" t="s">
        <v>50</v>
      </c>
      <c r="AU1996" t="s">
        <v>52</v>
      </c>
      <c r="AV1996" t="s">
        <v>52</v>
      </c>
      <c r="AW1996" t="s">
        <v>52</v>
      </c>
      <c r="AX1996" t="s">
        <v>52</v>
      </c>
      <c r="AY1996" t="s">
        <v>51</v>
      </c>
    </row>
    <row r="1997" spans="1:51" x14ac:dyDescent="0.25">
      <c r="A1997">
        <v>296737</v>
      </c>
      <c r="B1997">
        <v>52</v>
      </c>
      <c r="C1997">
        <v>52</v>
      </c>
      <c r="E1997">
        <v>1</v>
      </c>
      <c r="F1997" t="s">
        <v>468</v>
      </c>
      <c r="G1997" s="22">
        <v>10800</v>
      </c>
      <c r="H1997">
        <v>89</v>
      </c>
      <c r="I1997" t="s">
        <v>56</v>
      </c>
      <c r="J1997" t="s">
        <v>47</v>
      </c>
      <c r="K1997" t="s">
        <v>58</v>
      </c>
      <c r="L1997">
        <v>24.8</v>
      </c>
      <c r="M1997">
        <v>108</v>
      </c>
      <c r="N1997">
        <v>65</v>
      </c>
      <c r="O1997">
        <v>43</v>
      </c>
      <c r="P1997">
        <v>86.5</v>
      </c>
      <c r="Q1997">
        <v>80</v>
      </c>
      <c r="R1997" t="s">
        <v>54</v>
      </c>
      <c r="S1997" t="s">
        <v>51</v>
      </c>
      <c r="T1997" t="s">
        <v>50</v>
      </c>
      <c r="U1997" t="s">
        <v>50</v>
      </c>
      <c r="V1997" t="s">
        <v>50</v>
      </c>
      <c r="W1997" t="s">
        <v>50</v>
      </c>
      <c r="X1997" t="s">
        <v>51</v>
      </c>
      <c r="Y1997" t="s">
        <v>50</v>
      </c>
      <c r="Z1997" t="s">
        <v>52</v>
      </c>
      <c r="AA1997" t="s">
        <v>50</v>
      </c>
      <c r="AB1997" t="s">
        <v>51</v>
      </c>
      <c r="AC1997">
        <v>89</v>
      </c>
      <c r="AD1997">
        <v>67</v>
      </c>
      <c r="AE1997">
        <v>122</v>
      </c>
      <c r="AF1997">
        <v>5</v>
      </c>
      <c r="AI1997">
        <v>3.9</v>
      </c>
      <c r="AJ1997">
        <v>2</v>
      </c>
      <c r="AK1997" t="s">
        <v>50</v>
      </c>
      <c r="AL1997" t="s">
        <v>50</v>
      </c>
      <c r="AN1997" t="s">
        <v>51</v>
      </c>
      <c r="AO1997" t="s">
        <v>51</v>
      </c>
      <c r="AP1997" t="s">
        <v>50</v>
      </c>
      <c r="AQ1997" t="s">
        <v>50</v>
      </c>
      <c r="AR1997" t="s">
        <v>50</v>
      </c>
      <c r="AS1997" t="s">
        <v>51</v>
      </c>
      <c r="AT1997" t="s">
        <v>50</v>
      </c>
      <c r="AU1997" t="s">
        <v>52</v>
      </c>
      <c r="AV1997" t="s">
        <v>52</v>
      </c>
      <c r="AW1997" t="s">
        <v>52</v>
      </c>
      <c r="AX1997" t="s">
        <v>52</v>
      </c>
      <c r="AY1997" t="s">
        <v>51</v>
      </c>
    </row>
    <row r="1998" spans="1:51" hidden="1" x14ac:dyDescent="0.25">
      <c r="A1998">
        <v>296737</v>
      </c>
      <c r="B1998">
        <v>52</v>
      </c>
      <c r="C1998">
        <v>52</v>
      </c>
      <c r="D1998">
        <v>52</v>
      </c>
      <c r="E1998">
        <v>2</v>
      </c>
      <c r="F1998" t="s">
        <v>2174</v>
      </c>
      <c r="G1998" s="22">
        <v>10800</v>
      </c>
      <c r="H1998">
        <v>89</v>
      </c>
      <c r="I1998" t="s">
        <v>56</v>
      </c>
      <c r="J1998" t="s">
        <v>47</v>
      </c>
      <c r="K1998" t="s">
        <v>58</v>
      </c>
      <c r="L1998">
        <v>24.1</v>
      </c>
      <c r="M1998">
        <v>99</v>
      </c>
      <c r="N1998">
        <v>55</v>
      </c>
      <c r="O1998">
        <v>44</v>
      </c>
      <c r="P1998">
        <v>77</v>
      </c>
      <c r="Q1998">
        <v>62</v>
      </c>
      <c r="R1998" t="s">
        <v>54</v>
      </c>
      <c r="S1998" t="s">
        <v>50</v>
      </c>
      <c r="T1998" t="s">
        <v>50</v>
      </c>
      <c r="U1998" t="s">
        <v>50</v>
      </c>
      <c r="V1998" t="s">
        <v>50</v>
      </c>
      <c r="W1998" t="s">
        <v>50</v>
      </c>
      <c r="X1998" t="s">
        <v>51</v>
      </c>
      <c r="Y1998" t="s">
        <v>50</v>
      </c>
      <c r="Z1998" t="s">
        <v>52</v>
      </c>
      <c r="AA1998" t="s">
        <v>50</v>
      </c>
      <c r="AB1998" t="s">
        <v>51</v>
      </c>
      <c r="AC1998">
        <v>75</v>
      </c>
      <c r="AD1998">
        <v>78</v>
      </c>
      <c r="AF1998">
        <v>4.5999999999999996</v>
      </c>
      <c r="AK1998" t="s">
        <v>50</v>
      </c>
      <c r="AL1998" t="s">
        <v>50</v>
      </c>
      <c r="AM1998" t="s">
        <v>50</v>
      </c>
      <c r="AN1998" t="s">
        <v>51</v>
      </c>
      <c r="AO1998" t="s">
        <v>51</v>
      </c>
      <c r="AP1998" t="s">
        <v>50</v>
      </c>
      <c r="AQ1998" t="s">
        <v>50</v>
      </c>
      <c r="AR1998" t="s">
        <v>50</v>
      </c>
      <c r="AS1998" t="s">
        <v>51</v>
      </c>
      <c r="AT1998" t="s">
        <v>50</v>
      </c>
      <c r="AU1998" t="s">
        <v>52</v>
      </c>
      <c r="AV1998" t="s">
        <v>52</v>
      </c>
      <c r="AW1998" t="s">
        <v>52</v>
      </c>
      <c r="AX1998" t="s">
        <v>52</v>
      </c>
      <c r="AY1998" t="s">
        <v>51</v>
      </c>
    </row>
    <row r="1999" spans="1:51" hidden="1" x14ac:dyDescent="0.25">
      <c r="A1999">
        <v>296737</v>
      </c>
      <c r="B1999">
        <v>52</v>
      </c>
      <c r="C1999">
        <v>52</v>
      </c>
      <c r="D1999">
        <v>52</v>
      </c>
      <c r="E1999">
        <v>3</v>
      </c>
      <c r="F1999" t="s">
        <v>2175</v>
      </c>
      <c r="G1999" s="22">
        <v>10800</v>
      </c>
      <c r="H1999">
        <v>89</v>
      </c>
      <c r="I1999" t="s">
        <v>56</v>
      </c>
      <c r="J1999" t="s">
        <v>47</v>
      </c>
      <c r="K1999" t="s">
        <v>58</v>
      </c>
      <c r="L1999">
        <v>23.8</v>
      </c>
      <c r="M1999">
        <v>99</v>
      </c>
      <c r="N1999">
        <v>55</v>
      </c>
      <c r="O1999">
        <v>44</v>
      </c>
      <c r="P1999">
        <v>77</v>
      </c>
      <c r="Q1999">
        <v>68</v>
      </c>
      <c r="R1999" t="s">
        <v>54</v>
      </c>
      <c r="S1999" t="s">
        <v>50</v>
      </c>
      <c r="T1999" t="s">
        <v>50</v>
      </c>
      <c r="U1999" t="s">
        <v>50</v>
      </c>
      <c r="V1999" t="s">
        <v>50</v>
      </c>
      <c r="W1999" t="s">
        <v>50</v>
      </c>
      <c r="X1999" t="s">
        <v>51</v>
      </c>
      <c r="Y1999" t="s">
        <v>50</v>
      </c>
      <c r="Z1999" t="s">
        <v>52</v>
      </c>
      <c r="AA1999" t="s">
        <v>50</v>
      </c>
      <c r="AB1999" t="s">
        <v>51</v>
      </c>
      <c r="AC1999">
        <v>76</v>
      </c>
      <c r="AD1999">
        <v>78</v>
      </c>
      <c r="AE1999">
        <v>128</v>
      </c>
      <c r="AF1999">
        <v>4.3</v>
      </c>
      <c r="AK1999" t="s">
        <v>50</v>
      </c>
      <c r="AL1999" t="s">
        <v>50</v>
      </c>
      <c r="AM1999" t="s">
        <v>50</v>
      </c>
      <c r="AN1999" t="s">
        <v>51</v>
      </c>
      <c r="AO1999" t="s">
        <v>51</v>
      </c>
      <c r="AP1999" t="s">
        <v>50</v>
      </c>
      <c r="AQ1999" t="s">
        <v>50</v>
      </c>
      <c r="AR1999" t="s">
        <v>50</v>
      </c>
      <c r="AS1999" t="s">
        <v>51</v>
      </c>
      <c r="AT1999" t="s">
        <v>50</v>
      </c>
      <c r="AU1999" t="s">
        <v>52</v>
      </c>
      <c r="AV1999" t="s">
        <v>52</v>
      </c>
      <c r="AW1999" t="s">
        <v>52</v>
      </c>
      <c r="AX1999" t="s">
        <v>52</v>
      </c>
      <c r="AY1999" t="s">
        <v>51</v>
      </c>
    </row>
    <row r="2000" spans="1:51" hidden="1" x14ac:dyDescent="0.25">
      <c r="A2000">
        <v>296737</v>
      </c>
      <c r="B2000">
        <v>52</v>
      </c>
      <c r="C2000">
        <v>52</v>
      </c>
      <c r="D2000">
        <v>52</v>
      </c>
      <c r="E2000">
        <v>4</v>
      </c>
      <c r="F2000" t="s">
        <v>2176</v>
      </c>
      <c r="G2000" s="22">
        <v>10800</v>
      </c>
      <c r="H2000">
        <v>89</v>
      </c>
      <c r="I2000" t="s">
        <v>56</v>
      </c>
      <c r="J2000" t="s">
        <v>47</v>
      </c>
      <c r="K2000" t="s">
        <v>58</v>
      </c>
      <c r="L2000">
        <v>24.2</v>
      </c>
      <c r="M2000">
        <v>120</v>
      </c>
      <c r="N2000">
        <v>60</v>
      </c>
      <c r="O2000">
        <v>60</v>
      </c>
      <c r="P2000">
        <v>90</v>
      </c>
      <c r="Q2000">
        <v>54</v>
      </c>
      <c r="R2000" t="s">
        <v>54</v>
      </c>
      <c r="S2000" t="s">
        <v>50</v>
      </c>
      <c r="T2000" t="s">
        <v>50</v>
      </c>
      <c r="U2000" t="s">
        <v>50</v>
      </c>
      <c r="V2000" t="s">
        <v>50</v>
      </c>
      <c r="W2000" t="s">
        <v>50</v>
      </c>
      <c r="X2000" t="s">
        <v>51</v>
      </c>
      <c r="Y2000" t="s">
        <v>50</v>
      </c>
      <c r="Z2000" t="s">
        <v>52</v>
      </c>
      <c r="AA2000" t="s">
        <v>50</v>
      </c>
      <c r="AB2000" t="s">
        <v>51</v>
      </c>
      <c r="AC2000">
        <v>74</v>
      </c>
      <c r="AD2000">
        <v>79</v>
      </c>
      <c r="AE2000">
        <v>129</v>
      </c>
      <c r="AF2000">
        <v>4.5999999999999996</v>
      </c>
      <c r="AI2000">
        <v>3.3</v>
      </c>
      <c r="AJ2000">
        <v>1.4</v>
      </c>
      <c r="AK2000" t="s">
        <v>50</v>
      </c>
      <c r="AL2000" t="s">
        <v>50</v>
      </c>
      <c r="AM2000" t="s">
        <v>50</v>
      </c>
      <c r="AN2000" t="s">
        <v>51</v>
      </c>
      <c r="AO2000" t="s">
        <v>51</v>
      </c>
      <c r="AP2000" t="s">
        <v>50</v>
      </c>
      <c r="AQ2000" t="s">
        <v>50</v>
      </c>
      <c r="AR2000" t="s">
        <v>50</v>
      </c>
      <c r="AS2000" t="s">
        <v>51</v>
      </c>
      <c r="AT2000" t="s">
        <v>50</v>
      </c>
      <c r="AU2000" t="s">
        <v>52</v>
      </c>
      <c r="AV2000" t="s">
        <v>52</v>
      </c>
      <c r="AW2000" t="s">
        <v>52</v>
      </c>
      <c r="AX2000" t="s">
        <v>52</v>
      </c>
      <c r="AY2000" t="s">
        <v>51</v>
      </c>
    </row>
    <row r="2001" spans="1:51" hidden="1" x14ac:dyDescent="0.25">
      <c r="A2001">
        <v>296737</v>
      </c>
      <c r="B2001">
        <v>60</v>
      </c>
      <c r="C2001">
        <v>60</v>
      </c>
      <c r="D2001">
        <v>52</v>
      </c>
      <c r="E2001">
        <v>5</v>
      </c>
      <c r="F2001" t="s">
        <v>2177</v>
      </c>
      <c r="G2001" s="22">
        <v>10800</v>
      </c>
      <c r="H2001">
        <v>89</v>
      </c>
      <c r="I2001" t="s">
        <v>56</v>
      </c>
      <c r="J2001" t="s">
        <v>47</v>
      </c>
      <c r="K2001" t="s">
        <v>58</v>
      </c>
      <c r="L2001">
        <v>24.5</v>
      </c>
      <c r="M2001">
        <v>115</v>
      </c>
      <c r="N2001">
        <v>70</v>
      </c>
      <c r="O2001">
        <v>45</v>
      </c>
      <c r="P2001">
        <v>92.5</v>
      </c>
      <c r="Q2001">
        <v>68</v>
      </c>
      <c r="R2001" t="s">
        <v>54</v>
      </c>
      <c r="S2001" t="s">
        <v>50</v>
      </c>
      <c r="T2001" t="s">
        <v>50</v>
      </c>
      <c r="U2001" t="s">
        <v>50</v>
      </c>
      <c r="V2001" t="s">
        <v>50</v>
      </c>
      <c r="W2001" t="s">
        <v>50</v>
      </c>
      <c r="X2001" t="s">
        <v>51</v>
      </c>
      <c r="Y2001" t="s">
        <v>50</v>
      </c>
      <c r="Z2001" t="s">
        <v>52</v>
      </c>
      <c r="AA2001" t="s">
        <v>50</v>
      </c>
      <c r="AB2001" t="s">
        <v>51</v>
      </c>
      <c r="AC2001">
        <v>80</v>
      </c>
      <c r="AD2001">
        <v>76</v>
      </c>
      <c r="AF2001">
        <v>4.7</v>
      </c>
      <c r="AK2001" t="s">
        <v>50</v>
      </c>
      <c r="AL2001" t="s">
        <v>50</v>
      </c>
      <c r="AM2001" t="s">
        <v>50</v>
      </c>
      <c r="AN2001" t="s">
        <v>51</v>
      </c>
      <c r="AO2001" t="s">
        <v>51</v>
      </c>
      <c r="AP2001" t="s">
        <v>50</v>
      </c>
      <c r="AQ2001" t="s">
        <v>50</v>
      </c>
      <c r="AR2001" t="s">
        <v>50</v>
      </c>
      <c r="AS2001" t="s">
        <v>51</v>
      </c>
      <c r="AT2001" t="s">
        <v>50</v>
      </c>
      <c r="AU2001" t="s">
        <v>52</v>
      </c>
      <c r="AV2001" t="s">
        <v>52</v>
      </c>
      <c r="AW2001" t="s">
        <v>52</v>
      </c>
      <c r="AX2001" t="s">
        <v>52</v>
      </c>
      <c r="AY2001" t="s">
        <v>51</v>
      </c>
    </row>
    <row r="2002" spans="1:51" x14ac:dyDescent="0.25">
      <c r="A2002">
        <v>296847</v>
      </c>
      <c r="B2002">
        <v>65</v>
      </c>
      <c r="C2002">
        <v>65</v>
      </c>
      <c r="D2002">
        <v>65</v>
      </c>
      <c r="E2002">
        <v>1</v>
      </c>
      <c r="F2002" t="s">
        <v>469</v>
      </c>
      <c r="G2002" s="22">
        <v>9629</v>
      </c>
      <c r="H2002">
        <v>92</v>
      </c>
      <c r="I2002" t="s">
        <v>46</v>
      </c>
      <c r="J2002" t="s">
        <v>47</v>
      </c>
      <c r="K2002" t="s">
        <v>58</v>
      </c>
      <c r="L2002">
        <v>27.8</v>
      </c>
      <c r="M2002">
        <v>150</v>
      </c>
      <c r="N2002">
        <v>80</v>
      </c>
      <c r="O2002">
        <v>70</v>
      </c>
      <c r="P2002">
        <v>115</v>
      </c>
      <c r="Q2002">
        <v>60</v>
      </c>
      <c r="R2002" t="s">
        <v>59</v>
      </c>
      <c r="S2002" t="s">
        <v>50</v>
      </c>
      <c r="T2002" t="s">
        <v>50</v>
      </c>
      <c r="U2002" t="s">
        <v>50</v>
      </c>
      <c r="V2002" t="s">
        <v>51</v>
      </c>
      <c r="W2002" t="s">
        <v>50</v>
      </c>
      <c r="X2002" t="s">
        <v>51</v>
      </c>
      <c r="Y2002" t="s">
        <v>51</v>
      </c>
      <c r="Z2002" t="s">
        <v>52</v>
      </c>
      <c r="AA2002" t="s">
        <v>50</v>
      </c>
      <c r="AB2002" t="s">
        <v>50</v>
      </c>
      <c r="AC2002">
        <v>119</v>
      </c>
      <c r="AD2002">
        <v>35</v>
      </c>
      <c r="AE2002">
        <v>100</v>
      </c>
      <c r="AF2002">
        <v>4.5</v>
      </c>
      <c r="AI2002">
        <v>4.5</v>
      </c>
      <c r="AJ2002">
        <v>2.7</v>
      </c>
      <c r="AK2002" t="s">
        <v>50</v>
      </c>
      <c r="AL2002" t="s">
        <v>51</v>
      </c>
      <c r="AM2002" t="s">
        <v>50</v>
      </c>
      <c r="AN2002" t="s">
        <v>50</v>
      </c>
      <c r="AO2002" t="s">
        <v>50</v>
      </c>
      <c r="AP2002" t="s">
        <v>50</v>
      </c>
      <c r="AQ2002" t="s">
        <v>50</v>
      </c>
      <c r="AR2002" t="s">
        <v>50</v>
      </c>
      <c r="AS2002" t="s">
        <v>50</v>
      </c>
      <c r="AT2002" t="s">
        <v>50</v>
      </c>
      <c r="AU2002" t="s">
        <v>52</v>
      </c>
      <c r="AV2002" t="s">
        <v>52</v>
      </c>
      <c r="AW2002" t="s">
        <v>52</v>
      </c>
      <c r="AX2002" t="s">
        <v>52</v>
      </c>
      <c r="AY2002" t="s">
        <v>50</v>
      </c>
    </row>
    <row r="2003" spans="1:51" hidden="1" x14ac:dyDescent="0.25">
      <c r="A2003">
        <v>296847</v>
      </c>
      <c r="B2003">
        <v>65</v>
      </c>
      <c r="C2003">
        <v>65</v>
      </c>
      <c r="D2003">
        <v>65</v>
      </c>
      <c r="E2003">
        <v>2</v>
      </c>
      <c r="F2003" t="s">
        <v>2178</v>
      </c>
      <c r="G2003" s="22">
        <v>9629</v>
      </c>
      <c r="H2003">
        <v>92</v>
      </c>
      <c r="I2003" t="s">
        <v>46</v>
      </c>
      <c r="J2003" t="s">
        <v>47</v>
      </c>
      <c r="K2003" t="s">
        <v>58</v>
      </c>
      <c r="L2003">
        <v>27.2</v>
      </c>
      <c r="M2003">
        <v>120</v>
      </c>
      <c r="N2003">
        <v>65</v>
      </c>
      <c r="O2003">
        <v>55</v>
      </c>
      <c r="P2003">
        <v>92.5</v>
      </c>
      <c r="Q2003">
        <v>72</v>
      </c>
      <c r="R2003" t="s">
        <v>54</v>
      </c>
      <c r="S2003" t="s">
        <v>50</v>
      </c>
      <c r="T2003" t="s">
        <v>50</v>
      </c>
      <c r="U2003" t="s">
        <v>50</v>
      </c>
      <c r="V2003" t="s">
        <v>51</v>
      </c>
      <c r="W2003" t="s">
        <v>50</v>
      </c>
      <c r="X2003" t="s">
        <v>51</v>
      </c>
      <c r="Y2003" t="s">
        <v>51</v>
      </c>
      <c r="Z2003" t="s">
        <v>52</v>
      </c>
      <c r="AA2003" t="s">
        <v>50</v>
      </c>
      <c r="AB2003" t="s">
        <v>50</v>
      </c>
      <c r="AK2003" t="s">
        <v>50</v>
      </c>
      <c r="AL2003" t="s">
        <v>51</v>
      </c>
      <c r="AM2003" t="s">
        <v>50</v>
      </c>
      <c r="AN2003" t="s">
        <v>50</v>
      </c>
      <c r="AO2003" t="s">
        <v>51</v>
      </c>
      <c r="AP2003" t="s">
        <v>50</v>
      </c>
      <c r="AQ2003" t="s">
        <v>50</v>
      </c>
      <c r="AR2003" t="s">
        <v>50</v>
      </c>
      <c r="AS2003" t="s">
        <v>50</v>
      </c>
      <c r="AT2003" t="s">
        <v>50</v>
      </c>
      <c r="AU2003" t="s">
        <v>52</v>
      </c>
      <c r="AV2003" t="s">
        <v>52</v>
      </c>
      <c r="AW2003" t="s">
        <v>52</v>
      </c>
      <c r="AX2003" t="s">
        <v>52</v>
      </c>
      <c r="AY2003" t="s">
        <v>51</v>
      </c>
    </row>
    <row r="2004" spans="1:51" hidden="1" x14ac:dyDescent="0.25">
      <c r="A2004">
        <v>296847</v>
      </c>
      <c r="B2004">
        <v>65</v>
      </c>
      <c r="C2004">
        <v>65</v>
      </c>
      <c r="D2004">
        <v>65</v>
      </c>
      <c r="E2004">
        <v>3</v>
      </c>
      <c r="F2004" t="s">
        <v>2179</v>
      </c>
      <c r="G2004" s="22">
        <v>9629</v>
      </c>
      <c r="H2004">
        <v>92</v>
      </c>
      <c r="I2004" t="s">
        <v>46</v>
      </c>
      <c r="J2004" t="s">
        <v>47</v>
      </c>
      <c r="K2004" t="s">
        <v>58</v>
      </c>
      <c r="L2004">
        <v>27.2</v>
      </c>
      <c r="M2004">
        <v>130</v>
      </c>
      <c r="N2004">
        <v>60</v>
      </c>
      <c r="O2004">
        <v>70</v>
      </c>
      <c r="P2004">
        <v>95</v>
      </c>
      <c r="Q2004">
        <v>72</v>
      </c>
      <c r="R2004" t="s">
        <v>59</v>
      </c>
      <c r="S2004" t="s">
        <v>50</v>
      </c>
      <c r="T2004" t="s">
        <v>50</v>
      </c>
      <c r="U2004" t="s">
        <v>51</v>
      </c>
      <c r="V2004" t="s">
        <v>51</v>
      </c>
      <c r="W2004" t="s">
        <v>50</v>
      </c>
      <c r="X2004" t="s">
        <v>51</v>
      </c>
      <c r="Y2004" t="s">
        <v>51</v>
      </c>
      <c r="Z2004" t="s">
        <v>52</v>
      </c>
      <c r="AA2004" t="s">
        <v>50</v>
      </c>
      <c r="AB2004" t="s">
        <v>50</v>
      </c>
      <c r="AC2004">
        <v>111</v>
      </c>
      <c r="AD2004">
        <v>38</v>
      </c>
      <c r="AF2004">
        <v>5.4</v>
      </c>
      <c r="AK2004" t="s">
        <v>50</v>
      </c>
      <c r="AL2004" t="s">
        <v>51</v>
      </c>
      <c r="AM2004" t="s">
        <v>50</v>
      </c>
      <c r="AN2004" t="s">
        <v>50</v>
      </c>
      <c r="AO2004" t="s">
        <v>51</v>
      </c>
      <c r="AP2004" t="s">
        <v>50</v>
      </c>
      <c r="AQ2004" t="s">
        <v>50</v>
      </c>
      <c r="AR2004" t="s">
        <v>50</v>
      </c>
      <c r="AS2004" t="s">
        <v>50</v>
      </c>
      <c r="AT2004" t="s">
        <v>50</v>
      </c>
      <c r="AU2004" t="s">
        <v>52</v>
      </c>
      <c r="AV2004" t="s">
        <v>52</v>
      </c>
      <c r="AW2004" t="s">
        <v>52</v>
      </c>
      <c r="AX2004" t="s">
        <v>52</v>
      </c>
      <c r="AY2004" t="s">
        <v>51</v>
      </c>
    </row>
    <row r="2005" spans="1:51" hidden="1" x14ac:dyDescent="0.25">
      <c r="A2005">
        <v>296847</v>
      </c>
      <c r="B2005">
        <v>65</v>
      </c>
      <c r="C2005">
        <v>65</v>
      </c>
      <c r="D2005">
        <v>65</v>
      </c>
      <c r="E2005">
        <v>4</v>
      </c>
      <c r="F2005" t="s">
        <v>2180</v>
      </c>
      <c r="G2005" s="22">
        <v>9629</v>
      </c>
      <c r="H2005">
        <v>92</v>
      </c>
      <c r="I2005" t="s">
        <v>46</v>
      </c>
      <c r="J2005" t="s">
        <v>47</v>
      </c>
      <c r="K2005" t="s">
        <v>58</v>
      </c>
      <c r="L2005">
        <v>26</v>
      </c>
      <c r="M2005">
        <v>130</v>
      </c>
      <c r="N2005">
        <v>60</v>
      </c>
      <c r="O2005">
        <v>70</v>
      </c>
      <c r="P2005">
        <v>95</v>
      </c>
      <c r="Q2005">
        <v>76</v>
      </c>
      <c r="R2005" t="s">
        <v>105</v>
      </c>
      <c r="S2005" t="s">
        <v>50</v>
      </c>
      <c r="T2005" t="s">
        <v>50</v>
      </c>
      <c r="U2005" t="s">
        <v>50</v>
      </c>
      <c r="V2005" t="s">
        <v>51</v>
      </c>
      <c r="W2005" t="s">
        <v>50</v>
      </c>
      <c r="X2005" t="s">
        <v>51</v>
      </c>
      <c r="Y2005" t="s">
        <v>51</v>
      </c>
      <c r="Z2005" t="s">
        <v>52</v>
      </c>
      <c r="AA2005" t="s">
        <v>50</v>
      </c>
      <c r="AB2005" t="s">
        <v>50</v>
      </c>
      <c r="AC2005">
        <v>138</v>
      </c>
      <c r="AD2005">
        <v>29</v>
      </c>
      <c r="AE2005">
        <v>101</v>
      </c>
      <c r="AF2005">
        <v>4.3</v>
      </c>
      <c r="AK2005" t="s">
        <v>50</v>
      </c>
      <c r="AL2005" t="s">
        <v>51</v>
      </c>
      <c r="AM2005" t="s">
        <v>50</v>
      </c>
      <c r="AN2005" t="s">
        <v>50</v>
      </c>
      <c r="AO2005" t="s">
        <v>51</v>
      </c>
      <c r="AP2005" t="s">
        <v>50</v>
      </c>
      <c r="AQ2005" t="s">
        <v>50</v>
      </c>
      <c r="AR2005" t="s">
        <v>50</v>
      </c>
      <c r="AS2005" t="s">
        <v>50</v>
      </c>
      <c r="AT2005" t="s">
        <v>50</v>
      </c>
      <c r="AU2005" t="s">
        <v>52</v>
      </c>
      <c r="AV2005" t="s">
        <v>52</v>
      </c>
      <c r="AW2005" t="s">
        <v>52</v>
      </c>
      <c r="AX2005" t="s">
        <v>52</v>
      </c>
      <c r="AY2005" t="s">
        <v>51</v>
      </c>
    </row>
    <row r="2006" spans="1:51" hidden="1" x14ac:dyDescent="0.25">
      <c r="A2006">
        <v>296847</v>
      </c>
      <c r="B2006">
        <v>65</v>
      </c>
      <c r="D2006">
        <v>65</v>
      </c>
      <c r="E2006">
        <v>5</v>
      </c>
      <c r="F2006" t="s">
        <v>2181</v>
      </c>
      <c r="G2006" s="22">
        <v>9629</v>
      </c>
      <c r="H2006">
        <v>92</v>
      </c>
      <c r="I2006" t="s">
        <v>46</v>
      </c>
      <c r="J2006" t="s">
        <v>47</v>
      </c>
      <c r="K2006" t="s">
        <v>58</v>
      </c>
      <c r="L2006">
        <v>26.2</v>
      </c>
      <c r="M2006">
        <v>100</v>
      </c>
      <c r="N2006">
        <v>60</v>
      </c>
      <c r="O2006">
        <v>40</v>
      </c>
      <c r="P2006">
        <v>80</v>
      </c>
      <c r="Q2006">
        <v>100</v>
      </c>
      <c r="R2006" t="s">
        <v>59</v>
      </c>
      <c r="S2006" t="s">
        <v>50</v>
      </c>
      <c r="T2006" t="s">
        <v>50</v>
      </c>
      <c r="U2006" t="s">
        <v>50</v>
      </c>
      <c r="V2006" t="s">
        <v>51</v>
      </c>
      <c r="W2006" t="s">
        <v>50</v>
      </c>
      <c r="X2006" t="s">
        <v>51</v>
      </c>
      <c r="Y2006" t="s">
        <v>51</v>
      </c>
      <c r="Z2006" t="s">
        <v>52</v>
      </c>
      <c r="AA2006" t="s">
        <v>50</v>
      </c>
      <c r="AB2006" t="s">
        <v>50</v>
      </c>
      <c r="AC2006">
        <v>145</v>
      </c>
      <c r="AD2006">
        <v>27</v>
      </c>
      <c r="AE2006">
        <v>102</v>
      </c>
      <c r="AF2006">
        <v>4.5</v>
      </c>
      <c r="AK2006" t="s">
        <v>50</v>
      </c>
      <c r="AL2006" t="s">
        <v>50</v>
      </c>
      <c r="AM2006" t="s">
        <v>50</v>
      </c>
      <c r="AN2006" t="s">
        <v>51</v>
      </c>
      <c r="AO2006" t="s">
        <v>51</v>
      </c>
      <c r="AP2006" t="s">
        <v>50</v>
      </c>
      <c r="AQ2006" t="s">
        <v>50</v>
      </c>
      <c r="AR2006" t="s">
        <v>50</v>
      </c>
      <c r="AS2006" t="s">
        <v>50</v>
      </c>
      <c r="AT2006" t="s">
        <v>50</v>
      </c>
      <c r="AU2006" t="s">
        <v>52</v>
      </c>
      <c r="AV2006" t="s">
        <v>52</v>
      </c>
      <c r="AW2006" t="s">
        <v>52</v>
      </c>
      <c r="AX2006" t="s">
        <v>52</v>
      </c>
      <c r="AY2006" t="s">
        <v>51</v>
      </c>
    </row>
    <row r="2007" spans="1:51" hidden="1" x14ac:dyDescent="0.25">
      <c r="A2007">
        <v>296847</v>
      </c>
      <c r="B2007">
        <v>65</v>
      </c>
      <c r="D2007">
        <v>65</v>
      </c>
      <c r="E2007">
        <v>6</v>
      </c>
      <c r="F2007" t="s">
        <v>2182</v>
      </c>
      <c r="G2007" s="22">
        <v>9629</v>
      </c>
      <c r="H2007">
        <v>92</v>
      </c>
      <c r="I2007" t="s">
        <v>46</v>
      </c>
      <c r="J2007" t="s">
        <v>47</v>
      </c>
      <c r="K2007" t="s">
        <v>58</v>
      </c>
      <c r="L2007">
        <v>26.3</v>
      </c>
      <c r="M2007">
        <v>110</v>
      </c>
      <c r="N2007">
        <v>60</v>
      </c>
      <c r="O2007">
        <v>50</v>
      </c>
      <c r="P2007">
        <v>85</v>
      </c>
      <c r="Q2007">
        <v>100</v>
      </c>
      <c r="R2007" t="s">
        <v>59</v>
      </c>
      <c r="S2007" t="s">
        <v>50</v>
      </c>
      <c r="T2007" t="s">
        <v>50</v>
      </c>
      <c r="U2007" t="s">
        <v>50</v>
      </c>
      <c r="V2007" t="s">
        <v>51</v>
      </c>
      <c r="W2007" t="s">
        <v>50</v>
      </c>
      <c r="X2007" t="s">
        <v>51</v>
      </c>
      <c r="Y2007" t="s">
        <v>51</v>
      </c>
      <c r="Z2007" t="s">
        <v>52</v>
      </c>
      <c r="AA2007" t="s">
        <v>50</v>
      </c>
      <c r="AB2007" t="s">
        <v>50</v>
      </c>
      <c r="AE2007">
        <v>105</v>
      </c>
      <c r="AK2007" t="s">
        <v>50</v>
      </c>
      <c r="AL2007" t="s">
        <v>50</v>
      </c>
      <c r="AM2007" t="s">
        <v>50</v>
      </c>
      <c r="AN2007" t="s">
        <v>51</v>
      </c>
      <c r="AO2007" t="s">
        <v>51</v>
      </c>
      <c r="AP2007" t="s">
        <v>50</v>
      </c>
      <c r="AQ2007" t="s">
        <v>51</v>
      </c>
      <c r="AR2007" t="s">
        <v>51</v>
      </c>
      <c r="AS2007" t="s">
        <v>50</v>
      </c>
      <c r="AT2007" t="s">
        <v>50</v>
      </c>
      <c r="AU2007" t="s">
        <v>52</v>
      </c>
      <c r="AV2007" t="s">
        <v>52</v>
      </c>
      <c r="AW2007" t="s">
        <v>52</v>
      </c>
      <c r="AX2007" t="s">
        <v>52</v>
      </c>
      <c r="AY2007" t="s">
        <v>51</v>
      </c>
    </row>
    <row r="2008" spans="1:51" hidden="1" x14ac:dyDescent="0.25">
      <c r="A2008">
        <v>296847</v>
      </c>
      <c r="B2008">
        <v>55</v>
      </c>
      <c r="C2008">
        <v>55</v>
      </c>
      <c r="D2008">
        <v>55</v>
      </c>
      <c r="E2008">
        <v>7</v>
      </c>
      <c r="F2008" t="s">
        <v>2183</v>
      </c>
      <c r="G2008" s="22">
        <v>9629</v>
      </c>
      <c r="H2008">
        <v>92</v>
      </c>
      <c r="I2008" t="s">
        <v>46</v>
      </c>
      <c r="J2008" t="s">
        <v>47</v>
      </c>
      <c r="K2008" t="s">
        <v>58</v>
      </c>
      <c r="L2008">
        <v>26</v>
      </c>
      <c r="M2008">
        <v>140</v>
      </c>
      <c r="N2008">
        <v>70</v>
      </c>
      <c r="O2008">
        <v>70</v>
      </c>
      <c r="P2008">
        <v>105</v>
      </c>
      <c r="Q2008">
        <v>92</v>
      </c>
      <c r="R2008" t="s">
        <v>59</v>
      </c>
      <c r="S2008" t="s">
        <v>50</v>
      </c>
      <c r="T2008" t="s">
        <v>50</v>
      </c>
      <c r="U2008" t="s">
        <v>50</v>
      </c>
      <c r="V2008" t="s">
        <v>51</v>
      </c>
      <c r="W2008" t="s">
        <v>50</v>
      </c>
      <c r="X2008" t="s">
        <v>51</v>
      </c>
      <c r="Y2008" t="s">
        <v>51</v>
      </c>
      <c r="Z2008" t="s">
        <v>52</v>
      </c>
      <c r="AA2008" t="s">
        <v>50</v>
      </c>
      <c r="AB2008" t="s">
        <v>50</v>
      </c>
      <c r="AK2008" t="s">
        <v>50</v>
      </c>
      <c r="AL2008" t="s">
        <v>50</v>
      </c>
      <c r="AM2008" t="s">
        <v>50</v>
      </c>
      <c r="AN2008" t="s">
        <v>51</v>
      </c>
      <c r="AO2008" t="s">
        <v>51</v>
      </c>
      <c r="AP2008" t="s">
        <v>50</v>
      </c>
      <c r="AQ2008" t="s">
        <v>51</v>
      </c>
      <c r="AR2008" t="s">
        <v>51</v>
      </c>
      <c r="AS2008" t="s">
        <v>50</v>
      </c>
      <c r="AT2008" t="s">
        <v>50</v>
      </c>
      <c r="AU2008" t="s">
        <v>52</v>
      </c>
      <c r="AV2008" t="s">
        <v>52</v>
      </c>
      <c r="AW2008" t="s">
        <v>52</v>
      </c>
      <c r="AX2008" t="s">
        <v>52</v>
      </c>
      <c r="AY2008" t="s">
        <v>51</v>
      </c>
    </row>
    <row r="2009" spans="1:51" hidden="1" x14ac:dyDescent="0.25">
      <c r="A2009">
        <v>296847</v>
      </c>
      <c r="B2009">
        <v>55</v>
      </c>
      <c r="C2009">
        <v>55</v>
      </c>
      <c r="D2009">
        <v>55</v>
      </c>
      <c r="E2009">
        <v>8</v>
      </c>
      <c r="F2009" t="s">
        <v>2184</v>
      </c>
      <c r="G2009" s="22">
        <v>9629</v>
      </c>
      <c r="H2009">
        <v>92</v>
      </c>
      <c r="I2009" t="s">
        <v>46</v>
      </c>
      <c r="J2009" t="s">
        <v>47</v>
      </c>
      <c r="K2009" t="s">
        <v>58</v>
      </c>
      <c r="L2009">
        <v>26</v>
      </c>
      <c r="M2009">
        <v>125</v>
      </c>
      <c r="N2009">
        <v>75</v>
      </c>
      <c r="O2009">
        <v>50</v>
      </c>
      <c r="P2009">
        <v>100</v>
      </c>
      <c r="Q2009">
        <v>94</v>
      </c>
      <c r="R2009" t="s">
        <v>59</v>
      </c>
      <c r="S2009" t="s">
        <v>50</v>
      </c>
      <c r="T2009" t="s">
        <v>50</v>
      </c>
      <c r="U2009" t="s">
        <v>50</v>
      </c>
      <c r="V2009" t="s">
        <v>51</v>
      </c>
      <c r="W2009" t="s">
        <v>50</v>
      </c>
      <c r="X2009" t="s">
        <v>51</v>
      </c>
      <c r="Y2009" t="s">
        <v>51</v>
      </c>
      <c r="Z2009" t="s">
        <v>52</v>
      </c>
      <c r="AA2009" t="s">
        <v>50</v>
      </c>
      <c r="AB2009" t="s">
        <v>50</v>
      </c>
      <c r="AE2009">
        <v>99</v>
      </c>
      <c r="AK2009" t="s">
        <v>50</v>
      </c>
      <c r="AL2009" t="s">
        <v>50</v>
      </c>
      <c r="AM2009" t="s">
        <v>50</v>
      </c>
      <c r="AN2009" t="s">
        <v>51</v>
      </c>
      <c r="AO2009" t="s">
        <v>51</v>
      </c>
      <c r="AP2009" t="s">
        <v>50</v>
      </c>
      <c r="AQ2009" t="s">
        <v>51</v>
      </c>
      <c r="AR2009" t="s">
        <v>51</v>
      </c>
      <c r="AS2009" t="s">
        <v>50</v>
      </c>
      <c r="AT2009" t="s">
        <v>50</v>
      </c>
      <c r="AU2009" t="s">
        <v>52</v>
      </c>
      <c r="AV2009" t="s">
        <v>52</v>
      </c>
      <c r="AW2009" t="s">
        <v>52</v>
      </c>
      <c r="AX2009" t="s">
        <v>52</v>
      </c>
      <c r="AY2009" t="s">
        <v>51</v>
      </c>
    </row>
    <row r="2010" spans="1:51" hidden="1" x14ac:dyDescent="0.25">
      <c r="A2010">
        <v>296847</v>
      </c>
      <c r="B2010">
        <v>55</v>
      </c>
      <c r="C2010">
        <v>55</v>
      </c>
      <c r="D2010">
        <v>55</v>
      </c>
      <c r="E2010">
        <v>9</v>
      </c>
      <c r="F2010" t="s">
        <v>2185</v>
      </c>
      <c r="G2010" s="22">
        <v>9629</v>
      </c>
      <c r="H2010">
        <v>92</v>
      </c>
      <c r="I2010" t="s">
        <v>46</v>
      </c>
      <c r="J2010" t="s">
        <v>47</v>
      </c>
      <c r="K2010" t="s">
        <v>58</v>
      </c>
      <c r="L2010">
        <v>25.9</v>
      </c>
      <c r="M2010">
        <v>135</v>
      </c>
      <c r="N2010">
        <v>70</v>
      </c>
      <c r="O2010">
        <v>65</v>
      </c>
      <c r="P2010">
        <v>102.5</v>
      </c>
      <c r="Q2010">
        <v>94</v>
      </c>
      <c r="R2010" t="s">
        <v>54</v>
      </c>
      <c r="S2010" t="s">
        <v>51</v>
      </c>
      <c r="T2010" t="s">
        <v>50</v>
      </c>
      <c r="U2010" t="s">
        <v>50</v>
      </c>
      <c r="V2010" t="s">
        <v>51</v>
      </c>
      <c r="W2010" t="s">
        <v>50</v>
      </c>
      <c r="X2010" t="s">
        <v>51</v>
      </c>
      <c r="Y2010" t="s">
        <v>51</v>
      </c>
      <c r="Z2010" t="s">
        <v>52</v>
      </c>
      <c r="AA2010" t="s">
        <v>50</v>
      </c>
      <c r="AB2010" t="s">
        <v>50</v>
      </c>
      <c r="AC2010">
        <v>108</v>
      </c>
      <c r="AD2010">
        <v>39</v>
      </c>
      <c r="AE2010">
        <v>93</v>
      </c>
      <c r="AF2010">
        <v>4.2</v>
      </c>
      <c r="AK2010" t="s">
        <v>50</v>
      </c>
      <c r="AL2010" t="s">
        <v>50</v>
      </c>
      <c r="AM2010" t="s">
        <v>50</v>
      </c>
      <c r="AN2010" t="s">
        <v>51</v>
      </c>
      <c r="AO2010" t="s">
        <v>51</v>
      </c>
      <c r="AP2010" t="s">
        <v>50</v>
      </c>
      <c r="AQ2010" t="s">
        <v>51</v>
      </c>
      <c r="AR2010" t="s">
        <v>51</v>
      </c>
      <c r="AS2010" t="s">
        <v>50</v>
      </c>
      <c r="AT2010" t="s">
        <v>50</v>
      </c>
      <c r="AU2010" t="s">
        <v>52</v>
      </c>
      <c r="AV2010" t="s">
        <v>52</v>
      </c>
      <c r="AW2010" t="s">
        <v>52</v>
      </c>
      <c r="AX2010" t="s">
        <v>52</v>
      </c>
      <c r="AY2010" t="s">
        <v>51</v>
      </c>
    </row>
    <row r="2011" spans="1:51" hidden="1" x14ac:dyDescent="0.25">
      <c r="A2011">
        <v>296847</v>
      </c>
      <c r="B2011">
        <v>55</v>
      </c>
      <c r="C2011">
        <v>55</v>
      </c>
      <c r="D2011">
        <v>55</v>
      </c>
      <c r="E2011">
        <v>10</v>
      </c>
      <c r="F2011" t="s">
        <v>2186</v>
      </c>
      <c r="G2011" s="22">
        <v>9629</v>
      </c>
      <c r="H2011">
        <v>92</v>
      </c>
      <c r="I2011" t="s">
        <v>46</v>
      </c>
      <c r="J2011" t="s">
        <v>47</v>
      </c>
      <c r="K2011" t="s">
        <v>58</v>
      </c>
      <c r="L2011">
        <v>25.9</v>
      </c>
      <c r="O2011">
        <v>0</v>
      </c>
      <c r="P2011">
        <v>0</v>
      </c>
      <c r="S2011" t="s">
        <v>51</v>
      </c>
      <c r="T2011" t="s">
        <v>50</v>
      </c>
      <c r="V2011" t="s">
        <v>51</v>
      </c>
      <c r="W2011" t="s">
        <v>50</v>
      </c>
      <c r="X2011" t="s">
        <v>51</v>
      </c>
      <c r="Y2011" t="s">
        <v>51</v>
      </c>
      <c r="Z2011" t="s">
        <v>52</v>
      </c>
      <c r="AA2011" t="s">
        <v>50</v>
      </c>
      <c r="AB2011" t="s">
        <v>50</v>
      </c>
      <c r="AK2011" t="s">
        <v>50</v>
      </c>
      <c r="AL2011" t="s">
        <v>50</v>
      </c>
      <c r="AM2011" t="s">
        <v>50</v>
      </c>
      <c r="AN2011" t="s">
        <v>51</v>
      </c>
      <c r="AO2011" t="s">
        <v>51</v>
      </c>
      <c r="AP2011" t="s">
        <v>50</v>
      </c>
      <c r="AQ2011" t="s">
        <v>51</v>
      </c>
      <c r="AR2011" t="s">
        <v>51</v>
      </c>
      <c r="AS2011" t="s">
        <v>50</v>
      </c>
      <c r="AT2011" t="s">
        <v>50</v>
      </c>
      <c r="AU2011" t="s">
        <v>52</v>
      </c>
      <c r="AV2011" t="s">
        <v>52</v>
      </c>
      <c r="AW2011" t="s">
        <v>52</v>
      </c>
      <c r="AX2011" t="s">
        <v>52</v>
      </c>
      <c r="AY2011" t="s">
        <v>51</v>
      </c>
    </row>
    <row r="2012" spans="1:51" x14ac:dyDescent="0.25">
      <c r="A2012">
        <v>297199</v>
      </c>
      <c r="B2012">
        <v>59</v>
      </c>
      <c r="C2012">
        <v>59</v>
      </c>
      <c r="E2012">
        <v>1</v>
      </c>
      <c r="F2012" t="s">
        <v>470</v>
      </c>
      <c r="G2012" s="22">
        <v>10460</v>
      </c>
      <c r="H2012">
        <v>90</v>
      </c>
      <c r="I2012" t="s">
        <v>46</v>
      </c>
      <c r="J2012" t="s">
        <v>47</v>
      </c>
      <c r="K2012" t="s">
        <v>58</v>
      </c>
      <c r="L2012">
        <v>21.6</v>
      </c>
      <c r="M2012">
        <v>110</v>
      </c>
      <c r="N2012">
        <v>70</v>
      </c>
      <c r="O2012">
        <v>40</v>
      </c>
      <c r="P2012">
        <v>90</v>
      </c>
      <c r="Q2012">
        <v>89</v>
      </c>
      <c r="R2012" t="s">
        <v>59</v>
      </c>
      <c r="S2012" t="s">
        <v>50</v>
      </c>
      <c r="T2012" t="s">
        <v>50</v>
      </c>
      <c r="U2012" t="s">
        <v>50</v>
      </c>
      <c r="V2012" t="s">
        <v>51</v>
      </c>
      <c r="W2012" t="s">
        <v>50</v>
      </c>
      <c r="X2012" t="s">
        <v>51</v>
      </c>
      <c r="Y2012" t="s">
        <v>50</v>
      </c>
      <c r="Z2012" t="s">
        <v>52</v>
      </c>
      <c r="AA2012" t="s">
        <v>50</v>
      </c>
      <c r="AB2012" t="s">
        <v>51</v>
      </c>
      <c r="AC2012">
        <v>83</v>
      </c>
      <c r="AD2012">
        <v>54</v>
      </c>
      <c r="AE2012">
        <v>111</v>
      </c>
      <c r="AF2012">
        <v>4.0999999999999996</v>
      </c>
      <c r="AI2012">
        <v>4.5999999999999996</v>
      </c>
      <c r="AJ2012">
        <v>2.8</v>
      </c>
      <c r="AK2012" t="s">
        <v>50</v>
      </c>
      <c r="AL2012" t="s">
        <v>50</v>
      </c>
      <c r="AM2012" t="s">
        <v>50</v>
      </c>
      <c r="AN2012" t="s">
        <v>51</v>
      </c>
      <c r="AO2012" t="s">
        <v>51</v>
      </c>
      <c r="AP2012" t="s">
        <v>50</v>
      </c>
      <c r="AQ2012" t="s">
        <v>50</v>
      </c>
      <c r="AR2012" t="s">
        <v>50</v>
      </c>
      <c r="AS2012" t="s">
        <v>50</v>
      </c>
      <c r="AT2012" t="s">
        <v>50</v>
      </c>
      <c r="AU2012" t="s">
        <v>52</v>
      </c>
      <c r="AV2012" t="s">
        <v>52</v>
      </c>
      <c r="AW2012" t="s">
        <v>52</v>
      </c>
      <c r="AX2012" t="s">
        <v>52</v>
      </c>
      <c r="AY2012" t="s">
        <v>51</v>
      </c>
    </row>
    <row r="2013" spans="1:51" hidden="1" x14ac:dyDescent="0.25">
      <c r="A2013">
        <v>297199</v>
      </c>
      <c r="B2013">
        <v>59</v>
      </c>
      <c r="C2013">
        <v>59</v>
      </c>
      <c r="E2013">
        <v>2</v>
      </c>
      <c r="F2013" t="s">
        <v>2187</v>
      </c>
      <c r="G2013" s="22">
        <v>10460</v>
      </c>
      <c r="H2013">
        <v>90</v>
      </c>
      <c r="I2013" t="s">
        <v>46</v>
      </c>
      <c r="J2013" t="s">
        <v>47</v>
      </c>
      <c r="K2013" t="s">
        <v>58</v>
      </c>
      <c r="L2013">
        <v>22.5</v>
      </c>
      <c r="M2013">
        <v>125</v>
      </c>
      <c r="N2013">
        <v>70</v>
      </c>
      <c r="O2013">
        <v>55</v>
      </c>
      <c r="P2013">
        <v>97.5</v>
      </c>
      <c r="Q2013">
        <v>89</v>
      </c>
      <c r="R2013" t="s">
        <v>59</v>
      </c>
      <c r="S2013" t="s">
        <v>50</v>
      </c>
      <c r="T2013" t="s">
        <v>50</v>
      </c>
      <c r="U2013" t="s">
        <v>50</v>
      </c>
      <c r="V2013" t="s">
        <v>51</v>
      </c>
      <c r="W2013" t="s">
        <v>50</v>
      </c>
      <c r="X2013" t="s">
        <v>51</v>
      </c>
      <c r="Y2013" t="s">
        <v>50</v>
      </c>
      <c r="Z2013" t="s">
        <v>52</v>
      </c>
      <c r="AA2013" t="s">
        <v>50</v>
      </c>
      <c r="AB2013" t="s">
        <v>51</v>
      </c>
      <c r="AK2013" t="s">
        <v>50</v>
      </c>
      <c r="AL2013" t="s">
        <v>50</v>
      </c>
      <c r="AM2013" t="s">
        <v>50</v>
      </c>
      <c r="AN2013" t="s">
        <v>51</v>
      </c>
      <c r="AO2013" t="s">
        <v>51</v>
      </c>
      <c r="AP2013" t="s">
        <v>50</v>
      </c>
      <c r="AQ2013" t="s">
        <v>50</v>
      </c>
      <c r="AR2013" t="s">
        <v>50</v>
      </c>
      <c r="AS2013" t="s">
        <v>50</v>
      </c>
      <c r="AT2013" t="s">
        <v>50</v>
      </c>
      <c r="AU2013" t="s">
        <v>52</v>
      </c>
      <c r="AV2013" t="s">
        <v>52</v>
      </c>
      <c r="AW2013" t="s">
        <v>52</v>
      </c>
      <c r="AX2013" t="s">
        <v>52</v>
      </c>
      <c r="AY2013" t="s">
        <v>51</v>
      </c>
    </row>
    <row r="2014" spans="1:51" hidden="1" x14ac:dyDescent="0.25">
      <c r="A2014">
        <v>297199</v>
      </c>
      <c r="B2014">
        <v>59</v>
      </c>
      <c r="C2014">
        <v>59</v>
      </c>
      <c r="D2014">
        <v>59</v>
      </c>
      <c r="E2014">
        <v>3</v>
      </c>
      <c r="F2014" t="s">
        <v>2188</v>
      </c>
      <c r="G2014" s="22">
        <v>10460</v>
      </c>
      <c r="H2014">
        <v>90</v>
      </c>
      <c r="I2014" t="s">
        <v>46</v>
      </c>
      <c r="J2014" t="s">
        <v>47</v>
      </c>
      <c r="K2014" t="s">
        <v>58</v>
      </c>
      <c r="L2014">
        <v>22.5</v>
      </c>
      <c r="M2014">
        <v>100</v>
      </c>
      <c r="N2014">
        <v>60</v>
      </c>
      <c r="O2014">
        <v>40</v>
      </c>
      <c r="P2014">
        <v>80</v>
      </c>
      <c r="Q2014">
        <v>92</v>
      </c>
      <c r="R2014" t="s">
        <v>59</v>
      </c>
      <c r="S2014" t="s">
        <v>50</v>
      </c>
      <c r="T2014" t="s">
        <v>50</v>
      </c>
      <c r="U2014" t="s">
        <v>50</v>
      </c>
      <c r="V2014" t="s">
        <v>51</v>
      </c>
      <c r="W2014" t="s">
        <v>50</v>
      </c>
      <c r="X2014" t="s">
        <v>51</v>
      </c>
      <c r="Y2014" t="s">
        <v>50</v>
      </c>
      <c r="Z2014" t="s">
        <v>52</v>
      </c>
      <c r="AA2014" t="s">
        <v>50</v>
      </c>
      <c r="AB2014" t="s">
        <v>51</v>
      </c>
      <c r="AC2014">
        <v>102</v>
      </c>
      <c r="AD2014">
        <v>42</v>
      </c>
      <c r="AE2014">
        <v>120</v>
      </c>
      <c r="AF2014">
        <v>4.7</v>
      </c>
      <c r="AK2014" t="s">
        <v>50</v>
      </c>
      <c r="AL2014" t="s">
        <v>50</v>
      </c>
      <c r="AM2014" t="s">
        <v>50</v>
      </c>
      <c r="AN2014" t="s">
        <v>51</v>
      </c>
      <c r="AO2014" t="s">
        <v>51</v>
      </c>
      <c r="AP2014" t="s">
        <v>50</v>
      </c>
      <c r="AQ2014" t="s">
        <v>50</v>
      </c>
      <c r="AR2014" t="s">
        <v>50</v>
      </c>
      <c r="AS2014" t="s">
        <v>50</v>
      </c>
      <c r="AT2014" t="s">
        <v>50</v>
      </c>
      <c r="AU2014" t="s">
        <v>52</v>
      </c>
      <c r="AV2014" t="s">
        <v>52</v>
      </c>
      <c r="AW2014" t="s">
        <v>52</v>
      </c>
      <c r="AX2014" t="s">
        <v>52</v>
      </c>
      <c r="AY2014" t="s">
        <v>51</v>
      </c>
    </row>
    <row r="2015" spans="1:51" hidden="1" x14ac:dyDescent="0.25">
      <c r="A2015">
        <v>297199</v>
      </c>
      <c r="B2015">
        <v>59</v>
      </c>
      <c r="C2015">
        <v>59</v>
      </c>
      <c r="D2015">
        <v>59</v>
      </c>
      <c r="E2015">
        <v>4</v>
      </c>
      <c r="F2015" t="s">
        <v>2189</v>
      </c>
      <c r="G2015" s="22">
        <v>10460</v>
      </c>
      <c r="H2015">
        <v>90</v>
      </c>
      <c r="I2015" t="s">
        <v>46</v>
      </c>
      <c r="J2015" t="s">
        <v>47</v>
      </c>
      <c r="K2015" t="s">
        <v>58</v>
      </c>
      <c r="L2015">
        <v>22.7</v>
      </c>
      <c r="M2015">
        <v>125</v>
      </c>
      <c r="N2015">
        <v>75</v>
      </c>
      <c r="O2015">
        <v>50</v>
      </c>
      <c r="P2015">
        <v>100</v>
      </c>
      <c r="Q2015">
        <v>91</v>
      </c>
      <c r="R2015" t="s">
        <v>59</v>
      </c>
      <c r="S2015" t="s">
        <v>50</v>
      </c>
      <c r="T2015" t="s">
        <v>50</v>
      </c>
      <c r="U2015" t="s">
        <v>50</v>
      </c>
      <c r="V2015" t="s">
        <v>51</v>
      </c>
      <c r="W2015" t="s">
        <v>50</v>
      </c>
      <c r="X2015" t="s">
        <v>51</v>
      </c>
      <c r="Y2015" t="s">
        <v>50</v>
      </c>
      <c r="Z2015" t="s">
        <v>52</v>
      </c>
      <c r="AA2015" t="s">
        <v>50</v>
      </c>
      <c r="AB2015" t="s">
        <v>51</v>
      </c>
      <c r="AC2015">
        <v>104</v>
      </c>
      <c r="AD2015">
        <v>41</v>
      </c>
      <c r="AE2015">
        <v>119</v>
      </c>
      <c r="AF2015">
        <v>3.6</v>
      </c>
      <c r="AK2015" t="s">
        <v>50</v>
      </c>
      <c r="AL2015" t="s">
        <v>50</v>
      </c>
      <c r="AM2015" t="s">
        <v>50</v>
      </c>
      <c r="AN2015" t="s">
        <v>51</v>
      </c>
      <c r="AO2015" t="s">
        <v>51</v>
      </c>
      <c r="AP2015" t="s">
        <v>50</v>
      </c>
      <c r="AQ2015" t="s">
        <v>50</v>
      </c>
      <c r="AR2015" t="s">
        <v>50</v>
      </c>
      <c r="AS2015" t="s">
        <v>50</v>
      </c>
      <c r="AT2015" t="s">
        <v>50</v>
      </c>
      <c r="AU2015" t="s">
        <v>52</v>
      </c>
      <c r="AV2015" t="s">
        <v>52</v>
      </c>
      <c r="AW2015" t="s">
        <v>52</v>
      </c>
      <c r="AX2015" t="s">
        <v>52</v>
      </c>
      <c r="AY2015" t="s">
        <v>51</v>
      </c>
    </row>
    <row r="2016" spans="1:51" hidden="1" x14ac:dyDescent="0.25">
      <c r="A2016">
        <v>297199</v>
      </c>
      <c r="B2016">
        <v>60</v>
      </c>
      <c r="C2016">
        <v>60</v>
      </c>
      <c r="D2016">
        <v>59</v>
      </c>
      <c r="E2016">
        <v>5</v>
      </c>
      <c r="F2016" t="s">
        <v>2190</v>
      </c>
      <c r="G2016" s="22">
        <v>10460</v>
      </c>
      <c r="H2016">
        <v>90</v>
      </c>
      <c r="I2016" t="s">
        <v>46</v>
      </c>
      <c r="J2016" t="s">
        <v>47</v>
      </c>
      <c r="K2016" t="s">
        <v>58</v>
      </c>
      <c r="L2016">
        <v>23.8</v>
      </c>
      <c r="M2016">
        <v>105</v>
      </c>
      <c r="N2016">
        <v>70</v>
      </c>
      <c r="O2016">
        <v>35</v>
      </c>
      <c r="P2016">
        <v>87.5</v>
      </c>
      <c r="Q2016">
        <v>87</v>
      </c>
      <c r="R2016" t="s">
        <v>59</v>
      </c>
      <c r="S2016" t="s">
        <v>50</v>
      </c>
      <c r="T2016" t="s">
        <v>50</v>
      </c>
      <c r="U2016" t="s">
        <v>50</v>
      </c>
      <c r="V2016" t="s">
        <v>51</v>
      </c>
      <c r="W2016" t="s">
        <v>50</v>
      </c>
      <c r="X2016" t="s">
        <v>51</v>
      </c>
      <c r="Y2016" t="s">
        <v>50</v>
      </c>
      <c r="Z2016" t="s">
        <v>52</v>
      </c>
      <c r="AA2016" t="s">
        <v>50</v>
      </c>
      <c r="AB2016" t="s">
        <v>51</v>
      </c>
      <c r="AC2016">
        <v>110</v>
      </c>
      <c r="AD2016">
        <v>38</v>
      </c>
      <c r="AE2016">
        <v>131</v>
      </c>
      <c r="AF2016">
        <v>4.5999999999999996</v>
      </c>
      <c r="AK2016" t="s">
        <v>50</v>
      </c>
      <c r="AL2016" t="s">
        <v>50</v>
      </c>
      <c r="AM2016" t="s">
        <v>50</v>
      </c>
      <c r="AN2016" t="s">
        <v>51</v>
      </c>
      <c r="AO2016" t="s">
        <v>51</v>
      </c>
      <c r="AP2016" t="s">
        <v>50</v>
      </c>
      <c r="AQ2016" t="s">
        <v>50</v>
      </c>
      <c r="AR2016" t="s">
        <v>50</v>
      </c>
      <c r="AS2016" t="s">
        <v>50</v>
      </c>
      <c r="AT2016" t="s">
        <v>50</v>
      </c>
      <c r="AU2016" t="s">
        <v>52</v>
      </c>
      <c r="AV2016" t="s">
        <v>52</v>
      </c>
      <c r="AW2016" t="s">
        <v>52</v>
      </c>
      <c r="AX2016" t="s">
        <v>52</v>
      </c>
      <c r="AY2016" t="s">
        <v>51</v>
      </c>
    </row>
    <row r="2017" spans="1:51" hidden="1" x14ac:dyDescent="0.25">
      <c r="A2017">
        <v>297199</v>
      </c>
      <c r="B2017">
        <v>60</v>
      </c>
      <c r="C2017">
        <v>60</v>
      </c>
      <c r="D2017">
        <v>59</v>
      </c>
      <c r="E2017">
        <v>6</v>
      </c>
      <c r="F2017" t="s">
        <v>2191</v>
      </c>
      <c r="G2017" s="22">
        <v>10460</v>
      </c>
      <c r="H2017">
        <v>90</v>
      </c>
      <c r="I2017" t="s">
        <v>46</v>
      </c>
      <c r="J2017" t="s">
        <v>47</v>
      </c>
      <c r="K2017" t="s">
        <v>58</v>
      </c>
      <c r="L2017">
        <v>23.4</v>
      </c>
      <c r="M2017">
        <v>120</v>
      </c>
      <c r="N2017">
        <v>60</v>
      </c>
      <c r="O2017">
        <v>60</v>
      </c>
      <c r="P2017">
        <v>90</v>
      </c>
      <c r="Q2017">
        <v>89</v>
      </c>
      <c r="R2017" t="s">
        <v>59</v>
      </c>
      <c r="S2017" t="s">
        <v>50</v>
      </c>
      <c r="T2017" t="s">
        <v>50</v>
      </c>
      <c r="U2017" t="s">
        <v>50</v>
      </c>
      <c r="V2017" t="s">
        <v>51</v>
      </c>
      <c r="W2017" t="s">
        <v>50</v>
      </c>
      <c r="X2017" t="s">
        <v>51</v>
      </c>
      <c r="Y2017" t="s">
        <v>50</v>
      </c>
      <c r="Z2017" t="s">
        <v>52</v>
      </c>
      <c r="AA2017" t="s">
        <v>50</v>
      </c>
      <c r="AB2017" t="s">
        <v>51</v>
      </c>
      <c r="AC2017">
        <v>117</v>
      </c>
      <c r="AD2017">
        <v>36</v>
      </c>
      <c r="AE2017">
        <v>117</v>
      </c>
      <c r="AF2017">
        <v>4.5999999999999996</v>
      </c>
      <c r="AK2017" t="s">
        <v>50</v>
      </c>
      <c r="AL2017" t="s">
        <v>50</v>
      </c>
      <c r="AM2017" t="s">
        <v>50</v>
      </c>
      <c r="AN2017" t="s">
        <v>51</v>
      </c>
      <c r="AO2017" t="s">
        <v>51</v>
      </c>
      <c r="AP2017" t="s">
        <v>50</v>
      </c>
      <c r="AQ2017" t="s">
        <v>50</v>
      </c>
      <c r="AR2017" t="s">
        <v>50</v>
      </c>
      <c r="AS2017" t="s">
        <v>50</v>
      </c>
      <c r="AT2017" t="s">
        <v>50</v>
      </c>
      <c r="AU2017" t="s">
        <v>52</v>
      </c>
      <c r="AV2017" t="s">
        <v>52</v>
      </c>
      <c r="AW2017" t="s">
        <v>52</v>
      </c>
      <c r="AX2017" t="s">
        <v>52</v>
      </c>
      <c r="AY2017" t="s">
        <v>51</v>
      </c>
    </row>
    <row r="2018" spans="1:51" x14ac:dyDescent="0.25">
      <c r="A2018">
        <v>297250</v>
      </c>
      <c r="B2018">
        <v>57</v>
      </c>
      <c r="C2018">
        <v>57</v>
      </c>
      <c r="D2018">
        <v>45</v>
      </c>
      <c r="E2018">
        <v>1</v>
      </c>
      <c r="F2018" t="s">
        <v>471</v>
      </c>
      <c r="G2018" s="22">
        <v>11038</v>
      </c>
      <c r="H2018">
        <v>88</v>
      </c>
      <c r="I2018" t="s">
        <v>56</v>
      </c>
      <c r="J2018" t="s">
        <v>47</v>
      </c>
      <c r="K2018" t="s">
        <v>58</v>
      </c>
      <c r="L2018">
        <v>30.9</v>
      </c>
      <c r="M2018">
        <v>115</v>
      </c>
      <c r="N2018">
        <v>60</v>
      </c>
      <c r="O2018">
        <v>55</v>
      </c>
      <c r="P2018">
        <v>87.5</v>
      </c>
      <c r="Q2018">
        <v>54</v>
      </c>
      <c r="R2018" t="s">
        <v>54</v>
      </c>
      <c r="S2018" t="s">
        <v>50</v>
      </c>
      <c r="T2018" t="s">
        <v>50</v>
      </c>
      <c r="U2018" t="s">
        <v>51</v>
      </c>
      <c r="V2018" t="s">
        <v>50</v>
      </c>
      <c r="W2018" t="s">
        <v>50</v>
      </c>
      <c r="X2018" t="s">
        <v>50</v>
      </c>
      <c r="Y2018" t="s">
        <v>50</v>
      </c>
      <c r="Z2018" t="s">
        <v>52</v>
      </c>
      <c r="AA2018" t="s">
        <v>50</v>
      </c>
      <c r="AB2018" t="s">
        <v>50</v>
      </c>
      <c r="AC2018">
        <v>87</v>
      </c>
      <c r="AD2018">
        <v>69</v>
      </c>
      <c r="AE2018">
        <v>134</v>
      </c>
      <c r="AF2018">
        <v>4.9000000000000004</v>
      </c>
      <c r="AI2018">
        <v>1.9</v>
      </c>
      <c r="AJ2018">
        <v>0.7</v>
      </c>
      <c r="AK2018" t="s">
        <v>50</v>
      </c>
      <c r="AL2018" t="s">
        <v>50</v>
      </c>
      <c r="AN2018" t="s">
        <v>51</v>
      </c>
      <c r="AO2018" t="s">
        <v>51</v>
      </c>
      <c r="AP2018" t="s">
        <v>50</v>
      </c>
      <c r="AQ2018" t="s">
        <v>50</v>
      </c>
      <c r="AR2018" t="s">
        <v>50</v>
      </c>
      <c r="AS2018" t="s">
        <v>51</v>
      </c>
      <c r="AT2018" t="s">
        <v>51</v>
      </c>
      <c r="AU2018" t="s">
        <v>52</v>
      </c>
      <c r="AV2018" t="s">
        <v>52</v>
      </c>
      <c r="AW2018" t="s">
        <v>52</v>
      </c>
      <c r="AX2018" t="s">
        <v>52</v>
      </c>
      <c r="AY2018" t="s">
        <v>51</v>
      </c>
    </row>
    <row r="2019" spans="1:51" hidden="1" x14ac:dyDescent="0.25">
      <c r="A2019">
        <v>297250</v>
      </c>
      <c r="B2019">
        <v>57</v>
      </c>
      <c r="C2019">
        <v>57</v>
      </c>
      <c r="D2019">
        <v>45</v>
      </c>
      <c r="E2019">
        <v>2</v>
      </c>
      <c r="F2019" t="s">
        <v>2192</v>
      </c>
      <c r="G2019" s="22">
        <v>11038</v>
      </c>
      <c r="H2019">
        <v>88</v>
      </c>
      <c r="I2019" t="s">
        <v>56</v>
      </c>
      <c r="J2019" t="s">
        <v>57</v>
      </c>
      <c r="K2019" t="s">
        <v>58</v>
      </c>
      <c r="L2019">
        <v>30.5</v>
      </c>
      <c r="M2019">
        <v>120</v>
      </c>
      <c r="N2019">
        <v>60</v>
      </c>
      <c r="O2019">
        <v>60</v>
      </c>
      <c r="P2019">
        <v>90</v>
      </c>
      <c r="Q2019">
        <v>57</v>
      </c>
      <c r="R2019" t="s">
        <v>54</v>
      </c>
      <c r="S2019" t="s">
        <v>50</v>
      </c>
      <c r="T2019" t="s">
        <v>50</v>
      </c>
      <c r="U2019" t="s">
        <v>51</v>
      </c>
      <c r="V2019" t="s">
        <v>50</v>
      </c>
      <c r="W2019" t="s">
        <v>50</v>
      </c>
      <c r="X2019" t="s">
        <v>50</v>
      </c>
      <c r="Y2019" t="s">
        <v>50</v>
      </c>
      <c r="Z2019" t="s">
        <v>52</v>
      </c>
      <c r="AA2019" t="s">
        <v>50</v>
      </c>
      <c r="AB2019" t="s">
        <v>50</v>
      </c>
      <c r="AC2019">
        <v>75</v>
      </c>
      <c r="AD2019">
        <v>79</v>
      </c>
      <c r="AE2019">
        <v>135</v>
      </c>
      <c r="AF2019">
        <v>4.5999999999999996</v>
      </c>
      <c r="AK2019" t="s">
        <v>50</v>
      </c>
      <c r="AL2019" t="s">
        <v>50</v>
      </c>
      <c r="AM2019" t="s">
        <v>50</v>
      </c>
      <c r="AN2019" t="s">
        <v>51</v>
      </c>
      <c r="AO2019" t="s">
        <v>51</v>
      </c>
      <c r="AP2019" t="s">
        <v>50</v>
      </c>
      <c r="AQ2019" t="s">
        <v>50</v>
      </c>
      <c r="AR2019" t="s">
        <v>50</v>
      </c>
      <c r="AS2019" t="s">
        <v>51</v>
      </c>
      <c r="AT2019" t="s">
        <v>51</v>
      </c>
      <c r="AU2019" t="s">
        <v>52</v>
      </c>
      <c r="AV2019" t="s">
        <v>52</v>
      </c>
      <c r="AW2019" t="s">
        <v>52</v>
      </c>
      <c r="AX2019" t="s">
        <v>52</v>
      </c>
      <c r="AY2019" t="s">
        <v>51</v>
      </c>
    </row>
    <row r="2020" spans="1:51" hidden="1" x14ac:dyDescent="0.25">
      <c r="A2020">
        <v>297250</v>
      </c>
      <c r="B2020">
        <v>57</v>
      </c>
      <c r="C2020">
        <v>57</v>
      </c>
      <c r="D2020">
        <v>45</v>
      </c>
      <c r="E2020">
        <v>3</v>
      </c>
      <c r="F2020" t="s">
        <v>2193</v>
      </c>
      <c r="G2020" s="22">
        <v>11038</v>
      </c>
      <c r="H2020">
        <v>88</v>
      </c>
      <c r="I2020" t="s">
        <v>56</v>
      </c>
      <c r="J2020" t="s">
        <v>57</v>
      </c>
      <c r="K2020" t="s">
        <v>58</v>
      </c>
      <c r="L2020">
        <v>30.7</v>
      </c>
      <c r="M2020">
        <v>105</v>
      </c>
      <c r="N2020">
        <v>60</v>
      </c>
      <c r="O2020">
        <v>45</v>
      </c>
      <c r="P2020">
        <v>82.5</v>
      </c>
      <c r="Q2020">
        <v>61</v>
      </c>
      <c r="R2020" t="s">
        <v>54</v>
      </c>
      <c r="S2020" t="s">
        <v>50</v>
      </c>
      <c r="T2020" t="s">
        <v>50</v>
      </c>
      <c r="U2020" t="s">
        <v>50</v>
      </c>
      <c r="V2020" t="s">
        <v>50</v>
      </c>
      <c r="W2020" t="s">
        <v>50</v>
      </c>
      <c r="X2020" t="s">
        <v>50</v>
      </c>
      <c r="Y2020" t="s">
        <v>50</v>
      </c>
      <c r="Z2020" t="s">
        <v>52</v>
      </c>
      <c r="AA2020" t="s">
        <v>50</v>
      </c>
      <c r="AB2020" t="s">
        <v>50</v>
      </c>
      <c r="AC2020">
        <v>82</v>
      </c>
      <c r="AD2020">
        <v>74</v>
      </c>
      <c r="AE2020">
        <v>136</v>
      </c>
      <c r="AF2020">
        <v>4.5</v>
      </c>
      <c r="AK2020" t="s">
        <v>50</v>
      </c>
      <c r="AL2020" t="s">
        <v>50</v>
      </c>
      <c r="AM2020" t="s">
        <v>50</v>
      </c>
      <c r="AN2020" t="s">
        <v>51</v>
      </c>
      <c r="AO2020" t="s">
        <v>51</v>
      </c>
      <c r="AP2020" t="s">
        <v>50</v>
      </c>
      <c r="AQ2020" t="s">
        <v>50</v>
      </c>
      <c r="AR2020" t="s">
        <v>50</v>
      </c>
      <c r="AS2020" t="s">
        <v>51</v>
      </c>
      <c r="AT2020" t="s">
        <v>51</v>
      </c>
      <c r="AU2020" t="s">
        <v>52</v>
      </c>
      <c r="AV2020" t="s">
        <v>52</v>
      </c>
      <c r="AW2020" t="s">
        <v>52</v>
      </c>
      <c r="AX2020" t="s">
        <v>52</v>
      </c>
      <c r="AY2020" t="s">
        <v>51</v>
      </c>
    </row>
    <row r="2021" spans="1:51" hidden="1" x14ac:dyDescent="0.25">
      <c r="A2021">
        <v>297250</v>
      </c>
      <c r="B2021">
        <v>63</v>
      </c>
      <c r="C2021">
        <v>63</v>
      </c>
      <c r="D2021">
        <v>45</v>
      </c>
      <c r="E2021">
        <v>4</v>
      </c>
      <c r="F2021" t="s">
        <v>2194</v>
      </c>
      <c r="G2021" s="22">
        <v>11038</v>
      </c>
      <c r="H2021">
        <v>88</v>
      </c>
      <c r="I2021" t="s">
        <v>56</v>
      </c>
      <c r="J2021" t="s">
        <v>57</v>
      </c>
      <c r="K2021" t="s">
        <v>58</v>
      </c>
      <c r="L2021">
        <v>23.7</v>
      </c>
      <c r="M2021">
        <v>100</v>
      </c>
      <c r="N2021">
        <v>60</v>
      </c>
      <c r="O2021">
        <v>40</v>
      </c>
      <c r="P2021">
        <v>80</v>
      </c>
      <c r="Q2021">
        <v>81</v>
      </c>
      <c r="R2021" t="s">
        <v>54</v>
      </c>
      <c r="S2021" t="s">
        <v>50</v>
      </c>
      <c r="T2021" t="s">
        <v>50</v>
      </c>
      <c r="U2021" t="s">
        <v>50</v>
      </c>
      <c r="V2021" t="s">
        <v>50</v>
      </c>
      <c r="W2021" t="s">
        <v>50</v>
      </c>
      <c r="X2021" t="s">
        <v>50</v>
      </c>
      <c r="Y2021" t="s">
        <v>50</v>
      </c>
      <c r="Z2021" t="s">
        <v>52</v>
      </c>
      <c r="AA2021" t="s">
        <v>50</v>
      </c>
      <c r="AB2021" t="s">
        <v>50</v>
      </c>
      <c r="AC2021">
        <v>87</v>
      </c>
      <c r="AD2021">
        <v>69</v>
      </c>
      <c r="AF2021">
        <v>4.8</v>
      </c>
      <c r="AK2021" t="s">
        <v>51</v>
      </c>
      <c r="AL2021" t="s">
        <v>50</v>
      </c>
      <c r="AM2021" t="s">
        <v>50</v>
      </c>
      <c r="AN2021" t="s">
        <v>51</v>
      </c>
      <c r="AO2021" t="s">
        <v>51</v>
      </c>
      <c r="AP2021" t="s">
        <v>50</v>
      </c>
      <c r="AQ2021" t="s">
        <v>50</v>
      </c>
      <c r="AR2021" t="s">
        <v>50</v>
      </c>
      <c r="AS2021" t="s">
        <v>51</v>
      </c>
      <c r="AT2021" t="s">
        <v>51</v>
      </c>
      <c r="AU2021" t="s">
        <v>52</v>
      </c>
      <c r="AV2021" t="s">
        <v>52</v>
      </c>
      <c r="AW2021" t="s">
        <v>52</v>
      </c>
      <c r="AX2021" t="s">
        <v>52</v>
      </c>
      <c r="AY2021" t="s">
        <v>51</v>
      </c>
    </row>
    <row r="2022" spans="1:51" hidden="1" x14ac:dyDescent="0.25">
      <c r="A2022">
        <v>297250</v>
      </c>
      <c r="B2022">
        <v>63</v>
      </c>
      <c r="C2022">
        <v>63</v>
      </c>
      <c r="D2022">
        <v>45</v>
      </c>
      <c r="E2022">
        <v>5</v>
      </c>
      <c r="F2022" t="s">
        <v>2195</v>
      </c>
      <c r="G2022" s="22">
        <v>11038</v>
      </c>
      <c r="H2022">
        <v>88</v>
      </c>
      <c r="I2022" t="s">
        <v>56</v>
      </c>
      <c r="J2022" t="s">
        <v>57</v>
      </c>
      <c r="K2022" t="s">
        <v>58</v>
      </c>
      <c r="L2022">
        <v>30.1</v>
      </c>
      <c r="M2022">
        <v>120</v>
      </c>
      <c r="N2022">
        <v>70</v>
      </c>
      <c r="O2022">
        <v>50</v>
      </c>
      <c r="P2022">
        <v>95</v>
      </c>
      <c r="Q2022">
        <v>66</v>
      </c>
      <c r="R2022" t="s">
        <v>54</v>
      </c>
      <c r="S2022" t="s">
        <v>50</v>
      </c>
      <c r="T2022" t="s">
        <v>50</v>
      </c>
      <c r="U2022" t="s">
        <v>50</v>
      </c>
      <c r="V2022" t="s">
        <v>50</v>
      </c>
      <c r="W2022" t="s">
        <v>50</v>
      </c>
      <c r="X2022" t="s">
        <v>50</v>
      </c>
      <c r="Y2022" t="s">
        <v>50</v>
      </c>
      <c r="Z2022" t="s">
        <v>52</v>
      </c>
      <c r="AA2022" t="s">
        <v>50</v>
      </c>
      <c r="AB2022" t="s">
        <v>50</v>
      </c>
      <c r="AC2022">
        <v>76</v>
      </c>
      <c r="AD2022">
        <v>78</v>
      </c>
      <c r="AE2022">
        <v>132</v>
      </c>
      <c r="AF2022">
        <v>4.5</v>
      </c>
      <c r="AK2022" t="s">
        <v>51</v>
      </c>
      <c r="AL2022" t="s">
        <v>50</v>
      </c>
      <c r="AM2022" t="s">
        <v>50</v>
      </c>
      <c r="AN2022" t="s">
        <v>51</v>
      </c>
      <c r="AO2022" t="s">
        <v>51</v>
      </c>
      <c r="AP2022" t="s">
        <v>50</v>
      </c>
      <c r="AQ2022" t="s">
        <v>50</v>
      </c>
      <c r="AR2022" t="s">
        <v>50</v>
      </c>
      <c r="AS2022" t="s">
        <v>51</v>
      </c>
      <c r="AT2022" t="s">
        <v>51</v>
      </c>
      <c r="AU2022" t="s">
        <v>52</v>
      </c>
      <c r="AV2022" t="s">
        <v>52</v>
      </c>
      <c r="AW2022" t="s">
        <v>52</v>
      </c>
      <c r="AX2022" t="s">
        <v>52</v>
      </c>
      <c r="AY2022" t="s">
        <v>51</v>
      </c>
    </row>
    <row r="2023" spans="1:51" hidden="1" x14ac:dyDescent="0.25">
      <c r="A2023">
        <v>297250</v>
      </c>
      <c r="B2023">
        <v>63</v>
      </c>
      <c r="C2023">
        <v>63</v>
      </c>
      <c r="D2023">
        <v>45</v>
      </c>
      <c r="E2023">
        <v>6</v>
      </c>
      <c r="F2023" t="s">
        <v>2196</v>
      </c>
      <c r="G2023" s="22">
        <v>11038</v>
      </c>
      <c r="H2023">
        <v>88</v>
      </c>
      <c r="I2023" t="s">
        <v>56</v>
      </c>
      <c r="J2023" t="s">
        <v>57</v>
      </c>
      <c r="K2023" t="s">
        <v>58</v>
      </c>
      <c r="L2023">
        <v>30.1</v>
      </c>
      <c r="M2023">
        <v>110</v>
      </c>
      <c r="N2023">
        <v>60</v>
      </c>
      <c r="O2023">
        <v>50</v>
      </c>
      <c r="P2023">
        <v>85</v>
      </c>
      <c r="Q2023">
        <v>56</v>
      </c>
      <c r="R2023" t="s">
        <v>54</v>
      </c>
      <c r="S2023" t="s">
        <v>50</v>
      </c>
      <c r="T2023" t="s">
        <v>50</v>
      </c>
      <c r="U2023" t="s">
        <v>50</v>
      </c>
      <c r="V2023" t="s">
        <v>50</v>
      </c>
      <c r="W2023" t="s">
        <v>50</v>
      </c>
      <c r="X2023" t="s">
        <v>50</v>
      </c>
      <c r="Y2023" t="s">
        <v>50</v>
      </c>
      <c r="Z2023" t="s">
        <v>52</v>
      </c>
      <c r="AA2023" t="s">
        <v>50</v>
      </c>
      <c r="AB2023" t="s">
        <v>50</v>
      </c>
      <c r="AK2023" t="s">
        <v>51</v>
      </c>
      <c r="AL2023" t="s">
        <v>50</v>
      </c>
      <c r="AM2023" t="s">
        <v>50</v>
      </c>
      <c r="AN2023" t="s">
        <v>51</v>
      </c>
      <c r="AO2023" t="s">
        <v>51</v>
      </c>
      <c r="AP2023" t="s">
        <v>50</v>
      </c>
      <c r="AQ2023" t="s">
        <v>50</v>
      </c>
      <c r="AR2023" t="s">
        <v>50</v>
      </c>
      <c r="AS2023" t="s">
        <v>51</v>
      </c>
      <c r="AT2023" t="s">
        <v>51</v>
      </c>
      <c r="AU2023" t="s">
        <v>52</v>
      </c>
      <c r="AV2023" t="s">
        <v>52</v>
      </c>
      <c r="AW2023" t="s">
        <v>52</v>
      </c>
      <c r="AX2023" t="s">
        <v>52</v>
      </c>
      <c r="AY2023" t="s">
        <v>51</v>
      </c>
    </row>
    <row r="2024" spans="1:51" x14ac:dyDescent="0.25">
      <c r="A2024">
        <v>297298</v>
      </c>
      <c r="B2024">
        <v>57</v>
      </c>
      <c r="C2024">
        <v>57</v>
      </c>
      <c r="D2024">
        <v>53</v>
      </c>
      <c r="E2024">
        <v>1</v>
      </c>
      <c r="F2024" t="s">
        <v>472</v>
      </c>
      <c r="G2024" s="22">
        <v>16840</v>
      </c>
      <c r="H2024">
        <v>72</v>
      </c>
      <c r="I2024" t="s">
        <v>56</v>
      </c>
      <c r="J2024" t="s">
        <v>47</v>
      </c>
      <c r="K2024" t="s">
        <v>238</v>
      </c>
      <c r="L2024">
        <v>25.4</v>
      </c>
      <c r="M2024">
        <v>120</v>
      </c>
      <c r="N2024">
        <v>60</v>
      </c>
      <c r="O2024">
        <v>60</v>
      </c>
      <c r="P2024">
        <v>90</v>
      </c>
      <c r="Q2024">
        <v>58</v>
      </c>
      <c r="R2024" t="s">
        <v>54</v>
      </c>
      <c r="S2024" t="s">
        <v>50</v>
      </c>
      <c r="T2024" t="s">
        <v>50</v>
      </c>
      <c r="U2024" t="s">
        <v>50</v>
      </c>
      <c r="V2024" t="s">
        <v>51</v>
      </c>
      <c r="W2024" t="s">
        <v>50</v>
      </c>
      <c r="X2024" t="s">
        <v>50</v>
      </c>
      <c r="Y2024" t="s">
        <v>50</v>
      </c>
      <c r="Z2024" t="s">
        <v>52</v>
      </c>
      <c r="AA2024" t="s">
        <v>50</v>
      </c>
      <c r="AB2024" t="s">
        <v>50</v>
      </c>
      <c r="AC2024">
        <v>139</v>
      </c>
      <c r="AD2024">
        <v>44</v>
      </c>
      <c r="AE2024">
        <v>136</v>
      </c>
      <c r="AF2024">
        <v>4.5999999999999996</v>
      </c>
      <c r="AI2024">
        <v>3.9</v>
      </c>
      <c r="AJ2024">
        <v>1.4</v>
      </c>
      <c r="AK2024" t="s">
        <v>50</v>
      </c>
      <c r="AL2024" t="s">
        <v>50</v>
      </c>
      <c r="AM2024" t="s">
        <v>50</v>
      </c>
      <c r="AN2024" t="s">
        <v>51</v>
      </c>
      <c r="AO2024" t="s">
        <v>51</v>
      </c>
      <c r="AP2024" t="s">
        <v>50</v>
      </c>
      <c r="AQ2024" t="s">
        <v>50</v>
      </c>
      <c r="AR2024" t="s">
        <v>50</v>
      </c>
      <c r="AS2024" t="s">
        <v>51</v>
      </c>
      <c r="AT2024" t="s">
        <v>50</v>
      </c>
      <c r="AU2024" t="s">
        <v>52</v>
      </c>
      <c r="AV2024" t="s">
        <v>52</v>
      </c>
      <c r="AW2024" t="s">
        <v>52</v>
      </c>
      <c r="AX2024" t="s">
        <v>52</v>
      </c>
      <c r="AY2024" t="s">
        <v>51</v>
      </c>
    </row>
    <row r="2025" spans="1:51" hidden="1" x14ac:dyDescent="0.25">
      <c r="A2025">
        <v>297298</v>
      </c>
      <c r="B2025">
        <v>57</v>
      </c>
      <c r="C2025">
        <v>57</v>
      </c>
      <c r="D2025">
        <v>53</v>
      </c>
      <c r="E2025">
        <v>2</v>
      </c>
      <c r="F2025" t="s">
        <v>2197</v>
      </c>
      <c r="G2025" s="22">
        <v>16840</v>
      </c>
      <c r="H2025">
        <v>72</v>
      </c>
      <c r="I2025" t="s">
        <v>56</v>
      </c>
      <c r="J2025" t="s">
        <v>47</v>
      </c>
      <c r="K2025" t="s">
        <v>238</v>
      </c>
      <c r="L2025">
        <v>25.7</v>
      </c>
      <c r="M2025">
        <v>135</v>
      </c>
      <c r="N2025">
        <v>70</v>
      </c>
      <c r="O2025">
        <v>65</v>
      </c>
      <c r="P2025">
        <v>102.5</v>
      </c>
      <c r="Q2025">
        <v>54</v>
      </c>
      <c r="R2025" t="s">
        <v>54</v>
      </c>
      <c r="S2025" t="s">
        <v>50</v>
      </c>
      <c r="T2025" t="s">
        <v>50</v>
      </c>
      <c r="U2025" t="s">
        <v>50</v>
      </c>
      <c r="V2025" t="s">
        <v>51</v>
      </c>
      <c r="W2025" t="s">
        <v>50</v>
      </c>
      <c r="X2025" t="s">
        <v>50</v>
      </c>
      <c r="Y2025" t="s">
        <v>50</v>
      </c>
      <c r="Z2025" t="s">
        <v>52</v>
      </c>
      <c r="AA2025" t="s">
        <v>50</v>
      </c>
      <c r="AB2025" t="s">
        <v>50</v>
      </c>
      <c r="AK2025" t="s">
        <v>50</v>
      </c>
      <c r="AL2025" t="s">
        <v>50</v>
      </c>
      <c r="AM2025" t="s">
        <v>50</v>
      </c>
      <c r="AN2025" t="s">
        <v>51</v>
      </c>
      <c r="AO2025" t="s">
        <v>51</v>
      </c>
      <c r="AP2025" t="s">
        <v>50</v>
      </c>
      <c r="AQ2025" t="s">
        <v>50</v>
      </c>
      <c r="AR2025" t="s">
        <v>50</v>
      </c>
      <c r="AS2025" t="s">
        <v>51</v>
      </c>
      <c r="AT2025" t="s">
        <v>50</v>
      </c>
      <c r="AU2025" t="s">
        <v>52</v>
      </c>
      <c r="AV2025" t="s">
        <v>52</v>
      </c>
      <c r="AW2025" t="s">
        <v>52</v>
      </c>
      <c r="AX2025" t="s">
        <v>52</v>
      </c>
      <c r="AY2025" t="s">
        <v>51</v>
      </c>
    </row>
    <row r="2026" spans="1:51" hidden="1" x14ac:dyDescent="0.25">
      <c r="A2026">
        <v>297298</v>
      </c>
      <c r="B2026">
        <v>57</v>
      </c>
      <c r="C2026">
        <v>57</v>
      </c>
      <c r="D2026">
        <v>53</v>
      </c>
      <c r="E2026">
        <v>3</v>
      </c>
      <c r="F2026" t="s">
        <v>2198</v>
      </c>
      <c r="G2026" s="22">
        <v>16840</v>
      </c>
      <c r="H2026">
        <v>72</v>
      </c>
      <c r="I2026" t="s">
        <v>56</v>
      </c>
      <c r="J2026" t="s">
        <v>47</v>
      </c>
      <c r="K2026" t="s">
        <v>238</v>
      </c>
      <c r="L2026">
        <v>27</v>
      </c>
      <c r="M2026">
        <v>120</v>
      </c>
      <c r="N2026">
        <v>65</v>
      </c>
      <c r="O2026">
        <v>55</v>
      </c>
      <c r="P2026">
        <v>92.5</v>
      </c>
      <c r="Q2026">
        <v>70</v>
      </c>
      <c r="R2026" t="s">
        <v>54</v>
      </c>
      <c r="S2026" t="s">
        <v>50</v>
      </c>
      <c r="T2026" t="s">
        <v>50</v>
      </c>
      <c r="U2026" t="s">
        <v>50</v>
      </c>
      <c r="V2026" t="s">
        <v>51</v>
      </c>
      <c r="W2026" t="s">
        <v>50</v>
      </c>
      <c r="X2026" t="s">
        <v>50</v>
      </c>
      <c r="Y2026" t="s">
        <v>50</v>
      </c>
      <c r="Z2026" t="s">
        <v>52</v>
      </c>
      <c r="AA2026" t="s">
        <v>50</v>
      </c>
      <c r="AB2026" t="s">
        <v>50</v>
      </c>
      <c r="AC2026">
        <v>169</v>
      </c>
      <c r="AD2026">
        <v>34</v>
      </c>
      <c r="AF2026">
        <v>4.2</v>
      </c>
      <c r="AK2026" t="s">
        <v>50</v>
      </c>
      <c r="AL2026" t="s">
        <v>51</v>
      </c>
      <c r="AM2026" t="s">
        <v>50</v>
      </c>
      <c r="AN2026" t="s">
        <v>51</v>
      </c>
      <c r="AO2026" t="s">
        <v>50</v>
      </c>
      <c r="AP2026" t="s">
        <v>50</v>
      </c>
      <c r="AQ2026" t="s">
        <v>50</v>
      </c>
      <c r="AR2026" t="s">
        <v>50</v>
      </c>
      <c r="AS2026" t="s">
        <v>51</v>
      </c>
      <c r="AT2026" t="s">
        <v>50</v>
      </c>
      <c r="AU2026" t="s">
        <v>52</v>
      </c>
      <c r="AV2026" t="s">
        <v>52</v>
      </c>
      <c r="AW2026" t="s">
        <v>52</v>
      </c>
      <c r="AX2026" t="s">
        <v>52</v>
      </c>
      <c r="AY2026" t="s">
        <v>50</v>
      </c>
    </row>
    <row r="2027" spans="1:51" x14ac:dyDescent="0.25">
      <c r="A2027">
        <v>297309</v>
      </c>
      <c r="B2027">
        <v>60</v>
      </c>
      <c r="C2027">
        <v>60</v>
      </c>
      <c r="D2027">
        <v>60</v>
      </c>
      <c r="E2027">
        <v>1</v>
      </c>
      <c r="F2027" t="s">
        <v>473</v>
      </c>
      <c r="G2027" s="22">
        <v>18351</v>
      </c>
      <c r="H2027">
        <v>68</v>
      </c>
      <c r="I2027" t="s">
        <v>56</v>
      </c>
      <c r="J2027" t="s">
        <v>57</v>
      </c>
      <c r="K2027" t="s">
        <v>48</v>
      </c>
      <c r="L2027">
        <v>25.6</v>
      </c>
      <c r="M2027">
        <v>120</v>
      </c>
      <c r="N2027">
        <v>70</v>
      </c>
      <c r="O2027">
        <v>50</v>
      </c>
      <c r="P2027">
        <v>95</v>
      </c>
      <c r="Q2027">
        <v>106</v>
      </c>
      <c r="R2027" t="s">
        <v>59</v>
      </c>
      <c r="S2027" t="s">
        <v>51</v>
      </c>
      <c r="T2027" t="s">
        <v>50</v>
      </c>
      <c r="U2027" t="s">
        <v>50</v>
      </c>
      <c r="V2027" t="s">
        <v>50</v>
      </c>
      <c r="W2027" t="s">
        <v>50</v>
      </c>
      <c r="X2027" t="s">
        <v>50</v>
      </c>
      <c r="Y2027" t="s">
        <v>51</v>
      </c>
      <c r="Z2027" t="s">
        <v>52</v>
      </c>
      <c r="AA2027" t="s">
        <v>50</v>
      </c>
      <c r="AB2027" t="s">
        <v>50</v>
      </c>
      <c r="AC2027">
        <v>93</v>
      </c>
      <c r="AD2027">
        <v>73</v>
      </c>
      <c r="AE2027">
        <v>159</v>
      </c>
      <c r="AF2027">
        <v>4.2</v>
      </c>
      <c r="AK2027" t="s">
        <v>50</v>
      </c>
      <c r="AL2027" t="s">
        <v>50</v>
      </c>
      <c r="AM2027" t="s">
        <v>50</v>
      </c>
      <c r="AN2027" t="s">
        <v>50</v>
      </c>
      <c r="AO2027" t="s">
        <v>51</v>
      </c>
      <c r="AP2027" t="s">
        <v>51</v>
      </c>
      <c r="AQ2027" t="s">
        <v>50</v>
      </c>
      <c r="AR2027" t="s">
        <v>50</v>
      </c>
      <c r="AS2027" t="s">
        <v>50</v>
      </c>
      <c r="AT2027" t="s">
        <v>50</v>
      </c>
      <c r="AU2027" t="s">
        <v>52</v>
      </c>
      <c r="AV2027" t="s">
        <v>52</v>
      </c>
      <c r="AW2027" t="s">
        <v>52</v>
      </c>
      <c r="AX2027" t="s">
        <v>52</v>
      </c>
      <c r="AY2027" t="s">
        <v>51</v>
      </c>
    </row>
    <row r="2028" spans="1:51" hidden="1" x14ac:dyDescent="0.25">
      <c r="A2028">
        <v>297309</v>
      </c>
      <c r="B2028">
        <v>60</v>
      </c>
      <c r="C2028">
        <v>60</v>
      </c>
      <c r="D2028">
        <v>60</v>
      </c>
      <c r="E2028">
        <v>2</v>
      </c>
      <c r="F2028" t="s">
        <v>2199</v>
      </c>
      <c r="G2028" s="22">
        <v>18351</v>
      </c>
      <c r="H2028">
        <v>68</v>
      </c>
      <c r="I2028" t="s">
        <v>56</v>
      </c>
      <c r="J2028" t="s">
        <v>57</v>
      </c>
      <c r="K2028" t="s">
        <v>48</v>
      </c>
      <c r="L2028">
        <v>25.6</v>
      </c>
      <c r="O2028">
        <v>0</v>
      </c>
      <c r="P2028">
        <v>0</v>
      </c>
      <c r="S2028" t="s">
        <v>51</v>
      </c>
      <c r="T2028" t="s">
        <v>50</v>
      </c>
      <c r="V2028" t="s">
        <v>50</v>
      </c>
      <c r="W2028" t="s">
        <v>50</v>
      </c>
      <c r="X2028" t="s">
        <v>50</v>
      </c>
      <c r="Y2028" t="s">
        <v>51</v>
      </c>
      <c r="Z2028" t="s">
        <v>52</v>
      </c>
      <c r="AA2028" t="s">
        <v>50</v>
      </c>
      <c r="AB2028" t="s">
        <v>50</v>
      </c>
      <c r="AK2028" t="s">
        <v>50</v>
      </c>
      <c r="AL2028" t="s">
        <v>50</v>
      </c>
      <c r="AM2028" t="s">
        <v>50</v>
      </c>
      <c r="AN2028" t="s">
        <v>50</v>
      </c>
      <c r="AO2028" t="s">
        <v>51</v>
      </c>
      <c r="AP2028" t="s">
        <v>51</v>
      </c>
      <c r="AQ2028" t="s">
        <v>50</v>
      </c>
      <c r="AR2028" t="s">
        <v>50</v>
      </c>
      <c r="AS2028" t="s">
        <v>50</v>
      </c>
      <c r="AT2028" t="s">
        <v>50</v>
      </c>
      <c r="AU2028" t="s">
        <v>52</v>
      </c>
      <c r="AV2028" t="s">
        <v>52</v>
      </c>
      <c r="AW2028" t="s">
        <v>52</v>
      </c>
      <c r="AX2028" t="s">
        <v>52</v>
      </c>
      <c r="AY2028" t="s">
        <v>51</v>
      </c>
    </row>
    <row r="2029" spans="1:51" x14ac:dyDescent="0.25">
      <c r="A2029">
        <v>297406</v>
      </c>
      <c r="B2029">
        <v>63</v>
      </c>
      <c r="C2029">
        <v>63</v>
      </c>
      <c r="D2029">
        <v>40</v>
      </c>
      <c r="E2029">
        <v>1</v>
      </c>
      <c r="F2029" t="s">
        <v>474</v>
      </c>
      <c r="G2029" s="22">
        <v>20804</v>
      </c>
      <c r="H2029">
        <v>62</v>
      </c>
      <c r="I2029" t="s">
        <v>56</v>
      </c>
      <c r="J2029" t="s">
        <v>47</v>
      </c>
      <c r="K2029" t="s">
        <v>58</v>
      </c>
      <c r="L2029">
        <v>26.8</v>
      </c>
      <c r="M2029">
        <v>105</v>
      </c>
      <c r="N2029">
        <v>60</v>
      </c>
      <c r="O2029">
        <v>45</v>
      </c>
      <c r="P2029">
        <v>82.5</v>
      </c>
      <c r="Q2029">
        <v>56</v>
      </c>
      <c r="R2029" t="s">
        <v>54</v>
      </c>
      <c r="S2029" t="s">
        <v>50</v>
      </c>
      <c r="T2029" t="s">
        <v>50</v>
      </c>
      <c r="U2029" t="s">
        <v>51</v>
      </c>
      <c r="V2029" t="s">
        <v>51</v>
      </c>
      <c r="W2029" t="s">
        <v>50</v>
      </c>
      <c r="X2029" t="s">
        <v>51</v>
      </c>
      <c r="Y2029" t="s">
        <v>50</v>
      </c>
      <c r="Z2029" t="s">
        <v>52</v>
      </c>
      <c r="AA2029" t="s">
        <v>50</v>
      </c>
      <c r="AB2029" t="s">
        <v>50</v>
      </c>
      <c r="AC2029">
        <v>143</v>
      </c>
      <c r="AD2029">
        <v>46</v>
      </c>
      <c r="AE2029">
        <v>139</v>
      </c>
      <c r="AF2029">
        <v>4.0999999999999996</v>
      </c>
      <c r="AI2029">
        <v>2.6</v>
      </c>
      <c r="AJ2029">
        <v>1.2</v>
      </c>
      <c r="AK2029" t="s">
        <v>50</v>
      </c>
      <c r="AL2029" t="s">
        <v>51</v>
      </c>
      <c r="AM2029" t="s">
        <v>50</v>
      </c>
      <c r="AN2029" t="s">
        <v>51</v>
      </c>
      <c r="AO2029" t="s">
        <v>51</v>
      </c>
      <c r="AP2029" t="s">
        <v>50</v>
      </c>
      <c r="AQ2029" t="s">
        <v>50</v>
      </c>
      <c r="AR2029" t="s">
        <v>50</v>
      </c>
      <c r="AS2029" t="s">
        <v>51</v>
      </c>
      <c r="AT2029" t="s">
        <v>51</v>
      </c>
      <c r="AU2029" t="s">
        <v>52</v>
      </c>
      <c r="AV2029" t="s">
        <v>52</v>
      </c>
      <c r="AW2029" t="s">
        <v>52</v>
      </c>
      <c r="AX2029" t="s">
        <v>52</v>
      </c>
      <c r="AY2029" t="s">
        <v>51</v>
      </c>
    </row>
    <row r="2030" spans="1:51" hidden="1" x14ac:dyDescent="0.25">
      <c r="A2030">
        <v>297406</v>
      </c>
      <c r="B2030">
        <v>63</v>
      </c>
      <c r="C2030">
        <v>63</v>
      </c>
      <c r="D2030">
        <v>40</v>
      </c>
      <c r="E2030">
        <v>2</v>
      </c>
      <c r="F2030" t="s">
        <v>2200</v>
      </c>
      <c r="G2030" s="22">
        <v>20804</v>
      </c>
      <c r="H2030">
        <v>62</v>
      </c>
      <c r="I2030" t="s">
        <v>56</v>
      </c>
      <c r="J2030" t="s">
        <v>47</v>
      </c>
      <c r="K2030" t="s">
        <v>58</v>
      </c>
      <c r="L2030">
        <v>25.6</v>
      </c>
      <c r="M2030">
        <v>110</v>
      </c>
      <c r="N2030">
        <v>70</v>
      </c>
      <c r="O2030">
        <v>40</v>
      </c>
      <c r="P2030">
        <v>90</v>
      </c>
      <c r="Q2030">
        <v>71</v>
      </c>
      <c r="R2030" t="s">
        <v>54</v>
      </c>
      <c r="S2030" t="s">
        <v>50</v>
      </c>
      <c r="T2030" t="s">
        <v>50</v>
      </c>
      <c r="U2030" t="s">
        <v>50</v>
      </c>
      <c r="V2030" t="s">
        <v>51</v>
      </c>
      <c r="W2030" t="s">
        <v>50</v>
      </c>
      <c r="X2030" t="s">
        <v>51</v>
      </c>
      <c r="Y2030" t="s">
        <v>50</v>
      </c>
      <c r="Z2030" t="s">
        <v>52</v>
      </c>
      <c r="AA2030" t="s">
        <v>50</v>
      </c>
      <c r="AB2030" t="s">
        <v>50</v>
      </c>
      <c r="AC2030">
        <v>154</v>
      </c>
      <c r="AF2030">
        <v>4.3</v>
      </c>
      <c r="AK2030" t="s">
        <v>50</v>
      </c>
      <c r="AL2030" t="s">
        <v>51</v>
      </c>
      <c r="AM2030" t="s">
        <v>50</v>
      </c>
      <c r="AN2030" t="s">
        <v>51</v>
      </c>
      <c r="AO2030" t="s">
        <v>51</v>
      </c>
      <c r="AP2030" t="s">
        <v>50</v>
      </c>
      <c r="AQ2030" t="s">
        <v>50</v>
      </c>
      <c r="AR2030" t="s">
        <v>50</v>
      </c>
      <c r="AS2030" t="s">
        <v>51</v>
      </c>
      <c r="AT2030" t="s">
        <v>51</v>
      </c>
      <c r="AU2030" t="s">
        <v>52</v>
      </c>
      <c r="AV2030" t="s">
        <v>52</v>
      </c>
      <c r="AW2030" t="s">
        <v>52</v>
      </c>
      <c r="AX2030" t="s">
        <v>52</v>
      </c>
      <c r="AY2030" t="s">
        <v>51</v>
      </c>
    </row>
    <row r="2031" spans="1:51" hidden="1" x14ac:dyDescent="0.25">
      <c r="A2031">
        <v>297406</v>
      </c>
      <c r="B2031">
        <v>63</v>
      </c>
      <c r="C2031">
        <v>63</v>
      </c>
      <c r="D2031">
        <v>40</v>
      </c>
      <c r="E2031">
        <v>3</v>
      </c>
      <c r="F2031" t="s">
        <v>2201</v>
      </c>
      <c r="G2031" s="22">
        <v>20804</v>
      </c>
      <c r="H2031">
        <v>62</v>
      </c>
      <c r="I2031" t="s">
        <v>56</v>
      </c>
      <c r="J2031" t="s">
        <v>47</v>
      </c>
      <c r="K2031" t="s">
        <v>58</v>
      </c>
      <c r="L2031">
        <v>25.6</v>
      </c>
      <c r="M2031">
        <v>95</v>
      </c>
      <c r="N2031">
        <v>50</v>
      </c>
      <c r="O2031">
        <v>45</v>
      </c>
      <c r="P2031">
        <v>72.5</v>
      </c>
      <c r="Q2031">
        <v>54</v>
      </c>
      <c r="R2031" t="s">
        <v>54</v>
      </c>
      <c r="S2031" t="s">
        <v>50</v>
      </c>
      <c r="T2031" t="s">
        <v>50</v>
      </c>
      <c r="U2031" t="s">
        <v>50</v>
      </c>
      <c r="V2031" t="s">
        <v>51</v>
      </c>
      <c r="W2031" t="s">
        <v>50</v>
      </c>
      <c r="X2031" t="s">
        <v>51</v>
      </c>
      <c r="Y2031" t="s">
        <v>50</v>
      </c>
      <c r="Z2031" t="s">
        <v>52</v>
      </c>
      <c r="AA2031" t="s">
        <v>50</v>
      </c>
      <c r="AB2031" t="s">
        <v>50</v>
      </c>
      <c r="AC2031">
        <v>186</v>
      </c>
      <c r="AD2031">
        <v>33</v>
      </c>
      <c r="AF2031">
        <v>4.0999999999999996</v>
      </c>
      <c r="AK2031" t="s">
        <v>50</v>
      </c>
      <c r="AL2031" t="s">
        <v>51</v>
      </c>
      <c r="AM2031" t="s">
        <v>50</v>
      </c>
      <c r="AN2031" t="s">
        <v>51</v>
      </c>
      <c r="AO2031" t="s">
        <v>51</v>
      </c>
      <c r="AP2031" t="s">
        <v>51</v>
      </c>
      <c r="AQ2031" t="s">
        <v>50</v>
      </c>
      <c r="AR2031" t="s">
        <v>50</v>
      </c>
      <c r="AS2031" t="s">
        <v>51</v>
      </c>
      <c r="AT2031" t="s">
        <v>51</v>
      </c>
      <c r="AU2031" t="s">
        <v>52</v>
      </c>
      <c r="AV2031" t="s">
        <v>52</v>
      </c>
      <c r="AW2031" t="s">
        <v>52</v>
      </c>
      <c r="AX2031" t="s">
        <v>52</v>
      </c>
      <c r="AY2031" t="s">
        <v>51</v>
      </c>
    </row>
    <row r="2032" spans="1:51" hidden="1" x14ac:dyDescent="0.25">
      <c r="A2032">
        <v>297406</v>
      </c>
      <c r="B2032">
        <v>63</v>
      </c>
      <c r="C2032">
        <v>63</v>
      </c>
      <c r="D2032">
        <v>40</v>
      </c>
      <c r="E2032">
        <v>4</v>
      </c>
      <c r="F2032" t="s">
        <v>2202</v>
      </c>
      <c r="G2032" s="22">
        <v>20804</v>
      </c>
      <c r="H2032">
        <v>62</v>
      </c>
      <c r="I2032" t="s">
        <v>56</v>
      </c>
      <c r="J2032" t="s">
        <v>47</v>
      </c>
      <c r="K2032" t="s">
        <v>58</v>
      </c>
      <c r="L2032">
        <v>25.4</v>
      </c>
      <c r="M2032">
        <v>120</v>
      </c>
      <c r="N2032">
        <v>70</v>
      </c>
      <c r="O2032">
        <v>50</v>
      </c>
      <c r="P2032">
        <v>95</v>
      </c>
      <c r="Q2032">
        <v>54</v>
      </c>
      <c r="R2032" t="s">
        <v>54</v>
      </c>
      <c r="S2032" t="s">
        <v>50</v>
      </c>
      <c r="T2032" t="s">
        <v>50</v>
      </c>
      <c r="U2032" t="s">
        <v>50</v>
      </c>
      <c r="V2032" t="s">
        <v>51</v>
      </c>
      <c r="W2032" t="s">
        <v>50</v>
      </c>
      <c r="X2032" t="s">
        <v>51</v>
      </c>
      <c r="Y2032" t="s">
        <v>50</v>
      </c>
      <c r="Z2032" t="s">
        <v>52</v>
      </c>
      <c r="AA2032" t="s">
        <v>50</v>
      </c>
      <c r="AB2032" t="s">
        <v>50</v>
      </c>
      <c r="AC2032">
        <v>141</v>
      </c>
      <c r="AE2032">
        <v>137</v>
      </c>
      <c r="AF2032">
        <v>4.9000000000000004</v>
      </c>
      <c r="AK2032" t="s">
        <v>50</v>
      </c>
      <c r="AL2032" t="s">
        <v>51</v>
      </c>
      <c r="AM2032" t="s">
        <v>50</v>
      </c>
      <c r="AN2032" t="s">
        <v>51</v>
      </c>
      <c r="AO2032" t="s">
        <v>51</v>
      </c>
      <c r="AP2032" t="s">
        <v>51</v>
      </c>
      <c r="AQ2032" t="s">
        <v>50</v>
      </c>
      <c r="AR2032" t="s">
        <v>50</v>
      </c>
      <c r="AS2032" t="s">
        <v>51</v>
      </c>
      <c r="AT2032" t="s">
        <v>51</v>
      </c>
      <c r="AU2032" t="s">
        <v>52</v>
      </c>
      <c r="AV2032" t="s">
        <v>52</v>
      </c>
      <c r="AW2032" t="s">
        <v>52</v>
      </c>
      <c r="AX2032" t="s">
        <v>52</v>
      </c>
      <c r="AY2032" t="s">
        <v>51</v>
      </c>
    </row>
    <row r="2033" spans="1:51" x14ac:dyDescent="0.25">
      <c r="A2033">
        <v>297425</v>
      </c>
      <c r="B2033">
        <v>55</v>
      </c>
      <c r="C2033">
        <v>55</v>
      </c>
      <c r="E2033">
        <v>1</v>
      </c>
      <c r="F2033" t="s">
        <v>475</v>
      </c>
      <c r="G2033" s="22">
        <v>14916</v>
      </c>
      <c r="H2033">
        <v>78</v>
      </c>
      <c r="I2033" t="s">
        <v>56</v>
      </c>
      <c r="J2033" t="s">
        <v>70</v>
      </c>
      <c r="K2033" t="s">
        <v>58</v>
      </c>
      <c r="L2033">
        <v>22.8</v>
      </c>
      <c r="M2033">
        <v>125</v>
      </c>
      <c r="N2033">
        <v>70</v>
      </c>
      <c r="O2033">
        <v>55</v>
      </c>
      <c r="P2033">
        <v>97.5</v>
      </c>
      <c r="Q2033">
        <v>75</v>
      </c>
      <c r="R2033" t="s">
        <v>54</v>
      </c>
      <c r="S2033" t="s">
        <v>51</v>
      </c>
      <c r="T2033" t="s">
        <v>51</v>
      </c>
      <c r="U2033" t="s">
        <v>50</v>
      </c>
      <c r="V2033" t="s">
        <v>50</v>
      </c>
      <c r="W2033" t="s">
        <v>51</v>
      </c>
      <c r="X2033" t="s">
        <v>50</v>
      </c>
      <c r="Y2033" t="s">
        <v>51</v>
      </c>
      <c r="Z2033" t="s">
        <v>52</v>
      </c>
      <c r="AA2033" t="s">
        <v>50</v>
      </c>
      <c r="AB2033" t="s">
        <v>50</v>
      </c>
      <c r="AC2033">
        <v>70</v>
      </c>
      <c r="AD2033">
        <v>87</v>
      </c>
      <c r="AF2033">
        <v>3.9</v>
      </c>
      <c r="AK2033" t="s">
        <v>51</v>
      </c>
      <c r="AL2033" t="s">
        <v>50</v>
      </c>
      <c r="AM2033" t="s">
        <v>50</v>
      </c>
      <c r="AN2033" t="s">
        <v>50</v>
      </c>
      <c r="AO2033" t="s">
        <v>51</v>
      </c>
      <c r="AP2033" t="s">
        <v>50</v>
      </c>
      <c r="AQ2033" t="s">
        <v>50</v>
      </c>
      <c r="AR2033" t="s">
        <v>50</v>
      </c>
      <c r="AS2033" t="s">
        <v>51</v>
      </c>
      <c r="AT2033" t="s">
        <v>50</v>
      </c>
      <c r="AU2033" t="s">
        <v>52</v>
      </c>
      <c r="AV2033" t="s">
        <v>52</v>
      </c>
      <c r="AW2033" t="s">
        <v>52</v>
      </c>
      <c r="AX2033" t="s">
        <v>52</v>
      </c>
      <c r="AY2033" t="s">
        <v>51</v>
      </c>
    </row>
    <row r="2034" spans="1:51" x14ac:dyDescent="0.25">
      <c r="A2034">
        <v>297702</v>
      </c>
      <c r="B2034">
        <v>55</v>
      </c>
      <c r="C2034">
        <v>55</v>
      </c>
      <c r="D2034">
        <v>55</v>
      </c>
      <c r="E2034">
        <v>1</v>
      </c>
      <c r="F2034" t="s">
        <v>476</v>
      </c>
      <c r="G2034" s="22">
        <v>15624</v>
      </c>
      <c r="H2034">
        <v>76</v>
      </c>
      <c r="I2034" t="s">
        <v>46</v>
      </c>
      <c r="J2034" t="s">
        <v>47</v>
      </c>
      <c r="K2034" t="s">
        <v>58</v>
      </c>
      <c r="L2034">
        <v>38.1</v>
      </c>
      <c r="M2034">
        <v>95</v>
      </c>
      <c r="N2034">
        <v>65</v>
      </c>
      <c r="O2034">
        <v>30</v>
      </c>
      <c r="P2034">
        <v>80</v>
      </c>
      <c r="Q2034">
        <v>67</v>
      </c>
      <c r="R2034" t="s">
        <v>54</v>
      </c>
      <c r="S2034" t="s">
        <v>50</v>
      </c>
      <c r="T2034" t="s">
        <v>50</v>
      </c>
      <c r="U2034" t="s">
        <v>50</v>
      </c>
      <c r="V2034" t="s">
        <v>51</v>
      </c>
      <c r="W2034" t="s">
        <v>51</v>
      </c>
      <c r="X2034" t="s">
        <v>50</v>
      </c>
      <c r="Y2034" t="s">
        <v>50</v>
      </c>
      <c r="Z2034" t="s">
        <v>52</v>
      </c>
      <c r="AA2034" t="s">
        <v>50</v>
      </c>
      <c r="AB2034" t="s">
        <v>50</v>
      </c>
      <c r="AK2034" t="s">
        <v>51</v>
      </c>
      <c r="AL2034" t="s">
        <v>50</v>
      </c>
      <c r="AM2034" t="s">
        <v>50</v>
      </c>
      <c r="AN2034" t="s">
        <v>50</v>
      </c>
      <c r="AO2034" t="s">
        <v>51</v>
      </c>
      <c r="AP2034" t="s">
        <v>51</v>
      </c>
      <c r="AQ2034" t="s">
        <v>50</v>
      </c>
      <c r="AR2034" t="s">
        <v>50</v>
      </c>
      <c r="AS2034" t="s">
        <v>51</v>
      </c>
      <c r="AT2034" t="s">
        <v>50</v>
      </c>
      <c r="AU2034" t="s">
        <v>52</v>
      </c>
      <c r="AV2034" t="s">
        <v>52</v>
      </c>
      <c r="AW2034" t="s">
        <v>52</v>
      </c>
      <c r="AX2034" t="s">
        <v>52</v>
      </c>
      <c r="AY2034" t="s">
        <v>51</v>
      </c>
    </row>
    <row r="2035" spans="1:51" hidden="1" x14ac:dyDescent="0.25">
      <c r="A2035">
        <v>297702</v>
      </c>
      <c r="B2035">
        <v>55</v>
      </c>
      <c r="C2035">
        <v>55</v>
      </c>
      <c r="D2035">
        <v>55</v>
      </c>
      <c r="E2035">
        <v>2</v>
      </c>
      <c r="F2035" t="s">
        <v>2203</v>
      </c>
      <c r="G2035" s="22">
        <v>15624</v>
      </c>
      <c r="H2035">
        <v>76</v>
      </c>
      <c r="I2035" t="s">
        <v>46</v>
      </c>
      <c r="J2035" t="s">
        <v>47</v>
      </c>
      <c r="K2035" t="s">
        <v>58</v>
      </c>
      <c r="L2035">
        <v>38.1</v>
      </c>
      <c r="M2035">
        <v>105</v>
      </c>
      <c r="N2035">
        <v>60</v>
      </c>
      <c r="O2035">
        <v>45</v>
      </c>
      <c r="P2035">
        <v>82.5</v>
      </c>
      <c r="Q2035">
        <v>55</v>
      </c>
      <c r="R2035" t="s">
        <v>54</v>
      </c>
      <c r="S2035" t="s">
        <v>50</v>
      </c>
      <c r="T2035" t="s">
        <v>50</v>
      </c>
      <c r="U2035" t="s">
        <v>50</v>
      </c>
      <c r="V2035" t="s">
        <v>51</v>
      </c>
      <c r="W2035" t="s">
        <v>51</v>
      </c>
      <c r="X2035" t="s">
        <v>50</v>
      </c>
      <c r="Y2035" t="s">
        <v>50</v>
      </c>
      <c r="Z2035" t="s">
        <v>52</v>
      </c>
      <c r="AA2035" t="s">
        <v>50</v>
      </c>
      <c r="AB2035" t="s">
        <v>50</v>
      </c>
      <c r="AC2035">
        <v>108</v>
      </c>
      <c r="AD2035">
        <v>44</v>
      </c>
      <c r="AF2035">
        <v>4.0999999999999996</v>
      </c>
      <c r="AK2035" t="s">
        <v>51</v>
      </c>
      <c r="AL2035" t="s">
        <v>50</v>
      </c>
      <c r="AM2035" t="s">
        <v>50</v>
      </c>
      <c r="AN2035" t="s">
        <v>50</v>
      </c>
      <c r="AO2035" t="s">
        <v>51</v>
      </c>
      <c r="AP2035" t="s">
        <v>51</v>
      </c>
      <c r="AQ2035" t="s">
        <v>50</v>
      </c>
      <c r="AR2035" t="s">
        <v>50</v>
      </c>
      <c r="AS2035" t="s">
        <v>51</v>
      </c>
      <c r="AT2035" t="s">
        <v>50</v>
      </c>
      <c r="AU2035" t="s">
        <v>52</v>
      </c>
      <c r="AV2035" t="s">
        <v>52</v>
      </c>
      <c r="AW2035" t="s">
        <v>52</v>
      </c>
      <c r="AX2035" t="s">
        <v>52</v>
      </c>
      <c r="AY2035" t="s">
        <v>51</v>
      </c>
    </row>
    <row r="2036" spans="1:51" hidden="1" x14ac:dyDescent="0.25">
      <c r="A2036">
        <v>297702</v>
      </c>
      <c r="B2036">
        <v>55</v>
      </c>
      <c r="C2036">
        <v>55</v>
      </c>
      <c r="D2036">
        <v>55</v>
      </c>
      <c r="E2036">
        <v>3</v>
      </c>
      <c r="F2036" t="s">
        <v>2204</v>
      </c>
      <c r="G2036" s="22">
        <v>15624</v>
      </c>
      <c r="H2036">
        <v>76</v>
      </c>
      <c r="I2036" t="s">
        <v>46</v>
      </c>
      <c r="J2036" t="s">
        <v>47</v>
      </c>
      <c r="K2036" t="s">
        <v>58</v>
      </c>
      <c r="L2036">
        <v>37</v>
      </c>
      <c r="M2036">
        <v>105</v>
      </c>
      <c r="N2036">
        <v>70</v>
      </c>
      <c r="O2036">
        <v>35</v>
      </c>
      <c r="P2036">
        <v>87.5</v>
      </c>
      <c r="Q2036">
        <v>62</v>
      </c>
      <c r="R2036" t="s">
        <v>54</v>
      </c>
      <c r="S2036" t="s">
        <v>50</v>
      </c>
      <c r="T2036" t="s">
        <v>50</v>
      </c>
      <c r="U2036" t="s">
        <v>50</v>
      </c>
      <c r="V2036" t="s">
        <v>51</v>
      </c>
      <c r="W2036" t="s">
        <v>51</v>
      </c>
      <c r="X2036" t="s">
        <v>50</v>
      </c>
      <c r="Y2036" t="s">
        <v>50</v>
      </c>
      <c r="Z2036" t="s">
        <v>52</v>
      </c>
      <c r="AA2036" t="s">
        <v>50</v>
      </c>
      <c r="AB2036" t="s">
        <v>50</v>
      </c>
      <c r="AC2036">
        <v>80</v>
      </c>
      <c r="AD2036">
        <v>63</v>
      </c>
      <c r="AF2036">
        <v>5</v>
      </c>
      <c r="AK2036" t="s">
        <v>51</v>
      </c>
      <c r="AL2036" t="s">
        <v>50</v>
      </c>
      <c r="AM2036" t="s">
        <v>50</v>
      </c>
      <c r="AN2036" t="s">
        <v>50</v>
      </c>
      <c r="AO2036" t="s">
        <v>51</v>
      </c>
      <c r="AP2036" t="s">
        <v>51</v>
      </c>
      <c r="AQ2036" t="s">
        <v>50</v>
      </c>
      <c r="AR2036" t="s">
        <v>50</v>
      </c>
      <c r="AS2036" t="s">
        <v>51</v>
      </c>
      <c r="AT2036" t="s">
        <v>50</v>
      </c>
      <c r="AU2036" t="s">
        <v>52</v>
      </c>
      <c r="AV2036" t="s">
        <v>52</v>
      </c>
      <c r="AW2036" t="s">
        <v>52</v>
      </c>
      <c r="AX2036" t="s">
        <v>52</v>
      </c>
      <c r="AY2036" t="s">
        <v>51</v>
      </c>
    </row>
    <row r="2037" spans="1:51" hidden="1" x14ac:dyDescent="0.25">
      <c r="A2037">
        <v>297702</v>
      </c>
      <c r="B2037">
        <v>55</v>
      </c>
      <c r="C2037">
        <v>55</v>
      </c>
      <c r="D2037">
        <v>55</v>
      </c>
      <c r="E2037">
        <v>4</v>
      </c>
      <c r="F2037" t="s">
        <v>2205</v>
      </c>
      <c r="G2037" s="22">
        <v>15624</v>
      </c>
      <c r="H2037">
        <v>76</v>
      </c>
      <c r="I2037" t="s">
        <v>46</v>
      </c>
      <c r="J2037" t="s">
        <v>47</v>
      </c>
      <c r="K2037" t="s">
        <v>58</v>
      </c>
      <c r="L2037">
        <v>36.6</v>
      </c>
      <c r="M2037">
        <v>100</v>
      </c>
      <c r="N2037">
        <v>60</v>
      </c>
      <c r="O2037">
        <v>40</v>
      </c>
      <c r="P2037">
        <v>80</v>
      </c>
      <c r="Q2037">
        <v>72</v>
      </c>
      <c r="R2037" t="s">
        <v>59</v>
      </c>
      <c r="S2037" t="s">
        <v>50</v>
      </c>
      <c r="T2037" t="s">
        <v>50</v>
      </c>
      <c r="U2037" t="s">
        <v>50</v>
      </c>
      <c r="V2037" t="s">
        <v>51</v>
      </c>
      <c r="W2037" t="s">
        <v>51</v>
      </c>
      <c r="X2037" t="s">
        <v>50</v>
      </c>
      <c r="Y2037" t="s">
        <v>50</v>
      </c>
      <c r="Z2037" t="s">
        <v>52</v>
      </c>
      <c r="AA2037" t="s">
        <v>50</v>
      </c>
      <c r="AB2037" t="s">
        <v>50</v>
      </c>
      <c r="AC2037">
        <v>93</v>
      </c>
      <c r="AD2037">
        <v>52</v>
      </c>
      <c r="AE2037">
        <v>132</v>
      </c>
      <c r="AF2037">
        <v>4.5</v>
      </c>
      <c r="AG2037">
        <v>188</v>
      </c>
      <c r="AI2037">
        <v>5</v>
      </c>
      <c r="AJ2037">
        <v>3.1</v>
      </c>
      <c r="AK2037" t="s">
        <v>51</v>
      </c>
      <c r="AL2037" t="s">
        <v>50</v>
      </c>
      <c r="AM2037" t="s">
        <v>50</v>
      </c>
      <c r="AN2037" t="s">
        <v>50</v>
      </c>
      <c r="AO2037" t="s">
        <v>51</v>
      </c>
      <c r="AP2037" t="s">
        <v>51</v>
      </c>
      <c r="AQ2037" t="s">
        <v>50</v>
      </c>
      <c r="AR2037" t="s">
        <v>50</v>
      </c>
      <c r="AS2037" t="s">
        <v>51</v>
      </c>
      <c r="AT2037" t="s">
        <v>50</v>
      </c>
      <c r="AU2037" t="s">
        <v>52</v>
      </c>
      <c r="AV2037" t="s">
        <v>52</v>
      </c>
      <c r="AW2037" t="s">
        <v>52</v>
      </c>
      <c r="AX2037" t="s">
        <v>52</v>
      </c>
      <c r="AY2037" t="s">
        <v>51</v>
      </c>
    </row>
    <row r="2038" spans="1:51" hidden="1" x14ac:dyDescent="0.25">
      <c r="A2038">
        <v>297702</v>
      </c>
      <c r="B2038">
        <v>57</v>
      </c>
      <c r="C2038">
        <v>57</v>
      </c>
      <c r="D2038">
        <v>55</v>
      </c>
      <c r="E2038">
        <v>5</v>
      </c>
      <c r="F2038" t="s">
        <v>2206</v>
      </c>
      <c r="G2038" s="22">
        <v>15624</v>
      </c>
      <c r="H2038">
        <v>76</v>
      </c>
      <c r="I2038" t="s">
        <v>46</v>
      </c>
      <c r="J2038" t="s">
        <v>47</v>
      </c>
      <c r="K2038" t="s">
        <v>58</v>
      </c>
      <c r="L2038">
        <v>36.799999999999997</v>
      </c>
      <c r="M2038">
        <v>108</v>
      </c>
      <c r="N2038">
        <v>70</v>
      </c>
      <c r="O2038">
        <v>38</v>
      </c>
      <c r="P2038">
        <v>89</v>
      </c>
      <c r="Q2038">
        <v>68</v>
      </c>
      <c r="R2038" t="s">
        <v>59</v>
      </c>
      <c r="S2038" t="s">
        <v>50</v>
      </c>
      <c r="T2038" t="s">
        <v>50</v>
      </c>
      <c r="U2038" t="s">
        <v>50</v>
      </c>
      <c r="V2038" t="s">
        <v>51</v>
      </c>
      <c r="W2038" t="s">
        <v>51</v>
      </c>
      <c r="X2038" t="s">
        <v>50</v>
      </c>
      <c r="Y2038" t="s">
        <v>50</v>
      </c>
      <c r="Z2038" t="s">
        <v>52</v>
      </c>
      <c r="AA2038" t="s">
        <v>50</v>
      </c>
      <c r="AB2038" t="s">
        <v>50</v>
      </c>
      <c r="AK2038" t="s">
        <v>51</v>
      </c>
      <c r="AL2038" t="s">
        <v>50</v>
      </c>
      <c r="AM2038" t="s">
        <v>50</v>
      </c>
      <c r="AN2038" t="s">
        <v>50</v>
      </c>
      <c r="AO2038" t="s">
        <v>51</v>
      </c>
      <c r="AP2038" t="s">
        <v>51</v>
      </c>
      <c r="AQ2038" t="s">
        <v>50</v>
      </c>
      <c r="AR2038" t="s">
        <v>50</v>
      </c>
      <c r="AS2038" t="s">
        <v>51</v>
      </c>
      <c r="AT2038" t="s">
        <v>50</v>
      </c>
      <c r="AU2038" t="s">
        <v>52</v>
      </c>
      <c r="AV2038" t="s">
        <v>52</v>
      </c>
      <c r="AW2038" t="s">
        <v>52</v>
      </c>
      <c r="AX2038" t="s">
        <v>52</v>
      </c>
      <c r="AY2038" t="s">
        <v>51</v>
      </c>
    </row>
    <row r="2039" spans="1:51" x14ac:dyDescent="0.25">
      <c r="A2039">
        <v>297794</v>
      </c>
      <c r="B2039">
        <v>65</v>
      </c>
      <c r="C2039">
        <v>65</v>
      </c>
      <c r="D2039">
        <v>65</v>
      </c>
      <c r="E2039">
        <v>1</v>
      </c>
      <c r="F2039" t="s">
        <v>477</v>
      </c>
      <c r="G2039" s="22">
        <v>7870</v>
      </c>
      <c r="H2039">
        <v>97</v>
      </c>
      <c r="I2039" t="s">
        <v>46</v>
      </c>
      <c r="J2039" t="s">
        <v>47</v>
      </c>
      <c r="K2039" t="s">
        <v>58</v>
      </c>
      <c r="L2039">
        <v>22.8</v>
      </c>
      <c r="M2039">
        <v>120</v>
      </c>
      <c r="N2039">
        <v>70</v>
      </c>
      <c r="O2039">
        <v>50</v>
      </c>
      <c r="P2039">
        <v>95</v>
      </c>
      <c r="Q2039">
        <v>69</v>
      </c>
      <c r="R2039" t="s">
        <v>54</v>
      </c>
      <c r="S2039" t="s">
        <v>50</v>
      </c>
      <c r="T2039" t="s">
        <v>50</v>
      </c>
      <c r="U2039" t="s">
        <v>50</v>
      </c>
      <c r="V2039" t="s">
        <v>51</v>
      </c>
      <c r="W2039" t="s">
        <v>50</v>
      </c>
      <c r="X2039" t="s">
        <v>50</v>
      </c>
      <c r="Y2039" t="s">
        <v>50</v>
      </c>
      <c r="Z2039" t="s">
        <v>52</v>
      </c>
      <c r="AA2039" t="s">
        <v>50</v>
      </c>
      <c r="AB2039" t="s">
        <v>51</v>
      </c>
      <c r="AK2039" t="s">
        <v>51</v>
      </c>
      <c r="AL2039" t="s">
        <v>50</v>
      </c>
      <c r="AM2039" t="s">
        <v>50</v>
      </c>
      <c r="AN2039" t="s">
        <v>51</v>
      </c>
      <c r="AO2039" t="s">
        <v>51</v>
      </c>
      <c r="AP2039" t="s">
        <v>50</v>
      </c>
      <c r="AQ2039" t="s">
        <v>50</v>
      </c>
      <c r="AR2039" t="s">
        <v>50</v>
      </c>
      <c r="AS2039" t="s">
        <v>51</v>
      </c>
      <c r="AT2039" t="s">
        <v>50</v>
      </c>
      <c r="AU2039" t="s">
        <v>52</v>
      </c>
      <c r="AV2039" t="s">
        <v>52</v>
      </c>
      <c r="AW2039" t="s">
        <v>52</v>
      </c>
      <c r="AX2039" t="s">
        <v>52</v>
      </c>
      <c r="AY2039" t="s">
        <v>51</v>
      </c>
    </row>
    <row r="2040" spans="1:51" x14ac:dyDescent="0.25">
      <c r="A2040">
        <v>298066</v>
      </c>
      <c r="B2040">
        <v>51</v>
      </c>
      <c r="C2040">
        <v>51</v>
      </c>
      <c r="D2040">
        <v>37</v>
      </c>
      <c r="E2040">
        <v>1</v>
      </c>
      <c r="F2040" t="s">
        <v>478</v>
      </c>
      <c r="G2040" s="22">
        <v>16127</v>
      </c>
      <c r="H2040">
        <v>74</v>
      </c>
      <c r="I2040" t="s">
        <v>46</v>
      </c>
      <c r="J2040" t="s">
        <v>47</v>
      </c>
      <c r="K2040" t="s">
        <v>58</v>
      </c>
      <c r="L2040">
        <v>27.2</v>
      </c>
      <c r="M2040">
        <v>130</v>
      </c>
      <c r="N2040">
        <v>75</v>
      </c>
      <c r="O2040">
        <v>55</v>
      </c>
      <c r="P2040">
        <v>102.5</v>
      </c>
      <c r="Q2040">
        <v>67</v>
      </c>
      <c r="R2040" t="s">
        <v>54</v>
      </c>
      <c r="S2040" t="s">
        <v>50</v>
      </c>
      <c r="T2040" t="s">
        <v>50</v>
      </c>
      <c r="U2040" t="s">
        <v>50</v>
      </c>
      <c r="V2040" t="s">
        <v>51</v>
      </c>
      <c r="W2040" t="s">
        <v>50</v>
      </c>
      <c r="X2040" t="s">
        <v>51</v>
      </c>
      <c r="Y2040" t="s">
        <v>50</v>
      </c>
      <c r="Z2040" t="s">
        <v>52</v>
      </c>
      <c r="AA2040" t="s">
        <v>50</v>
      </c>
      <c r="AB2040" t="s">
        <v>50</v>
      </c>
      <c r="AC2040">
        <v>76</v>
      </c>
      <c r="AD2040">
        <v>67</v>
      </c>
      <c r="AE2040">
        <v>144</v>
      </c>
      <c r="AF2040">
        <v>4</v>
      </c>
      <c r="AK2040" t="s">
        <v>51</v>
      </c>
      <c r="AL2040" t="s">
        <v>50</v>
      </c>
      <c r="AM2040" t="s">
        <v>50</v>
      </c>
      <c r="AN2040" t="s">
        <v>51</v>
      </c>
      <c r="AO2040" t="s">
        <v>50</v>
      </c>
      <c r="AP2040" t="s">
        <v>50</v>
      </c>
      <c r="AQ2040" t="s">
        <v>50</v>
      </c>
      <c r="AR2040" t="s">
        <v>50</v>
      </c>
      <c r="AS2040" t="s">
        <v>50</v>
      </c>
      <c r="AT2040" t="s">
        <v>50</v>
      </c>
      <c r="AU2040" t="s">
        <v>52</v>
      </c>
      <c r="AV2040" t="s">
        <v>52</v>
      </c>
      <c r="AW2040" t="s">
        <v>52</v>
      </c>
      <c r="AX2040" t="s">
        <v>52</v>
      </c>
      <c r="AY2040" t="s">
        <v>50</v>
      </c>
    </row>
    <row r="2041" spans="1:51" hidden="1" x14ac:dyDescent="0.25">
      <c r="A2041">
        <v>298066</v>
      </c>
      <c r="B2041">
        <v>51</v>
      </c>
      <c r="C2041">
        <v>51</v>
      </c>
      <c r="D2041">
        <v>37</v>
      </c>
      <c r="E2041">
        <v>2</v>
      </c>
      <c r="F2041" t="s">
        <v>2207</v>
      </c>
      <c r="G2041" s="22">
        <v>16127</v>
      </c>
      <c r="H2041">
        <v>74</v>
      </c>
      <c r="I2041" t="s">
        <v>46</v>
      </c>
      <c r="J2041" t="s">
        <v>47</v>
      </c>
      <c r="K2041" t="s">
        <v>58</v>
      </c>
      <c r="L2041">
        <v>27.2</v>
      </c>
      <c r="M2041">
        <v>125</v>
      </c>
      <c r="N2041">
        <v>75</v>
      </c>
      <c r="O2041">
        <v>50</v>
      </c>
      <c r="P2041">
        <v>100</v>
      </c>
      <c r="Q2041">
        <v>62</v>
      </c>
      <c r="R2041" t="s">
        <v>54</v>
      </c>
      <c r="S2041" t="s">
        <v>50</v>
      </c>
      <c r="T2041" t="s">
        <v>50</v>
      </c>
      <c r="U2041" t="s">
        <v>50</v>
      </c>
      <c r="V2041" t="s">
        <v>51</v>
      </c>
      <c r="W2041" t="s">
        <v>50</v>
      </c>
      <c r="X2041" t="s">
        <v>51</v>
      </c>
      <c r="Y2041" t="s">
        <v>50</v>
      </c>
      <c r="Z2041" t="s">
        <v>52</v>
      </c>
      <c r="AA2041" t="s">
        <v>50</v>
      </c>
      <c r="AB2041" t="s">
        <v>50</v>
      </c>
      <c r="AC2041">
        <v>84</v>
      </c>
      <c r="AD2041">
        <v>59</v>
      </c>
      <c r="AF2041">
        <v>4.2</v>
      </c>
      <c r="AK2041" t="s">
        <v>50</v>
      </c>
      <c r="AL2041" t="s">
        <v>51</v>
      </c>
      <c r="AM2041" t="s">
        <v>50</v>
      </c>
      <c r="AN2041" t="s">
        <v>51</v>
      </c>
      <c r="AO2041" t="s">
        <v>50</v>
      </c>
      <c r="AP2041" t="s">
        <v>50</v>
      </c>
      <c r="AQ2041" t="s">
        <v>50</v>
      </c>
      <c r="AR2041" t="s">
        <v>50</v>
      </c>
      <c r="AS2041" t="s">
        <v>50</v>
      </c>
      <c r="AT2041" t="s">
        <v>50</v>
      </c>
      <c r="AU2041" t="s">
        <v>52</v>
      </c>
      <c r="AV2041" t="s">
        <v>52</v>
      </c>
      <c r="AW2041" t="s">
        <v>52</v>
      </c>
      <c r="AX2041" t="s">
        <v>52</v>
      </c>
      <c r="AY2041" t="s">
        <v>50</v>
      </c>
    </row>
    <row r="2042" spans="1:51" x14ac:dyDescent="0.25">
      <c r="A2042">
        <v>298128</v>
      </c>
      <c r="B2042">
        <v>55</v>
      </c>
      <c r="C2042">
        <v>55</v>
      </c>
      <c r="D2042">
        <v>55</v>
      </c>
      <c r="E2042">
        <v>1</v>
      </c>
      <c r="F2042" t="s">
        <v>479</v>
      </c>
      <c r="G2042" s="22">
        <v>15244</v>
      </c>
      <c r="H2042">
        <v>77</v>
      </c>
      <c r="I2042" t="s">
        <v>56</v>
      </c>
      <c r="J2042" t="s">
        <v>57</v>
      </c>
      <c r="K2042" t="s">
        <v>58</v>
      </c>
      <c r="L2042">
        <v>31.3</v>
      </c>
      <c r="M2042">
        <v>125</v>
      </c>
      <c r="N2042">
        <v>70</v>
      </c>
      <c r="O2042">
        <v>55</v>
      </c>
      <c r="P2042">
        <v>97.5</v>
      </c>
      <c r="Q2042">
        <v>66</v>
      </c>
      <c r="R2042" t="s">
        <v>480</v>
      </c>
      <c r="S2042" t="s">
        <v>50</v>
      </c>
      <c r="T2042" t="s">
        <v>50</v>
      </c>
      <c r="U2042" t="s">
        <v>50</v>
      </c>
      <c r="V2042" t="s">
        <v>51</v>
      </c>
      <c r="W2042" t="s">
        <v>50</v>
      </c>
      <c r="X2042" t="s">
        <v>50</v>
      </c>
      <c r="Y2042" t="s">
        <v>51</v>
      </c>
      <c r="Z2042" t="s">
        <v>52</v>
      </c>
      <c r="AA2042" t="s">
        <v>50</v>
      </c>
      <c r="AB2042" t="s">
        <v>50</v>
      </c>
      <c r="AC2042">
        <v>92</v>
      </c>
      <c r="AD2042">
        <v>70</v>
      </c>
      <c r="AE2042">
        <v>124</v>
      </c>
      <c r="AF2042">
        <v>3.7</v>
      </c>
      <c r="AI2042">
        <v>4.4000000000000004</v>
      </c>
      <c r="AJ2042">
        <v>1.6</v>
      </c>
      <c r="AK2042" t="s">
        <v>50</v>
      </c>
      <c r="AL2042" t="s">
        <v>50</v>
      </c>
      <c r="AM2042" t="s">
        <v>50</v>
      </c>
      <c r="AN2042" t="s">
        <v>50</v>
      </c>
      <c r="AO2042" t="s">
        <v>50</v>
      </c>
      <c r="AP2042" t="s">
        <v>50</v>
      </c>
      <c r="AQ2042" t="s">
        <v>50</v>
      </c>
      <c r="AR2042" t="s">
        <v>50</v>
      </c>
      <c r="AS2042" t="s">
        <v>50</v>
      </c>
      <c r="AT2042" t="s">
        <v>50</v>
      </c>
      <c r="AU2042" t="s">
        <v>52</v>
      </c>
      <c r="AV2042" t="s">
        <v>52</v>
      </c>
      <c r="AW2042" t="s">
        <v>52</v>
      </c>
      <c r="AX2042" t="s">
        <v>52</v>
      </c>
      <c r="AY2042" t="s">
        <v>51</v>
      </c>
    </row>
    <row r="2043" spans="1:51" hidden="1" x14ac:dyDescent="0.25">
      <c r="A2043">
        <v>298128</v>
      </c>
      <c r="B2043">
        <v>55</v>
      </c>
      <c r="C2043">
        <v>55</v>
      </c>
      <c r="D2043">
        <v>55</v>
      </c>
      <c r="E2043">
        <v>2</v>
      </c>
      <c r="F2043" t="s">
        <v>2208</v>
      </c>
      <c r="G2043" s="22">
        <v>15244</v>
      </c>
      <c r="H2043">
        <v>77</v>
      </c>
      <c r="I2043" t="s">
        <v>56</v>
      </c>
      <c r="J2043" t="s">
        <v>57</v>
      </c>
      <c r="K2043" t="s">
        <v>58</v>
      </c>
      <c r="L2043">
        <v>32</v>
      </c>
      <c r="M2043">
        <v>140</v>
      </c>
      <c r="N2043">
        <v>80</v>
      </c>
      <c r="O2043">
        <v>60</v>
      </c>
      <c r="P2043">
        <v>110</v>
      </c>
      <c r="Q2043">
        <v>69</v>
      </c>
      <c r="R2043" t="s">
        <v>54</v>
      </c>
      <c r="S2043" t="s">
        <v>50</v>
      </c>
      <c r="T2043" t="s">
        <v>50</v>
      </c>
      <c r="U2043" t="s">
        <v>50</v>
      </c>
      <c r="V2043" t="s">
        <v>51</v>
      </c>
      <c r="W2043" t="s">
        <v>50</v>
      </c>
      <c r="X2043" t="s">
        <v>50</v>
      </c>
      <c r="Y2043" t="s">
        <v>51</v>
      </c>
      <c r="Z2043" t="s">
        <v>52</v>
      </c>
      <c r="AA2043" t="s">
        <v>50</v>
      </c>
      <c r="AB2043" t="s">
        <v>50</v>
      </c>
      <c r="AC2043">
        <v>92</v>
      </c>
      <c r="AD2043">
        <v>70</v>
      </c>
      <c r="AE2043">
        <v>124</v>
      </c>
      <c r="AF2043">
        <v>3.7</v>
      </c>
      <c r="AH2043">
        <v>16</v>
      </c>
      <c r="AI2043">
        <v>4.4000000000000004</v>
      </c>
      <c r="AJ2043">
        <v>1.6</v>
      </c>
      <c r="AK2043" t="s">
        <v>50</v>
      </c>
      <c r="AL2043" t="s">
        <v>50</v>
      </c>
      <c r="AM2043" t="s">
        <v>50</v>
      </c>
      <c r="AN2043" t="s">
        <v>50</v>
      </c>
      <c r="AO2043" t="s">
        <v>50</v>
      </c>
      <c r="AP2043" t="s">
        <v>50</v>
      </c>
      <c r="AQ2043" t="s">
        <v>50</v>
      </c>
      <c r="AR2043" t="s">
        <v>50</v>
      </c>
      <c r="AS2043" t="s">
        <v>50</v>
      </c>
      <c r="AT2043" t="s">
        <v>50</v>
      </c>
      <c r="AU2043" t="s">
        <v>52</v>
      </c>
      <c r="AV2043" t="s">
        <v>52</v>
      </c>
      <c r="AW2043" t="s">
        <v>52</v>
      </c>
      <c r="AX2043" t="s">
        <v>52</v>
      </c>
      <c r="AY2043" t="s">
        <v>51</v>
      </c>
    </row>
    <row r="2044" spans="1:51" x14ac:dyDescent="0.25">
      <c r="A2044">
        <v>298445</v>
      </c>
      <c r="B2044">
        <v>60</v>
      </c>
      <c r="C2044">
        <v>60</v>
      </c>
      <c r="D2044">
        <v>60</v>
      </c>
      <c r="E2044">
        <v>1</v>
      </c>
      <c r="F2044" t="s">
        <v>481</v>
      </c>
      <c r="G2044" s="22">
        <v>24670</v>
      </c>
      <c r="H2044">
        <v>51</v>
      </c>
      <c r="I2044" t="s">
        <v>56</v>
      </c>
      <c r="J2044" t="s">
        <v>47</v>
      </c>
      <c r="K2044" t="s">
        <v>58</v>
      </c>
      <c r="L2044">
        <v>50.4</v>
      </c>
      <c r="M2044">
        <v>120</v>
      </c>
      <c r="N2044">
        <v>70</v>
      </c>
      <c r="O2044">
        <v>50</v>
      </c>
      <c r="P2044">
        <v>95</v>
      </c>
      <c r="Q2044">
        <v>87</v>
      </c>
      <c r="R2044" t="s">
        <v>54</v>
      </c>
      <c r="S2044" t="s">
        <v>50</v>
      </c>
      <c r="T2044" t="s">
        <v>50</v>
      </c>
      <c r="U2044" t="s">
        <v>51</v>
      </c>
      <c r="V2044" t="s">
        <v>50</v>
      </c>
      <c r="W2044" t="s">
        <v>50</v>
      </c>
      <c r="X2044" t="s">
        <v>50</v>
      </c>
      <c r="Y2044" t="s">
        <v>51</v>
      </c>
      <c r="Z2044" t="s">
        <v>52</v>
      </c>
      <c r="AA2044" t="s">
        <v>50</v>
      </c>
      <c r="AB2044" t="s">
        <v>50</v>
      </c>
      <c r="AK2044" t="s">
        <v>50</v>
      </c>
      <c r="AL2044" t="s">
        <v>50</v>
      </c>
      <c r="AM2044" t="s">
        <v>50</v>
      </c>
      <c r="AN2044" t="s">
        <v>50</v>
      </c>
      <c r="AO2044" t="s">
        <v>51</v>
      </c>
      <c r="AP2044" t="s">
        <v>50</v>
      </c>
      <c r="AQ2044" t="s">
        <v>50</v>
      </c>
      <c r="AR2044" t="s">
        <v>50</v>
      </c>
      <c r="AS2044" t="s">
        <v>51</v>
      </c>
      <c r="AT2044" t="s">
        <v>50</v>
      </c>
      <c r="AU2044" t="s">
        <v>52</v>
      </c>
      <c r="AV2044" t="s">
        <v>52</v>
      </c>
      <c r="AW2044" t="s">
        <v>52</v>
      </c>
      <c r="AX2044" t="s">
        <v>52</v>
      </c>
      <c r="AY2044" t="s">
        <v>51</v>
      </c>
    </row>
    <row r="2045" spans="1:51" hidden="1" x14ac:dyDescent="0.25">
      <c r="A2045">
        <v>298445</v>
      </c>
      <c r="B2045">
        <v>60</v>
      </c>
      <c r="C2045">
        <v>60</v>
      </c>
      <c r="D2045">
        <v>60</v>
      </c>
      <c r="E2045">
        <v>2</v>
      </c>
      <c r="F2045" t="s">
        <v>2209</v>
      </c>
      <c r="G2045" s="22">
        <v>24670</v>
      </c>
      <c r="H2045">
        <v>51</v>
      </c>
      <c r="I2045" t="s">
        <v>56</v>
      </c>
      <c r="J2045" t="s">
        <v>47</v>
      </c>
      <c r="K2045" t="s">
        <v>58</v>
      </c>
      <c r="L2045">
        <v>52.4</v>
      </c>
      <c r="M2045">
        <v>118</v>
      </c>
      <c r="N2045">
        <v>60</v>
      </c>
      <c r="O2045">
        <v>58</v>
      </c>
      <c r="P2045">
        <v>89</v>
      </c>
      <c r="Q2045">
        <v>77</v>
      </c>
      <c r="R2045" t="s">
        <v>54</v>
      </c>
      <c r="S2045" t="s">
        <v>50</v>
      </c>
      <c r="T2045" t="s">
        <v>50</v>
      </c>
      <c r="U2045" t="s">
        <v>50</v>
      </c>
      <c r="V2045" t="s">
        <v>50</v>
      </c>
      <c r="W2045" t="s">
        <v>50</v>
      </c>
      <c r="X2045" t="s">
        <v>50</v>
      </c>
      <c r="Y2045" t="s">
        <v>51</v>
      </c>
      <c r="Z2045" t="s">
        <v>52</v>
      </c>
      <c r="AA2045" t="s">
        <v>50</v>
      </c>
      <c r="AB2045" t="s">
        <v>50</v>
      </c>
      <c r="AC2045">
        <v>77</v>
      </c>
      <c r="AD2045">
        <v>91</v>
      </c>
      <c r="AE2045">
        <v>149</v>
      </c>
      <c r="AF2045">
        <v>4.2</v>
      </c>
      <c r="AG2045">
        <v>25</v>
      </c>
      <c r="AI2045">
        <v>5.3</v>
      </c>
      <c r="AJ2045">
        <v>3.6</v>
      </c>
      <c r="AK2045" t="s">
        <v>50</v>
      </c>
      <c r="AL2045" t="s">
        <v>50</v>
      </c>
      <c r="AM2045" t="s">
        <v>50</v>
      </c>
      <c r="AN2045" t="s">
        <v>50</v>
      </c>
      <c r="AO2045" t="s">
        <v>50</v>
      </c>
      <c r="AP2045" t="s">
        <v>50</v>
      </c>
      <c r="AQ2045" t="s">
        <v>50</v>
      </c>
      <c r="AR2045" t="s">
        <v>50</v>
      </c>
      <c r="AS2045" t="s">
        <v>51</v>
      </c>
      <c r="AT2045" t="s">
        <v>50</v>
      </c>
      <c r="AU2045" t="s">
        <v>52</v>
      </c>
      <c r="AV2045" t="s">
        <v>52</v>
      </c>
      <c r="AW2045" t="s">
        <v>52</v>
      </c>
      <c r="AX2045" t="s">
        <v>52</v>
      </c>
      <c r="AY2045" t="s">
        <v>51</v>
      </c>
    </row>
    <row r="2046" spans="1:51" hidden="1" x14ac:dyDescent="0.25">
      <c r="A2046">
        <v>298445</v>
      </c>
      <c r="B2046">
        <v>60</v>
      </c>
      <c r="C2046">
        <v>60</v>
      </c>
      <c r="D2046">
        <v>60</v>
      </c>
      <c r="E2046">
        <v>3</v>
      </c>
      <c r="F2046" t="s">
        <v>2210</v>
      </c>
      <c r="G2046" s="22">
        <v>24670</v>
      </c>
      <c r="H2046">
        <v>51</v>
      </c>
      <c r="I2046" t="s">
        <v>56</v>
      </c>
      <c r="J2046" t="s">
        <v>47</v>
      </c>
      <c r="K2046" t="s">
        <v>58</v>
      </c>
      <c r="L2046">
        <v>52.4</v>
      </c>
      <c r="M2046">
        <v>135</v>
      </c>
      <c r="N2046">
        <v>80</v>
      </c>
      <c r="O2046">
        <v>55</v>
      </c>
      <c r="P2046">
        <v>107.5</v>
      </c>
      <c r="Q2046">
        <v>103</v>
      </c>
      <c r="R2046" t="s">
        <v>54</v>
      </c>
      <c r="S2046" t="s">
        <v>50</v>
      </c>
      <c r="T2046" t="s">
        <v>50</v>
      </c>
      <c r="U2046" t="s">
        <v>50</v>
      </c>
      <c r="V2046" t="s">
        <v>50</v>
      </c>
      <c r="W2046" t="s">
        <v>50</v>
      </c>
      <c r="X2046" t="s">
        <v>50</v>
      </c>
      <c r="Y2046" t="s">
        <v>51</v>
      </c>
      <c r="Z2046" t="s">
        <v>52</v>
      </c>
      <c r="AA2046" t="s">
        <v>50</v>
      </c>
      <c r="AB2046" t="s">
        <v>50</v>
      </c>
      <c r="AK2046" t="s">
        <v>50</v>
      </c>
      <c r="AL2046" t="s">
        <v>50</v>
      </c>
      <c r="AM2046" t="s">
        <v>50</v>
      </c>
      <c r="AN2046" t="s">
        <v>50</v>
      </c>
      <c r="AO2046" t="s">
        <v>51</v>
      </c>
      <c r="AP2046" t="s">
        <v>50</v>
      </c>
      <c r="AQ2046" t="s">
        <v>50</v>
      </c>
      <c r="AR2046" t="s">
        <v>50</v>
      </c>
      <c r="AS2046" t="s">
        <v>51</v>
      </c>
      <c r="AT2046" t="s">
        <v>50</v>
      </c>
      <c r="AU2046" t="s">
        <v>52</v>
      </c>
      <c r="AV2046" t="s">
        <v>52</v>
      </c>
      <c r="AW2046" t="s">
        <v>52</v>
      </c>
      <c r="AX2046" t="s">
        <v>52</v>
      </c>
      <c r="AY2046" t="s">
        <v>51</v>
      </c>
    </row>
    <row r="2047" spans="1:51" hidden="1" x14ac:dyDescent="0.25">
      <c r="A2047">
        <v>298445</v>
      </c>
      <c r="B2047">
        <v>60</v>
      </c>
      <c r="C2047">
        <v>60</v>
      </c>
      <c r="D2047">
        <v>60</v>
      </c>
      <c r="E2047">
        <v>4</v>
      </c>
      <c r="F2047" t="s">
        <v>2211</v>
      </c>
      <c r="G2047" s="22">
        <v>24670</v>
      </c>
      <c r="H2047">
        <v>51</v>
      </c>
      <c r="I2047" t="s">
        <v>56</v>
      </c>
      <c r="J2047" t="s">
        <v>47</v>
      </c>
      <c r="K2047" t="s">
        <v>58</v>
      </c>
      <c r="L2047">
        <v>52.4</v>
      </c>
      <c r="M2047">
        <v>150</v>
      </c>
      <c r="N2047">
        <v>80</v>
      </c>
      <c r="O2047">
        <v>70</v>
      </c>
      <c r="P2047">
        <v>115</v>
      </c>
      <c r="Q2047">
        <v>102</v>
      </c>
      <c r="R2047" t="s">
        <v>54</v>
      </c>
      <c r="S2047" t="s">
        <v>50</v>
      </c>
      <c r="T2047" t="s">
        <v>50</v>
      </c>
      <c r="U2047" t="s">
        <v>50</v>
      </c>
      <c r="V2047" t="s">
        <v>50</v>
      </c>
      <c r="W2047" t="s">
        <v>50</v>
      </c>
      <c r="X2047" t="s">
        <v>50</v>
      </c>
      <c r="Y2047" t="s">
        <v>51</v>
      </c>
      <c r="Z2047" t="s">
        <v>52</v>
      </c>
      <c r="AA2047" t="s">
        <v>50</v>
      </c>
      <c r="AB2047" t="s">
        <v>50</v>
      </c>
      <c r="AC2047">
        <v>77</v>
      </c>
      <c r="AF2047">
        <v>4.2</v>
      </c>
      <c r="AK2047" t="s">
        <v>50</v>
      </c>
      <c r="AL2047" t="s">
        <v>50</v>
      </c>
      <c r="AM2047" t="s">
        <v>50</v>
      </c>
      <c r="AN2047" t="s">
        <v>50</v>
      </c>
      <c r="AO2047" t="s">
        <v>51</v>
      </c>
      <c r="AP2047" t="s">
        <v>51</v>
      </c>
      <c r="AQ2047" t="s">
        <v>50</v>
      </c>
      <c r="AR2047" t="s">
        <v>50</v>
      </c>
      <c r="AS2047" t="s">
        <v>50</v>
      </c>
      <c r="AT2047" t="s">
        <v>50</v>
      </c>
      <c r="AU2047" t="s">
        <v>52</v>
      </c>
      <c r="AV2047" t="s">
        <v>52</v>
      </c>
      <c r="AW2047" t="s">
        <v>52</v>
      </c>
      <c r="AX2047" t="s">
        <v>52</v>
      </c>
      <c r="AY2047" t="s">
        <v>51</v>
      </c>
    </row>
    <row r="2048" spans="1:51" x14ac:dyDescent="0.25">
      <c r="A2048">
        <v>298447</v>
      </c>
      <c r="B2048">
        <v>72</v>
      </c>
      <c r="C2048">
        <v>72</v>
      </c>
      <c r="D2048">
        <v>72</v>
      </c>
      <c r="E2048">
        <v>1</v>
      </c>
      <c r="F2048" t="s">
        <v>482</v>
      </c>
      <c r="G2048" s="22">
        <v>13037</v>
      </c>
      <c r="H2048">
        <v>83</v>
      </c>
      <c r="I2048" t="s">
        <v>46</v>
      </c>
      <c r="J2048" t="s">
        <v>57</v>
      </c>
      <c r="K2048" t="s">
        <v>58</v>
      </c>
      <c r="L2048">
        <v>35.700000000000003</v>
      </c>
      <c r="M2048">
        <v>140</v>
      </c>
      <c r="N2048">
        <v>75</v>
      </c>
      <c r="O2048">
        <v>65</v>
      </c>
      <c r="P2048">
        <v>107.5</v>
      </c>
      <c r="Q2048">
        <v>72</v>
      </c>
      <c r="R2048" t="s">
        <v>54</v>
      </c>
      <c r="S2048" t="s">
        <v>51</v>
      </c>
      <c r="T2048" t="s">
        <v>50</v>
      </c>
      <c r="U2048" t="s">
        <v>50</v>
      </c>
      <c r="V2048" t="s">
        <v>51</v>
      </c>
      <c r="W2048" t="s">
        <v>50</v>
      </c>
      <c r="X2048" t="s">
        <v>51</v>
      </c>
      <c r="Y2048" t="s">
        <v>50</v>
      </c>
      <c r="Z2048" t="s">
        <v>52</v>
      </c>
      <c r="AA2048" t="s">
        <v>50</v>
      </c>
      <c r="AB2048" t="s">
        <v>50</v>
      </c>
      <c r="AC2048">
        <v>120</v>
      </c>
      <c r="AD2048">
        <v>37</v>
      </c>
      <c r="AE2048">
        <v>118</v>
      </c>
      <c r="AF2048">
        <v>6</v>
      </c>
      <c r="AI2048">
        <v>3.7</v>
      </c>
      <c r="AJ2048">
        <v>0.9</v>
      </c>
      <c r="AK2048" t="s">
        <v>50</v>
      </c>
      <c r="AL2048" t="s">
        <v>50</v>
      </c>
      <c r="AM2048" t="s">
        <v>50</v>
      </c>
      <c r="AN2048" t="s">
        <v>50</v>
      </c>
      <c r="AO2048" t="s">
        <v>51</v>
      </c>
      <c r="AP2048" t="s">
        <v>50</v>
      </c>
      <c r="AQ2048" t="s">
        <v>50</v>
      </c>
      <c r="AR2048" t="s">
        <v>50</v>
      </c>
      <c r="AS2048" t="s">
        <v>51</v>
      </c>
      <c r="AT2048" t="s">
        <v>50</v>
      </c>
      <c r="AU2048" t="s">
        <v>52</v>
      </c>
      <c r="AV2048" t="s">
        <v>52</v>
      </c>
      <c r="AW2048" t="s">
        <v>52</v>
      </c>
      <c r="AX2048" t="s">
        <v>52</v>
      </c>
      <c r="AY2048" t="s">
        <v>51</v>
      </c>
    </row>
    <row r="2049" spans="1:51" hidden="1" x14ac:dyDescent="0.25">
      <c r="A2049">
        <v>298447</v>
      </c>
      <c r="B2049">
        <v>72</v>
      </c>
      <c r="C2049">
        <v>72</v>
      </c>
      <c r="D2049">
        <v>72</v>
      </c>
      <c r="E2049">
        <v>2</v>
      </c>
      <c r="F2049" t="s">
        <v>2212</v>
      </c>
      <c r="G2049" s="22">
        <v>13037</v>
      </c>
      <c r="H2049">
        <v>83</v>
      </c>
      <c r="I2049" t="s">
        <v>46</v>
      </c>
      <c r="J2049" t="s">
        <v>57</v>
      </c>
      <c r="K2049" t="s">
        <v>58</v>
      </c>
      <c r="L2049">
        <v>33.1</v>
      </c>
      <c r="M2049">
        <v>130</v>
      </c>
      <c r="N2049">
        <v>70</v>
      </c>
      <c r="O2049">
        <v>60</v>
      </c>
      <c r="P2049">
        <v>100</v>
      </c>
      <c r="Q2049">
        <v>61</v>
      </c>
      <c r="R2049" t="s">
        <v>54</v>
      </c>
      <c r="S2049" t="s">
        <v>50</v>
      </c>
      <c r="T2049" t="s">
        <v>50</v>
      </c>
      <c r="U2049" t="s">
        <v>50</v>
      </c>
      <c r="V2049" t="s">
        <v>51</v>
      </c>
      <c r="W2049" t="s">
        <v>50</v>
      </c>
      <c r="X2049" t="s">
        <v>51</v>
      </c>
      <c r="Y2049" t="s">
        <v>50</v>
      </c>
      <c r="Z2049" t="s">
        <v>52</v>
      </c>
      <c r="AA2049" t="s">
        <v>50</v>
      </c>
      <c r="AB2049" t="s">
        <v>50</v>
      </c>
      <c r="AC2049">
        <v>122</v>
      </c>
      <c r="AD2049">
        <v>36</v>
      </c>
      <c r="AE2049">
        <v>116</v>
      </c>
      <c r="AF2049">
        <v>4.4000000000000004</v>
      </c>
      <c r="AK2049" t="s">
        <v>50</v>
      </c>
      <c r="AL2049" t="s">
        <v>50</v>
      </c>
      <c r="AM2049" t="s">
        <v>50</v>
      </c>
      <c r="AN2049" t="s">
        <v>50</v>
      </c>
      <c r="AO2049" t="s">
        <v>51</v>
      </c>
      <c r="AP2049" t="s">
        <v>50</v>
      </c>
      <c r="AQ2049" t="s">
        <v>50</v>
      </c>
      <c r="AR2049" t="s">
        <v>50</v>
      </c>
      <c r="AS2049" t="s">
        <v>51</v>
      </c>
      <c r="AT2049" t="s">
        <v>51</v>
      </c>
      <c r="AU2049" t="s">
        <v>52</v>
      </c>
      <c r="AV2049" t="s">
        <v>52</v>
      </c>
      <c r="AW2049" t="s">
        <v>52</v>
      </c>
      <c r="AX2049" t="s">
        <v>52</v>
      </c>
      <c r="AY2049" t="s">
        <v>51</v>
      </c>
    </row>
    <row r="2050" spans="1:51" hidden="1" x14ac:dyDescent="0.25">
      <c r="A2050">
        <v>298447</v>
      </c>
      <c r="B2050">
        <v>72</v>
      </c>
      <c r="C2050">
        <v>72</v>
      </c>
      <c r="D2050">
        <v>72</v>
      </c>
      <c r="E2050">
        <v>3</v>
      </c>
      <c r="F2050" t="s">
        <v>2213</v>
      </c>
      <c r="G2050" s="22">
        <v>13037</v>
      </c>
      <c r="H2050">
        <v>83</v>
      </c>
      <c r="I2050" t="s">
        <v>46</v>
      </c>
      <c r="J2050" t="s">
        <v>57</v>
      </c>
      <c r="K2050" t="s">
        <v>58</v>
      </c>
      <c r="L2050">
        <v>31.4</v>
      </c>
      <c r="M2050">
        <v>120</v>
      </c>
      <c r="N2050">
        <v>50</v>
      </c>
      <c r="O2050">
        <v>70</v>
      </c>
      <c r="P2050">
        <v>85</v>
      </c>
      <c r="Q2050">
        <v>57</v>
      </c>
      <c r="R2050" t="s">
        <v>54</v>
      </c>
      <c r="S2050" t="s">
        <v>50</v>
      </c>
      <c r="T2050" t="s">
        <v>50</v>
      </c>
      <c r="U2050" t="s">
        <v>50</v>
      </c>
      <c r="V2050" t="s">
        <v>51</v>
      </c>
      <c r="W2050" t="s">
        <v>50</v>
      </c>
      <c r="X2050" t="s">
        <v>51</v>
      </c>
      <c r="Y2050" t="s">
        <v>50</v>
      </c>
      <c r="Z2050" t="s">
        <v>52</v>
      </c>
      <c r="AA2050" t="s">
        <v>50</v>
      </c>
      <c r="AB2050" t="s">
        <v>50</v>
      </c>
      <c r="AK2050" t="s">
        <v>50</v>
      </c>
      <c r="AL2050" t="s">
        <v>50</v>
      </c>
      <c r="AM2050" t="s">
        <v>50</v>
      </c>
      <c r="AN2050" t="s">
        <v>50</v>
      </c>
      <c r="AO2050" t="s">
        <v>51</v>
      </c>
      <c r="AP2050" t="s">
        <v>50</v>
      </c>
      <c r="AQ2050" t="s">
        <v>50</v>
      </c>
      <c r="AR2050" t="s">
        <v>50</v>
      </c>
      <c r="AS2050" t="s">
        <v>51</v>
      </c>
      <c r="AT2050" t="s">
        <v>51</v>
      </c>
      <c r="AU2050" t="s">
        <v>52</v>
      </c>
      <c r="AV2050" t="s">
        <v>52</v>
      </c>
      <c r="AW2050" t="s">
        <v>52</v>
      </c>
      <c r="AX2050" t="s">
        <v>52</v>
      </c>
      <c r="AY2050" t="s">
        <v>51</v>
      </c>
    </row>
    <row r="2051" spans="1:51" hidden="1" x14ac:dyDescent="0.25">
      <c r="A2051">
        <v>298447</v>
      </c>
      <c r="B2051">
        <v>65</v>
      </c>
      <c r="C2051">
        <v>65</v>
      </c>
      <c r="D2051">
        <v>65</v>
      </c>
      <c r="E2051">
        <v>4</v>
      </c>
      <c r="F2051" t="s">
        <v>2214</v>
      </c>
      <c r="G2051" s="22">
        <v>13037</v>
      </c>
      <c r="H2051">
        <v>83</v>
      </c>
      <c r="I2051" t="s">
        <v>46</v>
      </c>
      <c r="J2051" t="s">
        <v>57</v>
      </c>
      <c r="K2051" t="s">
        <v>58</v>
      </c>
      <c r="L2051">
        <v>30.5</v>
      </c>
      <c r="M2051">
        <v>125</v>
      </c>
      <c r="N2051">
        <v>70</v>
      </c>
      <c r="O2051">
        <v>55</v>
      </c>
      <c r="P2051">
        <v>97.5</v>
      </c>
      <c r="Q2051">
        <v>57</v>
      </c>
      <c r="R2051" t="s">
        <v>49</v>
      </c>
      <c r="S2051" t="s">
        <v>50</v>
      </c>
      <c r="T2051" t="s">
        <v>50</v>
      </c>
      <c r="U2051" t="s">
        <v>50</v>
      </c>
      <c r="V2051" t="s">
        <v>51</v>
      </c>
      <c r="W2051" t="s">
        <v>50</v>
      </c>
      <c r="X2051" t="s">
        <v>51</v>
      </c>
      <c r="Y2051" t="s">
        <v>50</v>
      </c>
      <c r="Z2051" t="s">
        <v>52</v>
      </c>
      <c r="AA2051" t="s">
        <v>50</v>
      </c>
      <c r="AB2051" t="s">
        <v>50</v>
      </c>
      <c r="AC2051">
        <v>139</v>
      </c>
      <c r="AD2051">
        <v>31</v>
      </c>
      <c r="AF2051">
        <v>4.2</v>
      </c>
      <c r="AK2051" t="s">
        <v>50</v>
      </c>
      <c r="AL2051" t="s">
        <v>50</v>
      </c>
      <c r="AM2051" t="s">
        <v>50</v>
      </c>
      <c r="AN2051" t="s">
        <v>50</v>
      </c>
      <c r="AO2051" t="s">
        <v>51</v>
      </c>
      <c r="AP2051" t="s">
        <v>50</v>
      </c>
      <c r="AQ2051" t="s">
        <v>50</v>
      </c>
      <c r="AR2051" t="s">
        <v>50</v>
      </c>
      <c r="AS2051" t="s">
        <v>51</v>
      </c>
      <c r="AT2051" t="s">
        <v>51</v>
      </c>
      <c r="AU2051" t="s">
        <v>52</v>
      </c>
      <c r="AV2051" t="s">
        <v>52</v>
      </c>
      <c r="AW2051" t="s">
        <v>52</v>
      </c>
      <c r="AX2051" t="s">
        <v>52</v>
      </c>
      <c r="AY2051" t="s">
        <v>51</v>
      </c>
    </row>
    <row r="2052" spans="1:51" hidden="1" x14ac:dyDescent="0.25">
      <c r="A2052">
        <v>298447</v>
      </c>
      <c r="B2052">
        <v>65</v>
      </c>
      <c r="C2052">
        <v>65</v>
      </c>
      <c r="D2052">
        <v>65</v>
      </c>
      <c r="E2052">
        <v>5</v>
      </c>
      <c r="F2052" t="s">
        <v>2215</v>
      </c>
      <c r="G2052" s="22">
        <v>13037</v>
      </c>
      <c r="H2052">
        <v>83</v>
      </c>
      <c r="I2052" t="s">
        <v>46</v>
      </c>
      <c r="J2052" t="s">
        <v>57</v>
      </c>
      <c r="K2052" t="s">
        <v>58</v>
      </c>
      <c r="L2052">
        <v>30.1</v>
      </c>
      <c r="M2052">
        <v>125</v>
      </c>
      <c r="N2052">
        <v>70</v>
      </c>
      <c r="O2052">
        <v>55</v>
      </c>
      <c r="P2052">
        <v>97.5</v>
      </c>
      <c r="Q2052">
        <v>62</v>
      </c>
      <c r="R2052" t="s">
        <v>49</v>
      </c>
      <c r="S2052" t="s">
        <v>50</v>
      </c>
      <c r="T2052" t="s">
        <v>50</v>
      </c>
      <c r="U2052" t="s">
        <v>50</v>
      </c>
      <c r="V2052" t="s">
        <v>51</v>
      </c>
      <c r="W2052" t="s">
        <v>50</v>
      </c>
      <c r="X2052" t="s">
        <v>51</v>
      </c>
      <c r="Y2052" t="s">
        <v>51</v>
      </c>
      <c r="Z2052" t="s">
        <v>52</v>
      </c>
      <c r="AA2052" t="s">
        <v>50</v>
      </c>
      <c r="AB2052" t="s">
        <v>50</v>
      </c>
      <c r="AC2052">
        <v>125</v>
      </c>
      <c r="AD2052">
        <v>35</v>
      </c>
      <c r="AE2052">
        <v>126</v>
      </c>
      <c r="AF2052">
        <v>4.3</v>
      </c>
      <c r="AI2052">
        <v>4.2</v>
      </c>
      <c r="AJ2052">
        <v>1.6</v>
      </c>
      <c r="AK2052" t="s">
        <v>50</v>
      </c>
      <c r="AL2052" t="s">
        <v>50</v>
      </c>
      <c r="AM2052" t="s">
        <v>50</v>
      </c>
      <c r="AN2052" t="s">
        <v>50</v>
      </c>
      <c r="AO2052" t="s">
        <v>51</v>
      </c>
      <c r="AP2052" t="s">
        <v>50</v>
      </c>
      <c r="AQ2052" t="s">
        <v>50</v>
      </c>
      <c r="AR2052" t="s">
        <v>50</v>
      </c>
      <c r="AS2052" t="s">
        <v>51</v>
      </c>
      <c r="AT2052" t="s">
        <v>51</v>
      </c>
      <c r="AU2052" t="s">
        <v>52</v>
      </c>
      <c r="AV2052" t="s">
        <v>52</v>
      </c>
      <c r="AW2052" t="s">
        <v>52</v>
      </c>
      <c r="AX2052" t="s">
        <v>52</v>
      </c>
      <c r="AY2052" t="s">
        <v>51</v>
      </c>
    </row>
    <row r="2053" spans="1:51" hidden="1" x14ac:dyDescent="0.25">
      <c r="A2053">
        <v>298447</v>
      </c>
      <c r="B2053">
        <v>65</v>
      </c>
      <c r="C2053">
        <v>65</v>
      </c>
      <c r="D2053">
        <v>65</v>
      </c>
      <c r="E2053">
        <v>6</v>
      </c>
      <c r="F2053" t="s">
        <v>2216</v>
      </c>
      <c r="G2053" s="22">
        <v>13037</v>
      </c>
      <c r="H2053">
        <v>83</v>
      </c>
      <c r="I2053" t="s">
        <v>46</v>
      </c>
      <c r="J2053" t="s">
        <v>57</v>
      </c>
      <c r="K2053" t="s">
        <v>58</v>
      </c>
      <c r="L2053">
        <v>29.8</v>
      </c>
      <c r="M2053">
        <v>120</v>
      </c>
      <c r="N2053">
        <v>65</v>
      </c>
      <c r="O2053">
        <v>55</v>
      </c>
      <c r="P2053">
        <v>92.5</v>
      </c>
      <c r="Q2053">
        <v>66</v>
      </c>
      <c r="R2053" t="s">
        <v>49</v>
      </c>
      <c r="S2053" t="s">
        <v>50</v>
      </c>
      <c r="T2053" t="s">
        <v>50</v>
      </c>
      <c r="U2053" t="s">
        <v>50</v>
      </c>
      <c r="V2053" t="s">
        <v>51</v>
      </c>
      <c r="W2053" t="s">
        <v>50</v>
      </c>
      <c r="X2053" t="s">
        <v>51</v>
      </c>
      <c r="Y2053" t="s">
        <v>51</v>
      </c>
      <c r="Z2053" t="s">
        <v>52</v>
      </c>
      <c r="AA2053" t="s">
        <v>50</v>
      </c>
      <c r="AB2053" t="s">
        <v>50</v>
      </c>
      <c r="AK2053" t="s">
        <v>50</v>
      </c>
      <c r="AL2053" t="s">
        <v>50</v>
      </c>
      <c r="AM2053" t="s">
        <v>50</v>
      </c>
      <c r="AN2053" t="s">
        <v>50</v>
      </c>
      <c r="AO2053" t="s">
        <v>51</v>
      </c>
      <c r="AP2053" t="s">
        <v>50</v>
      </c>
      <c r="AQ2053" t="s">
        <v>50</v>
      </c>
      <c r="AR2053" t="s">
        <v>50</v>
      </c>
      <c r="AS2053" t="s">
        <v>51</v>
      </c>
      <c r="AT2053" t="s">
        <v>51</v>
      </c>
      <c r="AU2053" t="s">
        <v>52</v>
      </c>
      <c r="AV2053" t="s">
        <v>52</v>
      </c>
      <c r="AW2053" t="s">
        <v>52</v>
      </c>
      <c r="AX2053" t="s">
        <v>52</v>
      </c>
      <c r="AY2053" t="s">
        <v>51</v>
      </c>
    </row>
    <row r="2054" spans="1:51" x14ac:dyDescent="0.25">
      <c r="A2054">
        <v>298547</v>
      </c>
      <c r="B2054">
        <v>76</v>
      </c>
      <c r="C2054">
        <v>76</v>
      </c>
      <c r="D2054">
        <v>22</v>
      </c>
      <c r="E2054">
        <v>1</v>
      </c>
      <c r="F2054" t="s">
        <v>483</v>
      </c>
      <c r="G2054" s="22">
        <v>7192</v>
      </c>
      <c r="H2054">
        <v>99</v>
      </c>
      <c r="I2054" t="s">
        <v>46</v>
      </c>
      <c r="J2054" t="s">
        <v>47</v>
      </c>
      <c r="K2054" t="s">
        <v>58</v>
      </c>
      <c r="L2054">
        <v>25.4</v>
      </c>
      <c r="M2054">
        <v>130</v>
      </c>
      <c r="N2054">
        <v>80</v>
      </c>
      <c r="O2054">
        <v>50</v>
      </c>
      <c r="P2054">
        <v>105</v>
      </c>
      <c r="Q2054">
        <v>80</v>
      </c>
      <c r="R2054" t="s">
        <v>105</v>
      </c>
      <c r="S2054" t="s">
        <v>51</v>
      </c>
      <c r="T2054" t="s">
        <v>50</v>
      </c>
      <c r="U2054" t="s">
        <v>50</v>
      </c>
      <c r="V2054" t="s">
        <v>51</v>
      </c>
      <c r="W2054" t="s">
        <v>51</v>
      </c>
      <c r="X2054" t="s">
        <v>50</v>
      </c>
      <c r="Y2054" t="s">
        <v>51</v>
      </c>
      <c r="Z2054" t="s">
        <v>52</v>
      </c>
      <c r="AA2054" t="s">
        <v>50</v>
      </c>
      <c r="AB2054" t="s">
        <v>50</v>
      </c>
      <c r="AC2054">
        <v>199</v>
      </c>
      <c r="AD2054">
        <v>18</v>
      </c>
      <c r="AE2054">
        <v>126</v>
      </c>
      <c r="AF2054">
        <v>6</v>
      </c>
      <c r="AK2054" t="s">
        <v>50</v>
      </c>
      <c r="AL2054" t="s">
        <v>51</v>
      </c>
      <c r="AM2054" t="s">
        <v>50</v>
      </c>
      <c r="AN2054" t="s">
        <v>50</v>
      </c>
      <c r="AO2054" t="s">
        <v>51</v>
      </c>
      <c r="AP2054" t="s">
        <v>51</v>
      </c>
      <c r="AQ2054" t="s">
        <v>50</v>
      </c>
      <c r="AR2054" t="s">
        <v>50</v>
      </c>
      <c r="AS2054" t="s">
        <v>51</v>
      </c>
      <c r="AT2054" t="s">
        <v>50</v>
      </c>
      <c r="AU2054" t="s">
        <v>52</v>
      </c>
      <c r="AV2054" t="s">
        <v>52</v>
      </c>
      <c r="AW2054" t="s">
        <v>52</v>
      </c>
      <c r="AX2054" t="s">
        <v>52</v>
      </c>
      <c r="AY2054" t="s">
        <v>51</v>
      </c>
    </row>
    <row r="2055" spans="1:51" hidden="1" x14ac:dyDescent="0.25">
      <c r="A2055">
        <v>298547</v>
      </c>
      <c r="B2055">
        <v>76</v>
      </c>
      <c r="C2055">
        <v>76</v>
      </c>
      <c r="D2055">
        <v>22</v>
      </c>
      <c r="E2055">
        <v>2</v>
      </c>
      <c r="F2055" t="s">
        <v>2217</v>
      </c>
      <c r="G2055" s="22">
        <v>7192</v>
      </c>
      <c r="H2055">
        <v>99</v>
      </c>
      <c r="I2055" t="s">
        <v>46</v>
      </c>
      <c r="J2055" t="s">
        <v>47</v>
      </c>
      <c r="K2055" t="s">
        <v>58</v>
      </c>
      <c r="L2055">
        <v>25.6</v>
      </c>
      <c r="M2055">
        <v>140</v>
      </c>
      <c r="N2055">
        <v>80</v>
      </c>
      <c r="O2055">
        <v>60</v>
      </c>
      <c r="P2055">
        <v>110</v>
      </c>
      <c r="Q2055">
        <v>91</v>
      </c>
      <c r="R2055" t="s">
        <v>59</v>
      </c>
      <c r="S2055" t="s">
        <v>51</v>
      </c>
      <c r="T2055" t="s">
        <v>50</v>
      </c>
      <c r="U2055" t="s">
        <v>50</v>
      </c>
      <c r="V2055" t="s">
        <v>51</v>
      </c>
      <c r="W2055" t="s">
        <v>51</v>
      </c>
      <c r="X2055" t="s">
        <v>50</v>
      </c>
      <c r="Y2055" t="s">
        <v>51</v>
      </c>
      <c r="Z2055" t="s">
        <v>52</v>
      </c>
      <c r="AA2055" t="s">
        <v>50</v>
      </c>
      <c r="AB2055" t="s">
        <v>50</v>
      </c>
      <c r="AC2055">
        <v>224</v>
      </c>
      <c r="AD2055">
        <v>15</v>
      </c>
      <c r="AF2055">
        <v>5.4</v>
      </c>
      <c r="AK2055" t="s">
        <v>50</v>
      </c>
      <c r="AL2055" t="s">
        <v>51</v>
      </c>
      <c r="AM2055" t="s">
        <v>50</v>
      </c>
      <c r="AN2055" t="s">
        <v>50</v>
      </c>
      <c r="AO2055" t="s">
        <v>51</v>
      </c>
      <c r="AP2055" t="s">
        <v>51</v>
      </c>
      <c r="AQ2055" t="s">
        <v>50</v>
      </c>
      <c r="AR2055" t="s">
        <v>50</v>
      </c>
      <c r="AS2055" t="s">
        <v>51</v>
      </c>
      <c r="AT2055" t="s">
        <v>50</v>
      </c>
      <c r="AU2055" t="s">
        <v>52</v>
      </c>
      <c r="AV2055" t="s">
        <v>52</v>
      </c>
      <c r="AW2055" t="s">
        <v>52</v>
      </c>
      <c r="AX2055" t="s">
        <v>52</v>
      </c>
      <c r="AY2055" t="s">
        <v>51</v>
      </c>
    </row>
    <row r="2056" spans="1:51" hidden="1" x14ac:dyDescent="0.25">
      <c r="A2056">
        <v>298547</v>
      </c>
      <c r="B2056">
        <v>76</v>
      </c>
      <c r="C2056">
        <v>76</v>
      </c>
      <c r="D2056">
        <v>22</v>
      </c>
      <c r="E2056">
        <v>3</v>
      </c>
      <c r="F2056" t="s">
        <v>2218</v>
      </c>
      <c r="G2056" s="22">
        <v>7192</v>
      </c>
      <c r="H2056">
        <v>99</v>
      </c>
      <c r="I2056" t="s">
        <v>46</v>
      </c>
      <c r="J2056" t="s">
        <v>47</v>
      </c>
      <c r="K2056" t="s">
        <v>58</v>
      </c>
      <c r="L2056">
        <v>28.5</v>
      </c>
      <c r="M2056">
        <v>120</v>
      </c>
      <c r="N2056">
        <v>65</v>
      </c>
      <c r="O2056">
        <v>55</v>
      </c>
      <c r="P2056">
        <v>92.5</v>
      </c>
      <c r="Q2056">
        <v>129</v>
      </c>
      <c r="R2056" t="s">
        <v>59</v>
      </c>
      <c r="S2056" t="s">
        <v>51</v>
      </c>
      <c r="T2056" t="s">
        <v>50</v>
      </c>
      <c r="U2056" t="s">
        <v>50</v>
      </c>
      <c r="V2056" t="s">
        <v>51</v>
      </c>
      <c r="W2056" t="s">
        <v>51</v>
      </c>
      <c r="X2056" t="s">
        <v>51</v>
      </c>
      <c r="Y2056" t="s">
        <v>51</v>
      </c>
      <c r="Z2056" t="s">
        <v>52</v>
      </c>
      <c r="AA2056" t="s">
        <v>50</v>
      </c>
      <c r="AB2056" t="s">
        <v>50</v>
      </c>
      <c r="AC2056">
        <v>138</v>
      </c>
      <c r="AD2056">
        <v>27</v>
      </c>
      <c r="AE2056">
        <v>128</v>
      </c>
      <c r="AF2056">
        <v>4.5999999999999996</v>
      </c>
      <c r="AK2056" t="s">
        <v>50</v>
      </c>
      <c r="AL2056" t="s">
        <v>51</v>
      </c>
      <c r="AM2056" t="s">
        <v>50</v>
      </c>
      <c r="AN2056" t="s">
        <v>50</v>
      </c>
      <c r="AO2056" t="s">
        <v>51</v>
      </c>
      <c r="AP2056" t="s">
        <v>50</v>
      </c>
      <c r="AQ2056" t="s">
        <v>50</v>
      </c>
      <c r="AR2056" t="s">
        <v>50</v>
      </c>
      <c r="AS2056" t="s">
        <v>51</v>
      </c>
      <c r="AT2056" t="s">
        <v>50</v>
      </c>
      <c r="AU2056" s="23">
        <v>42787</v>
      </c>
      <c r="AV2056">
        <v>0</v>
      </c>
      <c r="AW2056" t="s">
        <v>52</v>
      </c>
      <c r="AX2056" t="s">
        <v>52</v>
      </c>
      <c r="AY2056" t="s">
        <v>51</v>
      </c>
    </row>
    <row r="2057" spans="1:51" hidden="1" x14ac:dyDescent="0.25">
      <c r="A2057">
        <v>298547</v>
      </c>
      <c r="B2057">
        <v>76</v>
      </c>
      <c r="C2057">
        <v>76</v>
      </c>
      <c r="D2057">
        <v>22</v>
      </c>
      <c r="E2057">
        <v>4</v>
      </c>
      <c r="F2057" t="s">
        <v>2219</v>
      </c>
      <c r="G2057" s="22">
        <v>7192</v>
      </c>
      <c r="H2057">
        <v>99</v>
      </c>
      <c r="I2057" t="s">
        <v>46</v>
      </c>
      <c r="J2057" t="s">
        <v>47</v>
      </c>
      <c r="K2057" t="s">
        <v>58</v>
      </c>
      <c r="L2057">
        <v>28.5</v>
      </c>
      <c r="M2057">
        <v>130</v>
      </c>
      <c r="N2057">
        <v>70</v>
      </c>
      <c r="O2057">
        <v>60</v>
      </c>
      <c r="P2057">
        <v>100</v>
      </c>
      <c r="Q2057">
        <v>100</v>
      </c>
      <c r="R2057" t="s">
        <v>59</v>
      </c>
      <c r="S2057" t="s">
        <v>50</v>
      </c>
      <c r="T2057" t="s">
        <v>50</v>
      </c>
      <c r="U2057" t="s">
        <v>50</v>
      </c>
      <c r="V2057" t="s">
        <v>51</v>
      </c>
      <c r="W2057" t="s">
        <v>51</v>
      </c>
      <c r="X2057" t="s">
        <v>51</v>
      </c>
      <c r="Y2057" t="s">
        <v>51</v>
      </c>
      <c r="Z2057" t="s">
        <v>52</v>
      </c>
      <c r="AA2057" t="s">
        <v>50</v>
      </c>
      <c r="AB2057" t="s">
        <v>50</v>
      </c>
      <c r="AC2057">
        <v>141</v>
      </c>
      <c r="AD2057">
        <v>27</v>
      </c>
      <c r="AE2057">
        <v>134</v>
      </c>
      <c r="AF2057">
        <v>4.5</v>
      </c>
      <c r="AK2057" t="s">
        <v>50</v>
      </c>
      <c r="AL2057" t="s">
        <v>51</v>
      </c>
      <c r="AM2057" t="s">
        <v>50</v>
      </c>
      <c r="AN2057" t="s">
        <v>50</v>
      </c>
      <c r="AO2057" t="s">
        <v>51</v>
      </c>
      <c r="AP2057" t="s">
        <v>50</v>
      </c>
      <c r="AQ2057" t="s">
        <v>50</v>
      </c>
      <c r="AR2057" t="s">
        <v>50</v>
      </c>
      <c r="AS2057" t="s">
        <v>51</v>
      </c>
      <c r="AT2057" t="s">
        <v>50</v>
      </c>
      <c r="AU2057" s="23">
        <v>42828</v>
      </c>
      <c r="AV2057">
        <v>0</v>
      </c>
      <c r="AW2057" t="s">
        <v>52</v>
      </c>
      <c r="AX2057">
        <v>466</v>
      </c>
      <c r="AY2057" t="s">
        <v>51</v>
      </c>
    </row>
    <row r="2058" spans="1:51" x14ac:dyDescent="0.25">
      <c r="A2058">
        <v>298663</v>
      </c>
      <c r="B2058">
        <v>60</v>
      </c>
      <c r="C2058">
        <v>60</v>
      </c>
      <c r="D2058">
        <v>16</v>
      </c>
      <c r="E2058">
        <v>1</v>
      </c>
      <c r="F2058" t="s">
        <v>484</v>
      </c>
      <c r="G2058" s="22">
        <v>25917</v>
      </c>
      <c r="H2058">
        <v>48</v>
      </c>
      <c r="I2058" t="s">
        <v>56</v>
      </c>
      <c r="J2058" t="s">
        <v>47</v>
      </c>
      <c r="K2058" t="s">
        <v>58</v>
      </c>
      <c r="L2058">
        <v>29</v>
      </c>
      <c r="M2058">
        <v>135</v>
      </c>
      <c r="N2058">
        <v>75</v>
      </c>
      <c r="O2058">
        <v>60</v>
      </c>
      <c r="P2058">
        <v>105</v>
      </c>
      <c r="Q2058">
        <v>68</v>
      </c>
      <c r="R2058" t="s">
        <v>49</v>
      </c>
      <c r="S2058" t="s">
        <v>50</v>
      </c>
      <c r="T2058" t="s">
        <v>50</v>
      </c>
      <c r="U2058" t="s">
        <v>50</v>
      </c>
      <c r="V2058" t="s">
        <v>51</v>
      </c>
      <c r="W2058" t="s">
        <v>50</v>
      </c>
      <c r="X2058" t="s">
        <v>50</v>
      </c>
      <c r="Y2058" t="s">
        <v>50</v>
      </c>
      <c r="Z2058" t="s">
        <v>52</v>
      </c>
      <c r="AA2058" t="s">
        <v>50</v>
      </c>
      <c r="AB2058" t="s">
        <v>50</v>
      </c>
      <c r="AK2058" t="s">
        <v>51</v>
      </c>
      <c r="AL2058" t="s">
        <v>50</v>
      </c>
      <c r="AM2058" t="s">
        <v>50</v>
      </c>
      <c r="AN2058" t="s">
        <v>51</v>
      </c>
      <c r="AO2058" t="s">
        <v>51</v>
      </c>
      <c r="AP2058" t="s">
        <v>51</v>
      </c>
      <c r="AQ2058" t="s">
        <v>50</v>
      </c>
      <c r="AR2058" t="s">
        <v>50</v>
      </c>
      <c r="AS2058" t="s">
        <v>50</v>
      </c>
      <c r="AT2058" t="s">
        <v>50</v>
      </c>
      <c r="AU2058" t="s">
        <v>52</v>
      </c>
      <c r="AV2058" t="s">
        <v>52</v>
      </c>
      <c r="AW2058" t="s">
        <v>52</v>
      </c>
      <c r="AX2058" t="s">
        <v>52</v>
      </c>
      <c r="AY2058" t="s">
        <v>51</v>
      </c>
    </row>
    <row r="2059" spans="1:51" x14ac:dyDescent="0.25">
      <c r="A2059">
        <v>298766</v>
      </c>
      <c r="B2059">
        <v>65</v>
      </c>
      <c r="C2059">
        <v>65</v>
      </c>
      <c r="D2059">
        <v>65</v>
      </c>
      <c r="E2059">
        <v>1</v>
      </c>
      <c r="F2059" t="s">
        <v>485</v>
      </c>
      <c r="G2059" s="22">
        <v>10572</v>
      </c>
      <c r="H2059">
        <v>90</v>
      </c>
      <c r="I2059" t="s">
        <v>56</v>
      </c>
      <c r="J2059" t="s">
        <v>70</v>
      </c>
      <c r="K2059" t="s">
        <v>58</v>
      </c>
      <c r="L2059">
        <v>38.4</v>
      </c>
      <c r="M2059">
        <v>135</v>
      </c>
      <c r="N2059">
        <v>65</v>
      </c>
      <c r="O2059">
        <v>70</v>
      </c>
      <c r="P2059">
        <v>100</v>
      </c>
      <c r="Q2059">
        <v>81</v>
      </c>
      <c r="R2059" t="s">
        <v>54</v>
      </c>
      <c r="S2059" t="s">
        <v>50</v>
      </c>
      <c r="T2059" t="s">
        <v>50</v>
      </c>
      <c r="U2059" t="s">
        <v>50</v>
      </c>
      <c r="V2059" t="s">
        <v>50</v>
      </c>
      <c r="W2059" t="s">
        <v>50</v>
      </c>
      <c r="X2059" t="s">
        <v>50</v>
      </c>
      <c r="Y2059" t="s">
        <v>50</v>
      </c>
      <c r="Z2059" t="s">
        <v>52</v>
      </c>
      <c r="AA2059" t="s">
        <v>50</v>
      </c>
      <c r="AB2059" t="s">
        <v>50</v>
      </c>
      <c r="AC2059">
        <v>164</v>
      </c>
      <c r="AD2059">
        <v>32</v>
      </c>
      <c r="AE2059">
        <v>159</v>
      </c>
      <c r="AF2059">
        <v>5.2</v>
      </c>
      <c r="AI2059">
        <v>5.5</v>
      </c>
      <c r="AJ2059">
        <v>3.3</v>
      </c>
      <c r="AK2059" t="s">
        <v>51</v>
      </c>
      <c r="AL2059" t="s">
        <v>50</v>
      </c>
      <c r="AM2059" t="s">
        <v>50</v>
      </c>
      <c r="AN2059" t="s">
        <v>50</v>
      </c>
      <c r="AO2059" t="s">
        <v>51</v>
      </c>
      <c r="AP2059" t="s">
        <v>50</v>
      </c>
      <c r="AQ2059" t="s">
        <v>50</v>
      </c>
      <c r="AR2059" t="s">
        <v>50</v>
      </c>
      <c r="AS2059" t="s">
        <v>50</v>
      </c>
      <c r="AT2059" t="s">
        <v>50</v>
      </c>
      <c r="AU2059" t="s">
        <v>52</v>
      </c>
      <c r="AV2059" t="s">
        <v>52</v>
      </c>
      <c r="AW2059" t="s">
        <v>52</v>
      </c>
      <c r="AX2059" t="s">
        <v>52</v>
      </c>
      <c r="AY2059" t="s">
        <v>51</v>
      </c>
    </row>
    <row r="2060" spans="1:51" hidden="1" x14ac:dyDescent="0.25">
      <c r="A2060">
        <v>298766</v>
      </c>
      <c r="B2060">
        <v>65</v>
      </c>
      <c r="C2060">
        <v>65</v>
      </c>
      <c r="D2060">
        <v>65</v>
      </c>
      <c r="E2060">
        <v>2</v>
      </c>
      <c r="F2060" t="s">
        <v>2220</v>
      </c>
      <c r="G2060" s="22">
        <v>10572</v>
      </c>
      <c r="H2060">
        <v>90</v>
      </c>
      <c r="I2060" t="s">
        <v>56</v>
      </c>
      <c r="J2060" t="s">
        <v>70</v>
      </c>
      <c r="K2060" t="s">
        <v>58</v>
      </c>
      <c r="L2060">
        <v>38.4</v>
      </c>
      <c r="O2060">
        <v>0</v>
      </c>
      <c r="P2060">
        <v>0</v>
      </c>
      <c r="S2060" t="s">
        <v>50</v>
      </c>
      <c r="T2060" t="s">
        <v>50</v>
      </c>
      <c r="V2060" t="s">
        <v>50</v>
      </c>
      <c r="W2060" t="s">
        <v>50</v>
      </c>
      <c r="X2060" t="s">
        <v>50</v>
      </c>
      <c r="Y2060" t="s">
        <v>50</v>
      </c>
      <c r="Z2060" t="s">
        <v>52</v>
      </c>
      <c r="AA2060" t="s">
        <v>50</v>
      </c>
      <c r="AB2060" t="s">
        <v>50</v>
      </c>
      <c r="AK2060" t="s">
        <v>51</v>
      </c>
      <c r="AL2060" t="s">
        <v>50</v>
      </c>
      <c r="AM2060" t="s">
        <v>50</v>
      </c>
      <c r="AN2060" t="s">
        <v>50</v>
      </c>
      <c r="AO2060" t="s">
        <v>51</v>
      </c>
      <c r="AP2060" t="s">
        <v>50</v>
      </c>
      <c r="AQ2060" t="s">
        <v>50</v>
      </c>
      <c r="AR2060" t="s">
        <v>50</v>
      </c>
      <c r="AS2060" t="s">
        <v>50</v>
      </c>
      <c r="AT2060" t="s">
        <v>50</v>
      </c>
      <c r="AU2060" t="s">
        <v>52</v>
      </c>
      <c r="AV2060" t="s">
        <v>52</v>
      </c>
      <c r="AW2060" t="s">
        <v>52</v>
      </c>
      <c r="AX2060" t="s">
        <v>52</v>
      </c>
      <c r="AY2060" t="s">
        <v>51</v>
      </c>
    </row>
    <row r="2061" spans="1:51" x14ac:dyDescent="0.25">
      <c r="A2061">
        <v>298863</v>
      </c>
      <c r="B2061">
        <v>55</v>
      </c>
      <c r="C2061">
        <v>55</v>
      </c>
      <c r="D2061">
        <v>55</v>
      </c>
      <c r="E2061">
        <v>1</v>
      </c>
      <c r="F2061" t="s">
        <v>486</v>
      </c>
      <c r="G2061" s="22">
        <v>13243</v>
      </c>
      <c r="H2061">
        <v>82</v>
      </c>
      <c r="I2061" t="s">
        <v>46</v>
      </c>
      <c r="J2061" t="s">
        <v>47</v>
      </c>
      <c r="K2061" t="s">
        <v>58</v>
      </c>
      <c r="L2061">
        <v>33.5</v>
      </c>
      <c r="M2061">
        <v>130</v>
      </c>
      <c r="N2061">
        <v>80</v>
      </c>
      <c r="O2061">
        <v>50</v>
      </c>
      <c r="P2061">
        <v>105</v>
      </c>
      <c r="Q2061">
        <v>75</v>
      </c>
      <c r="R2061" t="s">
        <v>54</v>
      </c>
      <c r="S2061" t="s">
        <v>50</v>
      </c>
      <c r="T2061" t="s">
        <v>50</v>
      </c>
      <c r="U2061" t="s">
        <v>50</v>
      </c>
      <c r="V2061" t="s">
        <v>51</v>
      </c>
      <c r="W2061" t="s">
        <v>50</v>
      </c>
      <c r="X2061" t="s">
        <v>50</v>
      </c>
      <c r="Y2061" t="s">
        <v>50</v>
      </c>
      <c r="Z2061" t="s">
        <v>52</v>
      </c>
      <c r="AA2061" t="s">
        <v>50</v>
      </c>
      <c r="AB2061" t="s">
        <v>50</v>
      </c>
      <c r="AC2061">
        <v>71</v>
      </c>
      <c r="AD2061">
        <v>69</v>
      </c>
      <c r="AE2061">
        <v>134</v>
      </c>
      <c r="AF2061">
        <v>4.4000000000000004</v>
      </c>
      <c r="AI2061">
        <v>4.2</v>
      </c>
      <c r="AJ2061">
        <v>1.9</v>
      </c>
      <c r="AK2061" t="s">
        <v>50</v>
      </c>
      <c r="AL2061" t="s">
        <v>50</v>
      </c>
      <c r="AM2061" t="s">
        <v>51</v>
      </c>
      <c r="AN2061" t="s">
        <v>51</v>
      </c>
      <c r="AO2061" t="s">
        <v>51</v>
      </c>
      <c r="AP2061" t="s">
        <v>50</v>
      </c>
      <c r="AQ2061" t="s">
        <v>50</v>
      </c>
      <c r="AR2061" t="s">
        <v>50</v>
      </c>
      <c r="AS2061" t="s">
        <v>51</v>
      </c>
      <c r="AT2061" t="s">
        <v>50</v>
      </c>
      <c r="AU2061" t="s">
        <v>52</v>
      </c>
      <c r="AV2061" t="s">
        <v>52</v>
      </c>
      <c r="AW2061" t="s">
        <v>52</v>
      </c>
      <c r="AX2061" t="s">
        <v>52</v>
      </c>
      <c r="AY2061" t="s">
        <v>51</v>
      </c>
    </row>
    <row r="2062" spans="1:51" hidden="1" x14ac:dyDescent="0.25">
      <c r="A2062">
        <v>298863</v>
      </c>
      <c r="B2062">
        <v>55</v>
      </c>
      <c r="C2062">
        <v>55</v>
      </c>
      <c r="D2062">
        <v>55</v>
      </c>
      <c r="E2062">
        <v>2</v>
      </c>
      <c r="F2062" t="s">
        <v>2221</v>
      </c>
      <c r="G2062" s="22">
        <v>13243</v>
      </c>
      <c r="H2062">
        <v>82</v>
      </c>
      <c r="I2062" t="s">
        <v>46</v>
      </c>
      <c r="J2062" t="s">
        <v>47</v>
      </c>
      <c r="K2062" t="s">
        <v>58</v>
      </c>
      <c r="L2062">
        <v>32.799999999999997</v>
      </c>
      <c r="M2062">
        <v>130</v>
      </c>
      <c r="N2062">
        <v>70</v>
      </c>
      <c r="O2062">
        <v>60</v>
      </c>
      <c r="P2062">
        <v>100</v>
      </c>
      <c r="Q2062">
        <v>81</v>
      </c>
      <c r="R2062" t="s">
        <v>54</v>
      </c>
      <c r="S2062" t="s">
        <v>51</v>
      </c>
      <c r="T2062" t="s">
        <v>50</v>
      </c>
      <c r="U2062" t="s">
        <v>50</v>
      </c>
      <c r="V2062" t="s">
        <v>51</v>
      </c>
      <c r="W2062" t="s">
        <v>50</v>
      </c>
      <c r="X2062" t="s">
        <v>50</v>
      </c>
      <c r="Y2062" t="s">
        <v>50</v>
      </c>
      <c r="Z2062" t="s">
        <v>52</v>
      </c>
      <c r="AA2062" t="s">
        <v>50</v>
      </c>
      <c r="AB2062" t="s">
        <v>50</v>
      </c>
      <c r="AC2062">
        <v>69</v>
      </c>
      <c r="AD2062">
        <v>72</v>
      </c>
      <c r="AF2062">
        <v>4.5</v>
      </c>
      <c r="AK2062" t="s">
        <v>50</v>
      </c>
      <c r="AL2062" t="s">
        <v>50</v>
      </c>
      <c r="AM2062" t="s">
        <v>50</v>
      </c>
      <c r="AN2062" t="s">
        <v>51</v>
      </c>
      <c r="AO2062" t="s">
        <v>51</v>
      </c>
      <c r="AP2062" t="s">
        <v>51</v>
      </c>
      <c r="AQ2062" t="s">
        <v>50</v>
      </c>
      <c r="AR2062" t="s">
        <v>50</v>
      </c>
      <c r="AS2062" t="s">
        <v>51</v>
      </c>
      <c r="AT2062" t="s">
        <v>50</v>
      </c>
      <c r="AU2062" t="s">
        <v>52</v>
      </c>
      <c r="AV2062" t="s">
        <v>52</v>
      </c>
      <c r="AW2062" t="s">
        <v>52</v>
      </c>
      <c r="AX2062" t="s">
        <v>52</v>
      </c>
      <c r="AY2062" t="s">
        <v>51</v>
      </c>
    </row>
    <row r="2063" spans="1:51" hidden="1" x14ac:dyDescent="0.25">
      <c r="A2063">
        <v>298863</v>
      </c>
      <c r="B2063">
        <v>55</v>
      </c>
      <c r="C2063">
        <v>55</v>
      </c>
      <c r="D2063">
        <v>55</v>
      </c>
      <c r="E2063">
        <v>3</v>
      </c>
      <c r="F2063" t="s">
        <v>2222</v>
      </c>
      <c r="G2063" s="22">
        <v>13243</v>
      </c>
      <c r="H2063">
        <v>82</v>
      </c>
      <c r="I2063" t="s">
        <v>46</v>
      </c>
      <c r="J2063" t="s">
        <v>47</v>
      </c>
      <c r="K2063" t="s">
        <v>58</v>
      </c>
      <c r="L2063">
        <v>33</v>
      </c>
      <c r="M2063">
        <v>135</v>
      </c>
      <c r="N2063">
        <v>70</v>
      </c>
      <c r="O2063">
        <v>65</v>
      </c>
      <c r="P2063">
        <v>102.5</v>
      </c>
      <c r="Q2063">
        <v>72</v>
      </c>
      <c r="R2063" t="s">
        <v>54</v>
      </c>
      <c r="S2063" t="s">
        <v>50</v>
      </c>
      <c r="T2063" t="s">
        <v>50</v>
      </c>
      <c r="U2063" t="s">
        <v>50</v>
      </c>
      <c r="V2063" t="s">
        <v>51</v>
      </c>
      <c r="W2063" t="s">
        <v>50</v>
      </c>
      <c r="X2063" t="s">
        <v>50</v>
      </c>
      <c r="Y2063" t="s">
        <v>50</v>
      </c>
      <c r="Z2063" t="s">
        <v>52</v>
      </c>
      <c r="AA2063" t="s">
        <v>50</v>
      </c>
      <c r="AB2063" t="s">
        <v>50</v>
      </c>
      <c r="AK2063" t="s">
        <v>50</v>
      </c>
      <c r="AL2063" t="s">
        <v>50</v>
      </c>
      <c r="AM2063" t="s">
        <v>50</v>
      </c>
      <c r="AN2063" t="s">
        <v>51</v>
      </c>
      <c r="AO2063" t="s">
        <v>51</v>
      </c>
      <c r="AP2063" t="s">
        <v>51</v>
      </c>
      <c r="AQ2063" t="s">
        <v>50</v>
      </c>
      <c r="AR2063" t="s">
        <v>50</v>
      </c>
      <c r="AS2063" t="s">
        <v>51</v>
      </c>
      <c r="AT2063" t="s">
        <v>50</v>
      </c>
      <c r="AU2063" t="s">
        <v>52</v>
      </c>
      <c r="AV2063" t="s">
        <v>52</v>
      </c>
      <c r="AW2063" t="s">
        <v>52</v>
      </c>
      <c r="AX2063" t="s">
        <v>52</v>
      </c>
      <c r="AY2063" t="s">
        <v>51</v>
      </c>
    </row>
    <row r="2064" spans="1:51" hidden="1" x14ac:dyDescent="0.25">
      <c r="A2064">
        <v>298863</v>
      </c>
      <c r="B2064">
        <v>62</v>
      </c>
      <c r="C2064">
        <v>62</v>
      </c>
      <c r="D2064">
        <v>55</v>
      </c>
      <c r="E2064">
        <v>4</v>
      </c>
      <c r="F2064" t="s">
        <v>2223</v>
      </c>
      <c r="G2064" s="22">
        <v>13243</v>
      </c>
      <c r="H2064">
        <v>82</v>
      </c>
      <c r="I2064" t="s">
        <v>46</v>
      </c>
      <c r="J2064" t="s">
        <v>47</v>
      </c>
      <c r="K2064" t="s">
        <v>58</v>
      </c>
      <c r="L2064">
        <v>32.200000000000003</v>
      </c>
      <c r="M2064">
        <v>110</v>
      </c>
      <c r="N2064">
        <v>70</v>
      </c>
      <c r="O2064">
        <v>40</v>
      </c>
      <c r="P2064">
        <v>90</v>
      </c>
      <c r="Q2064">
        <v>74</v>
      </c>
      <c r="R2064" t="s">
        <v>59</v>
      </c>
      <c r="S2064" t="s">
        <v>50</v>
      </c>
      <c r="T2064" t="s">
        <v>50</v>
      </c>
      <c r="U2064" t="s">
        <v>50</v>
      </c>
      <c r="V2064" t="s">
        <v>51</v>
      </c>
      <c r="W2064" t="s">
        <v>50</v>
      </c>
      <c r="X2064" t="s">
        <v>50</v>
      </c>
      <c r="Y2064" t="s">
        <v>50</v>
      </c>
      <c r="Z2064" t="s">
        <v>52</v>
      </c>
      <c r="AA2064" t="s">
        <v>50</v>
      </c>
      <c r="AB2064" t="s">
        <v>50</v>
      </c>
      <c r="AK2064" t="s">
        <v>50</v>
      </c>
      <c r="AL2064" t="s">
        <v>50</v>
      </c>
      <c r="AM2064" t="s">
        <v>50</v>
      </c>
      <c r="AN2064" t="s">
        <v>51</v>
      </c>
      <c r="AO2064" t="s">
        <v>51</v>
      </c>
      <c r="AP2064" t="s">
        <v>51</v>
      </c>
      <c r="AQ2064" t="s">
        <v>50</v>
      </c>
      <c r="AR2064" t="s">
        <v>50</v>
      </c>
      <c r="AS2064" t="s">
        <v>51</v>
      </c>
      <c r="AT2064" t="s">
        <v>50</v>
      </c>
      <c r="AU2064" t="s">
        <v>52</v>
      </c>
      <c r="AV2064" t="s">
        <v>52</v>
      </c>
      <c r="AW2064" t="s">
        <v>52</v>
      </c>
      <c r="AX2064" t="s">
        <v>52</v>
      </c>
      <c r="AY2064" t="s">
        <v>51</v>
      </c>
    </row>
    <row r="2065" spans="1:51" x14ac:dyDescent="0.25">
      <c r="A2065">
        <v>298938</v>
      </c>
      <c r="B2065">
        <v>67</v>
      </c>
      <c r="C2065">
        <v>67</v>
      </c>
      <c r="D2065">
        <v>67</v>
      </c>
      <c r="E2065">
        <v>1</v>
      </c>
      <c r="F2065" t="s">
        <v>487</v>
      </c>
      <c r="G2065" s="22">
        <v>20012</v>
      </c>
      <c r="H2065">
        <v>64</v>
      </c>
      <c r="I2065" t="s">
        <v>46</v>
      </c>
      <c r="J2065" t="s">
        <v>47</v>
      </c>
      <c r="K2065" t="s">
        <v>58</v>
      </c>
      <c r="L2065">
        <v>27.3</v>
      </c>
      <c r="M2065">
        <v>140</v>
      </c>
      <c r="N2065">
        <v>70</v>
      </c>
      <c r="O2065">
        <v>70</v>
      </c>
      <c r="P2065">
        <v>105</v>
      </c>
      <c r="Q2065">
        <v>68</v>
      </c>
      <c r="R2065" t="s">
        <v>54</v>
      </c>
      <c r="S2065" t="s">
        <v>50</v>
      </c>
      <c r="T2065" t="s">
        <v>50</v>
      </c>
      <c r="U2065" t="s">
        <v>50</v>
      </c>
      <c r="V2065" t="s">
        <v>51</v>
      </c>
      <c r="W2065" t="s">
        <v>50</v>
      </c>
      <c r="X2065" t="s">
        <v>51</v>
      </c>
      <c r="Y2065" t="s">
        <v>50</v>
      </c>
      <c r="Z2065" t="b">
        <v>1</v>
      </c>
      <c r="AA2065" t="s">
        <v>50</v>
      </c>
      <c r="AB2065" t="s">
        <v>51</v>
      </c>
      <c r="AK2065" t="s">
        <v>50</v>
      </c>
      <c r="AL2065" t="s">
        <v>51</v>
      </c>
      <c r="AM2065" t="s">
        <v>50</v>
      </c>
      <c r="AN2065" t="s">
        <v>51</v>
      </c>
      <c r="AO2065" t="s">
        <v>51</v>
      </c>
      <c r="AP2065" t="s">
        <v>51</v>
      </c>
      <c r="AQ2065" t="s">
        <v>50</v>
      </c>
      <c r="AR2065" t="s">
        <v>50</v>
      </c>
      <c r="AS2065" t="s">
        <v>50</v>
      </c>
      <c r="AT2065" t="s">
        <v>50</v>
      </c>
      <c r="AU2065" t="s">
        <v>52</v>
      </c>
      <c r="AV2065" t="s">
        <v>52</v>
      </c>
      <c r="AW2065" t="s">
        <v>52</v>
      </c>
      <c r="AX2065" t="s">
        <v>52</v>
      </c>
      <c r="AY2065" t="s">
        <v>51</v>
      </c>
    </row>
    <row r="2066" spans="1:51" hidden="1" x14ac:dyDescent="0.25">
      <c r="A2066">
        <v>298938</v>
      </c>
      <c r="B2066">
        <v>67</v>
      </c>
      <c r="C2066">
        <v>67</v>
      </c>
      <c r="D2066">
        <v>67</v>
      </c>
      <c r="E2066">
        <v>2</v>
      </c>
      <c r="F2066" t="s">
        <v>2224</v>
      </c>
      <c r="G2066" s="22">
        <v>20012</v>
      </c>
      <c r="H2066">
        <v>64</v>
      </c>
      <c r="I2066" t="s">
        <v>46</v>
      </c>
      <c r="J2066" t="s">
        <v>47</v>
      </c>
      <c r="K2066" t="s">
        <v>58</v>
      </c>
      <c r="L2066">
        <v>26.6</v>
      </c>
      <c r="M2066">
        <v>153</v>
      </c>
      <c r="N2066">
        <v>50</v>
      </c>
      <c r="O2066">
        <v>103</v>
      </c>
      <c r="P2066">
        <v>101.5</v>
      </c>
      <c r="Q2066">
        <v>63</v>
      </c>
      <c r="R2066" t="s">
        <v>54</v>
      </c>
      <c r="S2066" t="s">
        <v>50</v>
      </c>
      <c r="T2066" t="s">
        <v>50</v>
      </c>
      <c r="U2066" t="s">
        <v>50</v>
      </c>
      <c r="V2066" t="s">
        <v>51</v>
      </c>
      <c r="W2066" t="s">
        <v>50</v>
      </c>
      <c r="X2066" t="s">
        <v>51</v>
      </c>
      <c r="Y2066" t="s">
        <v>50</v>
      </c>
      <c r="Z2066" t="b">
        <v>1</v>
      </c>
      <c r="AA2066" t="s">
        <v>50</v>
      </c>
      <c r="AB2066" t="s">
        <v>51</v>
      </c>
      <c r="AC2066">
        <v>99</v>
      </c>
      <c r="AD2066">
        <v>52</v>
      </c>
      <c r="AF2066">
        <v>4</v>
      </c>
      <c r="AK2066" t="s">
        <v>50</v>
      </c>
      <c r="AL2066" t="s">
        <v>51</v>
      </c>
      <c r="AM2066" t="s">
        <v>50</v>
      </c>
      <c r="AN2066" t="s">
        <v>50</v>
      </c>
      <c r="AO2066" t="s">
        <v>51</v>
      </c>
      <c r="AP2066" t="s">
        <v>50</v>
      </c>
      <c r="AQ2066" t="s">
        <v>50</v>
      </c>
      <c r="AR2066" t="s">
        <v>50</v>
      </c>
      <c r="AS2066" t="s">
        <v>50</v>
      </c>
      <c r="AT2066" t="s">
        <v>50</v>
      </c>
      <c r="AU2066" t="s">
        <v>52</v>
      </c>
      <c r="AV2066" t="s">
        <v>52</v>
      </c>
      <c r="AW2066" t="s">
        <v>52</v>
      </c>
      <c r="AX2066" t="s">
        <v>52</v>
      </c>
      <c r="AY2066" t="s">
        <v>51</v>
      </c>
    </row>
    <row r="2067" spans="1:51" x14ac:dyDescent="0.25">
      <c r="A2067">
        <v>299022</v>
      </c>
      <c r="B2067">
        <v>53</v>
      </c>
      <c r="C2067">
        <v>53</v>
      </c>
      <c r="D2067">
        <v>45</v>
      </c>
      <c r="E2067">
        <v>1</v>
      </c>
      <c r="F2067" t="s">
        <v>488</v>
      </c>
      <c r="G2067" s="22">
        <v>25282</v>
      </c>
      <c r="H2067">
        <v>49</v>
      </c>
      <c r="I2067" t="s">
        <v>56</v>
      </c>
      <c r="J2067" t="s">
        <v>57</v>
      </c>
      <c r="K2067" t="s">
        <v>58</v>
      </c>
      <c r="L2067">
        <v>36.4</v>
      </c>
      <c r="M2067">
        <v>140</v>
      </c>
      <c r="N2067">
        <v>70</v>
      </c>
      <c r="O2067">
        <v>70</v>
      </c>
      <c r="P2067">
        <v>105</v>
      </c>
      <c r="Q2067">
        <v>79</v>
      </c>
      <c r="R2067" t="s">
        <v>54</v>
      </c>
      <c r="S2067" t="s">
        <v>50</v>
      </c>
      <c r="T2067" t="s">
        <v>50</v>
      </c>
      <c r="U2067" t="s">
        <v>50</v>
      </c>
      <c r="V2067" t="s">
        <v>51</v>
      </c>
      <c r="W2067" t="s">
        <v>50</v>
      </c>
      <c r="X2067" t="s">
        <v>50</v>
      </c>
      <c r="Y2067" t="s">
        <v>50</v>
      </c>
      <c r="Z2067" t="s">
        <v>52</v>
      </c>
      <c r="AA2067" t="s">
        <v>50</v>
      </c>
      <c r="AB2067" t="s">
        <v>50</v>
      </c>
      <c r="AC2067">
        <v>66</v>
      </c>
      <c r="AF2067">
        <v>5</v>
      </c>
      <c r="AK2067" t="s">
        <v>50</v>
      </c>
      <c r="AL2067" t="s">
        <v>51</v>
      </c>
      <c r="AM2067" t="s">
        <v>50</v>
      </c>
      <c r="AN2067" t="s">
        <v>51</v>
      </c>
      <c r="AO2067" t="s">
        <v>50</v>
      </c>
      <c r="AP2067" t="s">
        <v>51</v>
      </c>
      <c r="AQ2067" t="s">
        <v>50</v>
      </c>
      <c r="AR2067" t="s">
        <v>50</v>
      </c>
      <c r="AS2067" t="s">
        <v>50</v>
      </c>
      <c r="AT2067" t="s">
        <v>50</v>
      </c>
      <c r="AU2067" t="s">
        <v>52</v>
      </c>
      <c r="AV2067" t="s">
        <v>52</v>
      </c>
      <c r="AW2067" t="s">
        <v>52</v>
      </c>
      <c r="AX2067" t="s">
        <v>52</v>
      </c>
      <c r="AY2067" t="s">
        <v>50</v>
      </c>
    </row>
    <row r="2068" spans="1:51" x14ac:dyDescent="0.25">
      <c r="A2068">
        <v>299073</v>
      </c>
      <c r="B2068">
        <v>60</v>
      </c>
      <c r="C2068">
        <v>60</v>
      </c>
      <c r="D2068">
        <v>60</v>
      </c>
      <c r="E2068">
        <v>1</v>
      </c>
      <c r="F2068" t="s">
        <v>489</v>
      </c>
      <c r="G2068" s="22">
        <v>11249</v>
      </c>
      <c r="H2068">
        <v>88</v>
      </c>
      <c r="I2068" t="s">
        <v>56</v>
      </c>
      <c r="J2068" t="s">
        <v>57</v>
      </c>
      <c r="K2068" t="s">
        <v>58</v>
      </c>
      <c r="L2068">
        <v>23.5</v>
      </c>
      <c r="M2068">
        <v>125</v>
      </c>
      <c r="N2068">
        <v>70</v>
      </c>
      <c r="O2068">
        <v>55</v>
      </c>
      <c r="P2068">
        <v>97.5</v>
      </c>
      <c r="Q2068">
        <v>79</v>
      </c>
      <c r="R2068" t="s">
        <v>54</v>
      </c>
      <c r="S2068" t="s">
        <v>51</v>
      </c>
      <c r="T2068" t="s">
        <v>50</v>
      </c>
      <c r="U2068" t="s">
        <v>50</v>
      </c>
      <c r="V2068" t="s">
        <v>50</v>
      </c>
      <c r="W2068" t="s">
        <v>50</v>
      </c>
      <c r="X2068" t="s">
        <v>51</v>
      </c>
      <c r="Y2068" t="s">
        <v>50</v>
      </c>
      <c r="Z2068" t="s">
        <v>52</v>
      </c>
      <c r="AA2068" t="s">
        <v>51</v>
      </c>
      <c r="AB2068" t="s">
        <v>51</v>
      </c>
      <c r="AC2068">
        <v>66</v>
      </c>
      <c r="AD2068">
        <v>83</v>
      </c>
      <c r="AE2068">
        <v>110</v>
      </c>
      <c r="AF2068">
        <v>4.5999999999999996</v>
      </c>
      <c r="AI2068">
        <v>3.1</v>
      </c>
      <c r="AJ2068">
        <v>1.4</v>
      </c>
      <c r="AK2068" t="s">
        <v>50</v>
      </c>
      <c r="AL2068" t="s">
        <v>50</v>
      </c>
      <c r="AM2068" t="s">
        <v>50</v>
      </c>
      <c r="AN2068" t="s">
        <v>51</v>
      </c>
      <c r="AO2068" t="s">
        <v>51</v>
      </c>
      <c r="AP2068" t="s">
        <v>50</v>
      </c>
      <c r="AQ2068" t="s">
        <v>50</v>
      </c>
      <c r="AR2068" t="s">
        <v>50</v>
      </c>
      <c r="AS2068" t="s">
        <v>50</v>
      </c>
      <c r="AT2068" t="s">
        <v>50</v>
      </c>
      <c r="AU2068" t="s">
        <v>52</v>
      </c>
      <c r="AV2068" t="s">
        <v>52</v>
      </c>
      <c r="AW2068" t="s">
        <v>52</v>
      </c>
      <c r="AX2068" t="s">
        <v>52</v>
      </c>
      <c r="AY2068" t="s">
        <v>51</v>
      </c>
    </row>
    <row r="2069" spans="1:51" hidden="1" x14ac:dyDescent="0.25">
      <c r="A2069">
        <v>299073</v>
      </c>
      <c r="B2069">
        <v>60</v>
      </c>
      <c r="C2069">
        <v>60</v>
      </c>
      <c r="D2069">
        <v>60</v>
      </c>
      <c r="E2069">
        <v>2</v>
      </c>
      <c r="F2069" t="s">
        <v>2225</v>
      </c>
      <c r="G2069" s="22">
        <v>11249</v>
      </c>
      <c r="H2069">
        <v>88</v>
      </c>
      <c r="I2069" t="s">
        <v>56</v>
      </c>
      <c r="J2069" t="s">
        <v>57</v>
      </c>
      <c r="K2069" t="s">
        <v>58</v>
      </c>
      <c r="L2069">
        <v>23.4</v>
      </c>
      <c r="M2069">
        <v>130</v>
      </c>
      <c r="N2069">
        <v>70</v>
      </c>
      <c r="O2069">
        <v>60</v>
      </c>
      <c r="P2069">
        <v>100</v>
      </c>
      <c r="Q2069">
        <v>86</v>
      </c>
      <c r="R2069" t="s">
        <v>54</v>
      </c>
      <c r="S2069" t="s">
        <v>51</v>
      </c>
      <c r="T2069" t="s">
        <v>50</v>
      </c>
      <c r="U2069" t="s">
        <v>50</v>
      </c>
      <c r="V2069" t="s">
        <v>50</v>
      </c>
      <c r="W2069" t="s">
        <v>50</v>
      </c>
      <c r="X2069" t="s">
        <v>51</v>
      </c>
      <c r="Y2069" t="s">
        <v>50</v>
      </c>
      <c r="Z2069" t="s">
        <v>52</v>
      </c>
      <c r="AA2069" t="s">
        <v>51</v>
      </c>
      <c r="AB2069" t="s">
        <v>51</v>
      </c>
      <c r="AC2069">
        <v>64</v>
      </c>
      <c r="AD2069">
        <v>84</v>
      </c>
      <c r="AE2069">
        <v>106</v>
      </c>
      <c r="AF2069">
        <v>3.7</v>
      </c>
      <c r="AK2069" t="s">
        <v>50</v>
      </c>
      <c r="AL2069" t="s">
        <v>50</v>
      </c>
      <c r="AM2069" t="s">
        <v>50</v>
      </c>
      <c r="AN2069" t="s">
        <v>51</v>
      </c>
      <c r="AO2069" t="s">
        <v>51</v>
      </c>
      <c r="AP2069" t="s">
        <v>50</v>
      </c>
      <c r="AQ2069" t="s">
        <v>50</v>
      </c>
      <c r="AR2069" t="s">
        <v>50</v>
      </c>
      <c r="AS2069" t="s">
        <v>50</v>
      </c>
      <c r="AT2069" t="s">
        <v>50</v>
      </c>
      <c r="AU2069" t="s">
        <v>52</v>
      </c>
      <c r="AV2069" t="s">
        <v>52</v>
      </c>
      <c r="AW2069" t="s">
        <v>52</v>
      </c>
      <c r="AX2069" t="s">
        <v>52</v>
      </c>
      <c r="AY2069" t="s">
        <v>51</v>
      </c>
    </row>
    <row r="2070" spans="1:51" hidden="1" x14ac:dyDescent="0.25">
      <c r="A2070">
        <v>299073</v>
      </c>
      <c r="B2070">
        <v>60</v>
      </c>
      <c r="C2070">
        <v>60</v>
      </c>
      <c r="D2070">
        <v>60</v>
      </c>
      <c r="E2070">
        <v>3</v>
      </c>
      <c r="F2070" t="s">
        <v>2226</v>
      </c>
      <c r="G2070" s="22">
        <v>11249</v>
      </c>
      <c r="H2070">
        <v>88</v>
      </c>
      <c r="I2070" t="s">
        <v>56</v>
      </c>
      <c r="J2070" t="s">
        <v>57</v>
      </c>
      <c r="K2070" t="s">
        <v>58</v>
      </c>
      <c r="L2070">
        <v>24</v>
      </c>
      <c r="M2070">
        <v>125</v>
      </c>
      <c r="N2070">
        <v>70</v>
      </c>
      <c r="O2070">
        <v>55</v>
      </c>
      <c r="P2070">
        <v>97.5</v>
      </c>
      <c r="Q2070">
        <v>89</v>
      </c>
      <c r="R2070" t="s">
        <v>49</v>
      </c>
      <c r="S2070" t="s">
        <v>50</v>
      </c>
      <c r="T2070" t="s">
        <v>50</v>
      </c>
      <c r="U2070" t="s">
        <v>50</v>
      </c>
      <c r="V2070" t="s">
        <v>50</v>
      </c>
      <c r="W2070" t="s">
        <v>50</v>
      </c>
      <c r="X2070" t="s">
        <v>51</v>
      </c>
      <c r="Y2070" t="s">
        <v>50</v>
      </c>
      <c r="Z2070" t="s">
        <v>52</v>
      </c>
      <c r="AA2070" t="s">
        <v>51</v>
      </c>
      <c r="AB2070" t="s">
        <v>51</v>
      </c>
      <c r="AC2070">
        <v>77</v>
      </c>
      <c r="AD2070">
        <v>78</v>
      </c>
      <c r="AE2070">
        <v>113</v>
      </c>
      <c r="AF2070">
        <v>4.3</v>
      </c>
      <c r="AK2070" t="s">
        <v>50</v>
      </c>
      <c r="AL2070" t="s">
        <v>50</v>
      </c>
      <c r="AM2070" t="s">
        <v>50</v>
      </c>
      <c r="AN2070" t="s">
        <v>51</v>
      </c>
      <c r="AO2070" t="s">
        <v>51</v>
      </c>
      <c r="AP2070" t="s">
        <v>50</v>
      </c>
      <c r="AQ2070" t="s">
        <v>50</v>
      </c>
      <c r="AR2070" t="s">
        <v>50</v>
      </c>
      <c r="AS2070" t="s">
        <v>50</v>
      </c>
      <c r="AT2070" t="s">
        <v>50</v>
      </c>
      <c r="AU2070" t="s">
        <v>52</v>
      </c>
      <c r="AV2070" t="s">
        <v>52</v>
      </c>
      <c r="AW2070" t="s">
        <v>52</v>
      </c>
      <c r="AX2070" t="s">
        <v>52</v>
      </c>
      <c r="AY2070" t="s">
        <v>51</v>
      </c>
    </row>
    <row r="2071" spans="1:51" hidden="1" x14ac:dyDescent="0.25">
      <c r="A2071">
        <v>299073</v>
      </c>
      <c r="B2071">
        <v>58</v>
      </c>
      <c r="C2071">
        <v>58</v>
      </c>
      <c r="D2071">
        <v>58</v>
      </c>
      <c r="E2071">
        <v>4</v>
      </c>
      <c r="F2071" t="s">
        <v>2227</v>
      </c>
      <c r="G2071" s="22">
        <v>11249</v>
      </c>
      <c r="H2071">
        <v>88</v>
      </c>
      <c r="I2071" t="s">
        <v>56</v>
      </c>
      <c r="J2071" t="s">
        <v>57</v>
      </c>
      <c r="K2071" t="s">
        <v>58</v>
      </c>
      <c r="L2071">
        <v>24.7</v>
      </c>
      <c r="M2071">
        <v>129</v>
      </c>
      <c r="N2071">
        <v>60</v>
      </c>
      <c r="O2071">
        <v>69</v>
      </c>
      <c r="P2071">
        <v>94.5</v>
      </c>
      <c r="Q2071">
        <v>90</v>
      </c>
      <c r="R2071" t="s">
        <v>54</v>
      </c>
      <c r="S2071" t="s">
        <v>50</v>
      </c>
      <c r="T2071" t="s">
        <v>50</v>
      </c>
      <c r="U2071" t="s">
        <v>50</v>
      </c>
      <c r="V2071" t="s">
        <v>50</v>
      </c>
      <c r="W2071" t="s">
        <v>50</v>
      </c>
      <c r="X2071" t="s">
        <v>51</v>
      </c>
      <c r="Y2071" t="s">
        <v>50</v>
      </c>
      <c r="Z2071" t="s">
        <v>52</v>
      </c>
      <c r="AA2071" t="s">
        <v>51</v>
      </c>
      <c r="AB2071" t="s">
        <v>51</v>
      </c>
      <c r="AC2071">
        <v>68</v>
      </c>
      <c r="AD2071">
        <v>82</v>
      </c>
      <c r="AE2071">
        <v>131</v>
      </c>
      <c r="AF2071">
        <v>3.7</v>
      </c>
      <c r="AI2071">
        <v>3.6</v>
      </c>
      <c r="AJ2071">
        <v>1.9</v>
      </c>
      <c r="AK2071" t="s">
        <v>50</v>
      </c>
      <c r="AL2071" t="s">
        <v>50</v>
      </c>
      <c r="AM2071" t="s">
        <v>50</v>
      </c>
      <c r="AN2071" t="s">
        <v>51</v>
      </c>
      <c r="AO2071" t="s">
        <v>51</v>
      </c>
      <c r="AP2071" t="s">
        <v>50</v>
      </c>
      <c r="AQ2071" t="s">
        <v>50</v>
      </c>
      <c r="AR2071" t="s">
        <v>50</v>
      </c>
      <c r="AS2071" t="s">
        <v>50</v>
      </c>
      <c r="AT2071" t="s">
        <v>50</v>
      </c>
      <c r="AU2071" t="s">
        <v>52</v>
      </c>
      <c r="AV2071" t="s">
        <v>52</v>
      </c>
      <c r="AW2071" t="s">
        <v>52</v>
      </c>
      <c r="AX2071" t="s">
        <v>52</v>
      </c>
      <c r="AY2071" t="s">
        <v>51</v>
      </c>
    </row>
    <row r="2072" spans="1:51" x14ac:dyDescent="0.25">
      <c r="A2072">
        <v>299102</v>
      </c>
      <c r="B2072">
        <v>60</v>
      </c>
      <c r="C2072">
        <v>60</v>
      </c>
      <c r="D2072">
        <v>30</v>
      </c>
      <c r="E2072">
        <v>1</v>
      </c>
      <c r="F2072" t="s">
        <v>490</v>
      </c>
      <c r="G2072" s="22">
        <v>22013</v>
      </c>
      <c r="H2072">
        <v>58</v>
      </c>
      <c r="I2072" t="s">
        <v>56</v>
      </c>
      <c r="J2072" t="s">
        <v>47</v>
      </c>
      <c r="K2072" t="s">
        <v>58</v>
      </c>
      <c r="L2072">
        <v>33.9</v>
      </c>
      <c r="M2072">
        <v>160</v>
      </c>
      <c r="N2072">
        <v>80</v>
      </c>
      <c r="O2072">
        <v>80</v>
      </c>
      <c r="P2072">
        <v>120</v>
      </c>
      <c r="Q2072">
        <v>84</v>
      </c>
      <c r="R2072" t="s">
        <v>49</v>
      </c>
      <c r="S2072" t="s">
        <v>51</v>
      </c>
      <c r="T2072" t="s">
        <v>50</v>
      </c>
      <c r="U2072" t="s">
        <v>50</v>
      </c>
      <c r="V2072" t="s">
        <v>51</v>
      </c>
      <c r="W2072" t="s">
        <v>50</v>
      </c>
      <c r="X2072" t="s">
        <v>50</v>
      </c>
      <c r="Y2072" t="s">
        <v>50</v>
      </c>
      <c r="Z2072" t="s">
        <v>52</v>
      </c>
      <c r="AA2072" t="s">
        <v>50</v>
      </c>
      <c r="AB2072" t="s">
        <v>50</v>
      </c>
      <c r="AC2072">
        <v>118</v>
      </c>
      <c r="AD2072">
        <v>59</v>
      </c>
      <c r="AE2072">
        <v>144</v>
      </c>
      <c r="AF2072">
        <v>5.3</v>
      </c>
      <c r="AK2072" t="s">
        <v>50</v>
      </c>
      <c r="AL2072" t="s">
        <v>50</v>
      </c>
      <c r="AM2072" t="s">
        <v>51</v>
      </c>
      <c r="AN2072" t="s">
        <v>51</v>
      </c>
      <c r="AO2072" t="s">
        <v>51</v>
      </c>
      <c r="AP2072" t="s">
        <v>50</v>
      </c>
      <c r="AQ2072" t="s">
        <v>50</v>
      </c>
      <c r="AR2072" t="s">
        <v>50</v>
      </c>
      <c r="AS2072" t="s">
        <v>51</v>
      </c>
      <c r="AT2072" t="s">
        <v>50</v>
      </c>
      <c r="AU2072" t="s">
        <v>52</v>
      </c>
      <c r="AV2072" t="s">
        <v>52</v>
      </c>
      <c r="AW2072" t="s">
        <v>52</v>
      </c>
      <c r="AX2072" t="s">
        <v>52</v>
      </c>
      <c r="AY2072" t="s">
        <v>51</v>
      </c>
    </row>
    <row r="2073" spans="1:51" x14ac:dyDescent="0.25">
      <c r="A2073">
        <v>299112</v>
      </c>
      <c r="B2073">
        <v>71</v>
      </c>
      <c r="C2073">
        <v>71</v>
      </c>
      <c r="D2073">
        <v>70</v>
      </c>
      <c r="E2073">
        <v>1</v>
      </c>
      <c r="F2073" t="s">
        <v>491</v>
      </c>
      <c r="G2073" s="22">
        <v>16638</v>
      </c>
      <c r="H2073">
        <v>73</v>
      </c>
      <c r="I2073" t="s">
        <v>56</v>
      </c>
      <c r="J2073" t="s">
        <v>57</v>
      </c>
      <c r="K2073" t="s">
        <v>48</v>
      </c>
      <c r="L2073">
        <v>38.700000000000003</v>
      </c>
      <c r="M2073">
        <v>170</v>
      </c>
      <c r="N2073">
        <v>40</v>
      </c>
      <c r="O2073">
        <v>130</v>
      </c>
      <c r="P2073">
        <v>105</v>
      </c>
      <c r="Q2073">
        <v>72</v>
      </c>
      <c r="R2073" t="s">
        <v>54</v>
      </c>
      <c r="S2073" t="s">
        <v>51</v>
      </c>
      <c r="T2073" t="s">
        <v>51</v>
      </c>
      <c r="U2073" t="s">
        <v>50</v>
      </c>
      <c r="V2073" t="s">
        <v>51</v>
      </c>
      <c r="W2073" t="s">
        <v>50</v>
      </c>
      <c r="X2073" t="s">
        <v>50</v>
      </c>
      <c r="Y2073" t="s">
        <v>50</v>
      </c>
      <c r="Z2073" t="s">
        <v>52</v>
      </c>
      <c r="AA2073" t="s">
        <v>50</v>
      </c>
      <c r="AB2073" t="s">
        <v>50</v>
      </c>
      <c r="AC2073">
        <v>111</v>
      </c>
      <c r="AD2073">
        <v>57</v>
      </c>
      <c r="AE2073">
        <v>176</v>
      </c>
      <c r="AF2073">
        <v>4.5</v>
      </c>
      <c r="AI2073">
        <v>5.8</v>
      </c>
      <c r="AJ2073">
        <v>4</v>
      </c>
      <c r="AK2073" t="s">
        <v>50</v>
      </c>
      <c r="AL2073" t="s">
        <v>50</v>
      </c>
      <c r="AM2073" t="s">
        <v>50</v>
      </c>
      <c r="AN2073" t="s">
        <v>50</v>
      </c>
      <c r="AO2073" t="s">
        <v>51</v>
      </c>
      <c r="AP2073" t="s">
        <v>50</v>
      </c>
      <c r="AQ2073" t="s">
        <v>50</v>
      </c>
      <c r="AR2073" t="s">
        <v>50</v>
      </c>
      <c r="AS2073" t="s">
        <v>51</v>
      </c>
      <c r="AT2073" t="s">
        <v>50</v>
      </c>
      <c r="AU2073" t="s">
        <v>52</v>
      </c>
      <c r="AV2073" t="s">
        <v>52</v>
      </c>
      <c r="AW2073" t="s">
        <v>52</v>
      </c>
      <c r="AX2073" t="s">
        <v>52</v>
      </c>
      <c r="AY2073" t="s">
        <v>51</v>
      </c>
    </row>
    <row r="2074" spans="1:51" hidden="1" x14ac:dyDescent="0.25">
      <c r="A2074">
        <v>299112</v>
      </c>
      <c r="B2074">
        <v>71</v>
      </c>
      <c r="C2074">
        <v>71</v>
      </c>
      <c r="D2074">
        <v>70</v>
      </c>
      <c r="E2074">
        <v>2</v>
      </c>
      <c r="F2074" t="s">
        <v>2228</v>
      </c>
      <c r="G2074" s="22">
        <v>16638</v>
      </c>
      <c r="H2074">
        <v>73</v>
      </c>
      <c r="I2074" t="s">
        <v>56</v>
      </c>
      <c r="J2074" t="s">
        <v>57</v>
      </c>
      <c r="K2074" t="s">
        <v>48</v>
      </c>
      <c r="L2074">
        <v>38.9</v>
      </c>
      <c r="M2074">
        <v>140</v>
      </c>
      <c r="N2074">
        <v>50</v>
      </c>
      <c r="O2074">
        <v>90</v>
      </c>
      <c r="P2074">
        <v>95</v>
      </c>
      <c r="Q2074">
        <v>68</v>
      </c>
      <c r="R2074" t="s">
        <v>54</v>
      </c>
      <c r="S2074" t="s">
        <v>51</v>
      </c>
      <c r="T2074" t="s">
        <v>51</v>
      </c>
      <c r="U2074" t="s">
        <v>50</v>
      </c>
      <c r="V2074" t="s">
        <v>51</v>
      </c>
      <c r="W2074" t="s">
        <v>50</v>
      </c>
      <c r="X2074" t="s">
        <v>50</v>
      </c>
      <c r="Y2074" t="s">
        <v>50</v>
      </c>
      <c r="Z2074" t="s">
        <v>52</v>
      </c>
      <c r="AA2074" t="s">
        <v>50</v>
      </c>
      <c r="AB2074" t="s">
        <v>50</v>
      </c>
      <c r="AC2074">
        <v>127</v>
      </c>
      <c r="AD2074">
        <v>49</v>
      </c>
      <c r="AE2074">
        <v>164</v>
      </c>
      <c r="AF2074">
        <v>5.0999999999999996</v>
      </c>
      <c r="AK2074" t="s">
        <v>50</v>
      </c>
      <c r="AL2074" t="s">
        <v>51</v>
      </c>
      <c r="AM2074" t="s">
        <v>50</v>
      </c>
      <c r="AN2074" t="s">
        <v>51</v>
      </c>
      <c r="AO2074" t="s">
        <v>51</v>
      </c>
      <c r="AP2074" t="s">
        <v>50</v>
      </c>
      <c r="AQ2074" t="s">
        <v>50</v>
      </c>
      <c r="AR2074" t="s">
        <v>50</v>
      </c>
      <c r="AS2074" t="s">
        <v>51</v>
      </c>
      <c r="AT2074" t="s">
        <v>50</v>
      </c>
      <c r="AU2074" t="s">
        <v>52</v>
      </c>
      <c r="AV2074" t="s">
        <v>52</v>
      </c>
      <c r="AW2074" t="s">
        <v>52</v>
      </c>
      <c r="AX2074" t="s">
        <v>52</v>
      </c>
      <c r="AY2074" t="s">
        <v>51</v>
      </c>
    </row>
    <row r="2075" spans="1:51" hidden="1" x14ac:dyDescent="0.25">
      <c r="A2075">
        <v>299112</v>
      </c>
      <c r="B2075">
        <v>71</v>
      </c>
      <c r="C2075">
        <v>71</v>
      </c>
      <c r="D2075">
        <v>70</v>
      </c>
      <c r="E2075">
        <v>3</v>
      </c>
      <c r="F2075" t="s">
        <v>2229</v>
      </c>
      <c r="G2075" s="22">
        <v>16638</v>
      </c>
      <c r="H2075">
        <v>73</v>
      </c>
      <c r="I2075" t="s">
        <v>56</v>
      </c>
      <c r="J2075" t="s">
        <v>57</v>
      </c>
      <c r="K2075" t="s">
        <v>48</v>
      </c>
      <c r="L2075">
        <v>38.299999999999997</v>
      </c>
      <c r="M2075">
        <v>140</v>
      </c>
      <c r="N2075">
        <v>40</v>
      </c>
      <c r="O2075">
        <v>100</v>
      </c>
      <c r="P2075">
        <v>90</v>
      </c>
      <c r="Q2075">
        <v>68</v>
      </c>
      <c r="R2075" t="s">
        <v>54</v>
      </c>
      <c r="S2075" t="s">
        <v>51</v>
      </c>
      <c r="T2075" t="s">
        <v>51</v>
      </c>
      <c r="U2075" t="s">
        <v>50</v>
      </c>
      <c r="V2075" t="s">
        <v>51</v>
      </c>
      <c r="W2075" t="s">
        <v>50</v>
      </c>
      <c r="X2075" t="s">
        <v>50</v>
      </c>
      <c r="Y2075" t="s">
        <v>50</v>
      </c>
      <c r="Z2075" t="s">
        <v>52</v>
      </c>
      <c r="AA2075" t="s">
        <v>50</v>
      </c>
      <c r="AB2075" t="s">
        <v>50</v>
      </c>
      <c r="AC2075">
        <v>122</v>
      </c>
      <c r="AD2075">
        <v>51</v>
      </c>
      <c r="AF2075">
        <v>4.7</v>
      </c>
      <c r="AK2075" t="s">
        <v>50</v>
      </c>
      <c r="AL2075" t="s">
        <v>51</v>
      </c>
      <c r="AM2075" t="s">
        <v>50</v>
      </c>
      <c r="AN2075" t="s">
        <v>51</v>
      </c>
      <c r="AO2075" t="s">
        <v>51</v>
      </c>
      <c r="AP2075" t="s">
        <v>50</v>
      </c>
      <c r="AQ2075" t="s">
        <v>50</v>
      </c>
      <c r="AR2075" t="s">
        <v>50</v>
      </c>
      <c r="AS2075" t="s">
        <v>51</v>
      </c>
      <c r="AT2075" t="s">
        <v>50</v>
      </c>
      <c r="AU2075" t="s">
        <v>52</v>
      </c>
      <c r="AV2075" t="s">
        <v>52</v>
      </c>
      <c r="AW2075" t="s">
        <v>52</v>
      </c>
      <c r="AX2075" t="s">
        <v>52</v>
      </c>
      <c r="AY2075" t="s">
        <v>51</v>
      </c>
    </row>
    <row r="2076" spans="1:51" hidden="1" x14ac:dyDescent="0.25">
      <c r="A2076">
        <v>299112</v>
      </c>
      <c r="B2076">
        <v>71</v>
      </c>
      <c r="C2076">
        <v>71</v>
      </c>
      <c r="D2076">
        <v>70</v>
      </c>
      <c r="E2076">
        <v>4</v>
      </c>
      <c r="F2076" t="s">
        <v>2230</v>
      </c>
      <c r="G2076" s="22">
        <v>16638</v>
      </c>
      <c r="H2076">
        <v>73</v>
      </c>
      <c r="I2076" t="s">
        <v>56</v>
      </c>
      <c r="J2076" t="s">
        <v>57</v>
      </c>
      <c r="K2076" t="s">
        <v>48</v>
      </c>
      <c r="L2076">
        <v>39.799999999999997</v>
      </c>
      <c r="M2076">
        <v>120</v>
      </c>
      <c r="N2076">
        <v>50</v>
      </c>
      <c r="O2076">
        <v>70</v>
      </c>
      <c r="P2076">
        <v>85</v>
      </c>
      <c r="Q2076">
        <v>63</v>
      </c>
      <c r="R2076" t="s">
        <v>54</v>
      </c>
      <c r="S2076" t="s">
        <v>51</v>
      </c>
      <c r="T2076" t="s">
        <v>51</v>
      </c>
      <c r="U2076" t="s">
        <v>50</v>
      </c>
      <c r="V2076" t="s">
        <v>51</v>
      </c>
      <c r="W2076" t="s">
        <v>50</v>
      </c>
      <c r="X2076" t="s">
        <v>50</v>
      </c>
      <c r="Y2076" t="s">
        <v>50</v>
      </c>
      <c r="Z2076" t="s">
        <v>52</v>
      </c>
      <c r="AA2076" t="s">
        <v>50</v>
      </c>
      <c r="AB2076" t="s">
        <v>50</v>
      </c>
      <c r="AC2076">
        <v>132</v>
      </c>
      <c r="AD2076">
        <v>46</v>
      </c>
      <c r="AF2076">
        <v>5.3</v>
      </c>
      <c r="AK2076" t="s">
        <v>50</v>
      </c>
      <c r="AL2076" t="s">
        <v>51</v>
      </c>
      <c r="AM2076" t="s">
        <v>50</v>
      </c>
      <c r="AN2076" t="s">
        <v>51</v>
      </c>
      <c r="AO2076" t="s">
        <v>51</v>
      </c>
      <c r="AP2076" t="s">
        <v>50</v>
      </c>
      <c r="AQ2076" t="s">
        <v>50</v>
      </c>
      <c r="AR2076" t="s">
        <v>50</v>
      </c>
      <c r="AS2076" t="s">
        <v>51</v>
      </c>
      <c r="AT2076" t="s">
        <v>50</v>
      </c>
      <c r="AU2076" t="s">
        <v>52</v>
      </c>
      <c r="AV2076" t="s">
        <v>52</v>
      </c>
      <c r="AW2076" t="s">
        <v>52</v>
      </c>
      <c r="AX2076" t="s">
        <v>52</v>
      </c>
      <c r="AY2076" t="s">
        <v>51</v>
      </c>
    </row>
    <row r="2077" spans="1:51" hidden="1" x14ac:dyDescent="0.25">
      <c r="A2077">
        <v>299112</v>
      </c>
      <c r="B2077">
        <v>71</v>
      </c>
      <c r="C2077">
        <v>71</v>
      </c>
      <c r="D2077">
        <v>70</v>
      </c>
      <c r="E2077">
        <v>5</v>
      </c>
      <c r="F2077" t="s">
        <v>2231</v>
      </c>
      <c r="G2077" s="22">
        <v>16638</v>
      </c>
      <c r="H2077">
        <v>73</v>
      </c>
      <c r="I2077" t="s">
        <v>56</v>
      </c>
      <c r="J2077" t="s">
        <v>57</v>
      </c>
      <c r="K2077" t="s">
        <v>48</v>
      </c>
      <c r="L2077">
        <v>40.4</v>
      </c>
      <c r="M2077">
        <v>120</v>
      </c>
      <c r="N2077">
        <v>40</v>
      </c>
      <c r="O2077">
        <v>80</v>
      </c>
      <c r="P2077">
        <v>80</v>
      </c>
      <c r="Q2077">
        <v>60</v>
      </c>
      <c r="R2077" t="s">
        <v>54</v>
      </c>
      <c r="S2077" t="s">
        <v>51</v>
      </c>
      <c r="T2077" t="s">
        <v>51</v>
      </c>
      <c r="U2077" t="s">
        <v>50</v>
      </c>
      <c r="V2077" t="s">
        <v>51</v>
      </c>
      <c r="W2077" t="s">
        <v>50</v>
      </c>
      <c r="X2077" t="s">
        <v>50</v>
      </c>
      <c r="Y2077" t="s">
        <v>50</v>
      </c>
      <c r="Z2077" t="s">
        <v>52</v>
      </c>
      <c r="AA2077" t="s">
        <v>50</v>
      </c>
      <c r="AB2077" t="s">
        <v>50</v>
      </c>
      <c r="AK2077" t="s">
        <v>50</v>
      </c>
      <c r="AL2077" t="s">
        <v>51</v>
      </c>
      <c r="AM2077" t="s">
        <v>50</v>
      </c>
      <c r="AN2077" t="s">
        <v>51</v>
      </c>
      <c r="AO2077" t="s">
        <v>51</v>
      </c>
      <c r="AP2077" t="s">
        <v>50</v>
      </c>
      <c r="AQ2077" t="s">
        <v>50</v>
      </c>
      <c r="AR2077" t="s">
        <v>50</v>
      </c>
      <c r="AS2077" t="s">
        <v>51</v>
      </c>
      <c r="AT2077" t="s">
        <v>50</v>
      </c>
      <c r="AU2077" t="s">
        <v>52</v>
      </c>
      <c r="AV2077" t="s">
        <v>52</v>
      </c>
      <c r="AW2077" t="s">
        <v>52</v>
      </c>
      <c r="AX2077" t="s">
        <v>52</v>
      </c>
      <c r="AY2077" t="s">
        <v>51</v>
      </c>
    </row>
    <row r="2078" spans="1:51" hidden="1" x14ac:dyDescent="0.25">
      <c r="A2078">
        <v>299112</v>
      </c>
      <c r="B2078">
        <v>71</v>
      </c>
      <c r="C2078">
        <v>71</v>
      </c>
      <c r="D2078">
        <v>70</v>
      </c>
      <c r="E2078">
        <v>6</v>
      </c>
      <c r="F2078" t="s">
        <v>2232</v>
      </c>
      <c r="G2078" s="22">
        <v>16638</v>
      </c>
      <c r="H2078">
        <v>73</v>
      </c>
      <c r="I2078" t="s">
        <v>56</v>
      </c>
      <c r="J2078" t="s">
        <v>57</v>
      </c>
      <c r="K2078" t="s">
        <v>48</v>
      </c>
      <c r="L2078">
        <v>40.200000000000003</v>
      </c>
      <c r="M2078">
        <v>130</v>
      </c>
      <c r="N2078">
        <v>60</v>
      </c>
      <c r="O2078">
        <v>70</v>
      </c>
      <c r="P2078">
        <v>95</v>
      </c>
      <c r="Q2078">
        <v>61</v>
      </c>
      <c r="R2078" t="s">
        <v>54</v>
      </c>
      <c r="S2078" t="s">
        <v>51</v>
      </c>
      <c r="T2078" t="s">
        <v>51</v>
      </c>
      <c r="U2078" t="s">
        <v>50</v>
      </c>
      <c r="V2078" t="s">
        <v>51</v>
      </c>
      <c r="W2078" t="s">
        <v>50</v>
      </c>
      <c r="X2078" t="s">
        <v>50</v>
      </c>
      <c r="Y2078" t="s">
        <v>50</v>
      </c>
      <c r="Z2078" t="s">
        <v>52</v>
      </c>
      <c r="AA2078" t="s">
        <v>50</v>
      </c>
      <c r="AB2078" t="s">
        <v>50</v>
      </c>
      <c r="AK2078" t="s">
        <v>50</v>
      </c>
      <c r="AL2078" t="s">
        <v>51</v>
      </c>
      <c r="AM2078" t="s">
        <v>50</v>
      </c>
      <c r="AN2078" t="s">
        <v>51</v>
      </c>
      <c r="AO2078" t="s">
        <v>51</v>
      </c>
      <c r="AP2078" t="s">
        <v>50</v>
      </c>
      <c r="AQ2078" t="s">
        <v>50</v>
      </c>
      <c r="AR2078" t="s">
        <v>50</v>
      </c>
      <c r="AS2078" t="s">
        <v>51</v>
      </c>
      <c r="AT2078" t="s">
        <v>50</v>
      </c>
      <c r="AU2078" t="s">
        <v>52</v>
      </c>
      <c r="AV2078" t="s">
        <v>52</v>
      </c>
      <c r="AW2078" t="s">
        <v>52</v>
      </c>
      <c r="AX2078" t="s">
        <v>52</v>
      </c>
      <c r="AY2078" t="s">
        <v>51</v>
      </c>
    </row>
    <row r="2079" spans="1:51" hidden="1" x14ac:dyDescent="0.25">
      <c r="A2079">
        <v>299112</v>
      </c>
      <c r="B2079">
        <v>71</v>
      </c>
      <c r="C2079">
        <v>71</v>
      </c>
      <c r="D2079">
        <v>70</v>
      </c>
      <c r="E2079">
        <v>7</v>
      </c>
      <c r="F2079" t="s">
        <v>2233</v>
      </c>
      <c r="G2079" s="22">
        <v>16638</v>
      </c>
      <c r="H2079">
        <v>73</v>
      </c>
      <c r="I2079" t="s">
        <v>56</v>
      </c>
      <c r="J2079" t="s">
        <v>57</v>
      </c>
      <c r="K2079" t="s">
        <v>48</v>
      </c>
      <c r="L2079">
        <v>36.700000000000003</v>
      </c>
      <c r="M2079">
        <v>110</v>
      </c>
      <c r="N2079">
        <v>60</v>
      </c>
      <c r="O2079">
        <v>50</v>
      </c>
      <c r="P2079">
        <v>85</v>
      </c>
      <c r="Q2079">
        <v>82</v>
      </c>
      <c r="R2079" t="s">
        <v>54</v>
      </c>
      <c r="S2079" t="s">
        <v>51</v>
      </c>
      <c r="T2079" t="s">
        <v>51</v>
      </c>
      <c r="U2079" t="s">
        <v>50</v>
      </c>
      <c r="V2079" t="s">
        <v>51</v>
      </c>
      <c r="W2079" t="s">
        <v>50</v>
      </c>
      <c r="X2079" t="s">
        <v>50</v>
      </c>
      <c r="Y2079" t="s">
        <v>50</v>
      </c>
      <c r="Z2079" t="b">
        <v>1</v>
      </c>
      <c r="AA2079" t="s">
        <v>50</v>
      </c>
      <c r="AB2079" t="s">
        <v>50</v>
      </c>
      <c r="AK2079" t="s">
        <v>50</v>
      </c>
      <c r="AL2079" t="s">
        <v>51</v>
      </c>
      <c r="AM2079" t="s">
        <v>50</v>
      </c>
      <c r="AN2079" t="s">
        <v>51</v>
      </c>
      <c r="AO2079" t="s">
        <v>51</v>
      </c>
      <c r="AP2079" t="s">
        <v>50</v>
      </c>
      <c r="AQ2079" t="s">
        <v>50</v>
      </c>
      <c r="AR2079" t="s">
        <v>50</v>
      </c>
      <c r="AS2079" t="s">
        <v>51</v>
      </c>
      <c r="AT2079" t="s">
        <v>50</v>
      </c>
      <c r="AU2079" t="s">
        <v>52</v>
      </c>
      <c r="AV2079" t="s">
        <v>52</v>
      </c>
      <c r="AW2079" t="s">
        <v>52</v>
      </c>
      <c r="AX2079" t="s">
        <v>52</v>
      </c>
      <c r="AY2079" t="s">
        <v>51</v>
      </c>
    </row>
    <row r="2080" spans="1:51" hidden="1" x14ac:dyDescent="0.25">
      <c r="A2080">
        <v>299112</v>
      </c>
      <c r="B2080">
        <v>56</v>
      </c>
      <c r="C2080">
        <v>56</v>
      </c>
      <c r="D2080">
        <v>70</v>
      </c>
      <c r="E2080">
        <v>8</v>
      </c>
      <c r="F2080" t="s">
        <v>2234</v>
      </c>
      <c r="G2080" s="22">
        <v>16638</v>
      </c>
      <c r="H2080">
        <v>73</v>
      </c>
      <c r="I2080" t="s">
        <v>56</v>
      </c>
      <c r="J2080" t="s">
        <v>57</v>
      </c>
      <c r="K2080" t="s">
        <v>48</v>
      </c>
      <c r="L2080">
        <v>36.1</v>
      </c>
      <c r="M2080">
        <v>95</v>
      </c>
      <c r="N2080">
        <v>60</v>
      </c>
      <c r="O2080">
        <v>35</v>
      </c>
      <c r="P2080">
        <v>77.5</v>
      </c>
      <c r="Q2080">
        <v>74</v>
      </c>
      <c r="R2080" t="s">
        <v>54</v>
      </c>
      <c r="S2080" t="s">
        <v>51</v>
      </c>
      <c r="T2080" t="s">
        <v>51</v>
      </c>
      <c r="U2080" t="s">
        <v>50</v>
      </c>
      <c r="V2080" t="s">
        <v>51</v>
      </c>
      <c r="W2080" t="s">
        <v>50</v>
      </c>
      <c r="X2080" t="s">
        <v>50</v>
      </c>
      <c r="Y2080" t="s">
        <v>50</v>
      </c>
      <c r="Z2080" t="b">
        <v>1</v>
      </c>
      <c r="AA2080" t="s">
        <v>50</v>
      </c>
      <c r="AB2080" t="s">
        <v>50</v>
      </c>
      <c r="AC2080">
        <v>108</v>
      </c>
      <c r="AD2080">
        <v>59</v>
      </c>
      <c r="AE2080">
        <v>144</v>
      </c>
      <c r="AF2080">
        <v>5</v>
      </c>
      <c r="AI2080">
        <v>2.8</v>
      </c>
      <c r="AJ2080">
        <v>1.1000000000000001</v>
      </c>
      <c r="AK2080" t="s">
        <v>50</v>
      </c>
      <c r="AL2080" t="s">
        <v>51</v>
      </c>
      <c r="AM2080" t="s">
        <v>50</v>
      </c>
      <c r="AN2080" t="s">
        <v>51</v>
      </c>
      <c r="AO2080" t="s">
        <v>51</v>
      </c>
      <c r="AP2080" t="s">
        <v>50</v>
      </c>
      <c r="AQ2080" t="s">
        <v>50</v>
      </c>
      <c r="AR2080" t="s">
        <v>50</v>
      </c>
      <c r="AS2080" t="s">
        <v>51</v>
      </c>
      <c r="AT2080" t="s">
        <v>50</v>
      </c>
      <c r="AU2080" t="s">
        <v>52</v>
      </c>
      <c r="AV2080" t="s">
        <v>52</v>
      </c>
      <c r="AW2080" t="s">
        <v>52</v>
      </c>
      <c r="AX2080" t="s">
        <v>52</v>
      </c>
      <c r="AY2080" t="s">
        <v>51</v>
      </c>
    </row>
    <row r="2081" spans="1:51" hidden="1" x14ac:dyDescent="0.25">
      <c r="A2081">
        <v>299112</v>
      </c>
      <c r="B2081">
        <v>56</v>
      </c>
      <c r="C2081">
        <v>56</v>
      </c>
      <c r="D2081">
        <v>70</v>
      </c>
      <c r="E2081">
        <v>9</v>
      </c>
      <c r="F2081" t="s">
        <v>2235</v>
      </c>
      <c r="G2081" s="22">
        <v>16638</v>
      </c>
      <c r="H2081">
        <v>73</v>
      </c>
      <c r="I2081" t="s">
        <v>56</v>
      </c>
      <c r="J2081" t="s">
        <v>57</v>
      </c>
      <c r="K2081" t="s">
        <v>48</v>
      </c>
      <c r="L2081">
        <v>37.700000000000003</v>
      </c>
      <c r="M2081">
        <v>110</v>
      </c>
      <c r="N2081">
        <v>60</v>
      </c>
      <c r="O2081">
        <v>50</v>
      </c>
      <c r="P2081">
        <v>85</v>
      </c>
      <c r="Q2081">
        <v>74</v>
      </c>
      <c r="R2081" t="s">
        <v>54</v>
      </c>
      <c r="S2081" t="s">
        <v>51</v>
      </c>
      <c r="T2081" t="s">
        <v>51</v>
      </c>
      <c r="U2081" t="s">
        <v>50</v>
      </c>
      <c r="V2081" t="s">
        <v>51</v>
      </c>
      <c r="W2081" t="s">
        <v>50</v>
      </c>
      <c r="X2081" t="s">
        <v>50</v>
      </c>
      <c r="Y2081" t="s">
        <v>50</v>
      </c>
      <c r="Z2081" t="b">
        <v>1</v>
      </c>
      <c r="AA2081" t="s">
        <v>50</v>
      </c>
      <c r="AB2081" t="s">
        <v>50</v>
      </c>
      <c r="AK2081" t="s">
        <v>50</v>
      </c>
      <c r="AL2081" t="s">
        <v>51</v>
      </c>
      <c r="AM2081" t="s">
        <v>50</v>
      </c>
      <c r="AN2081" t="s">
        <v>51</v>
      </c>
      <c r="AO2081" t="s">
        <v>51</v>
      </c>
      <c r="AP2081" t="s">
        <v>50</v>
      </c>
      <c r="AQ2081" t="s">
        <v>50</v>
      </c>
      <c r="AR2081" t="s">
        <v>50</v>
      </c>
      <c r="AS2081" t="s">
        <v>51</v>
      </c>
      <c r="AT2081" t="s">
        <v>50</v>
      </c>
      <c r="AU2081" t="s">
        <v>52</v>
      </c>
      <c r="AV2081" t="s">
        <v>52</v>
      </c>
      <c r="AW2081" t="s">
        <v>52</v>
      </c>
      <c r="AX2081" t="s">
        <v>52</v>
      </c>
      <c r="AY2081" t="s">
        <v>51</v>
      </c>
    </row>
    <row r="2082" spans="1:51" x14ac:dyDescent="0.25">
      <c r="A2082">
        <v>299133</v>
      </c>
      <c r="B2082">
        <v>66</v>
      </c>
      <c r="C2082">
        <v>66</v>
      </c>
      <c r="D2082">
        <v>23</v>
      </c>
      <c r="E2082">
        <v>1</v>
      </c>
      <c r="F2082" t="s">
        <v>492</v>
      </c>
      <c r="G2082" s="22">
        <v>25597</v>
      </c>
      <c r="H2082">
        <v>48</v>
      </c>
      <c r="I2082" t="s">
        <v>56</v>
      </c>
      <c r="J2082" t="s">
        <v>57</v>
      </c>
      <c r="K2082" t="s">
        <v>48</v>
      </c>
      <c r="L2082">
        <v>43.6</v>
      </c>
      <c r="M2082">
        <v>110</v>
      </c>
      <c r="N2082">
        <v>70</v>
      </c>
      <c r="O2082">
        <v>40</v>
      </c>
      <c r="P2082">
        <v>90</v>
      </c>
      <c r="Q2082">
        <v>42</v>
      </c>
      <c r="R2082" t="s">
        <v>54</v>
      </c>
      <c r="S2082" t="s">
        <v>50</v>
      </c>
      <c r="T2082" t="s">
        <v>50</v>
      </c>
      <c r="U2082" t="s">
        <v>50</v>
      </c>
      <c r="V2082" t="s">
        <v>50</v>
      </c>
      <c r="W2082" t="s">
        <v>50</v>
      </c>
      <c r="X2082" t="s">
        <v>51</v>
      </c>
      <c r="Y2082" t="s">
        <v>50</v>
      </c>
      <c r="Z2082" t="s">
        <v>52</v>
      </c>
      <c r="AA2082" t="s">
        <v>50</v>
      </c>
      <c r="AB2082" t="s">
        <v>50</v>
      </c>
      <c r="AC2082">
        <v>82</v>
      </c>
      <c r="AF2082">
        <v>4.5999999999999996</v>
      </c>
      <c r="AI2082">
        <v>6.2</v>
      </c>
      <c r="AJ2082">
        <v>4</v>
      </c>
      <c r="AK2082" t="s">
        <v>51</v>
      </c>
      <c r="AL2082" t="s">
        <v>50</v>
      </c>
      <c r="AM2082" t="s">
        <v>50</v>
      </c>
      <c r="AN2082" t="s">
        <v>51</v>
      </c>
      <c r="AO2082" t="s">
        <v>51</v>
      </c>
      <c r="AP2082" t="s">
        <v>51</v>
      </c>
      <c r="AQ2082" t="s">
        <v>50</v>
      </c>
      <c r="AR2082" t="s">
        <v>50</v>
      </c>
      <c r="AS2082" t="s">
        <v>50</v>
      </c>
      <c r="AT2082" t="s">
        <v>50</v>
      </c>
      <c r="AU2082" t="s">
        <v>52</v>
      </c>
      <c r="AV2082" t="s">
        <v>52</v>
      </c>
      <c r="AW2082" t="s">
        <v>52</v>
      </c>
      <c r="AX2082" t="s">
        <v>52</v>
      </c>
      <c r="AY2082" t="s">
        <v>51</v>
      </c>
    </row>
    <row r="2083" spans="1:51" hidden="1" x14ac:dyDescent="0.25">
      <c r="A2083">
        <v>299133</v>
      </c>
      <c r="B2083">
        <v>66</v>
      </c>
      <c r="C2083">
        <v>66</v>
      </c>
      <c r="D2083">
        <v>23</v>
      </c>
      <c r="E2083">
        <v>2</v>
      </c>
      <c r="F2083" t="s">
        <v>2236</v>
      </c>
      <c r="G2083" s="22">
        <v>25597</v>
      </c>
      <c r="H2083">
        <v>48</v>
      </c>
      <c r="I2083" t="s">
        <v>56</v>
      </c>
      <c r="J2083" t="s">
        <v>57</v>
      </c>
      <c r="K2083" t="s">
        <v>48</v>
      </c>
      <c r="L2083">
        <v>43.3</v>
      </c>
      <c r="M2083">
        <v>130</v>
      </c>
      <c r="N2083">
        <v>70</v>
      </c>
      <c r="O2083">
        <v>60</v>
      </c>
      <c r="P2083">
        <v>100</v>
      </c>
      <c r="Q2083">
        <v>48</v>
      </c>
      <c r="R2083" t="s">
        <v>54</v>
      </c>
      <c r="S2083" t="s">
        <v>50</v>
      </c>
      <c r="T2083" t="s">
        <v>50</v>
      </c>
      <c r="U2083" t="s">
        <v>50</v>
      </c>
      <c r="V2083" t="s">
        <v>50</v>
      </c>
      <c r="W2083" t="s">
        <v>50</v>
      </c>
      <c r="X2083" t="s">
        <v>51</v>
      </c>
      <c r="Y2083" t="s">
        <v>50</v>
      </c>
      <c r="Z2083" t="s">
        <v>52</v>
      </c>
      <c r="AA2083" t="s">
        <v>50</v>
      </c>
      <c r="AB2083" t="s">
        <v>50</v>
      </c>
      <c r="AC2083">
        <v>92</v>
      </c>
      <c r="AD2083">
        <v>85</v>
      </c>
      <c r="AE2083">
        <v>153</v>
      </c>
      <c r="AF2083">
        <v>4.5</v>
      </c>
      <c r="AI2083">
        <v>7.2</v>
      </c>
      <c r="AJ2083">
        <v>4.5999999999999996</v>
      </c>
      <c r="AK2083" t="s">
        <v>51</v>
      </c>
      <c r="AL2083" t="s">
        <v>50</v>
      </c>
      <c r="AM2083" t="s">
        <v>50</v>
      </c>
      <c r="AN2083" t="s">
        <v>51</v>
      </c>
      <c r="AO2083" t="s">
        <v>51</v>
      </c>
      <c r="AP2083" t="s">
        <v>50</v>
      </c>
      <c r="AQ2083" t="s">
        <v>50</v>
      </c>
      <c r="AR2083" t="s">
        <v>50</v>
      </c>
      <c r="AS2083" t="s">
        <v>50</v>
      </c>
      <c r="AT2083" t="s">
        <v>50</v>
      </c>
      <c r="AU2083" t="s">
        <v>52</v>
      </c>
      <c r="AV2083" t="s">
        <v>52</v>
      </c>
      <c r="AW2083" t="s">
        <v>52</v>
      </c>
      <c r="AX2083" t="s">
        <v>52</v>
      </c>
      <c r="AY2083" t="s">
        <v>51</v>
      </c>
    </row>
    <row r="2084" spans="1:51" x14ac:dyDescent="0.25">
      <c r="A2084">
        <v>299260</v>
      </c>
      <c r="B2084">
        <v>60</v>
      </c>
      <c r="C2084">
        <v>60</v>
      </c>
      <c r="D2084">
        <v>40</v>
      </c>
      <c r="E2084">
        <v>1</v>
      </c>
      <c r="F2084" t="s">
        <v>493</v>
      </c>
      <c r="G2084" s="22">
        <v>15447</v>
      </c>
      <c r="H2084">
        <v>76</v>
      </c>
      <c r="I2084" t="s">
        <v>46</v>
      </c>
      <c r="J2084" t="s">
        <v>47</v>
      </c>
      <c r="K2084" t="s">
        <v>58</v>
      </c>
      <c r="L2084">
        <v>39.6</v>
      </c>
      <c r="M2084">
        <v>110</v>
      </c>
      <c r="N2084">
        <v>60</v>
      </c>
      <c r="O2084">
        <v>50</v>
      </c>
      <c r="P2084">
        <v>85</v>
      </c>
      <c r="Q2084">
        <v>80</v>
      </c>
      <c r="R2084" t="s">
        <v>54</v>
      </c>
      <c r="S2084" t="s">
        <v>50</v>
      </c>
      <c r="T2084" t="s">
        <v>50</v>
      </c>
      <c r="U2084" t="s">
        <v>50</v>
      </c>
      <c r="V2084" t="s">
        <v>50</v>
      </c>
      <c r="W2084" t="s">
        <v>50</v>
      </c>
      <c r="X2084" t="s">
        <v>51</v>
      </c>
      <c r="Y2084" t="s">
        <v>50</v>
      </c>
      <c r="Z2084" t="s">
        <v>52</v>
      </c>
      <c r="AA2084" t="s">
        <v>50</v>
      </c>
      <c r="AB2084" t="s">
        <v>50</v>
      </c>
      <c r="AC2084">
        <v>60</v>
      </c>
      <c r="AD2084">
        <v>86</v>
      </c>
      <c r="AE2084">
        <v>148</v>
      </c>
      <c r="AF2084">
        <v>4.4000000000000004</v>
      </c>
      <c r="AK2084" t="s">
        <v>50</v>
      </c>
      <c r="AL2084" t="s">
        <v>50</v>
      </c>
      <c r="AM2084" t="s">
        <v>50</v>
      </c>
      <c r="AN2084" t="s">
        <v>51</v>
      </c>
      <c r="AO2084" t="s">
        <v>51</v>
      </c>
      <c r="AP2084" t="s">
        <v>50</v>
      </c>
      <c r="AQ2084" t="s">
        <v>51</v>
      </c>
      <c r="AR2084" t="s">
        <v>51</v>
      </c>
      <c r="AS2084" t="s">
        <v>50</v>
      </c>
      <c r="AT2084" t="s">
        <v>50</v>
      </c>
      <c r="AU2084" t="s">
        <v>52</v>
      </c>
      <c r="AV2084" t="s">
        <v>52</v>
      </c>
      <c r="AW2084" t="s">
        <v>52</v>
      </c>
      <c r="AX2084" t="s">
        <v>52</v>
      </c>
      <c r="AY2084" t="s">
        <v>51</v>
      </c>
    </row>
    <row r="2085" spans="1:51" x14ac:dyDescent="0.25">
      <c r="A2085">
        <v>299447</v>
      </c>
      <c r="B2085">
        <v>58</v>
      </c>
      <c r="C2085">
        <v>58</v>
      </c>
      <c r="D2085">
        <v>30</v>
      </c>
      <c r="E2085">
        <v>1</v>
      </c>
      <c r="F2085" t="s">
        <v>494</v>
      </c>
      <c r="G2085" s="22">
        <v>18574</v>
      </c>
      <c r="H2085">
        <v>68</v>
      </c>
      <c r="I2085" t="s">
        <v>46</v>
      </c>
      <c r="J2085" t="s">
        <v>57</v>
      </c>
      <c r="K2085" t="s">
        <v>58</v>
      </c>
      <c r="L2085">
        <v>22.9</v>
      </c>
      <c r="M2085">
        <v>110</v>
      </c>
      <c r="N2085">
        <v>70</v>
      </c>
      <c r="O2085">
        <v>40</v>
      </c>
      <c r="P2085">
        <v>90</v>
      </c>
      <c r="Q2085">
        <v>61</v>
      </c>
      <c r="R2085" t="s">
        <v>105</v>
      </c>
      <c r="S2085" t="s">
        <v>50</v>
      </c>
      <c r="T2085" t="s">
        <v>50</v>
      </c>
      <c r="U2085" t="s">
        <v>51</v>
      </c>
      <c r="V2085" t="s">
        <v>50</v>
      </c>
      <c r="W2085" t="s">
        <v>50</v>
      </c>
      <c r="X2085" t="s">
        <v>50</v>
      </c>
      <c r="Y2085" t="s">
        <v>51</v>
      </c>
      <c r="Z2085" t="s">
        <v>52</v>
      </c>
      <c r="AA2085" t="s">
        <v>50</v>
      </c>
      <c r="AB2085" t="s">
        <v>50</v>
      </c>
      <c r="AC2085">
        <v>90</v>
      </c>
      <c r="AD2085">
        <v>57</v>
      </c>
      <c r="AE2085">
        <v>133</v>
      </c>
      <c r="AF2085">
        <v>4</v>
      </c>
      <c r="AI2085">
        <v>4.7</v>
      </c>
      <c r="AJ2085">
        <v>2.4</v>
      </c>
      <c r="AK2085" t="s">
        <v>51</v>
      </c>
      <c r="AL2085" t="s">
        <v>50</v>
      </c>
      <c r="AM2085" t="s">
        <v>50</v>
      </c>
      <c r="AN2085" t="s">
        <v>50</v>
      </c>
      <c r="AO2085" t="s">
        <v>51</v>
      </c>
      <c r="AP2085" t="s">
        <v>51</v>
      </c>
      <c r="AQ2085" t="s">
        <v>51</v>
      </c>
      <c r="AR2085" t="s">
        <v>50</v>
      </c>
      <c r="AS2085" t="s">
        <v>50</v>
      </c>
      <c r="AT2085" t="s">
        <v>50</v>
      </c>
      <c r="AU2085" t="s">
        <v>52</v>
      </c>
      <c r="AV2085" t="s">
        <v>52</v>
      </c>
      <c r="AW2085" t="s">
        <v>52</v>
      </c>
      <c r="AX2085" t="s">
        <v>52</v>
      </c>
      <c r="AY2085" t="s">
        <v>51</v>
      </c>
    </row>
    <row r="2086" spans="1:51" hidden="1" x14ac:dyDescent="0.25">
      <c r="A2086">
        <v>299447</v>
      </c>
      <c r="B2086">
        <v>58</v>
      </c>
      <c r="C2086">
        <v>58</v>
      </c>
      <c r="D2086">
        <v>30</v>
      </c>
      <c r="E2086">
        <v>2</v>
      </c>
      <c r="F2086" t="s">
        <v>2237</v>
      </c>
      <c r="G2086" s="22">
        <v>18574</v>
      </c>
      <c r="H2086">
        <v>68</v>
      </c>
      <c r="I2086" t="s">
        <v>46</v>
      </c>
      <c r="J2086" t="s">
        <v>57</v>
      </c>
      <c r="K2086" t="s">
        <v>58</v>
      </c>
      <c r="L2086">
        <v>22.3</v>
      </c>
      <c r="M2086">
        <v>140</v>
      </c>
      <c r="N2086">
        <v>70</v>
      </c>
      <c r="O2086">
        <v>70</v>
      </c>
      <c r="P2086">
        <v>105</v>
      </c>
      <c r="Q2086">
        <v>63</v>
      </c>
      <c r="R2086" t="s">
        <v>105</v>
      </c>
      <c r="S2086" t="s">
        <v>50</v>
      </c>
      <c r="T2086" t="s">
        <v>50</v>
      </c>
      <c r="U2086" t="s">
        <v>50</v>
      </c>
      <c r="V2086" t="s">
        <v>50</v>
      </c>
      <c r="W2086" t="s">
        <v>50</v>
      </c>
      <c r="X2086" t="s">
        <v>50</v>
      </c>
      <c r="Y2086" t="s">
        <v>51</v>
      </c>
      <c r="Z2086" t="s">
        <v>52</v>
      </c>
      <c r="AA2086" t="s">
        <v>50</v>
      </c>
      <c r="AB2086" t="s">
        <v>50</v>
      </c>
      <c r="AC2086">
        <v>93</v>
      </c>
      <c r="AD2086">
        <v>55</v>
      </c>
      <c r="AE2086">
        <v>129</v>
      </c>
      <c r="AF2086">
        <v>5.5</v>
      </c>
      <c r="AG2086">
        <v>319</v>
      </c>
      <c r="AK2086" t="s">
        <v>51</v>
      </c>
      <c r="AL2086" t="s">
        <v>50</v>
      </c>
      <c r="AM2086" t="s">
        <v>50</v>
      </c>
      <c r="AN2086" t="s">
        <v>50</v>
      </c>
      <c r="AO2086" t="s">
        <v>51</v>
      </c>
      <c r="AP2086" t="s">
        <v>51</v>
      </c>
      <c r="AQ2086" t="s">
        <v>51</v>
      </c>
      <c r="AR2086" t="s">
        <v>50</v>
      </c>
      <c r="AS2086" t="s">
        <v>50</v>
      </c>
      <c r="AT2086" t="s">
        <v>50</v>
      </c>
      <c r="AU2086" t="s">
        <v>52</v>
      </c>
      <c r="AV2086" t="s">
        <v>52</v>
      </c>
      <c r="AW2086" t="s">
        <v>52</v>
      </c>
      <c r="AX2086" t="s">
        <v>52</v>
      </c>
      <c r="AY2086" t="s">
        <v>51</v>
      </c>
    </row>
    <row r="2087" spans="1:51" hidden="1" x14ac:dyDescent="0.25">
      <c r="A2087">
        <v>299447</v>
      </c>
      <c r="B2087">
        <v>58</v>
      </c>
      <c r="C2087">
        <v>58</v>
      </c>
      <c r="D2087">
        <v>30</v>
      </c>
      <c r="E2087">
        <v>3</v>
      </c>
      <c r="F2087" t="s">
        <v>2238</v>
      </c>
      <c r="G2087" s="22">
        <v>18574</v>
      </c>
      <c r="H2087">
        <v>68</v>
      </c>
      <c r="I2087" t="s">
        <v>46</v>
      </c>
      <c r="J2087" t="s">
        <v>57</v>
      </c>
      <c r="K2087" t="s">
        <v>58</v>
      </c>
      <c r="L2087">
        <v>22.5</v>
      </c>
      <c r="M2087">
        <v>130</v>
      </c>
      <c r="N2087">
        <v>70</v>
      </c>
      <c r="O2087">
        <v>60</v>
      </c>
      <c r="P2087">
        <v>100</v>
      </c>
      <c r="Q2087">
        <v>75</v>
      </c>
      <c r="R2087" t="s">
        <v>105</v>
      </c>
      <c r="S2087" t="s">
        <v>50</v>
      </c>
      <c r="T2087" t="s">
        <v>50</v>
      </c>
      <c r="U2087" t="s">
        <v>50</v>
      </c>
      <c r="V2087" t="s">
        <v>50</v>
      </c>
      <c r="W2087" t="s">
        <v>50</v>
      </c>
      <c r="X2087" t="s">
        <v>50</v>
      </c>
      <c r="Y2087" t="s">
        <v>51</v>
      </c>
      <c r="Z2087" t="s">
        <v>52</v>
      </c>
      <c r="AA2087" t="s">
        <v>50</v>
      </c>
      <c r="AB2087" t="s">
        <v>50</v>
      </c>
      <c r="AC2087">
        <v>73</v>
      </c>
      <c r="AD2087">
        <v>74</v>
      </c>
      <c r="AF2087">
        <v>4.7</v>
      </c>
      <c r="AK2087" t="s">
        <v>51</v>
      </c>
      <c r="AL2087" t="s">
        <v>50</v>
      </c>
      <c r="AM2087" t="s">
        <v>50</v>
      </c>
      <c r="AN2087" t="s">
        <v>50</v>
      </c>
      <c r="AO2087" t="s">
        <v>51</v>
      </c>
      <c r="AP2087" t="s">
        <v>50</v>
      </c>
      <c r="AQ2087" t="s">
        <v>51</v>
      </c>
      <c r="AR2087" t="s">
        <v>50</v>
      </c>
      <c r="AS2087" t="s">
        <v>50</v>
      </c>
      <c r="AT2087" t="s">
        <v>50</v>
      </c>
      <c r="AU2087" t="s">
        <v>52</v>
      </c>
      <c r="AV2087" t="s">
        <v>52</v>
      </c>
      <c r="AW2087" t="s">
        <v>52</v>
      </c>
      <c r="AX2087" t="s">
        <v>52</v>
      </c>
      <c r="AY2087" t="s">
        <v>51</v>
      </c>
    </row>
    <row r="2088" spans="1:51" hidden="1" x14ac:dyDescent="0.25">
      <c r="A2088">
        <v>299447</v>
      </c>
      <c r="B2088">
        <v>58</v>
      </c>
      <c r="C2088">
        <v>58</v>
      </c>
      <c r="D2088">
        <v>30</v>
      </c>
      <c r="E2088">
        <v>4</v>
      </c>
      <c r="F2088" t="s">
        <v>2239</v>
      </c>
      <c r="G2088" s="22">
        <v>18574</v>
      </c>
      <c r="H2088">
        <v>68</v>
      </c>
      <c r="I2088" t="s">
        <v>46</v>
      </c>
      <c r="J2088" t="s">
        <v>57</v>
      </c>
      <c r="K2088" t="s">
        <v>58</v>
      </c>
      <c r="L2088">
        <v>21.8</v>
      </c>
      <c r="M2088">
        <v>110</v>
      </c>
      <c r="N2088">
        <v>60</v>
      </c>
      <c r="O2088">
        <v>50</v>
      </c>
      <c r="P2088">
        <v>85</v>
      </c>
      <c r="Q2088">
        <v>96</v>
      </c>
      <c r="R2088" t="s">
        <v>105</v>
      </c>
      <c r="S2088" t="s">
        <v>50</v>
      </c>
      <c r="T2088" t="s">
        <v>50</v>
      </c>
      <c r="U2088" t="s">
        <v>51</v>
      </c>
      <c r="V2088" t="s">
        <v>50</v>
      </c>
      <c r="W2088" t="s">
        <v>50</v>
      </c>
      <c r="X2088" t="s">
        <v>50</v>
      </c>
      <c r="Y2088" t="s">
        <v>51</v>
      </c>
      <c r="Z2088" t="s">
        <v>52</v>
      </c>
      <c r="AA2088" t="s">
        <v>50</v>
      </c>
      <c r="AB2088" t="s">
        <v>50</v>
      </c>
      <c r="AC2088">
        <v>71</v>
      </c>
      <c r="AD2088">
        <v>76</v>
      </c>
      <c r="AF2088">
        <v>5.0999999999999996</v>
      </c>
      <c r="AK2088" t="s">
        <v>51</v>
      </c>
      <c r="AL2088" t="s">
        <v>50</v>
      </c>
      <c r="AM2088" t="s">
        <v>50</v>
      </c>
      <c r="AN2088" t="s">
        <v>50</v>
      </c>
      <c r="AO2088" t="s">
        <v>51</v>
      </c>
      <c r="AP2088" t="s">
        <v>50</v>
      </c>
      <c r="AQ2088" t="s">
        <v>51</v>
      </c>
      <c r="AR2088" t="s">
        <v>50</v>
      </c>
      <c r="AS2088" t="s">
        <v>50</v>
      </c>
      <c r="AT2088" t="s">
        <v>50</v>
      </c>
      <c r="AU2088" t="s">
        <v>52</v>
      </c>
      <c r="AV2088" t="s">
        <v>52</v>
      </c>
      <c r="AW2088" t="s">
        <v>52</v>
      </c>
      <c r="AX2088" t="s">
        <v>52</v>
      </c>
      <c r="AY2088" t="s">
        <v>51</v>
      </c>
    </row>
    <row r="2089" spans="1:51" x14ac:dyDescent="0.25">
      <c r="A2089">
        <v>299514</v>
      </c>
      <c r="B2089">
        <v>64</v>
      </c>
      <c r="C2089">
        <v>64</v>
      </c>
      <c r="D2089">
        <v>64</v>
      </c>
      <c r="E2089">
        <v>1</v>
      </c>
      <c r="F2089" t="s">
        <v>495</v>
      </c>
      <c r="G2089" s="22">
        <v>15624</v>
      </c>
      <c r="H2089">
        <v>76</v>
      </c>
      <c r="I2089" t="s">
        <v>46</v>
      </c>
      <c r="J2089" t="s">
        <v>47</v>
      </c>
      <c r="K2089" t="s">
        <v>58</v>
      </c>
      <c r="L2089">
        <v>24.6</v>
      </c>
      <c r="M2089">
        <v>120</v>
      </c>
      <c r="N2089">
        <v>55</v>
      </c>
      <c r="O2089">
        <v>65</v>
      </c>
      <c r="P2089">
        <v>87.5</v>
      </c>
      <c r="Q2089">
        <v>84</v>
      </c>
      <c r="R2089" t="s">
        <v>480</v>
      </c>
      <c r="S2089" t="s">
        <v>51</v>
      </c>
      <c r="T2089" t="s">
        <v>50</v>
      </c>
      <c r="U2089" t="s">
        <v>51</v>
      </c>
      <c r="V2089" t="s">
        <v>50</v>
      </c>
      <c r="W2089" t="s">
        <v>51</v>
      </c>
      <c r="X2089" t="s">
        <v>51</v>
      </c>
      <c r="Y2089" t="s">
        <v>50</v>
      </c>
      <c r="Z2089" t="s">
        <v>52</v>
      </c>
      <c r="AA2089" t="s">
        <v>50</v>
      </c>
      <c r="AB2089" t="s">
        <v>51</v>
      </c>
      <c r="AC2089">
        <v>88</v>
      </c>
      <c r="AD2089">
        <v>56</v>
      </c>
      <c r="AE2089">
        <v>94</v>
      </c>
      <c r="AF2089">
        <v>3.5</v>
      </c>
      <c r="AK2089" t="s">
        <v>50</v>
      </c>
      <c r="AL2089" t="s">
        <v>50</v>
      </c>
      <c r="AM2089" t="s">
        <v>50</v>
      </c>
      <c r="AN2089" t="s">
        <v>51</v>
      </c>
      <c r="AO2089" t="s">
        <v>51</v>
      </c>
      <c r="AP2089" t="s">
        <v>50</v>
      </c>
      <c r="AQ2089" t="s">
        <v>50</v>
      </c>
      <c r="AR2089" t="s">
        <v>50</v>
      </c>
      <c r="AS2089" t="s">
        <v>51</v>
      </c>
      <c r="AT2089" t="s">
        <v>50</v>
      </c>
      <c r="AU2089" t="s">
        <v>52</v>
      </c>
      <c r="AV2089" t="s">
        <v>52</v>
      </c>
      <c r="AW2089" t="s">
        <v>52</v>
      </c>
      <c r="AX2089" t="s">
        <v>52</v>
      </c>
      <c r="AY2089" t="s">
        <v>51</v>
      </c>
    </row>
    <row r="2090" spans="1:51" hidden="1" x14ac:dyDescent="0.25">
      <c r="A2090">
        <v>299514</v>
      </c>
      <c r="B2090">
        <v>64</v>
      </c>
      <c r="C2090">
        <v>64</v>
      </c>
      <c r="D2090">
        <v>64</v>
      </c>
      <c r="E2090">
        <v>2</v>
      </c>
      <c r="F2090" t="s">
        <v>2240</v>
      </c>
      <c r="G2090" s="22">
        <v>15624</v>
      </c>
      <c r="H2090">
        <v>76</v>
      </c>
      <c r="I2090" t="s">
        <v>46</v>
      </c>
      <c r="J2090" t="s">
        <v>47</v>
      </c>
      <c r="K2090" t="s">
        <v>58</v>
      </c>
      <c r="L2090">
        <v>24.6</v>
      </c>
      <c r="O2090">
        <v>0</v>
      </c>
      <c r="P2090">
        <v>0</v>
      </c>
      <c r="S2090" t="s">
        <v>51</v>
      </c>
      <c r="T2090" t="s">
        <v>50</v>
      </c>
      <c r="V2090" t="s">
        <v>50</v>
      </c>
      <c r="W2090" t="s">
        <v>51</v>
      </c>
      <c r="X2090" t="s">
        <v>51</v>
      </c>
      <c r="Y2090" t="s">
        <v>50</v>
      </c>
      <c r="Z2090" t="s">
        <v>52</v>
      </c>
      <c r="AA2090" t="s">
        <v>50</v>
      </c>
      <c r="AB2090" t="s">
        <v>51</v>
      </c>
      <c r="AK2090" t="s">
        <v>50</v>
      </c>
      <c r="AL2090" t="s">
        <v>50</v>
      </c>
      <c r="AM2090" t="s">
        <v>50</v>
      </c>
      <c r="AN2090" t="s">
        <v>51</v>
      </c>
      <c r="AO2090" t="s">
        <v>51</v>
      </c>
      <c r="AP2090" t="s">
        <v>50</v>
      </c>
      <c r="AQ2090" t="s">
        <v>50</v>
      </c>
      <c r="AR2090" t="s">
        <v>50</v>
      </c>
      <c r="AS2090" t="s">
        <v>51</v>
      </c>
      <c r="AT2090" t="s">
        <v>50</v>
      </c>
      <c r="AU2090" t="s">
        <v>52</v>
      </c>
      <c r="AV2090" t="s">
        <v>52</v>
      </c>
      <c r="AW2090" t="s">
        <v>52</v>
      </c>
      <c r="AX2090" t="s">
        <v>52</v>
      </c>
      <c r="AY2090" t="s">
        <v>51</v>
      </c>
    </row>
    <row r="2091" spans="1:51" x14ac:dyDescent="0.25">
      <c r="A2091">
        <v>299532</v>
      </c>
      <c r="B2091">
        <v>57</v>
      </c>
      <c r="C2091">
        <v>57</v>
      </c>
      <c r="D2091">
        <v>57</v>
      </c>
      <c r="E2091">
        <v>1</v>
      </c>
      <c r="F2091" t="s">
        <v>496</v>
      </c>
      <c r="G2091" s="22">
        <v>11620</v>
      </c>
      <c r="H2091">
        <v>87</v>
      </c>
      <c r="I2091" t="s">
        <v>46</v>
      </c>
      <c r="J2091" t="s">
        <v>47</v>
      </c>
      <c r="K2091" t="s">
        <v>58</v>
      </c>
      <c r="L2091">
        <v>22.1</v>
      </c>
      <c r="M2091">
        <v>100</v>
      </c>
      <c r="N2091">
        <v>60</v>
      </c>
      <c r="O2091">
        <v>40</v>
      </c>
      <c r="P2091">
        <v>80</v>
      </c>
      <c r="Q2091">
        <v>80</v>
      </c>
      <c r="R2091" t="s">
        <v>59</v>
      </c>
      <c r="S2091" t="s">
        <v>50</v>
      </c>
      <c r="T2091" t="s">
        <v>50</v>
      </c>
      <c r="U2091" t="s">
        <v>50</v>
      </c>
      <c r="V2091" t="s">
        <v>51</v>
      </c>
      <c r="W2091" t="s">
        <v>50</v>
      </c>
      <c r="X2091" t="s">
        <v>51</v>
      </c>
      <c r="Y2091" t="s">
        <v>50</v>
      </c>
      <c r="Z2091" t="s">
        <v>52</v>
      </c>
      <c r="AA2091" t="s">
        <v>50</v>
      </c>
      <c r="AB2091" t="s">
        <v>51</v>
      </c>
      <c r="AC2091">
        <v>92</v>
      </c>
      <c r="AD2091">
        <v>49</v>
      </c>
      <c r="AE2091">
        <v>105</v>
      </c>
      <c r="AF2091">
        <v>4.3</v>
      </c>
      <c r="AI2091">
        <v>4.5</v>
      </c>
      <c r="AJ2091">
        <v>2.2999999999999998</v>
      </c>
      <c r="AK2091" t="s">
        <v>50</v>
      </c>
      <c r="AL2091" t="s">
        <v>51</v>
      </c>
      <c r="AM2091" t="s">
        <v>50</v>
      </c>
      <c r="AN2091" t="s">
        <v>50</v>
      </c>
      <c r="AO2091" t="s">
        <v>50</v>
      </c>
      <c r="AP2091" t="s">
        <v>50</v>
      </c>
      <c r="AQ2091" t="s">
        <v>50</v>
      </c>
      <c r="AR2091" t="s">
        <v>50</v>
      </c>
      <c r="AS2091" t="s">
        <v>51</v>
      </c>
      <c r="AT2091" t="s">
        <v>50</v>
      </c>
      <c r="AU2091" t="s">
        <v>52</v>
      </c>
      <c r="AV2091" t="s">
        <v>52</v>
      </c>
      <c r="AW2091" t="s">
        <v>52</v>
      </c>
      <c r="AX2091" t="s">
        <v>52</v>
      </c>
      <c r="AY2091" t="s">
        <v>51</v>
      </c>
    </row>
    <row r="2092" spans="1:51" hidden="1" x14ac:dyDescent="0.25">
      <c r="A2092">
        <v>299532</v>
      </c>
      <c r="B2092">
        <v>57</v>
      </c>
      <c r="C2092">
        <v>57</v>
      </c>
      <c r="D2092">
        <v>57</v>
      </c>
      <c r="E2092">
        <v>2</v>
      </c>
      <c r="F2092" t="s">
        <v>2241</v>
      </c>
      <c r="G2092" s="22">
        <v>11620</v>
      </c>
      <c r="H2092">
        <v>87</v>
      </c>
      <c r="I2092" t="s">
        <v>46</v>
      </c>
      <c r="J2092" t="s">
        <v>47</v>
      </c>
      <c r="K2092" t="s">
        <v>58</v>
      </c>
      <c r="L2092">
        <v>21.1</v>
      </c>
      <c r="M2092">
        <v>140</v>
      </c>
      <c r="N2092">
        <v>80</v>
      </c>
      <c r="O2092">
        <v>60</v>
      </c>
      <c r="P2092">
        <v>110</v>
      </c>
      <c r="Q2092">
        <v>80</v>
      </c>
      <c r="R2092" t="s">
        <v>59</v>
      </c>
      <c r="S2092" t="s">
        <v>51</v>
      </c>
      <c r="T2092" t="s">
        <v>50</v>
      </c>
      <c r="U2092" t="s">
        <v>51</v>
      </c>
      <c r="V2092" t="s">
        <v>51</v>
      </c>
      <c r="W2092" t="s">
        <v>50</v>
      </c>
      <c r="X2092" t="s">
        <v>51</v>
      </c>
      <c r="Y2092" t="s">
        <v>50</v>
      </c>
      <c r="Z2092" t="s">
        <v>52</v>
      </c>
      <c r="AA2092" t="s">
        <v>50</v>
      </c>
      <c r="AB2092" t="s">
        <v>51</v>
      </c>
      <c r="AC2092">
        <v>98</v>
      </c>
      <c r="AD2092">
        <v>45</v>
      </c>
      <c r="AE2092">
        <v>114</v>
      </c>
      <c r="AF2092">
        <v>3.9</v>
      </c>
      <c r="AK2092" t="s">
        <v>50</v>
      </c>
      <c r="AL2092" t="s">
        <v>50</v>
      </c>
      <c r="AM2092" t="s">
        <v>50</v>
      </c>
      <c r="AN2092" t="s">
        <v>50</v>
      </c>
      <c r="AO2092" t="s">
        <v>51</v>
      </c>
      <c r="AP2092" t="s">
        <v>50</v>
      </c>
      <c r="AQ2092" t="s">
        <v>50</v>
      </c>
      <c r="AR2092" t="s">
        <v>50</v>
      </c>
      <c r="AS2092" t="s">
        <v>51</v>
      </c>
      <c r="AT2092" t="s">
        <v>50</v>
      </c>
      <c r="AU2092" t="s">
        <v>52</v>
      </c>
      <c r="AV2092" t="s">
        <v>52</v>
      </c>
      <c r="AW2092" t="s">
        <v>52</v>
      </c>
      <c r="AX2092" t="s">
        <v>52</v>
      </c>
      <c r="AY2092" t="s">
        <v>51</v>
      </c>
    </row>
    <row r="2093" spans="1:51" hidden="1" x14ac:dyDescent="0.25">
      <c r="A2093">
        <v>299532</v>
      </c>
      <c r="B2093">
        <v>57</v>
      </c>
      <c r="C2093">
        <v>57</v>
      </c>
      <c r="D2093">
        <v>57</v>
      </c>
      <c r="E2093">
        <v>3</v>
      </c>
      <c r="F2093" t="s">
        <v>2242</v>
      </c>
      <c r="G2093" s="22">
        <v>11620</v>
      </c>
      <c r="H2093">
        <v>87</v>
      </c>
      <c r="I2093" t="s">
        <v>46</v>
      </c>
      <c r="J2093" t="s">
        <v>47</v>
      </c>
      <c r="K2093" t="s">
        <v>58</v>
      </c>
      <c r="L2093">
        <v>21.1</v>
      </c>
      <c r="O2093">
        <v>0</v>
      </c>
      <c r="P2093">
        <v>0</v>
      </c>
      <c r="S2093" t="s">
        <v>51</v>
      </c>
      <c r="T2093" t="s">
        <v>50</v>
      </c>
      <c r="V2093" t="s">
        <v>51</v>
      </c>
      <c r="W2093" t="s">
        <v>50</v>
      </c>
      <c r="X2093" t="s">
        <v>51</v>
      </c>
      <c r="Y2093" t="s">
        <v>50</v>
      </c>
      <c r="Z2093" t="s">
        <v>52</v>
      </c>
      <c r="AA2093" t="s">
        <v>50</v>
      </c>
      <c r="AB2093" t="s">
        <v>51</v>
      </c>
      <c r="AK2093" t="s">
        <v>50</v>
      </c>
      <c r="AL2093" t="s">
        <v>50</v>
      </c>
      <c r="AM2093" t="s">
        <v>50</v>
      </c>
      <c r="AN2093" t="s">
        <v>50</v>
      </c>
      <c r="AO2093" t="s">
        <v>51</v>
      </c>
      <c r="AP2093" t="s">
        <v>51</v>
      </c>
      <c r="AQ2093" t="s">
        <v>50</v>
      </c>
      <c r="AR2093" t="s">
        <v>50</v>
      </c>
      <c r="AS2093" t="s">
        <v>51</v>
      </c>
      <c r="AT2093" t="s">
        <v>50</v>
      </c>
      <c r="AU2093" t="s">
        <v>52</v>
      </c>
      <c r="AV2093" t="s">
        <v>52</v>
      </c>
      <c r="AW2093" t="s">
        <v>52</v>
      </c>
      <c r="AX2093" t="s">
        <v>52</v>
      </c>
      <c r="AY2093" t="s">
        <v>51</v>
      </c>
    </row>
    <row r="2094" spans="1:51" x14ac:dyDescent="0.25">
      <c r="A2094">
        <v>299587</v>
      </c>
      <c r="B2094">
        <v>51</v>
      </c>
      <c r="C2094">
        <v>51</v>
      </c>
      <c r="D2094">
        <v>47</v>
      </c>
      <c r="E2094">
        <v>1</v>
      </c>
      <c r="F2094" t="s">
        <v>497</v>
      </c>
      <c r="G2094" s="22">
        <v>19007</v>
      </c>
      <c r="H2094">
        <v>66</v>
      </c>
      <c r="I2094" t="s">
        <v>56</v>
      </c>
      <c r="J2094" t="s">
        <v>57</v>
      </c>
      <c r="K2094" t="s">
        <v>58</v>
      </c>
      <c r="L2094">
        <v>36.4</v>
      </c>
      <c r="M2094">
        <v>100</v>
      </c>
      <c r="N2094">
        <v>60</v>
      </c>
      <c r="O2094">
        <v>40</v>
      </c>
      <c r="P2094">
        <v>80</v>
      </c>
      <c r="Q2094">
        <v>70</v>
      </c>
      <c r="R2094" t="s">
        <v>54</v>
      </c>
      <c r="S2094" t="s">
        <v>50</v>
      </c>
      <c r="T2094" t="s">
        <v>50</v>
      </c>
      <c r="U2094" t="s">
        <v>50</v>
      </c>
      <c r="V2094" t="s">
        <v>51</v>
      </c>
      <c r="W2094" t="s">
        <v>51</v>
      </c>
      <c r="X2094" t="s">
        <v>50</v>
      </c>
      <c r="Y2094" t="s">
        <v>50</v>
      </c>
      <c r="Z2094" t="s">
        <v>52</v>
      </c>
      <c r="AA2094" t="s">
        <v>50</v>
      </c>
      <c r="AB2094" t="s">
        <v>50</v>
      </c>
      <c r="AC2094">
        <v>110</v>
      </c>
      <c r="AD2094">
        <v>60</v>
      </c>
      <c r="AE2094">
        <v>147</v>
      </c>
      <c r="AF2094">
        <v>4.7</v>
      </c>
      <c r="AI2094">
        <v>3.4</v>
      </c>
      <c r="AJ2094">
        <v>1.2</v>
      </c>
      <c r="AK2094" t="s">
        <v>50</v>
      </c>
      <c r="AL2094" t="s">
        <v>51</v>
      </c>
      <c r="AM2094" t="s">
        <v>50</v>
      </c>
      <c r="AN2094" t="s">
        <v>51</v>
      </c>
      <c r="AO2094" t="s">
        <v>51</v>
      </c>
      <c r="AP2094" t="s">
        <v>50</v>
      </c>
      <c r="AQ2094" t="s">
        <v>50</v>
      </c>
      <c r="AR2094" t="s">
        <v>50</v>
      </c>
      <c r="AS2094" t="s">
        <v>51</v>
      </c>
      <c r="AT2094" t="s">
        <v>50</v>
      </c>
      <c r="AU2094" t="s">
        <v>52</v>
      </c>
      <c r="AV2094" t="s">
        <v>52</v>
      </c>
      <c r="AW2094" t="s">
        <v>52</v>
      </c>
      <c r="AX2094" t="s">
        <v>52</v>
      </c>
      <c r="AY2094" t="s">
        <v>51</v>
      </c>
    </row>
    <row r="2095" spans="1:51" hidden="1" x14ac:dyDescent="0.25">
      <c r="A2095">
        <v>299587</v>
      </c>
      <c r="B2095">
        <v>51</v>
      </c>
      <c r="C2095">
        <v>51</v>
      </c>
      <c r="D2095">
        <v>47</v>
      </c>
      <c r="E2095">
        <v>2</v>
      </c>
      <c r="F2095" t="s">
        <v>2243</v>
      </c>
      <c r="G2095" s="22">
        <v>19007</v>
      </c>
      <c r="H2095">
        <v>66</v>
      </c>
      <c r="I2095" t="s">
        <v>56</v>
      </c>
      <c r="J2095" t="s">
        <v>57</v>
      </c>
      <c r="K2095" t="s">
        <v>58</v>
      </c>
      <c r="L2095">
        <v>36.200000000000003</v>
      </c>
      <c r="M2095">
        <v>100</v>
      </c>
      <c r="N2095">
        <v>60</v>
      </c>
      <c r="O2095">
        <v>40</v>
      </c>
      <c r="P2095">
        <v>80</v>
      </c>
      <c r="Q2095">
        <v>81</v>
      </c>
      <c r="R2095" t="s">
        <v>54</v>
      </c>
      <c r="S2095" t="s">
        <v>50</v>
      </c>
      <c r="T2095" t="s">
        <v>50</v>
      </c>
      <c r="U2095" t="s">
        <v>50</v>
      </c>
      <c r="V2095" t="s">
        <v>51</v>
      </c>
      <c r="W2095" t="s">
        <v>51</v>
      </c>
      <c r="X2095" t="s">
        <v>50</v>
      </c>
      <c r="Y2095" t="s">
        <v>50</v>
      </c>
      <c r="Z2095" t="s">
        <v>52</v>
      </c>
      <c r="AA2095" t="s">
        <v>50</v>
      </c>
      <c r="AB2095" t="s">
        <v>50</v>
      </c>
      <c r="AK2095" t="s">
        <v>50</v>
      </c>
      <c r="AL2095" t="s">
        <v>51</v>
      </c>
      <c r="AM2095" t="s">
        <v>50</v>
      </c>
      <c r="AN2095" t="s">
        <v>51</v>
      </c>
      <c r="AO2095" t="s">
        <v>51</v>
      </c>
      <c r="AP2095" t="s">
        <v>50</v>
      </c>
      <c r="AQ2095" t="s">
        <v>50</v>
      </c>
      <c r="AR2095" t="s">
        <v>50</v>
      </c>
      <c r="AS2095" t="s">
        <v>51</v>
      </c>
      <c r="AT2095" t="s">
        <v>50</v>
      </c>
      <c r="AU2095" t="s">
        <v>52</v>
      </c>
      <c r="AV2095" t="s">
        <v>52</v>
      </c>
      <c r="AW2095" t="s">
        <v>52</v>
      </c>
      <c r="AX2095" t="s">
        <v>52</v>
      </c>
      <c r="AY2095" t="s">
        <v>51</v>
      </c>
    </row>
    <row r="2096" spans="1:51" hidden="1" x14ac:dyDescent="0.25">
      <c r="A2096">
        <v>299587</v>
      </c>
      <c r="B2096">
        <v>51</v>
      </c>
      <c r="C2096">
        <v>51</v>
      </c>
      <c r="D2096">
        <v>47</v>
      </c>
      <c r="E2096">
        <v>3</v>
      </c>
      <c r="F2096" t="s">
        <v>2244</v>
      </c>
      <c r="G2096" s="22">
        <v>19007</v>
      </c>
      <c r="H2096">
        <v>66</v>
      </c>
      <c r="I2096" t="s">
        <v>56</v>
      </c>
      <c r="J2096" t="s">
        <v>57</v>
      </c>
      <c r="K2096" t="s">
        <v>58</v>
      </c>
      <c r="L2096">
        <v>33.700000000000003</v>
      </c>
      <c r="M2096">
        <v>100</v>
      </c>
      <c r="N2096">
        <v>60</v>
      </c>
      <c r="O2096">
        <v>40</v>
      </c>
      <c r="P2096">
        <v>80</v>
      </c>
      <c r="Q2096">
        <v>66</v>
      </c>
      <c r="R2096" t="s">
        <v>54</v>
      </c>
      <c r="S2096" t="s">
        <v>50</v>
      </c>
      <c r="T2096" t="s">
        <v>50</v>
      </c>
      <c r="U2096" t="s">
        <v>50</v>
      </c>
      <c r="V2096" t="s">
        <v>51</v>
      </c>
      <c r="W2096" t="s">
        <v>51</v>
      </c>
      <c r="X2096" t="s">
        <v>50</v>
      </c>
      <c r="Y2096" t="s">
        <v>50</v>
      </c>
      <c r="Z2096" t="s">
        <v>52</v>
      </c>
      <c r="AA2096" t="s">
        <v>50</v>
      </c>
      <c r="AB2096" t="s">
        <v>50</v>
      </c>
      <c r="AK2096" t="s">
        <v>50</v>
      </c>
      <c r="AL2096" t="s">
        <v>51</v>
      </c>
      <c r="AM2096" t="s">
        <v>50</v>
      </c>
      <c r="AN2096" t="s">
        <v>51</v>
      </c>
      <c r="AO2096" t="s">
        <v>51</v>
      </c>
      <c r="AP2096" t="s">
        <v>50</v>
      </c>
      <c r="AQ2096" t="s">
        <v>50</v>
      </c>
      <c r="AR2096" t="s">
        <v>50</v>
      </c>
      <c r="AS2096" t="s">
        <v>51</v>
      </c>
      <c r="AT2096" t="s">
        <v>50</v>
      </c>
      <c r="AU2096" t="s">
        <v>52</v>
      </c>
      <c r="AV2096" t="s">
        <v>52</v>
      </c>
      <c r="AW2096" t="s">
        <v>52</v>
      </c>
      <c r="AX2096" t="s">
        <v>52</v>
      </c>
      <c r="AY2096" t="s">
        <v>51</v>
      </c>
    </row>
    <row r="2097" spans="1:51" hidden="1" x14ac:dyDescent="0.25">
      <c r="A2097">
        <v>299587</v>
      </c>
      <c r="B2097">
        <v>51</v>
      </c>
      <c r="C2097">
        <v>51</v>
      </c>
      <c r="D2097">
        <v>47</v>
      </c>
      <c r="E2097">
        <v>4</v>
      </c>
      <c r="F2097" t="s">
        <v>2245</v>
      </c>
      <c r="G2097" s="22">
        <v>19007</v>
      </c>
      <c r="H2097">
        <v>66</v>
      </c>
      <c r="I2097" t="s">
        <v>56</v>
      </c>
      <c r="J2097" t="s">
        <v>57</v>
      </c>
      <c r="K2097" t="s">
        <v>58</v>
      </c>
      <c r="L2097">
        <v>31.3</v>
      </c>
      <c r="M2097">
        <v>110</v>
      </c>
      <c r="N2097">
        <v>70</v>
      </c>
      <c r="O2097">
        <v>40</v>
      </c>
      <c r="P2097">
        <v>90</v>
      </c>
      <c r="Q2097">
        <v>69</v>
      </c>
      <c r="R2097" t="s">
        <v>54</v>
      </c>
      <c r="S2097" t="s">
        <v>50</v>
      </c>
      <c r="T2097" t="s">
        <v>50</v>
      </c>
      <c r="U2097" t="s">
        <v>50</v>
      </c>
      <c r="V2097" t="s">
        <v>51</v>
      </c>
      <c r="W2097" t="s">
        <v>51</v>
      </c>
      <c r="X2097" t="s">
        <v>50</v>
      </c>
      <c r="Y2097" t="s">
        <v>50</v>
      </c>
      <c r="Z2097" t="s">
        <v>52</v>
      </c>
      <c r="AA2097" t="s">
        <v>50</v>
      </c>
      <c r="AB2097" t="s">
        <v>50</v>
      </c>
      <c r="AC2097">
        <v>117</v>
      </c>
      <c r="AD2097">
        <v>56</v>
      </c>
      <c r="AF2097">
        <v>4.5999999999999996</v>
      </c>
      <c r="AI2097">
        <v>3</v>
      </c>
      <c r="AJ2097">
        <v>1.3</v>
      </c>
      <c r="AK2097" t="s">
        <v>50</v>
      </c>
      <c r="AL2097" t="s">
        <v>51</v>
      </c>
      <c r="AM2097" t="s">
        <v>50</v>
      </c>
      <c r="AN2097" t="s">
        <v>51</v>
      </c>
      <c r="AO2097" t="s">
        <v>51</v>
      </c>
      <c r="AP2097" t="s">
        <v>50</v>
      </c>
      <c r="AQ2097" t="s">
        <v>50</v>
      </c>
      <c r="AR2097" t="s">
        <v>50</v>
      </c>
      <c r="AS2097" t="s">
        <v>51</v>
      </c>
      <c r="AT2097" t="s">
        <v>50</v>
      </c>
      <c r="AU2097" t="s">
        <v>52</v>
      </c>
      <c r="AV2097" t="s">
        <v>52</v>
      </c>
      <c r="AW2097" t="s">
        <v>52</v>
      </c>
      <c r="AX2097" t="s">
        <v>52</v>
      </c>
      <c r="AY2097" t="s">
        <v>51</v>
      </c>
    </row>
    <row r="2098" spans="1:51" x14ac:dyDescent="0.25">
      <c r="A2098">
        <v>299733</v>
      </c>
      <c r="B2098">
        <v>55</v>
      </c>
      <c r="C2098">
        <v>55</v>
      </c>
      <c r="E2098">
        <v>1</v>
      </c>
      <c r="F2098" t="s">
        <v>498</v>
      </c>
      <c r="G2098" s="22">
        <v>22586</v>
      </c>
      <c r="H2098">
        <v>57</v>
      </c>
      <c r="I2098" t="s">
        <v>46</v>
      </c>
      <c r="J2098" t="s">
        <v>57</v>
      </c>
      <c r="K2098" t="s">
        <v>58</v>
      </c>
      <c r="L2098">
        <v>52.7</v>
      </c>
      <c r="M2098">
        <v>125</v>
      </c>
      <c r="N2098">
        <v>70</v>
      </c>
      <c r="O2098">
        <v>55</v>
      </c>
      <c r="P2098">
        <v>97.5</v>
      </c>
      <c r="Q2098">
        <v>75</v>
      </c>
      <c r="R2098" t="s">
        <v>54</v>
      </c>
      <c r="S2098" t="s">
        <v>51</v>
      </c>
      <c r="T2098" t="s">
        <v>50</v>
      </c>
      <c r="U2098" t="s">
        <v>50</v>
      </c>
      <c r="V2098" t="s">
        <v>51</v>
      </c>
      <c r="W2098" t="s">
        <v>51</v>
      </c>
      <c r="X2098" t="s">
        <v>51</v>
      </c>
      <c r="Y2098" t="s">
        <v>50</v>
      </c>
      <c r="Z2098" t="s">
        <v>52</v>
      </c>
      <c r="AA2098" t="s">
        <v>50</v>
      </c>
      <c r="AB2098" t="s">
        <v>50</v>
      </c>
      <c r="AC2098">
        <v>67</v>
      </c>
      <c r="AD2098">
        <v>89</v>
      </c>
      <c r="AE2098">
        <v>128</v>
      </c>
      <c r="AF2098">
        <v>4.5999999999999996</v>
      </c>
      <c r="AI2098">
        <v>3.9</v>
      </c>
      <c r="AJ2098">
        <v>2</v>
      </c>
      <c r="AK2098" t="s">
        <v>50</v>
      </c>
      <c r="AL2098" t="s">
        <v>50</v>
      </c>
      <c r="AM2098" t="s">
        <v>50</v>
      </c>
      <c r="AN2098" t="s">
        <v>51</v>
      </c>
      <c r="AO2098" t="s">
        <v>51</v>
      </c>
      <c r="AP2098" t="s">
        <v>50</v>
      </c>
      <c r="AQ2098" t="s">
        <v>50</v>
      </c>
      <c r="AR2098" t="s">
        <v>50</v>
      </c>
      <c r="AS2098" t="s">
        <v>50</v>
      </c>
      <c r="AT2098" t="s">
        <v>50</v>
      </c>
      <c r="AU2098" t="s">
        <v>52</v>
      </c>
      <c r="AV2098" t="s">
        <v>52</v>
      </c>
      <c r="AW2098" t="s">
        <v>52</v>
      </c>
      <c r="AX2098" t="s">
        <v>52</v>
      </c>
      <c r="AY2098" t="s">
        <v>51</v>
      </c>
    </row>
    <row r="2099" spans="1:51" hidden="1" x14ac:dyDescent="0.25">
      <c r="A2099">
        <v>299733</v>
      </c>
      <c r="B2099">
        <v>55</v>
      </c>
      <c r="C2099">
        <v>55</v>
      </c>
      <c r="D2099">
        <v>55</v>
      </c>
      <c r="E2099">
        <v>2</v>
      </c>
      <c r="F2099" t="s">
        <v>2246</v>
      </c>
      <c r="G2099" s="22">
        <v>22586</v>
      </c>
      <c r="H2099">
        <v>57</v>
      </c>
      <c r="I2099" t="s">
        <v>46</v>
      </c>
      <c r="J2099" t="s">
        <v>57</v>
      </c>
      <c r="K2099" t="s">
        <v>58</v>
      </c>
      <c r="L2099">
        <v>53.9</v>
      </c>
      <c r="M2099">
        <v>120</v>
      </c>
      <c r="N2099">
        <v>75</v>
      </c>
      <c r="O2099">
        <v>45</v>
      </c>
      <c r="P2099">
        <v>97.5</v>
      </c>
      <c r="Q2099">
        <v>67</v>
      </c>
      <c r="R2099" t="s">
        <v>54</v>
      </c>
      <c r="S2099" t="s">
        <v>50</v>
      </c>
      <c r="T2099" t="s">
        <v>50</v>
      </c>
      <c r="U2099" t="s">
        <v>50</v>
      </c>
      <c r="V2099" t="s">
        <v>51</v>
      </c>
      <c r="W2099" t="s">
        <v>51</v>
      </c>
      <c r="X2099" t="s">
        <v>51</v>
      </c>
      <c r="Y2099" t="s">
        <v>50</v>
      </c>
      <c r="Z2099" t="s">
        <v>52</v>
      </c>
      <c r="AA2099" t="s">
        <v>50</v>
      </c>
      <c r="AB2099" t="s">
        <v>50</v>
      </c>
      <c r="AC2099">
        <v>61</v>
      </c>
      <c r="AD2099">
        <v>91</v>
      </c>
      <c r="AE2099">
        <v>125</v>
      </c>
      <c r="AF2099">
        <v>4</v>
      </c>
      <c r="AK2099" t="s">
        <v>50</v>
      </c>
      <c r="AL2099" t="s">
        <v>50</v>
      </c>
      <c r="AM2099" t="s">
        <v>50</v>
      </c>
      <c r="AN2099" t="s">
        <v>51</v>
      </c>
      <c r="AO2099" t="s">
        <v>51</v>
      </c>
      <c r="AP2099" t="s">
        <v>50</v>
      </c>
      <c r="AQ2099" t="s">
        <v>50</v>
      </c>
      <c r="AR2099" t="s">
        <v>50</v>
      </c>
      <c r="AS2099" t="s">
        <v>50</v>
      </c>
      <c r="AT2099" t="s">
        <v>50</v>
      </c>
      <c r="AU2099" t="s">
        <v>52</v>
      </c>
      <c r="AV2099" t="s">
        <v>52</v>
      </c>
      <c r="AW2099" t="s">
        <v>52</v>
      </c>
      <c r="AX2099" t="s">
        <v>52</v>
      </c>
      <c r="AY2099" t="s">
        <v>51</v>
      </c>
    </row>
    <row r="2100" spans="1:51" hidden="1" x14ac:dyDescent="0.25">
      <c r="A2100">
        <v>299733</v>
      </c>
      <c r="B2100">
        <v>55</v>
      </c>
      <c r="C2100">
        <v>55</v>
      </c>
      <c r="D2100">
        <v>55</v>
      </c>
      <c r="E2100">
        <v>3</v>
      </c>
      <c r="F2100" t="s">
        <v>2247</v>
      </c>
      <c r="G2100" s="22">
        <v>22586</v>
      </c>
      <c r="H2100">
        <v>57</v>
      </c>
      <c r="I2100" t="s">
        <v>46</v>
      </c>
      <c r="J2100" t="s">
        <v>57</v>
      </c>
      <c r="K2100" t="s">
        <v>58</v>
      </c>
      <c r="L2100">
        <v>53.9</v>
      </c>
      <c r="M2100">
        <v>130</v>
      </c>
      <c r="N2100">
        <v>70</v>
      </c>
      <c r="O2100">
        <v>60</v>
      </c>
      <c r="P2100">
        <v>100</v>
      </c>
      <c r="Q2100">
        <v>61</v>
      </c>
      <c r="R2100" t="s">
        <v>54</v>
      </c>
      <c r="S2100" t="s">
        <v>50</v>
      </c>
      <c r="T2100" t="s">
        <v>50</v>
      </c>
      <c r="U2100" t="s">
        <v>50</v>
      </c>
      <c r="V2100" t="s">
        <v>51</v>
      </c>
      <c r="W2100" t="s">
        <v>51</v>
      </c>
      <c r="X2100" t="s">
        <v>51</v>
      </c>
      <c r="Y2100" t="s">
        <v>50</v>
      </c>
      <c r="Z2100" t="s">
        <v>52</v>
      </c>
      <c r="AA2100" t="s">
        <v>50</v>
      </c>
      <c r="AB2100" t="s">
        <v>50</v>
      </c>
      <c r="AC2100">
        <v>59</v>
      </c>
      <c r="AD2100" t="s">
        <v>92</v>
      </c>
      <c r="AE2100">
        <v>132</v>
      </c>
      <c r="AF2100">
        <v>4.4000000000000004</v>
      </c>
      <c r="AI2100">
        <v>6</v>
      </c>
      <c r="AJ2100">
        <v>3.3</v>
      </c>
      <c r="AK2100" t="s">
        <v>50</v>
      </c>
      <c r="AL2100" t="s">
        <v>50</v>
      </c>
      <c r="AM2100" t="s">
        <v>50</v>
      </c>
      <c r="AN2100" t="s">
        <v>51</v>
      </c>
      <c r="AO2100" t="s">
        <v>51</v>
      </c>
      <c r="AP2100" t="s">
        <v>50</v>
      </c>
      <c r="AQ2100" t="s">
        <v>50</v>
      </c>
      <c r="AR2100" t="s">
        <v>50</v>
      </c>
      <c r="AS2100" t="s">
        <v>50</v>
      </c>
      <c r="AT2100" t="s">
        <v>50</v>
      </c>
      <c r="AU2100" t="s">
        <v>52</v>
      </c>
      <c r="AV2100" t="s">
        <v>52</v>
      </c>
      <c r="AW2100" t="s">
        <v>52</v>
      </c>
      <c r="AX2100" t="s">
        <v>52</v>
      </c>
      <c r="AY2100" t="s">
        <v>51</v>
      </c>
    </row>
    <row r="2101" spans="1:51" hidden="1" x14ac:dyDescent="0.25">
      <c r="A2101">
        <v>299733</v>
      </c>
      <c r="B2101">
        <v>66</v>
      </c>
      <c r="C2101">
        <v>66</v>
      </c>
      <c r="D2101">
        <v>55</v>
      </c>
      <c r="E2101">
        <v>4</v>
      </c>
      <c r="F2101" t="s">
        <v>2248</v>
      </c>
      <c r="G2101" s="22">
        <v>22586</v>
      </c>
      <c r="H2101">
        <v>57</v>
      </c>
      <c r="I2101" t="s">
        <v>46</v>
      </c>
      <c r="J2101" t="s">
        <v>57</v>
      </c>
      <c r="K2101" t="s">
        <v>58</v>
      </c>
      <c r="L2101">
        <v>56.1</v>
      </c>
      <c r="M2101">
        <v>135</v>
      </c>
      <c r="N2101">
        <v>80</v>
      </c>
      <c r="O2101">
        <v>55</v>
      </c>
      <c r="P2101">
        <v>107.5</v>
      </c>
      <c r="Q2101">
        <v>64</v>
      </c>
      <c r="R2101" t="s">
        <v>54</v>
      </c>
      <c r="S2101" t="s">
        <v>50</v>
      </c>
      <c r="T2101" t="s">
        <v>50</v>
      </c>
      <c r="U2101" t="s">
        <v>50</v>
      </c>
      <c r="V2101" t="s">
        <v>51</v>
      </c>
      <c r="W2101" t="s">
        <v>51</v>
      </c>
      <c r="X2101" t="s">
        <v>51</v>
      </c>
      <c r="Y2101" t="s">
        <v>50</v>
      </c>
      <c r="Z2101" t="s">
        <v>52</v>
      </c>
      <c r="AA2101" t="s">
        <v>50</v>
      </c>
      <c r="AB2101" t="s">
        <v>50</v>
      </c>
      <c r="AC2101">
        <v>63</v>
      </c>
      <c r="AD2101" t="s">
        <v>92</v>
      </c>
      <c r="AE2101">
        <v>129</v>
      </c>
      <c r="AF2101">
        <v>4.5999999999999996</v>
      </c>
      <c r="AI2101">
        <v>5.5</v>
      </c>
      <c r="AJ2101">
        <v>3.2</v>
      </c>
      <c r="AK2101" t="s">
        <v>50</v>
      </c>
      <c r="AL2101" t="s">
        <v>50</v>
      </c>
      <c r="AM2101" t="s">
        <v>50</v>
      </c>
      <c r="AN2101" t="s">
        <v>51</v>
      </c>
      <c r="AO2101" t="s">
        <v>51</v>
      </c>
      <c r="AP2101" t="s">
        <v>50</v>
      </c>
      <c r="AQ2101" t="s">
        <v>50</v>
      </c>
      <c r="AR2101" t="s">
        <v>50</v>
      </c>
      <c r="AS2101" t="s">
        <v>50</v>
      </c>
      <c r="AT2101" t="s">
        <v>50</v>
      </c>
      <c r="AU2101" t="s">
        <v>52</v>
      </c>
      <c r="AV2101" t="s">
        <v>52</v>
      </c>
      <c r="AW2101" t="s">
        <v>52</v>
      </c>
      <c r="AX2101" t="s">
        <v>52</v>
      </c>
      <c r="AY2101" t="s">
        <v>51</v>
      </c>
    </row>
    <row r="2102" spans="1:51" x14ac:dyDescent="0.25">
      <c r="A2102">
        <v>299782</v>
      </c>
      <c r="B2102">
        <v>55</v>
      </c>
      <c r="C2102">
        <v>55</v>
      </c>
      <c r="D2102">
        <v>50</v>
      </c>
      <c r="E2102">
        <v>1</v>
      </c>
      <c r="F2102" t="s">
        <v>499</v>
      </c>
      <c r="G2102" s="22">
        <v>20563</v>
      </c>
      <c r="H2102">
        <v>62</v>
      </c>
      <c r="I2102" t="s">
        <v>56</v>
      </c>
      <c r="J2102" t="s">
        <v>47</v>
      </c>
      <c r="K2102" t="s">
        <v>58</v>
      </c>
      <c r="L2102">
        <v>39.4</v>
      </c>
      <c r="M2102">
        <v>120</v>
      </c>
      <c r="N2102">
        <v>60</v>
      </c>
      <c r="O2102">
        <v>60</v>
      </c>
      <c r="P2102">
        <v>90</v>
      </c>
      <c r="Q2102">
        <v>79</v>
      </c>
      <c r="R2102" t="s">
        <v>54</v>
      </c>
      <c r="S2102" t="s">
        <v>50</v>
      </c>
      <c r="T2102" t="s">
        <v>50</v>
      </c>
      <c r="U2102" t="s">
        <v>50</v>
      </c>
      <c r="V2102" t="s">
        <v>50</v>
      </c>
      <c r="W2102" t="s">
        <v>50</v>
      </c>
      <c r="X2102" t="s">
        <v>50</v>
      </c>
      <c r="Y2102" t="s">
        <v>50</v>
      </c>
      <c r="Z2102" t="s">
        <v>52</v>
      </c>
      <c r="AA2102" t="s">
        <v>50</v>
      </c>
      <c r="AB2102" t="s">
        <v>50</v>
      </c>
      <c r="AC2102">
        <v>90</v>
      </c>
      <c r="AD2102">
        <v>79</v>
      </c>
      <c r="AE2102">
        <v>133</v>
      </c>
      <c r="AF2102">
        <v>4.7</v>
      </c>
      <c r="AG2102">
        <v>232</v>
      </c>
      <c r="AK2102" t="s">
        <v>51</v>
      </c>
      <c r="AL2102" t="s">
        <v>50</v>
      </c>
      <c r="AM2102" t="s">
        <v>50</v>
      </c>
      <c r="AN2102" t="s">
        <v>50</v>
      </c>
      <c r="AO2102" t="s">
        <v>51</v>
      </c>
      <c r="AP2102" t="s">
        <v>51</v>
      </c>
      <c r="AQ2102" t="s">
        <v>50</v>
      </c>
      <c r="AR2102" t="s">
        <v>50</v>
      </c>
      <c r="AS2102" t="s">
        <v>50</v>
      </c>
      <c r="AT2102" t="s">
        <v>50</v>
      </c>
      <c r="AU2102" t="s">
        <v>52</v>
      </c>
      <c r="AV2102" t="s">
        <v>52</v>
      </c>
      <c r="AW2102" t="s">
        <v>52</v>
      </c>
      <c r="AX2102" t="s">
        <v>52</v>
      </c>
      <c r="AY2102" t="s">
        <v>51</v>
      </c>
    </row>
    <row r="2103" spans="1:51" hidden="1" x14ac:dyDescent="0.25">
      <c r="A2103">
        <v>299782</v>
      </c>
      <c r="B2103">
        <v>58</v>
      </c>
      <c r="C2103">
        <v>58</v>
      </c>
      <c r="D2103">
        <v>50</v>
      </c>
      <c r="E2103">
        <v>2</v>
      </c>
      <c r="F2103" t="s">
        <v>2249</v>
      </c>
      <c r="G2103" s="22">
        <v>20563</v>
      </c>
      <c r="H2103">
        <v>62</v>
      </c>
      <c r="I2103" t="s">
        <v>56</v>
      </c>
      <c r="J2103" t="s">
        <v>47</v>
      </c>
      <c r="K2103" t="s">
        <v>58</v>
      </c>
      <c r="L2103">
        <v>37.299999999999997</v>
      </c>
      <c r="M2103">
        <v>120</v>
      </c>
      <c r="N2103">
        <v>70</v>
      </c>
      <c r="O2103">
        <v>50</v>
      </c>
      <c r="P2103">
        <v>95</v>
      </c>
      <c r="Q2103">
        <v>82</v>
      </c>
      <c r="R2103" t="s">
        <v>54</v>
      </c>
      <c r="S2103" t="s">
        <v>50</v>
      </c>
      <c r="T2103" t="s">
        <v>50</v>
      </c>
      <c r="U2103" t="s">
        <v>50</v>
      </c>
      <c r="V2103" t="s">
        <v>50</v>
      </c>
      <c r="W2103" t="s">
        <v>50</v>
      </c>
      <c r="X2103" t="s">
        <v>50</v>
      </c>
      <c r="Y2103" t="s">
        <v>50</v>
      </c>
      <c r="Z2103" t="s">
        <v>52</v>
      </c>
      <c r="AA2103" t="s">
        <v>50</v>
      </c>
      <c r="AB2103" t="s">
        <v>50</v>
      </c>
      <c r="AC2103">
        <v>69</v>
      </c>
      <c r="AD2103" t="s">
        <v>92</v>
      </c>
      <c r="AE2103">
        <v>115</v>
      </c>
      <c r="AF2103">
        <v>4.5</v>
      </c>
      <c r="AG2103">
        <v>343</v>
      </c>
      <c r="AH2103">
        <v>219.2</v>
      </c>
      <c r="AK2103" t="s">
        <v>50</v>
      </c>
      <c r="AL2103" t="s">
        <v>50</v>
      </c>
      <c r="AM2103" t="s">
        <v>50</v>
      </c>
      <c r="AN2103" t="s">
        <v>50</v>
      </c>
      <c r="AO2103" t="s">
        <v>51</v>
      </c>
      <c r="AP2103" t="s">
        <v>51</v>
      </c>
      <c r="AQ2103" t="s">
        <v>50</v>
      </c>
      <c r="AR2103" t="s">
        <v>50</v>
      </c>
      <c r="AS2103" t="s">
        <v>50</v>
      </c>
      <c r="AT2103" t="s">
        <v>50</v>
      </c>
      <c r="AU2103" t="s">
        <v>52</v>
      </c>
      <c r="AV2103" t="s">
        <v>52</v>
      </c>
      <c r="AW2103" t="s">
        <v>52</v>
      </c>
      <c r="AX2103" t="s">
        <v>52</v>
      </c>
      <c r="AY2103" t="s">
        <v>51</v>
      </c>
    </row>
    <row r="2104" spans="1:51" hidden="1" x14ac:dyDescent="0.25">
      <c r="A2104">
        <v>299782</v>
      </c>
      <c r="B2104">
        <v>58</v>
      </c>
      <c r="C2104">
        <v>58</v>
      </c>
      <c r="D2104">
        <v>50</v>
      </c>
      <c r="E2104">
        <v>3</v>
      </c>
      <c r="F2104" t="s">
        <v>2250</v>
      </c>
      <c r="G2104" s="22">
        <v>20563</v>
      </c>
      <c r="H2104">
        <v>62</v>
      </c>
      <c r="I2104" t="s">
        <v>56</v>
      </c>
      <c r="J2104" t="s">
        <v>47</v>
      </c>
      <c r="K2104" t="s">
        <v>58</v>
      </c>
      <c r="L2104">
        <v>36.700000000000003</v>
      </c>
      <c r="M2104">
        <v>132</v>
      </c>
      <c r="N2104">
        <v>70</v>
      </c>
      <c r="O2104">
        <v>62</v>
      </c>
      <c r="P2104">
        <v>101</v>
      </c>
      <c r="Q2104">
        <v>90</v>
      </c>
      <c r="R2104" t="s">
        <v>54</v>
      </c>
      <c r="S2104" t="s">
        <v>50</v>
      </c>
      <c r="T2104" t="s">
        <v>50</v>
      </c>
      <c r="U2104" t="s">
        <v>50</v>
      </c>
      <c r="V2104" t="s">
        <v>50</v>
      </c>
      <c r="W2104" t="s">
        <v>50</v>
      </c>
      <c r="X2104" t="s">
        <v>50</v>
      </c>
      <c r="Y2104" t="s">
        <v>50</v>
      </c>
      <c r="Z2104" t="s">
        <v>52</v>
      </c>
      <c r="AA2104" t="s">
        <v>50</v>
      </c>
      <c r="AB2104" t="s">
        <v>50</v>
      </c>
      <c r="AC2104">
        <v>62</v>
      </c>
      <c r="AD2104" t="s">
        <v>92</v>
      </c>
      <c r="AE2104">
        <v>123</v>
      </c>
      <c r="AF2104">
        <v>4.4000000000000004</v>
      </c>
      <c r="AG2104">
        <v>3549</v>
      </c>
      <c r="AK2104" t="s">
        <v>50</v>
      </c>
      <c r="AL2104" t="s">
        <v>50</v>
      </c>
      <c r="AM2104" t="s">
        <v>50</v>
      </c>
      <c r="AN2104" t="s">
        <v>50</v>
      </c>
      <c r="AO2104" t="s">
        <v>51</v>
      </c>
      <c r="AP2104" t="s">
        <v>51</v>
      </c>
      <c r="AQ2104" t="s">
        <v>50</v>
      </c>
      <c r="AR2104" t="s">
        <v>50</v>
      </c>
      <c r="AS2104" t="s">
        <v>50</v>
      </c>
      <c r="AT2104" t="s">
        <v>50</v>
      </c>
      <c r="AU2104" t="s">
        <v>52</v>
      </c>
      <c r="AV2104" t="s">
        <v>52</v>
      </c>
      <c r="AW2104" t="s">
        <v>52</v>
      </c>
      <c r="AX2104" t="s">
        <v>52</v>
      </c>
      <c r="AY2104" t="s">
        <v>51</v>
      </c>
    </row>
    <row r="2105" spans="1:51" hidden="1" x14ac:dyDescent="0.25">
      <c r="A2105">
        <v>299782</v>
      </c>
      <c r="B2105">
        <v>53</v>
      </c>
      <c r="C2105">
        <v>53</v>
      </c>
      <c r="D2105">
        <v>50</v>
      </c>
      <c r="E2105">
        <v>4</v>
      </c>
      <c r="F2105" t="s">
        <v>2251</v>
      </c>
      <c r="G2105" s="22">
        <v>20563</v>
      </c>
      <c r="H2105">
        <v>62</v>
      </c>
      <c r="I2105" t="s">
        <v>56</v>
      </c>
      <c r="J2105" t="s">
        <v>47</v>
      </c>
      <c r="K2105" t="s">
        <v>58</v>
      </c>
      <c r="L2105">
        <v>35.5</v>
      </c>
      <c r="M2105">
        <v>135</v>
      </c>
      <c r="N2105">
        <v>75</v>
      </c>
      <c r="O2105">
        <v>60</v>
      </c>
      <c r="P2105">
        <v>105</v>
      </c>
      <c r="Q2105">
        <v>67</v>
      </c>
      <c r="R2105" t="s">
        <v>54</v>
      </c>
      <c r="S2105" t="s">
        <v>50</v>
      </c>
      <c r="T2105" t="s">
        <v>50</v>
      </c>
      <c r="U2105" t="s">
        <v>50</v>
      </c>
      <c r="V2105" t="s">
        <v>50</v>
      </c>
      <c r="W2105" t="s">
        <v>50</v>
      </c>
      <c r="X2105" t="s">
        <v>50</v>
      </c>
      <c r="Y2105" t="s">
        <v>50</v>
      </c>
      <c r="Z2105" t="s">
        <v>52</v>
      </c>
      <c r="AA2105" t="s">
        <v>50</v>
      </c>
      <c r="AB2105" t="s">
        <v>50</v>
      </c>
      <c r="AC2105">
        <v>68</v>
      </c>
      <c r="AD2105" t="s">
        <v>92</v>
      </c>
      <c r="AE2105">
        <v>121</v>
      </c>
      <c r="AF2105">
        <v>4.4000000000000004</v>
      </c>
      <c r="AG2105">
        <v>5730</v>
      </c>
      <c r="AK2105" t="s">
        <v>50</v>
      </c>
      <c r="AL2105" t="s">
        <v>50</v>
      </c>
      <c r="AM2105" t="s">
        <v>50</v>
      </c>
      <c r="AN2105" t="s">
        <v>50</v>
      </c>
      <c r="AO2105" t="s">
        <v>51</v>
      </c>
      <c r="AP2105" t="s">
        <v>51</v>
      </c>
      <c r="AQ2105" t="s">
        <v>50</v>
      </c>
      <c r="AR2105" t="s">
        <v>50</v>
      </c>
      <c r="AS2105" t="s">
        <v>50</v>
      </c>
      <c r="AT2105" t="s">
        <v>50</v>
      </c>
      <c r="AU2105" t="s">
        <v>52</v>
      </c>
      <c r="AV2105" t="s">
        <v>52</v>
      </c>
      <c r="AW2105" t="s">
        <v>52</v>
      </c>
      <c r="AX2105" t="s">
        <v>52</v>
      </c>
      <c r="AY2105" t="s">
        <v>51</v>
      </c>
    </row>
    <row r="2106" spans="1:51" hidden="1" x14ac:dyDescent="0.25">
      <c r="A2106">
        <v>299782</v>
      </c>
      <c r="B2106">
        <v>53</v>
      </c>
      <c r="C2106">
        <v>53</v>
      </c>
      <c r="D2106">
        <v>50</v>
      </c>
      <c r="E2106">
        <v>5</v>
      </c>
      <c r="F2106" t="s">
        <v>2252</v>
      </c>
      <c r="G2106" s="22">
        <v>20563</v>
      </c>
      <c r="H2106">
        <v>62</v>
      </c>
      <c r="I2106" t="s">
        <v>56</v>
      </c>
      <c r="J2106" t="s">
        <v>47</v>
      </c>
      <c r="K2106" t="s">
        <v>58</v>
      </c>
      <c r="L2106">
        <v>33.700000000000003</v>
      </c>
      <c r="M2106">
        <v>120</v>
      </c>
      <c r="N2106">
        <v>65</v>
      </c>
      <c r="O2106">
        <v>55</v>
      </c>
      <c r="P2106">
        <v>92.5</v>
      </c>
      <c r="Q2106">
        <v>71</v>
      </c>
      <c r="R2106" t="s">
        <v>54</v>
      </c>
      <c r="S2106" t="s">
        <v>50</v>
      </c>
      <c r="T2106" t="s">
        <v>50</v>
      </c>
      <c r="U2106" t="s">
        <v>50</v>
      </c>
      <c r="V2106" t="s">
        <v>50</v>
      </c>
      <c r="W2106" t="s">
        <v>50</v>
      </c>
      <c r="X2106" t="s">
        <v>50</v>
      </c>
      <c r="Y2106" t="s">
        <v>50</v>
      </c>
      <c r="Z2106" t="s">
        <v>52</v>
      </c>
      <c r="AA2106" t="s">
        <v>50</v>
      </c>
      <c r="AB2106" t="s">
        <v>50</v>
      </c>
      <c r="AC2106">
        <v>81</v>
      </c>
      <c r="AD2106">
        <v>90</v>
      </c>
      <c r="AE2106">
        <v>131</v>
      </c>
      <c r="AF2106">
        <v>4.5</v>
      </c>
      <c r="AK2106" t="s">
        <v>50</v>
      </c>
      <c r="AL2106" t="s">
        <v>50</v>
      </c>
      <c r="AM2106" t="s">
        <v>50</v>
      </c>
      <c r="AN2106" t="s">
        <v>50</v>
      </c>
      <c r="AO2106" t="s">
        <v>51</v>
      </c>
      <c r="AP2106" t="s">
        <v>51</v>
      </c>
      <c r="AQ2106" t="s">
        <v>50</v>
      </c>
      <c r="AR2106" t="s">
        <v>50</v>
      </c>
      <c r="AS2106" t="s">
        <v>50</v>
      </c>
      <c r="AT2106" t="s">
        <v>50</v>
      </c>
      <c r="AU2106" t="s">
        <v>52</v>
      </c>
      <c r="AV2106" t="s">
        <v>52</v>
      </c>
      <c r="AW2106" t="s">
        <v>52</v>
      </c>
      <c r="AX2106" t="s">
        <v>52</v>
      </c>
      <c r="AY2106" t="s">
        <v>51</v>
      </c>
    </row>
    <row r="2107" spans="1:51" x14ac:dyDescent="0.25">
      <c r="A2107">
        <v>299980</v>
      </c>
      <c r="B2107">
        <v>60</v>
      </c>
      <c r="C2107">
        <v>60</v>
      </c>
      <c r="D2107">
        <v>30</v>
      </c>
      <c r="E2107">
        <v>1</v>
      </c>
      <c r="F2107" t="s">
        <v>500</v>
      </c>
      <c r="G2107" s="22">
        <v>16861</v>
      </c>
      <c r="H2107">
        <v>72</v>
      </c>
      <c r="I2107" t="s">
        <v>56</v>
      </c>
      <c r="J2107" t="s">
        <v>47</v>
      </c>
      <c r="K2107" t="s">
        <v>58</v>
      </c>
      <c r="L2107">
        <v>35.200000000000003</v>
      </c>
      <c r="M2107">
        <v>112</v>
      </c>
      <c r="N2107">
        <v>80</v>
      </c>
      <c r="O2107">
        <v>32</v>
      </c>
      <c r="P2107">
        <v>96</v>
      </c>
      <c r="Q2107">
        <v>60</v>
      </c>
      <c r="R2107" t="s">
        <v>49</v>
      </c>
      <c r="S2107" t="s">
        <v>50</v>
      </c>
      <c r="T2107" t="s">
        <v>51</v>
      </c>
      <c r="U2107" t="s">
        <v>50</v>
      </c>
      <c r="V2107" t="s">
        <v>51</v>
      </c>
      <c r="W2107" t="s">
        <v>51</v>
      </c>
      <c r="X2107" t="s">
        <v>50</v>
      </c>
      <c r="Y2107" t="s">
        <v>50</v>
      </c>
      <c r="Z2107" t="s">
        <v>52</v>
      </c>
      <c r="AA2107" t="s">
        <v>50</v>
      </c>
      <c r="AB2107" t="s">
        <v>50</v>
      </c>
      <c r="AC2107">
        <v>101</v>
      </c>
      <c r="AD2107">
        <v>64</v>
      </c>
      <c r="AE2107">
        <v>138</v>
      </c>
      <c r="AF2107">
        <v>4.5999999999999996</v>
      </c>
      <c r="AI2107">
        <v>3.1</v>
      </c>
      <c r="AJ2107">
        <v>1.7</v>
      </c>
      <c r="AK2107" t="s">
        <v>51</v>
      </c>
      <c r="AL2107" t="s">
        <v>50</v>
      </c>
      <c r="AM2107" t="s">
        <v>50</v>
      </c>
      <c r="AN2107" t="s">
        <v>51</v>
      </c>
      <c r="AO2107" t="s">
        <v>51</v>
      </c>
      <c r="AP2107" t="s">
        <v>51</v>
      </c>
      <c r="AQ2107" t="s">
        <v>50</v>
      </c>
      <c r="AR2107" t="s">
        <v>50</v>
      </c>
      <c r="AS2107" t="s">
        <v>51</v>
      </c>
      <c r="AT2107" t="s">
        <v>50</v>
      </c>
      <c r="AU2107" t="s">
        <v>52</v>
      </c>
      <c r="AV2107" t="s">
        <v>52</v>
      </c>
      <c r="AW2107" t="s">
        <v>52</v>
      </c>
      <c r="AX2107" t="s">
        <v>52</v>
      </c>
      <c r="AY2107" t="s">
        <v>51</v>
      </c>
    </row>
    <row r="2108" spans="1:51" x14ac:dyDescent="0.25">
      <c r="A2108">
        <v>300012</v>
      </c>
      <c r="B2108">
        <v>62</v>
      </c>
      <c r="C2108">
        <v>62</v>
      </c>
      <c r="D2108">
        <v>62</v>
      </c>
      <c r="E2108">
        <v>1</v>
      </c>
      <c r="F2108" t="s">
        <v>501</v>
      </c>
      <c r="G2108" s="22">
        <v>8896</v>
      </c>
      <c r="H2108">
        <v>94</v>
      </c>
      <c r="I2108" t="s">
        <v>46</v>
      </c>
      <c r="J2108" t="s">
        <v>57</v>
      </c>
      <c r="K2108" t="s">
        <v>58</v>
      </c>
      <c r="L2108">
        <v>30.1</v>
      </c>
      <c r="M2108">
        <v>120</v>
      </c>
      <c r="N2108">
        <v>70</v>
      </c>
      <c r="O2108">
        <v>50</v>
      </c>
      <c r="P2108">
        <v>95</v>
      </c>
      <c r="Q2108">
        <v>63</v>
      </c>
      <c r="R2108" t="s">
        <v>54</v>
      </c>
      <c r="S2108" t="s">
        <v>51</v>
      </c>
      <c r="T2108" t="s">
        <v>50</v>
      </c>
      <c r="U2108" t="s">
        <v>50</v>
      </c>
      <c r="V2108" t="s">
        <v>51</v>
      </c>
      <c r="W2108" t="s">
        <v>50</v>
      </c>
      <c r="X2108" t="s">
        <v>50</v>
      </c>
      <c r="Y2108" t="s">
        <v>50</v>
      </c>
      <c r="Z2108" t="s">
        <v>52</v>
      </c>
      <c r="AA2108" t="s">
        <v>50</v>
      </c>
      <c r="AB2108" t="s">
        <v>50</v>
      </c>
      <c r="AC2108">
        <v>96</v>
      </c>
      <c r="AD2108">
        <v>44</v>
      </c>
      <c r="AE2108">
        <v>133</v>
      </c>
      <c r="AF2108">
        <v>3.9</v>
      </c>
      <c r="AI2108">
        <v>4.9000000000000004</v>
      </c>
      <c r="AJ2108">
        <v>2.6</v>
      </c>
      <c r="AK2108" t="s">
        <v>50</v>
      </c>
      <c r="AL2108" t="s">
        <v>51</v>
      </c>
      <c r="AM2108" t="s">
        <v>50</v>
      </c>
      <c r="AN2108" t="s">
        <v>51</v>
      </c>
      <c r="AO2108" t="s">
        <v>51</v>
      </c>
      <c r="AP2108" t="s">
        <v>50</v>
      </c>
      <c r="AQ2108" t="s">
        <v>50</v>
      </c>
      <c r="AR2108" t="s">
        <v>50</v>
      </c>
      <c r="AS2108" t="s">
        <v>50</v>
      </c>
      <c r="AT2108" t="s">
        <v>51</v>
      </c>
      <c r="AU2108" t="s">
        <v>52</v>
      </c>
      <c r="AV2108" t="s">
        <v>52</v>
      </c>
      <c r="AW2108" t="s">
        <v>52</v>
      </c>
      <c r="AX2108" t="s">
        <v>52</v>
      </c>
      <c r="AY2108" t="s">
        <v>51</v>
      </c>
    </row>
    <row r="2109" spans="1:51" hidden="1" x14ac:dyDescent="0.25">
      <c r="A2109">
        <v>300012</v>
      </c>
      <c r="B2109">
        <v>62</v>
      </c>
      <c r="C2109">
        <v>62</v>
      </c>
      <c r="D2109">
        <v>62</v>
      </c>
      <c r="E2109">
        <v>2</v>
      </c>
      <c r="F2109" t="s">
        <v>2253</v>
      </c>
      <c r="G2109" s="22">
        <v>8896</v>
      </c>
      <c r="H2109">
        <v>94</v>
      </c>
      <c r="I2109" t="s">
        <v>46</v>
      </c>
      <c r="J2109" t="s">
        <v>57</v>
      </c>
      <c r="K2109" t="s">
        <v>58</v>
      </c>
      <c r="L2109">
        <v>29.8</v>
      </c>
      <c r="M2109">
        <v>160</v>
      </c>
      <c r="N2109">
        <v>80</v>
      </c>
      <c r="O2109">
        <v>80</v>
      </c>
      <c r="P2109">
        <v>120</v>
      </c>
      <c r="Q2109">
        <v>64</v>
      </c>
      <c r="R2109" t="s">
        <v>59</v>
      </c>
      <c r="S2109" t="s">
        <v>51</v>
      </c>
      <c r="T2109" t="s">
        <v>50</v>
      </c>
      <c r="U2109" t="s">
        <v>50</v>
      </c>
      <c r="V2109" t="s">
        <v>51</v>
      </c>
      <c r="W2109" t="s">
        <v>50</v>
      </c>
      <c r="X2109" t="s">
        <v>50</v>
      </c>
      <c r="Y2109" t="s">
        <v>50</v>
      </c>
      <c r="Z2109" t="s">
        <v>52</v>
      </c>
      <c r="AA2109" t="s">
        <v>50</v>
      </c>
      <c r="AB2109" t="s">
        <v>50</v>
      </c>
      <c r="AK2109" t="s">
        <v>50</v>
      </c>
      <c r="AL2109" t="s">
        <v>51</v>
      </c>
      <c r="AM2109" t="s">
        <v>50</v>
      </c>
      <c r="AN2109" t="s">
        <v>51</v>
      </c>
      <c r="AO2109" t="s">
        <v>51</v>
      </c>
      <c r="AP2109" t="s">
        <v>50</v>
      </c>
      <c r="AQ2109" t="s">
        <v>50</v>
      </c>
      <c r="AR2109" t="s">
        <v>50</v>
      </c>
      <c r="AS2109" t="s">
        <v>50</v>
      </c>
      <c r="AT2109" t="s">
        <v>51</v>
      </c>
      <c r="AU2109" t="s">
        <v>52</v>
      </c>
      <c r="AV2109" t="s">
        <v>52</v>
      </c>
      <c r="AW2109" t="s">
        <v>52</v>
      </c>
      <c r="AX2109" t="s">
        <v>52</v>
      </c>
      <c r="AY2109" t="s">
        <v>51</v>
      </c>
    </row>
    <row r="2110" spans="1:51" x14ac:dyDescent="0.25">
      <c r="A2110">
        <v>300442</v>
      </c>
      <c r="B2110">
        <v>54</v>
      </c>
      <c r="C2110">
        <v>54</v>
      </c>
      <c r="D2110">
        <v>35</v>
      </c>
      <c r="E2110">
        <v>1</v>
      </c>
      <c r="F2110" t="s">
        <v>502</v>
      </c>
      <c r="G2110" s="22">
        <v>26670</v>
      </c>
      <c r="H2110">
        <v>45</v>
      </c>
      <c r="I2110" t="s">
        <v>56</v>
      </c>
      <c r="J2110" t="s">
        <v>57</v>
      </c>
      <c r="K2110" t="s">
        <v>58</v>
      </c>
      <c r="L2110">
        <v>48.3</v>
      </c>
      <c r="M2110">
        <v>140</v>
      </c>
      <c r="N2110">
        <v>90</v>
      </c>
      <c r="O2110">
        <v>50</v>
      </c>
      <c r="P2110">
        <v>115</v>
      </c>
      <c r="Q2110">
        <v>63</v>
      </c>
      <c r="R2110" t="s">
        <v>54</v>
      </c>
      <c r="S2110" t="s">
        <v>50</v>
      </c>
      <c r="T2110" t="s">
        <v>50</v>
      </c>
      <c r="U2110" t="s">
        <v>50</v>
      </c>
      <c r="V2110" t="s">
        <v>50</v>
      </c>
      <c r="W2110" t="s">
        <v>50</v>
      </c>
      <c r="X2110" t="s">
        <v>50</v>
      </c>
      <c r="Y2110" t="s">
        <v>50</v>
      </c>
      <c r="Z2110" t="s">
        <v>52</v>
      </c>
      <c r="AA2110" t="s">
        <v>50</v>
      </c>
      <c r="AB2110" t="s">
        <v>50</v>
      </c>
      <c r="AC2110">
        <v>65</v>
      </c>
      <c r="AD2110" t="s">
        <v>92</v>
      </c>
      <c r="AF2110">
        <v>5</v>
      </c>
      <c r="AK2110" t="s">
        <v>51</v>
      </c>
      <c r="AL2110" t="s">
        <v>50</v>
      </c>
      <c r="AM2110" t="s">
        <v>50</v>
      </c>
      <c r="AN2110" t="s">
        <v>51</v>
      </c>
      <c r="AO2110" t="s">
        <v>50</v>
      </c>
      <c r="AP2110" t="s">
        <v>50</v>
      </c>
      <c r="AQ2110" t="s">
        <v>51</v>
      </c>
      <c r="AR2110" t="s">
        <v>50</v>
      </c>
      <c r="AS2110" t="s">
        <v>50</v>
      </c>
      <c r="AT2110" t="s">
        <v>50</v>
      </c>
      <c r="AU2110" t="s">
        <v>52</v>
      </c>
      <c r="AV2110" t="s">
        <v>52</v>
      </c>
      <c r="AW2110" t="s">
        <v>52</v>
      </c>
      <c r="AX2110" t="s">
        <v>52</v>
      </c>
      <c r="AY2110" t="s">
        <v>50</v>
      </c>
    </row>
    <row r="2111" spans="1:51" hidden="1" x14ac:dyDescent="0.25">
      <c r="A2111">
        <v>300442</v>
      </c>
      <c r="B2111">
        <v>54</v>
      </c>
      <c r="C2111">
        <v>54</v>
      </c>
      <c r="D2111">
        <v>35</v>
      </c>
      <c r="E2111">
        <v>2</v>
      </c>
      <c r="F2111" t="s">
        <v>2254</v>
      </c>
      <c r="G2111" s="22">
        <v>26670</v>
      </c>
      <c r="H2111">
        <v>45</v>
      </c>
      <c r="I2111" t="s">
        <v>56</v>
      </c>
      <c r="J2111" t="s">
        <v>57</v>
      </c>
      <c r="K2111" t="s">
        <v>58</v>
      </c>
      <c r="L2111">
        <v>52.8</v>
      </c>
      <c r="M2111">
        <v>120</v>
      </c>
      <c r="N2111">
        <v>80</v>
      </c>
      <c r="O2111">
        <v>40</v>
      </c>
      <c r="P2111">
        <v>100</v>
      </c>
      <c r="Q2111">
        <v>71</v>
      </c>
      <c r="R2111" t="s">
        <v>54</v>
      </c>
      <c r="S2111" t="s">
        <v>50</v>
      </c>
      <c r="T2111" t="s">
        <v>50</v>
      </c>
      <c r="U2111" t="s">
        <v>50</v>
      </c>
      <c r="V2111" t="s">
        <v>50</v>
      </c>
      <c r="W2111" t="s">
        <v>50</v>
      </c>
      <c r="X2111" t="s">
        <v>50</v>
      </c>
      <c r="Y2111" t="s">
        <v>50</v>
      </c>
      <c r="Z2111" t="s">
        <v>52</v>
      </c>
      <c r="AA2111" t="s">
        <v>50</v>
      </c>
      <c r="AB2111" t="s">
        <v>50</v>
      </c>
      <c r="AK2111" t="s">
        <v>51</v>
      </c>
      <c r="AL2111" t="s">
        <v>50</v>
      </c>
      <c r="AM2111" t="s">
        <v>50</v>
      </c>
      <c r="AN2111" t="s">
        <v>51</v>
      </c>
      <c r="AO2111" t="s">
        <v>50</v>
      </c>
      <c r="AP2111" t="s">
        <v>50</v>
      </c>
      <c r="AQ2111" t="s">
        <v>51</v>
      </c>
      <c r="AR2111" t="s">
        <v>50</v>
      </c>
      <c r="AS2111" t="s">
        <v>50</v>
      </c>
      <c r="AT2111" t="s">
        <v>50</v>
      </c>
      <c r="AU2111" t="s">
        <v>52</v>
      </c>
      <c r="AV2111" t="s">
        <v>52</v>
      </c>
      <c r="AW2111" t="s">
        <v>52</v>
      </c>
      <c r="AX2111" t="s">
        <v>52</v>
      </c>
      <c r="AY2111" t="s">
        <v>50</v>
      </c>
    </row>
    <row r="2112" spans="1:51" hidden="1" x14ac:dyDescent="0.25">
      <c r="A2112">
        <v>300442</v>
      </c>
      <c r="B2112">
        <v>54</v>
      </c>
      <c r="C2112">
        <v>54</v>
      </c>
      <c r="D2112">
        <v>35</v>
      </c>
      <c r="E2112">
        <v>3</v>
      </c>
      <c r="F2112" t="s">
        <v>2255</v>
      </c>
      <c r="G2112" s="22">
        <v>26670</v>
      </c>
      <c r="H2112">
        <v>45</v>
      </c>
      <c r="I2112" t="s">
        <v>56</v>
      </c>
      <c r="J2112" t="s">
        <v>57</v>
      </c>
      <c r="K2112" t="s">
        <v>58</v>
      </c>
      <c r="L2112">
        <v>56.7</v>
      </c>
      <c r="M2112">
        <v>150</v>
      </c>
      <c r="N2112">
        <v>95</v>
      </c>
      <c r="O2112">
        <v>55</v>
      </c>
      <c r="P2112">
        <v>122.5</v>
      </c>
      <c r="Q2112">
        <v>82</v>
      </c>
      <c r="R2112" t="s">
        <v>54</v>
      </c>
      <c r="S2112" t="s">
        <v>50</v>
      </c>
      <c r="T2112" t="s">
        <v>50</v>
      </c>
      <c r="U2112" t="s">
        <v>50</v>
      </c>
      <c r="V2112" t="s">
        <v>50</v>
      </c>
      <c r="W2112" t="s">
        <v>50</v>
      </c>
      <c r="X2112" t="s">
        <v>50</v>
      </c>
      <c r="Y2112" t="s">
        <v>50</v>
      </c>
      <c r="Z2112" t="s">
        <v>52</v>
      </c>
      <c r="AA2112" t="s">
        <v>50</v>
      </c>
      <c r="AB2112" t="s">
        <v>50</v>
      </c>
      <c r="AK2112" t="s">
        <v>51</v>
      </c>
      <c r="AL2112" t="s">
        <v>50</v>
      </c>
      <c r="AM2112" t="s">
        <v>50</v>
      </c>
      <c r="AN2112" t="s">
        <v>51</v>
      </c>
      <c r="AO2112" t="s">
        <v>50</v>
      </c>
      <c r="AP2112" t="s">
        <v>50</v>
      </c>
      <c r="AQ2112" t="s">
        <v>51</v>
      </c>
      <c r="AR2112" t="s">
        <v>50</v>
      </c>
      <c r="AS2112" t="s">
        <v>50</v>
      </c>
      <c r="AT2112" t="s">
        <v>50</v>
      </c>
      <c r="AU2112" t="s">
        <v>52</v>
      </c>
      <c r="AV2112" t="s">
        <v>52</v>
      </c>
      <c r="AW2112" t="s">
        <v>52</v>
      </c>
      <c r="AX2112" t="s">
        <v>52</v>
      </c>
      <c r="AY2112" t="s">
        <v>50</v>
      </c>
    </row>
    <row r="2113" spans="1:51" x14ac:dyDescent="0.25">
      <c r="A2113">
        <v>300453</v>
      </c>
      <c r="B2113">
        <v>60</v>
      </c>
      <c r="C2113">
        <v>60</v>
      </c>
      <c r="D2113">
        <v>60</v>
      </c>
      <c r="E2113">
        <v>1</v>
      </c>
      <c r="F2113" t="s">
        <v>503</v>
      </c>
      <c r="G2113" s="22">
        <v>12777</v>
      </c>
      <c r="H2113">
        <v>84</v>
      </c>
      <c r="I2113" t="s">
        <v>56</v>
      </c>
      <c r="J2113" t="s">
        <v>47</v>
      </c>
      <c r="K2113" t="s">
        <v>58</v>
      </c>
      <c r="L2113">
        <v>27.7</v>
      </c>
      <c r="M2113">
        <v>140</v>
      </c>
      <c r="N2113">
        <v>70</v>
      </c>
      <c r="O2113">
        <v>70</v>
      </c>
      <c r="P2113">
        <v>105</v>
      </c>
      <c r="Q2113">
        <v>78</v>
      </c>
      <c r="R2113" t="s">
        <v>54</v>
      </c>
      <c r="S2113" t="s">
        <v>50</v>
      </c>
      <c r="T2113" t="s">
        <v>50</v>
      </c>
      <c r="U2113" t="s">
        <v>50</v>
      </c>
      <c r="V2113" t="s">
        <v>51</v>
      </c>
      <c r="W2113" t="s">
        <v>51</v>
      </c>
      <c r="X2113" t="s">
        <v>51</v>
      </c>
      <c r="Y2113" t="s">
        <v>50</v>
      </c>
      <c r="Z2113" t="s">
        <v>52</v>
      </c>
      <c r="AA2113" t="s">
        <v>50</v>
      </c>
      <c r="AB2113" t="s">
        <v>51</v>
      </c>
      <c r="AC2113">
        <v>88</v>
      </c>
      <c r="AD2113">
        <v>70</v>
      </c>
      <c r="AE2113">
        <v>124</v>
      </c>
      <c r="AF2113">
        <v>4.5999999999999996</v>
      </c>
      <c r="AI2113">
        <v>4.2</v>
      </c>
      <c r="AJ2113">
        <v>2.6</v>
      </c>
      <c r="AK2113" t="s">
        <v>51</v>
      </c>
      <c r="AL2113" t="s">
        <v>50</v>
      </c>
      <c r="AM2113" t="s">
        <v>50</v>
      </c>
      <c r="AN2113" t="s">
        <v>50</v>
      </c>
      <c r="AO2113" t="s">
        <v>51</v>
      </c>
      <c r="AP2113" t="s">
        <v>50</v>
      </c>
      <c r="AQ2113" t="s">
        <v>50</v>
      </c>
      <c r="AR2113" t="s">
        <v>50</v>
      </c>
      <c r="AS2113" t="s">
        <v>50</v>
      </c>
      <c r="AT2113" t="s">
        <v>50</v>
      </c>
      <c r="AU2113" t="s">
        <v>52</v>
      </c>
      <c r="AV2113" t="s">
        <v>52</v>
      </c>
      <c r="AW2113" t="s">
        <v>52</v>
      </c>
      <c r="AX2113" t="s">
        <v>52</v>
      </c>
      <c r="AY2113" t="s">
        <v>51</v>
      </c>
    </row>
    <row r="2114" spans="1:51" hidden="1" x14ac:dyDescent="0.25">
      <c r="A2114">
        <v>300453</v>
      </c>
      <c r="B2114">
        <v>60</v>
      </c>
      <c r="C2114">
        <v>60</v>
      </c>
      <c r="D2114">
        <v>60</v>
      </c>
      <c r="E2114">
        <v>2</v>
      </c>
      <c r="F2114" t="s">
        <v>2256</v>
      </c>
      <c r="G2114" s="22">
        <v>12777</v>
      </c>
      <c r="H2114">
        <v>84</v>
      </c>
      <c r="I2114" t="s">
        <v>56</v>
      </c>
      <c r="J2114" t="s">
        <v>47</v>
      </c>
      <c r="K2114" t="s">
        <v>58</v>
      </c>
      <c r="L2114">
        <v>27.7</v>
      </c>
      <c r="M2114">
        <v>130</v>
      </c>
      <c r="N2114">
        <v>60</v>
      </c>
      <c r="O2114">
        <v>70</v>
      </c>
      <c r="P2114">
        <v>95</v>
      </c>
      <c r="Q2114">
        <v>43</v>
      </c>
      <c r="R2114" t="s">
        <v>54</v>
      </c>
      <c r="S2114" t="s">
        <v>50</v>
      </c>
      <c r="T2114" t="s">
        <v>50</v>
      </c>
      <c r="U2114" t="s">
        <v>50</v>
      </c>
      <c r="V2114" t="s">
        <v>51</v>
      </c>
      <c r="W2114" t="s">
        <v>51</v>
      </c>
      <c r="X2114" t="s">
        <v>51</v>
      </c>
      <c r="Y2114" t="s">
        <v>50</v>
      </c>
      <c r="Z2114" t="s">
        <v>52</v>
      </c>
      <c r="AA2114" t="s">
        <v>50</v>
      </c>
      <c r="AB2114" t="s">
        <v>51</v>
      </c>
      <c r="AC2114">
        <v>90</v>
      </c>
      <c r="AD2114">
        <v>68</v>
      </c>
      <c r="AE2114">
        <v>129</v>
      </c>
      <c r="AF2114">
        <v>4.4000000000000004</v>
      </c>
      <c r="AK2114" t="s">
        <v>51</v>
      </c>
      <c r="AL2114" t="s">
        <v>50</v>
      </c>
      <c r="AM2114" t="s">
        <v>50</v>
      </c>
      <c r="AN2114" t="s">
        <v>51</v>
      </c>
      <c r="AO2114" t="s">
        <v>51</v>
      </c>
      <c r="AP2114" t="s">
        <v>51</v>
      </c>
      <c r="AQ2114" t="s">
        <v>50</v>
      </c>
      <c r="AR2114" t="s">
        <v>50</v>
      </c>
      <c r="AS2114" t="s">
        <v>50</v>
      </c>
      <c r="AT2114" t="s">
        <v>50</v>
      </c>
      <c r="AU2114" t="s">
        <v>52</v>
      </c>
      <c r="AV2114" t="s">
        <v>52</v>
      </c>
      <c r="AW2114" t="s">
        <v>52</v>
      </c>
      <c r="AX2114" t="s">
        <v>52</v>
      </c>
      <c r="AY2114" t="s">
        <v>51</v>
      </c>
    </row>
    <row r="2115" spans="1:51" hidden="1" x14ac:dyDescent="0.25">
      <c r="A2115">
        <v>300453</v>
      </c>
      <c r="B2115">
        <v>60</v>
      </c>
      <c r="C2115">
        <v>60</v>
      </c>
      <c r="D2115">
        <v>60</v>
      </c>
      <c r="E2115">
        <v>3</v>
      </c>
      <c r="F2115" t="s">
        <v>2257</v>
      </c>
      <c r="G2115" s="22">
        <v>12777</v>
      </c>
      <c r="H2115">
        <v>84</v>
      </c>
      <c r="I2115" t="s">
        <v>56</v>
      </c>
      <c r="J2115" t="s">
        <v>47</v>
      </c>
      <c r="K2115" t="s">
        <v>58</v>
      </c>
      <c r="L2115">
        <v>26</v>
      </c>
      <c r="M2115">
        <v>115</v>
      </c>
      <c r="N2115">
        <v>60</v>
      </c>
      <c r="O2115">
        <v>55</v>
      </c>
      <c r="P2115">
        <v>87.5</v>
      </c>
      <c r="Q2115">
        <v>56</v>
      </c>
      <c r="R2115" t="s">
        <v>54</v>
      </c>
      <c r="S2115" t="s">
        <v>50</v>
      </c>
      <c r="T2115" t="s">
        <v>50</v>
      </c>
      <c r="U2115" t="s">
        <v>50</v>
      </c>
      <c r="V2115" t="s">
        <v>51</v>
      </c>
      <c r="W2115" t="s">
        <v>51</v>
      </c>
      <c r="X2115" t="s">
        <v>51</v>
      </c>
      <c r="Y2115" t="s">
        <v>50</v>
      </c>
      <c r="Z2115" t="s">
        <v>52</v>
      </c>
      <c r="AA2115" t="s">
        <v>50</v>
      </c>
      <c r="AB2115" t="s">
        <v>51</v>
      </c>
      <c r="AK2115" t="s">
        <v>51</v>
      </c>
      <c r="AL2115" t="s">
        <v>50</v>
      </c>
      <c r="AM2115" t="s">
        <v>50</v>
      </c>
      <c r="AN2115" t="s">
        <v>51</v>
      </c>
      <c r="AO2115" t="s">
        <v>51</v>
      </c>
      <c r="AP2115" t="s">
        <v>51</v>
      </c>
      <c r="AQ2115" t="s">
        <v>50</v>
      </c>
      <c r="AR2115" t="s">
        <v>50</v>
      </c>
      <c r="AS2115" t="s">
        <v>50</v>
      </c>
      <c r="AT2115" t="s">
        <v>50</v>
      </c>
      <c r="AU2115" t="s">
        <v>52</v>
      </c>
      <c r="AV2115" t="s">
        <v>52</v>
      </c>
      <c r="AW2115" t="s">
        <v>52</v>
      </c>
      <c r="AX2115" t="s">
        <v>52</v>
      </c>
      <c r="AY2115" t="s">
        <v>51</v>
      </c>
    </row>
    <row r="2116" spans="1:51" hidden="1" x14ac:dyDescent="0.25">
      <c r="A2116">
        <v>300453</v>
      </c>
      <c r="B2116">
        <v>60</v>
      </c>
      <c r="C2116">
        <v>60</v>
      </c>
      <c r="D2116">
        <v>60</v>
      </c>
      <c r="E2116">
        <v>4</v>
      </c>
      <c r="F2116" t="s">
        <v>2258</v>
      </c>
      <c r="G2116" s="22">
        <v>12777</v>
      </c>
      <c r="H2116">
        <v>84</v>
      </c>
      <c r="I2116" t="s">
        <v>56</v>
      </c>
      <c r="J2116" t="s">
        <v>47</v>
      </c>
      <c r="K2116" t="s">
        <v>58</v>
      </c>
      <c r="L2116">
        <v>28.7</v>
      </c>
      <c r="M2116">
        <v>110</v>
      </c>
      <c r="N2116">
        <v>55</v>
      </c>
      <c r="O2116">
        <v>55</v>
      </c>
      <c r="P2116">
        <v>82.5</v>
      </c>
      <c r="Q2116">
        <v>46</v>
      </c>
      <c r="R2116" t="s">
        <v>54</v>
      </c>
      <c r="S2116" t="s">
        <v>50</v>
      </c>
      <c r="T2116" t="s">
        <v>50</v>
      </c>
      <c r="U2116" t="s">
        <v>50</v>
      </c>
      <c r="V2116" t="s">
        <v>51</v>
      </c>
      <c r="W2116" t="s">
        <v>51</v>
      </c>
      <c r="X2116" t="s">
        <v>51</v>
      </c>
      <c r="Y2116" t="s">
        <v>50</v>
      </c>
      <c r="Z2116" t="s">
        <v>52</v>
      </c>
      <c r="AA2116" t="s">
        <v>50</v>
      </c>
      <c r="AB2116" t="s">
        <v>51</v>
      </c>
      <c r="AC2116">
        <v>65</v>
      </c>
      <c r="AD2116">
        <v>85</v>
      </c>
      <c r="AE2116">
        <v>121</v>
      </c>
      <c r="AF2116">
        <v>4.3</v>
      </c>
      <c r="AI2116">
        <v>3.6</v>
      </c>
      <c r="AJ2116">
        <v>2.1</v>
      </c>
      <c r="AK2116" t="s">
        <v>51</v>
      </c>
      <c r="AL2116" t="s">
        <v>50</v>
      </c>
      <c r="AM2116" t="s">
        <v>50</v>
      </c>
      <c r="AN2116" t="s">
        <v>51</v>
      </c>
      <c r="AO2116" t="s">
        <v>51</v>
      </c>
      <c r="AP2116" t="s">
        <v>51</v>
      </c>
      <c r="AQ2116" t="s">
        <v>50</v>
      </c>
      <c r="AR2116" t="s">
        <v>50</v>
      </c>
      <c r="AS2116" t="s">
        <v>50</v>
      </c>
      <c r="AT2116" t="s">
        <v>50</v>
      </c>
      <c r="AU2116" t="s">
        <v>52</v>
      </c>
      <c r="AV2116" t="s">
        <v>52</v>
      </c>
      <c r="AW2116" t="s">
        <v>52</v>
      </c>
      <c r="AX2116" t="s">
        <v>52</v>
      </c>
      <c r="AY2116" t="s">
        <v>51</v>
      </c>
    </row>
    <row r="2117" spans="1:51" x14ac:dyDescent="0.25">
      <c r="A2117">
        <v>300592</v>
      </c>
      <c r="B2117">
        <v>68</v>
      </c>
      <c r="C2117">
        <v>68</v>
      </c>
      <c r="D2117">
        <v>60</v>
      </c>
      <c r="E2117">
        <v>1</v>
      </c>
      <c r="F2117" t="s">
        <v>504</v>
      </c>
      <c r="G2117" s="22">
        <v>23391</v>
      </c>
      <c r="H2117">
        <v>54</v>
      </c>
      <c r="I2117" t="s">
        <v>56</v>
      </c>
      <c r="J2117" t="s">
        <v>57</v>
      </c>
      <c r="K2117" t="s">
        <v>58</v>
      </c>
      <c r="L2117">
        <v>40.1</v>
      </c>
      <c r="M2117">
        <v>135</v>
      </c>
      <c r="N2117">
        <v>75</v>
      </c>
      <c r="O2117">
        <v>60</v>
      </c>
      <c r="P2117">
        <v>105</v>
      </c>
      <c r="Q2117">
        <v>77</v>
      </c>
      <c r="R2117" t="s">
        <v>59</v>
      </c>
      <c r="S2117" t="s">
        <v>51</v>
      </c>
      <c r="T2117" t="s">
        <v>50</v>
      </c>
      <c r="U2117" t="s">
        <v>50</v>
      </c>
      <c r="V2117" t="s">
        <v>50</v>
      </c>
      <c r="W2117" t="s">
        <v>50</v>
      </c>
      <c r="X2117" t="s">
        <v>50</v>
      </c>
      <c r="Y2117" t="s">
        <v>50</v>
      </c>
      <c r="Z2117" t="s">
        <v>52</v>
      </c>
      <c r="AA2117" t="s">
        <v>50</v>
      </c>
      <c r="AB2117" t="s">
        <v>50</v>
      </c>
      <c r="AK2117" t="s">
        <v>50</v>
      </c>
      <c r="AL2117" t="s">
        <v>50</v>
      </c>
      <c r="AM2117" t="s">
        <v>50</v>
      </c>
      <c r="AN2117" t="s">
        <v>50</v>
      </c>
      <c r="AO2117" t="s">
        <v>50</v>
      </c>
      <c r="AP2117" t="s">
        <v>50</v>
      </c>
      <c r="AQ2117" t="s">
        <v>50</v>
      </c>
      <c r="AR2117" t="s">
        <v>50</v>
      </c>
      <c r="AS2117" t="s">
        <v>50</v>
      </c>
      <c r="AT2117" t="s">
        <v>50</v>
      </c>
      <c r="AU2117" t="s">
        <v>52</v>
      </c>
      <c r="AV2117" t="s">
        <v>52</v>
      </c>
      <c r="AW2117" t="s">
        <v>52</v>
      </c>
      <c r="AX2117" t="s">
        <v>52</v>
      </c>
      <c r="AY2117" t="s">
        <v>50</v>
      </c>
    </row>
    <row r="2118" spans="1:51" hidden="1" x14ac:dyDescent="0.25">
      <c r="A2118">
        <v>300592</v>
      </c>
      <c r="B2118">
        <v>68</v>
      </c>
      <c r="C2118">
        <v>68</v>
      </c>
      <c r="D2118">
        <v>60</v>
      </c>
      <c r="E2118">
        <v>2</v>
      </c>
      <c r="F2118" t="s">
        <v>2259</v>
      </c>
      <c r="G2118" s="22">
        <v>23391</v>
      </c>
      <c r="H2118">
        <v>54</v>
      </c>
      <c r="I2118" t="s">
        <v>56</v>
      </c>
      <c r="J2118" t="s">
        <v>57</v>
      </c>
      <c r="K2118" t="s">
        <v>58</v>
      </c>
      <c r="L2118">
        <v>40.1</v>
      </c>
      <c r="M2118">
        <v>122</v>
      </c>
      <c r="N2118">
        <v>70</v>
      </c>
      <c r="O2118">
        <v>52</v>
      </c>
      <c r="P2118">
        <v>96</v>
      </c>
      <c r="Q2118">
        <v>81</v>
      </c>
      <c r="R2118" t="s">
        <v>54</v>
      </c>
      <c r="S2118" t="s">
        <v>51</v>
      </c>
      <c r="T2118" t="s">
        <v>50</v>
      </c>
      <c r="U2118" t="s">
        <v>50</v>
      </c>
      <c r="V2118" t="s">
        <v>50</v>
      </c>
      <c r="W2118" t="s">
        <v>50</v>
      </c>
      <c r="X2118" t="s">
        <v>50</v>
      </c>
      <c r="Y2118" t="s">
        <v>50</v>
      </c>
      <c r="Z2118" t="s">
        <v>52</v>
      </c>
      <c r="AA2118" t="s">
        <v>50</v>
      </c>
      <c r="AB2118" t="s">
        <v>50</v>
      </c>
      <c r="AK2118" t="s">
        <v>50</v>
      </c>
      <c r="AL2118" t="s">
        <v>50</v>
      </c>
      <c r="AM2118" t="s">
        <v>50</v>
      </c>
      <c r="AN2118" t="s">
        <v>50</v>
      </c>
      <c r="AO2118" t="s">
        <v>50</v>
      </c>
      <c r="AP2118" t="s">
        <v>50</v>
      </c>
      <c r="AQ2118" t="s">
        <v>50</v>
      </c>
      <c r="AR2118" t="s">
        <v>50</v>
      </c>
      <c r="AS2118" t="s">
        <v>50</v>
      </c>
      <c r="AT2118" t="s">
        <v>50</v>
      </c>
      <c r="AU2118" t="s">
        <v>52</v>
      </c>
      <c r="AV2118" t="s">
        <v>52</v>
      </c>
      <c r="AW2118" t="s">
        <v>52</v>
      </c>
      <c r="AX2118" t="s">
        <v>52</v>
      </c>
      <c r="AY2118" t="s">
        <v>50</v>
      </c>
    </row>
    <row r="2119" spans="1:51" x14ac:dyDescent="0.25">
      <c r="A2119">
        <v>300818</v>
      </c>
      <c r="B2119">
        <v>55</v>
      </c>
      <c r="C2119">
        <v>55</v>
      </c>
      <c r="D2119">
        <v>55</v>
      </c>
      <c r="E2119">
        <v>1</v>
      </c>
      <c r="F2119" t="s">
        <v>505</v>
      </c>
      <c r="G2119" s="22">
        <v>13365</v>
      </c>
      <c r="H2119">
        <v>82</v>
      </c>
      <c r="I2119" t="s">
        <v>56</v>
      </c>
      <c r="J2119" t="s">
        <v>57</v>
      </c>
      <c r="K2119" t="s">
        <v>58</v>
      </c>
      <c r="L2119">
        <v>35.700000000000003</v>
      </c>
      <c r="M2119">
        <v>150</v>
      </c>
      <c r="N2119">
        <v>90</v>
      </c>
      <c r="O2119">
        <v>60</v>
      </c>
      <c r="P2119">
        <v>120</v>
      </c>
      <c r="Q2119">
        <v>75</v>
      </c>
      <c r="R2119" t="s">
        <v>54</v>
      </c>
      <c r="S2119" t="s">
        <v>50</v>
      </c>
      <c r="T2119" t="s">
        <v>50</v>
      </c>
      <c r="U2119" t="s">
        <v>50</v>
      </c>
      <c r="V2119" t="s">
        <v>51</v>
      </c>
      <c r="W2119" t="s">
        <v>50</v>
      </c>
      <c r="X2119" t="s">
        <v>51</v>
      </c>
      <c r="Y2119" t="s">
        <v>50</v>
      </c>
      <c r="Z2119" t="s">
        <v>52</v>
      </c>
      <c r="AA2119" t="s">
        <v>50</v>
      </c>
      <c r="AB2119" t="s">
        <v>50</v>
      </c>
      <c r="AC2119">
        <v>94</v>
      </c>
      <c r="AD2119">
        <v>66</v>
      </c>
      <c r="AE2119">
        <v>153</v>
      </c>
      <c r="AF2119">
        <v>4.9000000000000004</v>
      </c>
      <c r="AI2119">
        <v>3.5</v>
      </c>
      <c r="AJ2119">
        <v>2.2000000000000002</v>
      </c>
      <c r="AK2119" t="s">
        <v>50</v>
      </c>
      <c r="AL2119" t="s">
        <v>51</v>
      </c>
      <c r="AM2119" t="s">
        <v>50</v>
      </c>
      <c r="AN2119" t="s">
        <v>51</v>
      </c>
      <c r="AO2119" t="s">
        <v>50</v>
      </c>
      <c r="AP2119" t="s">
        <v>50</v>
      </c>
      <c r="AQ2119" t="s">
        <v>50</v>
      </c>
      <c r="AR2119" t="s">
        <v>50</v>
      </c>
      <c r="AS2119" t="s">
        <v>50</v>
      </c>
      <c r="AT2119" t="s">
        <v>50</v>
      </c>
      <c r="AU2119" t="s">
        <v>52</v>
      </c>
      <c r="AV2119" t="s">
        <v>52</v>
      </c>
      <c r="AW2119" t="s">
        <v>52</v>
      </c>
      <c r="AX2119" t="s">
        <v>52</v>
      </c>
      <c r="AY2119" t="s">
        <v>51</v>
      </c>
    </row>
    <row r="2120" spans="1:51" hidden="1" x14ac:dyDescent="0.25">
      <c r="A2120">
        <v>300818</v>
      </c>
      <c r="B2120">
        <v>55</v>
      </c>
      <c r="C2120">
        <v>55</v>
      </c>
      <c r="D2120">
        <v>55</v>
      </c>
      <c r="E2120">
        <v>2</v>
      </c>
      <c r="F2120" t="s">
        <v>2260</v>
      </c>
      <c r="G2120" s="22">
        <v>13365</v>
      </c>
      <c r="H2120">
        <v>82</v>
      </c>
      <c r="I2120" t="s">
        <v>56</v>
      </c>
      <c r="J2120" t="s">
        <v>57</v>
      </c>
      <c r="K2120" t="s">
        <v>58</v>
      </c>
      <c r="L2120">
        <v>35.700000000000003</v>
      </c>
      <c r="O2120">
        <v>0</v>
      </c>
      <c r="P2120">
        <v>0</v>
      </c>
      <c r="S2120" t="s">
        <v>50</v>
      </c>
      <c r="T2120" t="s">
        <v>50</v>
      </c>
      <c r="V2120" t="s">
        <v>51</v>
      </c>
      <c r="W2120" t="s">
        <v>50</v>
      </c>
      <c r="X2120" t="s">
        <v>51</v>
      </c>
      <c r="Y2120" t="s">
        <v>50</v>
      </c>
      <c r="Z2120" t="s">
        <v>52</v>
      </c>
      <c r="AA2120" t="s">
        <v>50</v>
      </c>
      <c r="AB2120" t="s">
        <v>50</v>
      </c>
      <c r="AK2120" t="s">
        <v>50</v>
      </c>
      <c r="AL2120" t="s">
        <v>51</v>
      </c>
      <c r="AM2120" t="s">
        <v>50</v>
      </c>
      <c r="AN2120" t="s">
        <v>51</v>
      </c>
      <c r="AO2120" t="s">
        <v>50</v>
      </c>
      <c r="AP2120" t="s">
        <v>50</v>
      </c>
      <c r="AQ2120" t="s">
        <v>50</v>
      </c>
      <c r="AR2120" t="s">
        <v>50</v>
      </c>
      <c r="AS2120" t="s">
        <v>50</v>
      </c>
      <c r="AT2120" t="s">
        <v>50</v>
      </c>
      <c r="AU2120" t="s">
        <v>52</v>
      </c>
      <c r="AV2120" t="s">
        <v>52</v>
      </c>
      <c r="AW2120" t="s">
        <v>52</v>
      </c>
      <c r="AX2120" t="s">
        <v>52</v>
      </c>
      <c r="AY2120" t="s">
        <v>51</v>
      </c>
    </row>
    <row r="2121" spans="1:51" x14ac:dyDescent="0.25">
      <c r="A2121">
        <v>301180</v>
      </c>
      <c r="B2121">
        <v>68</v>
      </c>
      <c r="C2121">
        <v>68</v>
      </c>
      <c r="D2121">
        <v>68</v>
      </c>
      <c r="E2121">
        <v>1</v>
      </c>
      <c r="F2121" t="s">
        <v>506</v>
      </c>
      <c r="G2121" s="22">
        <v>9988</v>
      </c>
      <c r="H2121">
        <v>91</v>
      </c>
      <c r="I2121" t="s">
        <v>46</v>
      </c>
      <c r="J2121" t="s">
        <v>47</v>
      </c>
      <c r="K2121" t="s">
        <v>58</v>
      </c>
      <c r="L2121">
        <v>18.899999999999999</v>
      </c>
      <c r="M2121">
        <v>125</v>
      </c>
      <c r="N2121">
        <v>50</v>
      </c>
      <c r="O2121">
        <v>75</v>
      </c>
      <c r="P2121">
        <v>87.5</v>
      </c>
      <c r="Q2121">
        <v>80</v>
      </c>
      <c r="R2121" t="s">
        <v>54</v>
      </c>
      <c r="S2121" t="s">
        <v>50</v>
      </c>
      <c r="T2121" t="s">
        <v>50</v>
      </c>
      <c r="U2121" t="s">
        <v>50</v>
      </c>
      <c r="V2121" t="s">
        <v>51</v>
      </c>
      <c r="W2121" t="s">
        <v>50</v>
      </c>
      <c r="X2121" t="s">
        <v>50</v>
      </c>
      <c r="Y2121" t="s">
        <v>50</v>
      </c>
      <c r="Z2121" t="s">
        <v>52</v>
      </c>
      <c r="AA2121" t="s">
        <v>50</v>
      </c>
      <c r="AB2121" t="s">
        <v>50</v>
      </c>
      <c r="AC2121">
        <v>80</v>
      </c>
      <c r="AD2121">
        <v>56</v>
      </c>
      <c r="AE2121">
        <v>118</v>
      </c>
      <c r="AF2121">
        <v>4.3</v>
      </c>
      <c r="AI2121">
        <v>5.0999999999999996</v>
      </c>
      <c r="AJ2121">
        <v>3.1</v>
      </c>
      <c r="AK2121" t="s">
        <v>50</v>
      </c>
      <c r="AL2121" t="s">
        <v>51</v>
      </c>
      <c r="AM2121" t="s">
        <v>50</v>
      </c>
      <c r="AN2121" t="s">
        <v>50</v>
      </c>
      <c r="AO2121" t="s">
        <v>50</v>
      </c>
      <c r="AP2121" t="s">
        <v>50</v>
      </c>
      <c r="AQ2121" t="s">
        <v>50</v>
      </c>
      <c r="AR2121" t="s">
        <v>50</v>
      </c>
      <c r="AS2121" t="s">
        <v>51</v>
      </c>
      <c r="AT2121" t="s">
        <v>50</v>
      </c>
      <c r="AU2121" t="s">
        <v>52</v>
      </c>
      <c r="AV2121" t="s">
        <v>52</v>
      </c>
      <c r="AW2121" t="s">
        <v>52</v>
      </c>
      <c r="AX2121" t="s">
        <v>52</v>
      </c>
      <c r="AY2121" t="s">
        <v>51</v>
      </c>
    </row>
    <row r="2122" spans="1:51" hidden="1" x14ac:dyDescent="0.25">
      <c r="A2122">
        <v>301180</v>
      </c>
      <c r="B2122">
        <v>68</v>
      </c>
      <c r="C2122">
        <v>68</v>
      </c>
      <c r="D2122">
        <v>68</v>
      </c>
      <c r="E2122">
        <v>2</v>
      </c>
      <c r="F2122" t="s">
        <v>2261</v>
      </c>
      <c r="G2122" s="22">
        <v>9988</v>
      </c>
      <c r="H2122">
        <v>91</v>
      </c>
      <c r="I2122" t="s">
        <v>46</v>
      </c>
      <c r="J2122" t="s">
        <v>47</v>
      </c>
      <c r="K2122" t="s">
        <v>58</v>
      </c>
      <c r="L2122">
        <v>18.899999999999999</v>
      </c>
      <c r="O2122">
        <v>0</v>
      </c>
      <c r="P2122">
        <v>0</v>
      </c>
      <c r="S2122" t="s">
        <v>50</v>
      </c>
      <c r="T2122" t="s">
        <v>50</v>
      </c>
      <c r="V2122" t="s">
        <v>51</v>
      </c>
      <c r="W2122" t="s">
        <v>50</v>
      </c>
      <c r="X2122" t="s">
        <v>50</v>
      </c>
      <c r="Y2122" t="s">
        <v>50</v>
      </c>
      <c r="Z2122" t="s">
        <v>52</v>
      </c>
      <c r="AA2122" t="s">
        <v>50</v>
      </c>
      <c r="AB2122" t="s">
        <v>50</v>
      </c>
      <c r="AK2122" t="s">
        <v>50</v>
      </c>
      <c r="AL2122" t="s">
        <v>51</v>
      </c>
      <c r="AM2122" t="s">
        <v>50</v>
      </c>
      <c r="AN2122" t="s">
        <v>50</v>
      </c>
      <c r="AO2122" t="s">
        <v>50</v>
      </c>
      <c r="AP2122" t="s">
        <v>50</v>
      </c>
      <c r="AQ2122" t="s">
        <v>50</v>
      </c>
      <c r="AR2122" t="s">
        <v>50</v>
      </c>
      <c r="AS2122" t="s">
        <v>51</v>
      </c>
      <c r="AT2122" t="s">
        <v>50</v>
      </c>
      <c r="AU2122" t="s">
        <v>52</v>
      </c>
      <c r="AV2122" t="s">
        <v>52</v>
      </c>
      <c r="AW2122" t="s">
        <v>52</v>
      </c>
      <c r="AX2122" t="s">
        <v>52</v>
      </c>
      <c r="AY2122" t="s">
        <v>51</v>
      </c>
    </row>
    <row r="2123" spans="1:51" x14ac:dyDescent="0.25">
      <c r="A2123">
        <v>301222</v>
      </c>
      <c r="B2123">
        <v>77</v>
      </c>
      <c r="C2123">
        <v>77</v>
      </c>
      <c r="D2123">
        <v>77</v>
      </c>
      <c r="E2123">
        <v>1</v>
      </c>
      <c r="F2123" t="s">
        <v>507</v>
      </c>
      <c r="G2123" s="22">
        <v>12249</v>
      </c>
      <c r="H2123">
        <v>85</v>
      </c>
      <c r="I2123" t="s">
        <v>46</v>
      </c>
      <c r="J2123" t="s">
        <v>57</v>
      </c>
      <c r="K2123" t="s">
        <v>58</v>
      </c>
      <c r="L2123">
        <v>25</v>
      </c>
      <c r="M2123">
        <v>150</v>
      </c>
      <c r="N2123">
        <v>70</v>
      </c>
      <c r="O2123">
        <v>80</v>
      </c>
      <c r="P2123">
        <v>110</v>
      </c>
      <c r="Q2123">
        <v>59</v>
      </c>
      <c r="R2123" t="s">
        <v>54</v>
      </c>
      <c r="S2123" t="s">
        <v>50</v>
      </c>
      <c r="T2123" t="s">
        <v>50</v>
      </c>
      <c r="U2123" t="s">
        <v>50</v>
      </c>
      <c r="V2123" t="s">
        <v>50</v>
      </c>
      <c r="W2123" t="s">
        <v>50</v>
      </c>
      <c r="X2123" t="s">
        <v>50</v>
      </c>
      <c r="Y2123" t="s">
        <v>51</v>
      </c>
      <c r="Z2123" t="s">
        <v>52</v>
      </c>
      <c r="AA2123" t="s">
        <v>50</v>
      </c>
      <c r="AB2123" t="s">
        <v>50</v>
      </c>
      <c r="AC2123">
        <v>76</v>
      </c>
      <c r="AD2123">
        <v>63</v>
      </c>
      <c r="AE2123">
        <v>118</v>
      </c>
      <c r="AF2123">
        <v>5</v>
      </c>
      <c r="AI2123">
        <v>6.8</v>
      </c>
      <c r="AJ2123">
        <v>4.7</v>
      </c>
      <c r="AK2123" t="s">
        <v>50</v>
      </c>
      <c r="AL2123" t="s">
        <v>51</v>
      </c>
      <c r="AM2123" t="s">
        <v>50</v>
      </c>
      <c r="AN2123" t="s">
        <v>50</v>
      </c>
      <c r="AO2123" t="s">
        <v>51</v>
      </c>
      <c r="AP2123" t="s">
        <v>50</v>
      </c>
      <c r="AQ2123" t="s">
        <v>50</v>
      </c>
      <c r="AR2123" t="s">
        <v>50</v>
      </c>
      <c r="AS2123" t="s">
        <v>51</v>
      </c>
      <c r="AT2123" t="s">
        <v>50</v>
      </c>
      <c r="AU2123" t="s">
        <v>52</v>
      </c>
      <c r="AV2123" t="s">
        <v>52</v>
      </c>
      <c r="AW2123" t="s">
        <v>52</v>
      </c>
      <c r="AX2123" t="s">
        <v>52</v>
      </c>
      <c r="AY2123" t="s">
        <v>51</v>
      </c>
    </row>
    <row r="2124" spans="1:51" hidden="1" x14ac:dyDescent="0.25">
      <c r="A2124">
        <v>301222</v>
      </c>
      <c r="B2124">
        <v>77</v>
      </c>
      <c r="C2124">
        <v>77</v>
      </c>
      <c r="D2124">
        <v>77</v>
      </c>
      <c r="E2124">
        <v>2</v>
      </c>
      <c r="F2124" t="s">
        <v>2262</v>
      </c>
      <c r="G2124" s="22">
        <v>12249</v>
      </c>
      <c r="H2124">
        <v>85</v>
      </c>
      <c r="I2124" t="s">
        <v>46</v>
      </c>
      <c r="J2124" t="s">
        <v>57</v>
      </c>
      <c r="K2124" t="s">
        <v>58</v>
      </c>
      <c r="L2124">
        <v>23.8</v>
      </c>
      <c r="M2124">
        <v>120</v>
      </c>
      <c r="N2124">
        <v>60</v>
      </c>
      <c r="O2124">
        <v>60</v>
      </c>
      <c r="P2124">
        <v>90</v>
      </c>
      <c r="Q2124">
        <v>61</v>
      </c>
      <c r="R2124" t="s">
        <v>54</v>
      </c>
      <c r="S2124" t="s">
        <v>50</v>
      </c>
      <c r="T2124" t="s">
        <v>50</v>
      </c>
      <c r="U2124" t="s">
        <v>50</v>
      </c>
      <c r="V2124" t="s">
        <v>50</v>
      </c>
      <c r="W2124" t="s">
        <v>50</v>
      </c>
      <c r="X2124" t="s">
        <v>50</v>
      </c>
      <c r="Y2124" t="s">
        <v>51</v>
      </c>
      <c r="Z2124" t="s">
        <v>52</v>
      </c>
      <c r="AA2124" t="s">
        <v>50</v>
      </c>
      <c r="AB2124" t="s">
        <v>50</v>
      </c>
      <c r="AK2124" t="s">
        <v>50</v>
      </c>
      <c r="AL2124" t="s">
        <v>51</v>
      </c>
      <c r="AM2124" t="s">
        <v>50</v>
      </c>
      <c r="AN2124" t="s">
        <v>51</v>
      </c>
      <c r="AO2124" t="s">
        <v>51</v>
      </c>
      <c r="AP2124" t="s">
        <v>50</v>
      </c>
      <c r="AQ2124" t="s">
        <v>50</v>
      </c>
      <c r="AR2124" t="s">
        <v>50</v>
      </c>
      <c r="AS2124" t="s">
        <v>51</v>
      </c>
      <c r="AT2124" t="s">
        <v>50</v>
      </c>
      <c r="AU2124" t="s">
        <v>52</v>
      </c>
      <c r="AV2124" t="s">
        <v>52</v>
      </c>
      <c r="AW2124" t="s">
        <v>52</v>
      </c>
      <c r="AX2124" t="s">
        <v>52</v>
      </c>
      <c r="AY2124" t="s">
        <v>51</v>
      </c>
    </row>
    <row r="2125" spans="1:51" x14ac:dyDescent="0.25">
      <c r="A2125">
        <v>301295</v>
      </c>
      <c r="B2125">
        <v>64</v>
      </c>
      <c r="C2125">
        <v>64</v>
      </c>
      <c r="D2125">
        <v>64</v>
      </c>
      <c r="E2125">
        <v>1</v>
      </c>
      <c r="F2125" t="s">
        <v>508</v>
      </c>
      <c r="G2125" s="22">
        <v>12280</v>
      </c>
      <c r="H2125">
        <v>85</v>
      </c>
      <c r="I2125" t="s">
        <v>46</v>
      </c>
      <c r="J2125" t="s">
        <v>47</v>
      </c>
      <c r="K2125" t="s">
        <v>58</v>
      </c>
      <c r="L2125">
        <v>25</v>
      </c>
      <c r="M2125">
        <v>130</v>
      </c>
      <c r="N2125">
        <v>70</v>
      </c>
      <c r="O2125">
        <v>60</v>
      </c>
      <c r="P2125">
        <v>100</v>
      </c>
      <c r="Q2125">
        <v>81</v>
      </c>
      <c r="R2125" t="s">
        <v>59</v>
      </c>
      <c r="S2125" t="s">
        <v>50</v>
      </c>
      <c r="T2125" t="s">
        <v>50</v>
      </c>
      <c r="U2125" t="s">
        <v>50</v>
      </c>
      <c r="V2125" t="s">
        <v>51</v>
      </c>
      <c r="W2125" t="s">
        <v>50</v>
      </c>
      <c r="X2125" t="s">
        <v>50</v>
      </c>
      <c r="Y2125" t="s">
        <v>51</v>
      </c>
      <c r="Z2125" t="s">
        <v>52</v>
      </c>
      <c r="AA2125" t="s">
        <v>50</v>
      </c>
      <c r="AB2125" t="s">
        <v>51</v>
      </c>
      <c r="AC2125">
        <v>80</v>
      </c>
      <c r="AD2125">
        <v>59</v>
      </c>
      <c r="AE2125">
        <v>128</v>
      </c>
      <c r="AF2125">
        <v>3.8</v>
      </c>
      <c r="AK2125" t="s">
        <v>50</v>
      </c>
      <c r="AL2125" t="s">
        <v>50</v>
      </c>
      <c r="AM2125" t="s">
        <v>50</v>
      </c>
      <c r="AN2125" t="s">
        <v>50</v>
      </c>
      <c r="AO2125" t="s">
        <v>51</v>
      </c>
      <c r="AP2125" t="s">
        <v>50</v>
      </c>
      <c r="AQ2125" t="s">
        <v>50</v>
      </c>
      <c r="AR2125" t="s">
        <v>50</v>
      </c>
      <c r="AS2125" t="s">
        <v>51</v>
      </c>
      <c r="AT2125" t="s">
        <v>50</v>
      </c>
      <c r="AU2125" t="s">
        <v>52</v>
      </c>
      <c r="AV2125" t="s">
        <v>52</v>
      </c>
      <c r="AW2125" t="s">
        <v>52</v>
      </c>
      <c r="AX2125" t="s">
        <v>52</v>
      </c>
      <c r="AY2125" t="s">
        <v>51</v>
      </c>
    </row>
    <row r="2126" spans="1:51" hidden="1" x14ac:dyDescent="0.25">
      <c r="A2126">
        <v>301295</v>
      </c>
      <c r="B2126">
        <v>64</v>
      </c>
      <c r="C2126">
        <v>64</v>
      </c>
      <c r="D2126">
        <v>64</v>
      </c>
      <c r="E2126">
        <v>2</v>
      </c>
      <c r="F2126" t="s">
        <v>2263</v>
      </c>
      <c r="G2126" s="22">
        <v>12280</v>
      </c>
      <c r="H2126">
        <v>85</v>
      </c>
      <c r="I2126" t="s">
        <v>46</v>
      </c>
      <c r="J2126" t="s">
        <v>47</v>
      </c>
      <c r="K2126" t="s">
        <v>58</v>
      </c>
      <c r="L2126">
        <v>21.7</v>
      </c>
      <c r="M2126">
        <v>120</v>
      </c>
      <c r="N2126">
        <v>60</v>
      </c>
      <c r="O2126">
        <v>60</v>
      </c>
      <c r="P2126">
        <v>90</v>
      </c>
      <c r="Q2126">
        <v>80</v>
      </c>
      <c r="R2126" t="s">
        <v>59</v>
      </c>
      <c r="S2126" t="s">
        <v>50</v>
      </c>
      <c r="T2126" t="s">
        <v>50</v>
      </c>
      <c r="U2126" t="s">
        <v>50</v>
      </c>
      <c r="V2126" t="s">
        <v>51</v>
      </c>
      <c r="W2126" t="s">
        <v>50</v>
      </c>
      <c r="X2126" t="s">
        <v>50</v>
      </c>
      <c r="Y2126" t="s">
        <v>51</v>
      </c>
      <c r="Z2126" t="s">
        <v>52</v>
      </c>
      <c r="AA2126" t="s">
        <v>50</v>
      </c>
      <c r="AB2126" t="s">
        <v>51</v>
      </c>
      <c r="AC2126">
        <v>86</v>
      </c>
      <c r="AD2126">
        <v>54</v>
      </c>
      <c r="AE2126">
        <v>120</v>
      </c>
      <c r="AF2126">
        <v>3.4</v>
      </c>
      <c r="AK2126" t="s">
        <v>50</v>
      </c>
      <c r="AL2126" t="s">
        <v>50</v>
      </c>
      <c r="AM2126" t="s">
        <v>50</v>
      </c>
      <c r="AN2126" t="s">
        <v>50</v>
      </c>
      <c r="AO2126" t="s">
        <v>51</v>
      </c>
      <c r="AP2126" t="s">
        <v>50</v>
      </c>
      <c r="AQ2126" t="s">
        <v>50</v>
      </c>
      <c r="AR2126" t="s">
        <v>50</v>
      </c>
      <c r="AS2126" t="s">
        <v>51</v>
      </c>
      <c r="AT2126" t="s">
        <v>50</v>
      </c>
      <c r="AU2126" t="s">
        <v>52</v>
      </c>
      <c r="AV2126" t="s">
        <v>52</v>
      </c>
      <c r="AW2126" t="s">
        <v>52</v>
      </c>
      <c r="AX2126" t="s">
        <v>52</v>
      </c>
      <c r="AY2126" t="s">
        <v>51</v>
      </c>
    </row>
    <row r="2127" spans="1:51" hidden="1" x14ac:dyDescent="0.25">
      <c r="A2127">
        <v>301295</v>
      </c>
      <c r="B2127">
        <v>64</v>
      </c>
      <c r="C2127">
        <v>64</v>
      </c>
      <c r="D2127">
        <v>64</v>
      </c>
      <c r="E2127">
        <v>3</v>
      </c>
      <c r="F2127" t="s">
        <v>2264</v>
      </c>
      <c r="G2127" s="22">
        <v>12280</v>
      </c>
      <c r="H2127">
        <v>85</v>
      </c>
      <c r="I2127" t="s">
        <v>46</v>
      </c>
      <c r="J2127" t="s">
        <v>47</v>
      </c>
      <c r="K2127" t="s">
        <v>58</v>
      </c>
      <c r="L2127">
        <v>20.9</v>
      </c>
      <c r="M2127">
        <v>120</v>
      </c>
      <c r="N2127">
        <v>60</v>
      </c>
      <c r="O2127">
        <v>60</v>
      </c>
      <c r="P2127">
        <v>90</v>
      </c>
      <c r="Q2127">
        <v>78</v>
      </c>
      <c r="R2127" t="s">
        <v>59</v>
      </c>
      <c r="S2127" t="s">
        <v>50</v>
      </c>
      <c r="T2127" t="s">
        <v>50</v>
      </c>
      <c r="U2127" t="s">
        <v>50</v>
      </c>
      <c r="V2127" t="s">
        <v>51</v>
      </c>
      <c r="W2127" t="s">
        <v>50</v>
      </c>
      <c r="X2127" t="s">
        <v>50</v>
      </c>
      <c r="Y2127" t="s">
        <v>51</v>
      </c>
      <c r="Z2127" t="s">
        <v>52</v>
      </c>
      <c r="AA2127" t="s">
        <v>50</v>
      </c>
      <c r="AB2127" t="s">
        <v>51</v>
      </c>
      <c r="AK2127" t="s">
        <v>50</v>
      </c>
      <c r="AL2127" t="s">
        <v>50</v>
      </c>
      <c r="AM2127" t="s">
        <v>50</v>
      </c>
      <c r="AN2127" t="s">
        <v>50</v>
      </c>
      <c r="AO2127" t="s">
        <v>51</v>
      </c>
      <c r="AP2127" t="s">
        <v>50</v>
      </c>
      <c r="AQ2127" t="s">
        <v>50</v>
      </c>
      <c r="AR2127" t="s">
        <v>50</v>
      </c>
      <c r="AS2127" t="s">
        <v>51</v>
      </c>
      <c r="AT2127" t="s">
        <v>50</v>
      </c>
      <c r="AU2127" t="s">
        <v>52</v>
      </c>
      <c r="AV2127" t="s">
        <v>52</v>
      </c>
      <c r="AW2127" t="s">
        <v>52</v>
      </c>
      <c r="AX2127" t="s">
        <v>52</v>
      </c>
      <c r="AY2127" t="s">
        <v>51</v>
      </c>
    </row>
    <row r="2128" spans="1:51" x14ac:dyDescent="0.25">
      <c r="A2128">
        <v>301656</v>
      </c>
      <c r="B2128">
        <v>55</v>
      </c>
      <c r="C2128">
        <v>55</v>
      </c>
      <c r="D2128">
        <v>55</v>
      </c>
      <c r="E2128">
        <v>1</v>
      </c>
      <c r="F2128" t="s">
        <v>509</v>
      </c>
      <c r="G2128" s="22">
        <v>17262</v>
      </c>
      <c r="H2128">
        <v>71</v>
      </c>
      <c r="I2128" t="s">
        <v>56</v>
      </c>
      <c r="J2128" t="s">
        <v>57</v>
      </c>
      <c r="K2128" t="s">
        <v>58</v>
      </c>
      <c r="L2128">
        <v>48.4</v>
      </c>
      <c r="M2128">
        <v>110</v>
      </c>
      <c r="N2128">
        <v>70</v>
      </c>
      <c r="O2128">
        <v>40</v>
      </c>
      <c r="P2128">
        <v>90</v>
      </c>
      <c r="Q2128">
        <v>70</v>
      </c>
      <c r="R2128" t="s">
        <v>59</v>
      </c>
      <c r="S2128" t="s">
        <v>50</v>
      </c>
      <c r="T2128" t="s">
        <v>50</v>
      </c>
      <c r="U2128" t="s">
        <v>51</v>
      </c>
      <c r="V2128" t="s">
        <v>50</v>
      </c>
      <c r="W2128" t="s">
        <v>51</v>
      </c>
      <c r="X2128" t="s">
        <v>50</v>
      </c>
      <c r="Y2128" t="s">
        <v>51</v>
      </c>
      <c r="Z2128" t="s">
        <v>52</v>
      </c>
      <c r="AA2128" t="s">
        <v>50</v>
      </c>
      <c r="AB2128" t="s">
        <v>50</v>
      </c>
      <c r="AC2128">
        <v>127</v>
      </c>
      <c r="AD2128">
        <v>49</v>
      </c>
      <c r="AE2128">
        <v>138</v>
      </c>
      <c r="AF2128">
        <v>5.3</v>
      </c>
      <c r="AI2128">
        <v>2.4</v>
      </c>
      <c r="AJ2128">
        <v>1.1000000000000001</v>
      </c>
      <c r="AK2128" t="s">
        <v>51</v>
      </c>
      <c r="AL2128" t="s">
        <v>50</v>
      </c>
      <c r="AM2128" t="s">
        <v>50</v>
      </c>
      <c r="AN2128" t="s">
        <v>51</v>
      </c>
      <c r="AO2128" t="s">
        <v>50</v>
      </c>
      <c r="AP2128" t="s">
        <v>51</v>
      </c>
      <c r="AQ2128" t="s">
        <v>50</v>
      </c>
      <c r="AR2128" t="s">
        <v>50</v>
      </c>
      <c r="AS2128" t="s">
        <v>51</v>
      </c>
      <c r="AT2128" t="s">
        <v>51</v>
      </c>
      <c r="AU2128" t="s">
        <v>52</v>
      </c>
      <c r="AV2128" t="s">
        <v>52</v>
      </c>
      <c r="AW2128" t="s">
        <v>52</v>
      </c>
      <c r="AX2128" t="s">
        <v>52</v>
      </c>
      <c r="AY2128" t="s">
        <v>51</v>
      </c>
    </row>
    <row r="2129" spans="1:51" hidden="1" x14ac:dyDescent="0.25">
      <c r="A2129">
        <v>301656</v>
      </c>
      <c r="B2129">
        <v>55</v>
      </c>
      <c r="C2129">
        <v>55</v>
      </c>
      <c r="D2129">
        <v>55</v>
      </c>
      <c r="E2129">
        <v>2</v>
      </c>
      <c r="F2129" t="s">
        <v>2265</v>
      </c>
      <c r="G2129" s="22">
        <v>17262</v>
      </c>
      <c r="H2129">
        <v>71</v>
      </c>
      <c r="I2129" t="s">
        <v>56</v>
      </c>
      <c r="J2129" t="s">
        <v>57</v>
      </c>
      <c r="K2129" t="s">
        <v>58</v>
      </c>
      <c r="L2129">
        <v>48.4</v>
      </c>
      <c r="M2129">
        <v>120</v>
      </c>
      <c r="N2129">
        <v>80</v>
      </c>
      <c r="O2129">
        <v>40</v>
      </c>
      <c r="P2129">
        <v>100</v>
      </c>
      <c r="Q2129">
        <v>76</v>
      </c>
      <c r="R2129" t="s">
        <v>105</v>
      </c>
      <c r="S2129" t="s">
        <v>50</v>
      </c>
      <c r="T2129" t="s">
        <v>50</v>
      </c>
      <c r="U2129" t="s">
        <v>51</v>
      </c>
      <c r="V2129" t="s">
        <v>50</v>
      </c>
      <c r="W2129" t="s">
        <v>51</v>
      </c>
      <c r="X2129" t="s">
        <v>50</v>
      </c>
      <c r="Y2129" t="s">
        <v>51</v>
      </c>
      <c r="Z2129" t="s">
        <v>52</v>
      </c>
      <c r="AA2129" t="s">
        <v>50</v>
      </c>
      <c r="AB2129" t="s">
        <v>50</v>
      </c>
      <c r="AK2129" t="s">
        <v>51</v>
      </c>
      <c r="AL2129" t="s">
        <v>50</v>
      </c>
      <c r="AM2129" t="s">
        <v>50</v>
      </c>
      <c r="AN2129" t="s">
        <v>50</v>
      </c>
      <c r="AO2129" t="s">
        <v>51</v>
      </c>
      <c r="AP2129" t="s">
        <v>51</v>
      </c>
      <c r="AQ2129" t="s">
        <v>50</v>
      </c>
      <c r="AR2129" t="s">
        <v>50</v>
      </c>
      <c r="AS2129" t="s">
        <v>51</v>
      </c>
      <c r="AT2129" t="s">
        <v>51</v>
      </c>
      <c r="AU2129" t="s">
        <v>52</v>
      </c>
      <c r="AV2129" t="s">
        <v>52</v>
      </c>
      <c r="AW2129" t="s">
        <v>52</v>
      </c>
      <c r="AX2129" t="s">
        <v>52</v>
      </c>
      <c r="AY2129" t="s">
        <v>51</v>
      </c>
    </row>
    <row r="2130" spans="1:51" hidden="1" x14ac:dyDescent="0.25">
      <c r="A2130">
        <v>301656</v>
      </c>
      <c r="B2130">
        <v>55</v>
      </c>
      <c r="C2130">
        <v>55</v>
      </c>
      <c r="D2130">
        <v>55</v>
      </c>
      <c r="E2130">
        <v>3</v>
      </c>
      <c r="F2130" t="s">
        <v>2266</v>
      </c>
      <c r="G2130" s="22">
        <v>17262</v>
      </c>
      <c r="H2130">
        <v>71</v>
      </c>
      <c r="I2130" t="s">
        <v>56</v>
      </c>
      <c r="J2130" t="s">
        <v>57</v>
      </c>
      <c r="K2130" t="s">
        <v>58</v>
      </c>
      <c r="L2130">
        <v>47.7</v>
      </c>
      <c r="M2130">
        <v>140</v>
      </c>
      <c r="N2130">
        <v>80</v>
      </c>
      <c r="O2130">
        <v>60</v>
      </c>
      <c r="P2130">
        <v>110</v>
      </c>
      <c r="Q2130">
        <v>90</v>
      </c>
      <c r="R2130" t="s">
        <v>105</v>
      </c>
      <c r="S2130" t="s">
        <v>50</v>
      </c>
      <c r="T2130" t="s">
        <v>50</v>
      </c>
      <c r="U2130" t="s">
        <v>51</v>
      </c>
      <c r="V2130" t="s">
        <v>50</v>
      </c>
      <c r="W2130" t="s">
        <v>51</v>
      </c>
      <c r="X2130" t="s">
        <v>50</v>
      </c>
      <c r="Y2130" t="s">
        <v>51</v>
      </c>
      <c r="Z2130" t="s">
        <v>52</v>
      </c>
      <c r="AA2130" t="s">
        <v>50</v>
      </c>
      <c r="AB2130" t="s">
        <v>50</v>
      </c>
      <c r="AC2130">
        <v>105</v>
      </c>
      <c r="AD2130">
        <v>62</v>
      </c>
      <c r="AF2130">
        <v>4.7</v>
      </c>
      <c r="AK2130" t="s">
        <v>51</v>
      </c>
      <c r="AL2130" t="s">
        <v>50</v>
      </c>
      <c r="AM2130" t="s">
        <v>50</v>
      </c>
      <c r="AN2130" t="s">
        <v>50</v>
      </c>
      <c r="AO2130" t="s">
        <v>51</v>
      </c>
      <c r="AP2130" t="s">
        <v>51</v>
      </c>
      <c r="AQ2130" t="s">
        <v>50</v>
      </c>
      <c r="AR2130" t="s">
        <v>50</v>
      </c>
      <c r="AS2130" t="s">
        <v>51</v>
      </c>
      <c r="AT2130" t="s">
        <v>51</v>
      </c>
      <c r="AU2130" t="s">
        <v>52</v>
      </c>
      <c r="AV2130" t="s">
        <v>52</v>
      </c>
      <c r="AW2130" t="s">
        <v>52</v>
      </c>
      <c r="AX2130" t="s">
        <v>52</v>
      </c>
      <c r="AY2130" t="s">
        <v>51</v>
      </c>
    </row>
    <row r="2131" spans="1:51" hidden="1" x14ac:dyDescent="0.25">
      <c r="A2131">
        <v>301656</v>
      </c>
      <c r="B2131">
        <v>55</v>
      </c>
      <c r="C2131">
        <v>55</v>
      </c>
      <c r="D2131">
        <v>55</v>
      </c>
      <c r="E2131">
        <v>4</v>
      </c>
      <c r="F2131" t="s">
        <v>2267</v>
      </c>
      <c r="G2131" s="22">
        <v>17262</v>
      </c>
      <c r="H2131">
        <v>71</v>
      </c>
      <c r="I2131" t="s">
        <v>56</v>
      </c>
      <c r="J2131" t="s">
        <v>57</v>
      </c>
      <c r="K2131" t="s">
        <v>58</v>
      </c>
      <c r="L2131">
        <v>49.2</v>
      </c>
      <c r="M2131">
        <v>125</v>
      </c>
      <c r="N2131">
        <v>70</v>
      </c>
      <c r="O2131">
        <v>55</v>
      </c>
      <c r="P2131">
        <v>97.5</v>
      </c>
      <c r="Q2131">
        <v>89</v>
      </c>
      <c r="R2131" t="s">
        <v>105</v>
      </c>
      <c r="S2131" t="s">
        <v>50</v>
      </c>
      <c r="T2131" t="s">
        <v>50</v>
      </c>
      <c r="U2131" t="s">
        <v>51</v>
      </c>
      <c r="V2131" t="s">
        <v>50</v>
      </c>
      <c r="W2131" t="s">
        <v>51</v>
      </c>
      <c r="X2131" t="s">
        <v>50</v>
      </c>
      <c r="Y2131" t="s">
        <v>50</v>
      </c>
      <c r="Z2131" t="s">
        <v>52</v>
      </c>
      <c r="AA2131" t="s">
        <v>50</v>
      </c>
      <c r="AB2131" t="s">
        <v>50</v>
      </c>
      <c r="AK2131" t="s">
        <v>51</v>
      </c>
      <c r="AL2131" t="s">
        <v>50</v>
      </c>
      <c r="AM2131" t="s">
        <v>50</v>
      </c>
      <c r="AN2131" t="s">
        <v>50</v>
      </c>
      <c r="AO2131" t="s">
        <v>51</v>
      </c>
      <c r="AP2131" t="s">
        <v>51</v>
      </c>
      <c r="AQ2131" t="s">
        <v>50</v>
      </c>
      <c r="AR2131" t="s">
        <v>50</v>
      </c>
      <c r="AS2131" t="s">
        <v>51</v>
      </c>
      <c r="AT2131" t="s">
        <v>51</v>
      </c>
      <c r="AU2131" t="s">
        <v>52</v>
      </c>
      <c r="AV2131" t="s">
        <v>52</v>
      </c>
      <c r="AW2131" t="s">
        <v>52</v>
      </c>
      <c r="AX2131" t="s">
        <v>52</v>
      </c>
      <c r="AY2131" t="s">
        <v>51</v>
      </c>
    </row>
    <row r="2132" spans="1:51" x14ac:dyDescent="0.25">
      <c r="A2132">
        <v>301672</v>
      </c>
      <c r="B2132">
        <v>67</v>
      </c>
      <c r="C2132">
        <v>67</v>
      </c>
      <c r="D2132">
        <v>67</v>
      </c>
      <c r="E2132">
        <v>1</v>
      </c>
      <c r="F2132" t="s">
        <v>510</v>
      </c>
      <c r="G2132" s="22">
        <v>12311</v>
      </c>
      <c r="H2132">
        <v>85</v>
      </c>
      <c r="I2132" t="s">
        <v>46</v>
      </c>
      <c r="J2132" t="s">
        <v>47</v>
      </c>
      <c r="K2132" t="s">
        <v>58</v>
      </c>
      <c r="L2132">
        <v>35.1</v>
      </c>
      <c r="M2132">
        <v>140</v>
      </c>
      <c r="N2132">
        <v>70</v>
      </c>
      <c r="O2132">
        <v>70</v>
      </c>
      <c r="P2132">
        <v>105</v>
      </c>
      <c r="Q2132">
        <v>74</v>
      </c>
      <c r="R2132" t="s">
        <v>59</v>
      </c>
      <c r="S2132" t="s">
        <v>50</v>
      </c>
      <c r="T2132" t="s">
        <v>50</v>
      </c>
      <c r="U2132" t="s">
        <v>50</v>
      </c>
      <c r="V2132" t="s">
        <v>51</v>
      </c>
      <c r="W2132" t="s">
        <v>50</v>
      </c>
      <c r="X2132" t="s">
        <v>51</v>
      </c>
      <c r="Y2132" t="s">
        <v>50</v>
      </c>
      <c r="Z2132" t="s">
        <v>52</v>
      </c>
      <c r="AA2132" t="s">
        <v>50</v>
      </c>
      <c r="AB2132" t="s">
        <v>50</v>
      </c>
      <c r="AC2132">
        <v>75</v>
      </c>
      <c r="AD2132">
        <v>64</v>
      </c>
      <c r="AF2132">
        <v>4.7</v>
      </c>
      <c r="AK2132" t="s">
        <v>50</v>
      </c>
      <c r="AL2132" t="s">
        <v>50</v>
      </c>
      <c r="AM2132" t="s">
        <v>50</v>
      </c>
      <c r="AN2132" t="s">
        <v>50</v>
      </c>
      <c r="AO2132" t="s">
        <v>50</v>
      </c>
      <c r="AP2132" t="s">
        <v>50</v>
      </c>
      <c r="AQ2132" t="s">
        <v>50</v>
      </c>
      <c r="AR2132" t="s">
        <v>50</v>
      </c>
      <c r="AS2132" t="s">
        <v>50</v>
      </c>
      <c r="AT2132" t="s">
        <v>50</v>
      </c>
      <c r="AU2132" t="s">
        <v>52</v>
      </c>
      <c r="AV2132" t="s">
        <v>52</v>
      </c>
      <c r="AW2132" t="s">
        <v>52</v>
      </c>
      <c r="AX2132" t="s">
        <v>52</v>
      </c>
      <c r="AY2132" t="s">
        <v>50</v>
      </c>
    </row>
    <row r="2133" spans="1:51" hidden="1" x14ac:dyDescent="0.25">
      <c r="A2133">
        <v>301672</v>
      </c>
      <c r="B2133">
        <v>67</v>
      </c>
      <c r="C2133">
        <v>67</v>
      </c>
      <c r="D2133">
        <v>67</v>
      </c>
      <c r="E2133">
        <v>2</v>
      </c>
      <c r="F2133" t="s">
        <v>2268</v>
      </c>
      <c r="G2133" s="22">
        <v>12311</v>
      </c>
      <c r="H2133">
        <v>85</v>
      </c>
      <c r="I2133" t="s">
        <v>46</v>
      </c>
      <c r="J2133" t="s">
        <v>47</v>
      </c>
      <c r="K2133" t="s">
        <v>58</v>
      </c>
      <c r="L2133">
        <v>35.700000000000003</v>
      </c>
      <c r="M2133">
        <v>120</v>
      </c>
      <c r="N2133">
        <v>60</v>
      </c>
      <c r="O2133">
        <v>60</v>
      </c>
      <c r="P2133">
        <v>90</v>
      </c>
      <c r="Q2133">
        <v>73</v>
      </c>
      <c r="R2133" t="s">
        <v>59</v>
      </c>
      <c r="S2133" t="s">
        <v>50</v>
      </c>
      <c r="T2133" t="s">
        <v>50</v>
      </c>
      <c r="U2133" t="s">
        <v>50</v>
      </c>
      <c r="V2133" t="s">
        <v>51</v>
      </c>
      <c r="W2133" t="s">
        <v>50</v>
      </c>
      <c r="X2133" t="s">
        <v>51</v>
      </c>
      <c r="Y2133" t="s">
        <v>50</v>
      </c>
      <c r="Z2133" t="s">
        <v>52</v>
      </c>
      <c r="AA2133" t="s">
        <v>50</v>
      </c>
      <c r="AB2133" t="s">
        <v>50</v>
      </c>
      <c r="AC2133">
        <v>82</v>
      </c>
      <c r="AD2133">
        <v>57</v>
      </c>
      <c r="AF2133">
        <v>4.5</v>
      </c>
      <c r="AK2133" t="s">
        <v>50</v>
      </c>
      <c r="AL2133" t="s">
        <v>50</v>
      </c>
      <c r="AM2133" t="s">
        <v>50</v>
      </c>
      <c r="AN2133" t="s">
        <v>50</v>
      </c>
      <c r="AO2133" t="s">
        <v>50</v>
      </c>
      <c r="AP2133" t="s">
        <v>50</v>
      </c>
      <c r="AQ2133" t="s">
        <v>50</v>
      </c>
      <c r="AR2133" t="s">
        <v>50</v>
      </c>
      <c r="AS2133" t="s">
        <v>50</v>
      </c>
      <c r="AT2133" t="s">
        <v>50</v>
      </c>
      <c r="AU2133" t="s">
        <v>52</v>
      </c>
      <c r="AV2133" t="s">
        <v>52</v>
      </c>
      <c r="AW2133" t="s">
        <v>52</v>
      </c>
      <c r="AX2133" t="s">
        <v>52</v>
      </c>
      <c r="AY2133" t="s">
        <v>51</v>
      </c>
    </row>
    <row r="2134" spans="1:51" hidden="1" x14ac:dyDescent="0.25">
      <c r="A2134">
        <v>301672</v>
      </c>
      <c r="B2134">
        <v>67</v>
      </c>
      <c r="C2134">
        <v>67</v>
      </c>
      <c r="D2134">
        <v>67</v>
      </c>
      <c r="E2134">
        <v>3</v>
      </c>
      <c r="F2134" t="s">
        <v>2269</v>
      </c>
      <c r="G2134" s="22">
        <v>12311</v>
      </c>
      <c r="H2134">
        <v>85</v>
      </c>
      <c r="I2134" t="s">
        <v>46</v>
      </c>
      <c r="J2134" t="s">
        <v>47</v>
      </c>
      <c r="K2134" t="s">
        <v>58</v>
      </c>
      <c r="L2134">
        <v>36.1</v>
      </c>
      <c r="M2134">
        <v>110</v>
      </c>
      <c r="N2134">
        <v>65</v>
      </c>
      <c r="O2134">
        <v>45</v>
      </c>
      <c r="P2134">
        <v>87.5</v>
      </c>
      <c r="Q2134">
        <v>74</v>
      </c>
      <c r="R2134" t="s">
        <v>54</v>
      </c>
      <c r="S2134" t="s">
        <v>50</v>
      </c>
      <c r="T2134" t="s">
        <v>50</v>
      </c>
      <c r="U2134" t="s">
        <v>50</v>
      </c>
      <c r="V2134" t="s">
        <v>51</v>
      </c>
      <c r="W2134" t="s">
        <v>50</v>
      </c>
      <c r="X2134" t="s">
        <v>51</v>
      </c>
      <c r="Y2134" t="s">
        <v>50</v>
      </c>
      <c r="Z2134" t="s">
        <v>52</v>
      </c>
      <c r="AA2134" t="s">
        <v>50</v>
      </c>
      <c r="AB2134" t="s">
        <v>50</v>
      </c>
      <c r="AK2134" t="s">
        <v>50</v>
      </c>
      <c r="AL2134" t="s">
        <v>51</v>
      </c>
      <c r="AM2134" t="s">
        <v>50</v>
      </c>
      <c r="AN2134" t="s">
        <v>50</v>
      </c>
      <c r="AO2134" t="s">
        <v>50</v>
      </c>
      <c r="AP2134" t="s">
        <v>50</v>
      </c>
      <c r="AQ2134" t="s">
        <v>50</v>
      </c>
      <c r="AR2134" t="s">
        <v>50</v>
      </c>
      <c r="AS2134" t="s">
        <v>50</v>
      </c>
      <c r="AT2134" t="s">
        <v>50</v>
      </c>
      <c r="AU2134" t="s">
        <v>52</v>
      </c>
      <c r="AV2134" t="s">
        <v>52</v>
      </c>
      <c r="AW2134" t="s">
        <v>52</v>
      </c>
      <c r="AX2134" t="s">
        <v>52</v>
      </c>
      <c r="AY2134" t="s">
        <v>50</v>
      </c>
    </row>
    <row r="2135" spans="1:51" hidden="1" x14ac:dyDescent="0.25">
      <c r="A2135">
        <v>301672</v>
      </c>
      <c r="B2135">
        <v>67</v>
      </c>
      <c r="C2135">
        <v>67</v>
      </c>
      <c r="D2135">
        <v>67</v>
      </c>
      <c r="E2135">
        <v>4</v>
      </c>
      <c r="F2135" t="s">
        <v>2270</v>
      </c>
      <c r="G2135" s="22">
        <v>12311</v>
      </c>
      <c r="H2135">
        <v>85</v>
      </c>
      <c r="I2135" t="s">
        <v>46</v>
      </c>
      <c r="J2135" t="s">
        <v>47</v>
      </c>
      <c r="K2135" t="s">
        <v>58</v>
      </c>
      <c r="L2135">
        <v>36.1</v>
      </c>
      <c r="M2135">
        <v>130</v>
      </c>
      <c r="N2135">
        <v>60</v>
      </c>
      <c r="O2135">
        <v>70</v>
      </c>
      <c r="P2135">
        <v>95</v>
      </c>
      <c r="Q2135">
        <v>76</v>
      </c>
      <c r="R2135" t="s">
        <v>54</v>
      </c>
      <c r="S2135" t="s">
        <v>50</v>
      </c>
      <c r="T2135" t="s">
        <v>50</v>
      </c>
      <c r="U2135" t="s">
        <v>50</v>
      </c>
      <c r="V2135" t="s">
        <v>51</v>
      </c>
      <c r="W2135" t="s">
        <v>50</v>
      </c>
      <c r="X2135" t="s">
        <v>51</v>
      </c>
      <c r="Y2135" t="s">
        <v>50</v>
      </c>
      <c r="Z2135" t="s">
        <v>52</v>
      </c>
      <c r="AA2135" t="s">
        <v>50</v>
      </c>
      <c r="AB2135" t="s">
        <v>50</v>
      </c>
      <c r="AC2135">
        <v>66</v>
      </c>
      <c r="AD2135">
        <v>74</v>
      </c>
      <c r="AE2135">
        <v>130</v>
      </c>
      <c r="AF2135">
        <v>4.2</v>
      </c>
      <c r="AI2135">
        <v>5.2</v>
      </c>
      <c r="AJ2135">
        <v>3.2</v>
      </c>
      <c r="AK2135" t="s">
        <v>50</v>
      </c>
      <c r="AL2135" t="s">
        <v>50</v>
      </c>
      <c r="AM2135" t="s">
        <v>50</v>
      </c>
      <c r="AN2135" t="s">
        <v>51</v>
      </c>
      <c r="AO2135" t="s">
        <v>51</v>
      </c>
      <c r="AP2135" t="s">
        <v>50</v>
      </c>
      <c r="AQ2135" t="s">
        <v>50</v>
      </c>
      <c r="AR2135" t="s">
        <v>50</v>
      </c>
      <c r="AS2135" t="s">
        <v>50</v>
      </c>
      <c r="AT2135" t="s">
        <v>50</v>
      </c>
      <c r="AU2135" t="s">
        <v>52</v>
      </c>
      <c r="AV2135" t="s">
        <v>52</v>
      </c>
      <c r="AW2135" t="s">
        <v>52</v>
      </c>
      <c r="AX2135" t="s">
        <v>52</v>
      </c>
      <c r="AY2135" t="s">
        <v>51</v>
      </c>
    </row>
    <row r="2136" spans="1:51" x14ac:dyDescent="0.25">
      <c r="A2136">
        <v>301903</v>
      </c>
      <c r="B2136">
        <v>60</v>
      </c>
      <c r="C2136">
        <v>60</v>
      </c>
      <c r="D2136">
        <v>60</v>
      </c>
      <c r="E2136">
        <v>1</v>
      </c>
      <c r="F2136" t="s">
        <v>511</v>
      </c>
      <c r="G2136" s="22">
        <v>21819</v>
      </c>
      <c r="H2136">
        <v>59</v>
      </c>
      <c r="I2136" t="s">
        <v>56</v>
      </c>
      <c r="J2136" t="s">
        <v>70</v>
      </c>
      <c r="K2136" t="s">
        <v>58</v>
      </c>
      <c r="L2136">
        <v>24.9</v>
      </c>
      <c r="M2136">
        <v>120</v>
      </c>
      <c r="N2136">
        <v>70</v>
      </c>
      <c r="O2136">
        <v>50</v>
      </c>
      <c r="P2136">
        <v>95</v>
      </c>
      <c r="Q2136">
        <v>74</v>
      </c>
      <c r="R2136" t="s">
        <v>59</v>
      </c>
      <c r="S2136" t="s">
        <v>50</v>
      </c>
      <c r="T2136" t="s">
        <v>50</v>
      </c>
      <c r="U2136" t="s">
        <v>50</v>
      </c>
      <c r="V2136" t="s">
        <v>50</v>
      </c>
      <c r="W2136" t="s">
        <v>50</v>
      </c>
      <c r="X2136" t="s">
        <v>50</v>
      </c>
      <c r="Y2136" t="s">
        <v>51</v>
      </c>
      <c r="Z2136" t="s">
        <v>52</v>
      </c>
      <c r="AA2136" t="s">
        <v>50</v>
      </c>
      <c r="AB2136" t="s">
        <v>50</v>
      </c>
      <c r="AC2136">
        <v>74</v>
      </c>
      <c r="AD2136">
        <v>91</v>
      </c>
      <c r="AE2136">
        <v>157</v>
      </c>
      <c r="AF2136">
        <v>4.5</v>
      </c>
      <c r="AI2136">
        <v>4.9000000000000004</v>
      </c>
      <c r="AJ2136">
        <v>2.9</v>
      </c>
      <c r="AK2136" t="s">
        <v>50</v>
      </c>
      <c r="AL2136" t="s">
        <v>50</v>
      </c>
      <c r="AM2136" t="s">
        <v>50</v>
      </c>
      <c r="AN2136" t="s">
        <v>50</v>
      </c>
      <c r="AO2136" t="s">
        <v>50</v>
      </c>
      <c r="AP2136" t="s">
        <v>50</v>
      </c>
      <c r="AQ2136" t="s">
        <v>50</v>
      </c>
      <c r="AR2136" t="s">
        <v>50</v>
      </c>
      <c r="AS2136" t="s">
        <v>50</v>
      </c>
      <c r="AT2136" t="s">
        <v>50</v>
      </c>
      <c r="AU2136" t="s">
        <v>52</v>
      </c>
      <c r="AV2136" t="s">
        <v>52</v>
      </c>
      <c r="AW2136" t="s">
        <v>52</v>
      </c>
      <c r="AX2136" t="s">
        <v>52</v>
      </c>
      <c r="AY2136" t="s">
        <v>51</v>
      </c>
    </row>
    <row r="2137" spans="1:51" x14ac:dyDescent="0.25">
      <c r="A2137">
        <v>302168</v>
      </c>
      <c r="B2137">
        <v>61</v>
      </c>
      <c r="C2137">
        <v>61</v>
      </c>
      <c r="D2137">
        <v>61</v>
      </c>
      <c r="E2137">
        <v>1</v>
      </c>
      <c r="F2137" t="s">
        <v>512</v>
      </c>
      <c r="G2137" s="22">
        <v>13957</v>
      </c>
      <c r="H2137">
        <v>80</v>
      </c>
      <c r="I2137" t="s">
        <v>46</v>
      </c>
      <c r="J2137" t="s">
        <v>47</v>
      </c>
      <c r="K2137" t="s">
        <v>58</v>
      </c>
      <c r="L2137">
        <v>33</v>
      </c>
      <c r="M2137">
        <v>180</v>
      </c>
      <c r="N2137">
        <v>90</v>
      </c>
      <c r="O2137">
        <v>90</v>
      </c>
      <c r="P2137">
        <v>135</v>
      </c>
      <c r="Q2137">
        <v>86</v>
      </c>
      <c r="R2137" t="s">
        <v>54</v>
      </c>
      <c r="S2137" t="s">
        <v>50</v>
      </c>
      <c r="T2137" t="s">
        <v>50</v>
      </c>
      <c r="U2137" t="s">
        <v>50</v>
      </c>
      <c r="V2137" t="s">
        <v>51</v>
      </c>
      <c r="W2137" t="s">
        <v>50</v>
      </c>
      <c r="X2137" t="s">
        <v>50</v>
      </c>
      <c r="Y2137" t="s">
        <v>51</v>
      </c>
      <c r="Z2137" t="s">
        <v>52</v>
      </c>
      <c r="AA2137" t="s">
        <v>50</v>
      </c>
      <c r="AB2137" t="s">
        <v>51</v>
      </c>
      <c r="AC2137">
        <v>81</v>
      </c>
      <c r="AD2137">
        <v>60</v>
      </c>
      <c r="AE2137">
        <v>136</v>
      </c>
      <c r="AF2137">
        <v>4.3</v>
      </c>
      <c r="AI2137">
        <v>6.1</v>
      </c>
      <c r="AJ2137">
        <v>3.2</v>
      </c>
      <c r="AK2137" t="s">
        <v>50</v>
      </c>
      <c r="AL2137" t="s">
        <v>51</v>
      </c>
      <c r="AM2137" t="s">
        <v>50</v>
      </c>
      <c r="AN2137" t="s">
        <v>50</v>
      </c>
      <c r="AO2137" t="s">
        <v>51</v>
      </c>
      <c r="AP2137" t="s">
        <v>50</v>
      </c>
      <c r="AQ2137" t="s">
        <v>50</v>
      </c>
      <c r="AR2137" t="s">
        <v>50</v>
      </c>
      <c r="AS2137" t="s">
        <v>50</v>
      </c>
      <c r="AT2137" t="s">
        <v>50</v>
      </c>
      <c r="AU2137" t="s">
        <v>52</v>
      </c>
      <c r="AV2137" t="s">
        <v>52</v>
      </c>
      <c r="AW2137" t="s">
        <v>52</v>
      </c>
      <c r="AX2137" t="s">
        <v>52</v>
      </c>
      <c r="AY2137" t="s">
        <v>51</v>
      </c>
    </row>
    <row r="2138" spans="1:51" x14ac:dyDescent="0.25">
      <c r="A2138">
        <v>302293</v>
      </c>
      <c r="B2138">
        <v>53</v>
      </c>
      <c r="C2138">
        <v>53</v>
      </c>
      <c r="D2138">
        <v>53</v>
      </c>
      <c r="E2138">
        <v>1</v>
      </c>
      <c r="F2138" t="s">
        <v>513</v>
      </c>
      <c r="G2138" s="22">
        <v>36388</v>
      </c>
      <c r="H2138">
        <v>19</v>
      </c>
      <c r="I2138" t="s">
        <v>56</v>
      </c>
      <c r="J2138" t="s">
        <v>47</v>
      </c>
      <c r="K2138" t="s">
        <v>58</v>
      </c>
      <c r="L2138">
        <v>23.1</v>
      </c>
      <c r="M2138">
        <v>120</v>
      </c>
      <c r="N2138">
        <v>70</v>
      </c>
      <c r="O2138">
        <v>50</v>
      </c>
      <c r="P2138">
        <v>95</v>
      </c>
      <c r="Q2138">
        <v>78</v>
      </c>
      <c r="R2138" t="s">
        <v>49</v>
      </c>
      <c r="S2138" t="s">
        <v>50</v>
      </c>
      <c r="T2138" t="s">
        <v>50</v>
      </c>
      <c r="U2138" t="s">
        <v>50</v>
      </c>
      <c r="V2138" t="s">
        <v>50</v>
      </c>
      <c r="W2138" t="s">
        <v>50</v>
      </c>
      <c r="X2138" t="s">
        <v>50</v>
      </c>
      <c r="Y2138" t="s">
        <v>50</v>
      </c>
      <c r="Z2138" t="s">
        <v>52</v>
      </c>
      <c r="AA2138" t="s">
        <v>50</v>
      </c>
      <c r="AB2138" t="s">
        <v>50</v>
      </c>
      <c r="AC2138">
        <v>79</v>
      </c>
      <c r="AE2138">
        <v>172</v>
      </c>
      <c r="AF2138">
        <v>4.3</v>
      </c>
      <c r="AI2138">
        <v>4.4000000000000004</v>
      </c>
      <c r="AJ2138">
        <v>2.5</v>
      </c>
      <c r="AK2138" t="s">
        <v>50</v>
      </c>
      <c r="AL2138" t="s">
        <v>50</v>
      </c>
      <c r="AM2138" t="s">
        <v>50</v>
      </c>
      <c r="AN2138" t="s">
        <v>50</v>
      </c>
      <c r="AO2138" t="s">
        <v>50</v>
      </c>
      <c r="AP2138" t="s">
        <v>50</v>
      </c>
      <c r="AQ2138" t="s">
        <v>50</v>
      </c>
      <c r="AR2138" t="s">
        <v>50</v>
      </c>
      <c r="AS2138" t="s">
        <v>50</v>
      </c>
      <c r="AT2138" t="s">
        <v>50</v>
      </c>
      <c r="AU2138" t="s">
        <v>52</v>
      </c>
      <c r="AV2138" t="s">
        <v>52</v>
      </c>
      <c r="AW2138" t="s">
        <v>52</v>
      </c>
      <c r="AX2138" t="s">
        <v>52</v>
      </c>
      <c r="AY2138" t="s">
        <v>50</v>
      </c>
    </row>
    <row r="2139" spans="1:51" x14ac:dyDescent="0.25">
      <c r="A2139">
        <v>302582</v>
      </c>
      <c r="B2139">
        <v>72</v>
      </c>
      <c r="C2139">
        <v>72</v>
      </c>
      <c r="D2139">
        <v>72</v>
      </c>
      <c r="E2139">
        <v>1</v>
      </c>
      <c r="F2139" t="s">
        <v>514</v>
      </c>
      <c r="G2139" s="22">
        <v>18061</v>
      </c>
      <c r="H2139">
        <v>69</v>
      </c>
      <c r="I2139" t="s">
        <v>46</v>
      </c>
      <c r="J2139" t="s">
        <v>47</v>
      </c>
      <c r="K2139" t="s">
        <v>58</v>
      </c>
      <c r="L2139">
        <v>36.1</v>
      </c>
      <c r="M2139">
        <v>110</v>
      </c>
      <c r="N2139">
        <v>80</v>
      </c>
      <c r="O2139">
        <v>30</v>
      </c>
      <c r="P2139">
        <v>95</v>
      </c>
      <c r="Q2139">
        <v>62</v>
      </c>
      <c r="R2139" t="s">
        <v>54</v>
      </c>
      <c r="S2139" t="s">
        <v>50</v>
      </c>
      <c r="T2139" t="s">
        <v>50</v>
      </c>
      <c r="U2139" t="s">
        <v>50</v>
      </c>
      <c r="V2139" t="s">
        <v>50</v>
      </c>
      <c r="W2139" t="s">
        <v>51</v>
      </c>
      <c r="X2139" t="s">
        <v>50</v>
      </c>
      <c r="Y2139" t="s">
        <v>51</v>
      </c>
      <c r="Z2139" t="s">
        <v>52</v>
      </c>
      <c r="AA2139" t="s">
        <v>50</v>
      </c>
      <c r="AB2139" t="s">
        <v>50</v>
      </c>
      <c r="AC2139">
        <v>117</v>
      </c>
      <c r="AD2139">
        <v>42</v>
      </c>
      <c r="AE2139">
        <v>124</v>
      </c>
      <c r="AF2139">
        <v>4.5999999999999996</v>
      </c>
      <c r="AI2139">
        <v>5.9</v>
      </c>
      <c r="AJ2139">
        <v>3.4</v>
      </c>
      <c r="AK2139" t="s">
        <v>50</v>
      </c>
      <c r="AL2139" t="s">
        <v>50</v>
      </c>
      <c r="AM2139" t="s">
        <v>50</v>
      </c>
      <c r="AN2139" t="s">
        <v>50</v>
      </c>
      <c r="AO2139" t="s">
        <v>50</v>
      </c>
      <c r="AP2139" t="s">
        <v>50</v>
      </c>
      <c r="AQ2139" t="s">
        <v>50</v>
      </c>
      <c r="AR2139" t="s">
        <v>50</v>
      </c>
      <c r="AS2139" t="s">
        <v>50</v>
      </c>
      <c r="AT2139" t="s">
        <v>50</v>
      </c>
      <c r="AU2139" t="s">
        <v>52</v>
      </c>
      <c r="AV2139" t="s">
        <v>52</v>
      </c>
      <c r="AW2139" t="s">
        <v>52</v>
      </c>
      <c r="AX2139" t="s">
        <v>52</v>
      </c>
      <c r="AY2139" t="s">
        <v>50</v>
      </c>
    </row>
    <row r="2140" spans="1:51" x14ac:dyDescent="0.25">
      <c r="A2140">
        <v>302669</v>
      </c>
      <c r="B2140">
        <v>64</v>
      </c>
      <c r="C2140">
        <v>64</v>
      </c>
      <c r="D2140">
        <v>64</v>
      </c>
      <c r="E2140">
        <v>1</v>
      </c>
      <c r="F2140" t="s">
        <v>515</v>
      </c>
      <c r="G2140" s="22">
        <v>17115</v>
      </c>
      <c r="H2140">
        <v>72</v>
      </c>
      <c r="I2140" t="s">
        <v>56</v>
      </c>
      <c r="J2140" t="s">
        <v>57</v>
      </c>
      <c r="K2140" t="s">
        <v>58</v>
      </c>
      <c r="L2140">
        <v>26.9</v>
      </c>
      <c r="M2140">
        <v>120</v>
      </c>
      <c r="N2140">
        <v>60</v>
      </c>
      <c r="O2140">
        <v>60</v>
      </c>
      <c r="P2140">
        <v>90</v>
      </c>
      <c r="Q2140">
        <v>64</v>
      </c>
      <c r="R2140" t="s">
        <v>54</v>
      </c>
      <c r="S2140" t="s">
        <v>50</v>
      </c>
      <c r="T2140" t="s">
        <v>50</v>
      </c>
      <c r="U2140" t="s">
        <v>50</v>
      </c>
      <c r="V2140" t="s">
        <v>50</v>
      </c>
      <c r="W2140" t="s">
        <v>50</v>
      </c>
      <c r="X2140" t="s">
        <v>50</v>
      </c>
      <c r="Y2140" t="s">
        <v>50</v>
      </c>
      <c r="Z2140" t="s">
        <v>52</v>
      </c>
      <c r="AA2140" t="s">
        <v>50</v>
      </c>
      <c r="AB2140" t="s">
        <v>50</v>
      </c>
      <c r="AC2140">
        <v>70</v>
      </c>
      <c r="AE2140">
        <v>135</v>
      </c>
      <c r="AF2140">
        <v>4.0999999999999996</v>
      </c>
      <c r="AG2140">
        <v>7</v>
      </c>
      <c r="AI2140">
        <v>5.6</v>
      </c>
      <c r="AJ2140">
        <v>3.3</v>
      </c>
      <c r="AK2140" t="s">
        <v>50</v>
      </c>
      <c r="AL2140" t="s">
        <v>50</v>
      </c>
      <c r="AM2140" t="s">
        <v>50</v>
      </c>
      <c r="AN2140" t="s">
        <v>50</v>
      </c>
      <c r="AO2140" t="s">
        <v>51</v>
      </c>
      <c r="AP2140" t="s">
        <v>51</v>
      </c>
      <c r="AQ2140" t="s">
        <v>50</v>
      </c>
      <c r="AR2140" t="s">
        <v>50</v>
      </c>
      <c r="AS2140" t="s">
        <v>51</v>
      </c>
      <c r="AT2140" t="s">
        <v>50</v>
      </c>
      <c r="AU2140" t="s">
        <v>52</v>
      </c>
      <c r="AV2140" t="s">
        <v>52</v>
      </c>
      <c r="AW2140" t="s">
        <v>52</v>
      </c>
      <c r="AX2140" t="s">
        <v>52</v>
      </c>
      <c r="AY2140" t="s">
        <v>51</v>
      </c>
    </row>
    <row r="2141" spans="1:51" hidden="1" x14ac:dyDescent="0.25">
      <c r="A2141">
        <v>302669</v>
      </c>
      <c r="B2141">
        <v>64</v>
      </c>
      <c r="C2141">
        <v>64</v>
      </c>
      <c r="D2141">
        <v>64</v>
      </c>
      <c r="E2141">
        <v>2</v>
      </c>
      <c r="F2141" t="s">
        <v>2271</v>
      </c>
      <c r="G2141" s="22">
        <v>17115</v>
      </c>
      <c r="H2141">
        <v>72</v>
      </c>
      <c r="I2141" t="s">
        <v>56</v>
      </c>
      <c r="J2141" t="s">
        <v>57</v>
      </c>
      <c r="K2141" t="s">
        <v>58</v>
      </c>
      <c r="L2141">
        <v>26.9</v>
      </c>
      <c r="O2141">
        <v>0</v>
      </c>
      <c r="P2141">
        <v>0</v>
      </c>
      <c r="S2141" t="s">
        <v>50</v>
      </c>
      <c r="T2141" t="s">
        <v>50</v>
      </c>
      <c r="V2141" t="s">
        <v>50</v>
      </c>
      <c r="W2141" t="s">
        <v>50</v>
      </c>
      <c r="X2141" t="s">
        <v>50</v>
      </c>
      <c r="Y2141" t="s">
        <v>50</v>
      </c>
      <c r="Z2141" t="s">
        <v>52</v>
      </c>
      <c r="AA2141" t="s">
        <v>50</v>
      </c>
      <c r="AB2141" t="s">
        <v>50</v>
      </c>
      <c r="AK2141" t="s">
        <v>50</v>
      </c>
      <c r="AL2141" t="s">
        <v>50</v>
      </c>
      <c r="AM2141" t="s">
        <v>50</v>
      </c>
      <c r="AN2141" t="s">
        <v>50</v>
      </c>
      <c r="AO2141" t="s">
        <v>51</v>
      </c>
      <c r="AP2141" t="s">
        <v>51</v>
      </c>
      <c r="AQ2141" t="s">
        <v>50</v>
      </c>
      <c r="AR2141" t="s">
        <v>50</v>
      </c>
      <c r="AS2141" t="s">
        <v>51</v>
      </c>
      <c r="AT2141" t="s">
        <v>50</v>
      </c>
      <c r="AU2141" t="s">
        <v>52</v>
      </c>
      <c r="AV2141" t="s">
        <v>52</v>
      </c>
      <c r="AW2141" t="s">
        <v>52</v>
      </c>
      <c r="AX2141" t="s">
        <v>52</v>
      </c>
      <c r="AY2141" t="s">
        <v>51</v>
      </c>
    </row>
    <row r="2142" spans="1:51" hidden="1" x14ac:dyDescent="0.25">
      <c r="A2142">
        <v>302669</v>
      </c>
      <c r="B2142">
        <v>64</v>
      </c>
      <c r="C2142">
        <v>64</v>
      </c>
      <c r="D2142">
        <v>64</v>
      </c>
      <c r="E2142">
        <v>3</v>
      </c>
      <c r="F2142" t="s">
        <v>2272</v>
      </c>
      <c r="G2142" s="22">
        <v>17115</v>
      </c>
      <c r="H2142">
        <v>72</v>
      </c>
      <c r="I2142" t="s">
        <v>56</v>
      </c>
      <c r="J2142" t="s">
        <v>57</v>
      </c>
      <c r="K2142" t="s">
        <v>58</v>
      </c>
      <c r="L2142">
        <v>26.9</v>
      </c>
      <c r="M2142">
        <v>125</v>
      </c>
      <c r="N2142">
        <v>70</v>
      </c>
      <c r="O2142">
        <v>55</v>
      </c>
      <c r="P2142">
        <v>97.5</v>
      </c>
      <c r="Q2142">
        <v>77</v>
      </c>
      <c r="R2142" t="s">
        <v>54</v>
      </c>
      <c r="S2142" t="s">
        <v>50</v>
      </c>
      <c r="T2142" t="s">
        <v>50</v>
      </c>
      <c r="U2142" t="s">
        <v>50</v>
      </c>
      <c r="V2142" t="s">
        <v>50</v>
      </c>
      <c r="W2142" t="s">
        <v>50</v>
      </c>
      <c r="X2142" t="s">
        <v>50</v>
      </c>
      <c r="Y2142" t="s">
        <v>50</v>
      </c>
      <c r="Z2142" t="s">
        <v>52</v>
      </c>
      <c r="AA2142" t="s">
        <v>50</v>
      </c>
      <c r="AB2142" t="s">
        <v>50</v>
      </c>
      <c r="AC2142">
        <v>70</v>
      </c>
      <c r="AE2142">
        <v>135</v>
      </c>
      <c r="AF2142">
        <v>4.0999999999999996</v>
      </c>
      <c r="AH2142">
        <v>7</v>
      </c>
      <c r="AI2142">
        <v>5.6</v>
      </c>
      <c r="AJ2142">
        <v>3.3</v>
      </c>
      <c r="AK2142" t="s">
        <v>50</v>
      </c>
      <c r="AL2142" t="s">
        <v>50</v>
      </c>
      <c r="AM2142" t="s">
        <v>50</v>
      </c>
      <c r="AN2142" t="s">
        <v>50</v>
      </c>
      <c r="AO2142" t="s">
        <v>51</v>
      </c>
      <c r="AP2142" t="s">
        <v>51</v>
      </c>
      <c r="AQ2142" t="s">
        <v>50</v>
      </c>
      <c r="AR2142" t="s">
        <v>50</v>
      </c>
      <c r="AS2142" t="s">
        <v>51</v>
      </c>
      <c r="AT2142" t="s">
        <v>50</v>
      </c>
      <c r="AU2142" t="s">
        <v>52</v>
      </c>
      <c r="AV2142" t="s">
        <v>52</v>
      </c>
      <c r="AW2142" t="s">
        <v>52</v>
      </c>
      <c r="AX2142" t="s">
        <v>52</v>
      </c>
      <c r="AY2142" t="s">
        <v>51</v>
      </c>
    </row>
    <row r="2143" spans="1:51" x14ac:dyDescent="0.25">
      <c r="A2143">
        <v>302778</v>
      </c>
      <c r="B2143">
        <v>70</v>
      </c>
      <c r="C2143">
        <v>70</v>
      </c>
      <c r="D2143">
        <v>70</v>
      </c>
      <c r="E2143">
        <v>1</v>
      </c>
      <c r="F2143" t="s">
        <v>516</v>
      </c>
      <c r="G2143" s="22">
        <v>12912</v>
      </c>
      <c r="H2143">
        <v>83</v>
      </c>
      <c r="I2143" t="s">
        <v>46</v>
      </c>
      <c r="J2143" t="s">
        <v>47</v>
      </c>
      <c r="K2143" t="s">
        <v>58</v>
      </c>
      <c r="L2143">
        <v>42.7</v>
      </c>
      <c r="M2143">
        <v>100</v>
      </c>
      <c r="N2143">
        <v>70</v>
      </c>
      <c r="O2143">
        <v>30</v>
      </c>
      <c r="P2143">
        <v>85</v>
      </c>
      <c r="Q2143">
        <v>75</v>
      </c>
      <c r="R2143" t="s">
        <v>59</v>
      </c>
      <c r="S2143" t="s">
        <v>50</v>
      </c>
      <c r="T2143" t="s">
        <v>51</v>
      </c>
      <c r="U2143" t="s">
        <v>51</v>
      </c>
      <c r="V2143" t="s">
        <v>51</v>
      </c>
      <c r="W2143" t="s">
        <v>51</v>
      </c>
      <c r="X2143" t="s">
        <v>50</v>
      </c>
      <c r="Y2143" t="s">
        <v>50</v>
      </c>
      <c r="Z2143" t="s">
        <v>52</v>
      </c>
      <c r="AA2143" t="s">
        <v>50</v>
      </c>
      <c r="AB2143" t="s">
        <v>50</v>
      </c>
      <c r="AC2143">
        <v>99</v>
      </c>
      <c r="AD2143">
        <v>46</v>
      </c>
      <c r="AE2143">
        <v>133</v>
      </c>
      <c r="AF2143">
        <v>4.4000000000000004</v>
      </c>
      <c r="AI2143">
        <v>5</v>
      </c>
      <c r="AJ2143">
        <v>2.7</v>
      </c>
      <c r="AK2143" t="s">
        <v>50</v>
      </c>
      <c r="AL2143" t="s">
        <v>51</v>
      </c>
      <c r="AM2143" t="s">
        <v>50</v>
      </c>
      <c r="AN2143" t="s">
        <v>50</v>
      </c>
      <c r="AO2143" t="s">
        <v>50</v>
      </c>
      <c r="AP2143" t="s">
        <v>50</v>
      </c>
      <c r="AQ2143" t="s">
        <v>50</v>
      </c>
      <c r="AR2143" t="s">
        <v>50</v>
      </c>
      <c r="AS2143" t="s">
        <v>51</v>
      </c>
      <c r="AT2143" t="s">
        <v>50</v>
      </c>
      <c r="AU2143" t="s">
        <v>52</v>
      </c>
      <c r="AV2143" t="s">
        <v>52</v>
      </c>
      <c r="AW2143" t="s">
        <v>52</v>
      </c>
      <c r="AX2143" t="s">
        <v>52</v>
      </c>
      <c r="AY2143" t="s">
        <v>51</v>
      </c>
    </row>
    <row r="2144" spans="1:51" hidden="1" x14ac:dyDescent="0.25">
      <c r="A2144">
        <v>302778</v>
      </c>
      <c r="B2144">
        <v>70</v>
      </c>
      <c r="C2144">
        <v>70</v>
      </c>
      <c r="D2144">
        <v>70</v>
      </c>
      <c r="E2144">
        <v>2</v>
      </c>
      <c r="F2144" t="s">
        <v>2273</v>
      </c>
      <c r="G2144" s="22">
        <v>12912</v>
      </c>
      <c r="H2144">
        <v>83</v>
      </c>
      <c r="I2144" t="s">
        <v>46</v>
      </c>
      <c r="J2144" t="s">
        <v>47</v>
      </c>
      <c r="K2144" t="s">
        <v>58</v>
      </c>
      <c r="L2144">
        <v>43.4</v>
      </c>
      <c r="M2144">
        <v>145</v>
      </c>
      <c r="N2144">
        <v>70</v>
      </c>
      <c r="O2144">
        <v>75</v>
      </c>
      <c r="P2144">
        <v>107.5</v>
      </c>
      <c r="Q2144">
        <v>75</v>
      </c>
      <c r="R2144" t="s">
        <v>59</v>
      </c>
      <c r="S2144" t="s">
        <v>50</v>
      </c>
      <c r="T2144" t="s">
        <v>51</v>
      </c>
      <c r="U2144" t="s">
        <v>51</v>
      </c>
      <c r="V2144" t="s">
        <v>51</v>
      </c>
      <c r="W2144" t="s">
        <v>51</v>
      </c>
      <c r="X2144" t="s">
        <v>50</v>
      </c>
      <c r="Y2144" t="s">
        <v>50</v>
      </c>
      <c r="Z2144" t="s">
        <v>52</v>
      </c>
      <c r="AA2144" t="s">
        <v>50</v>
      </c>
      <c r="AB2144" t="s">
        <v>50</v>
      </c>
      <c r="AK2144" t="s">
        <v>50</v>
      </c>
      <c r="AL2144" t="s">
        <v>51</v>
      </c>
      <c r="AM2144" t="s">
        <v>50</v>
      </c>
      <c r="AN2144" t="s">
        <v>50</v>
      </c>
      <c r="AO2144" t="s">
        <v>50</v>
      </c>
      <c r="AP2144" t="s">
        <v>50</v>
      </c>
      <c r="AQ2144" t="s">
        <v>50</v>
      </c>
      <c r="AR2144" t="s">
        <v>50</v>
      </c>
      <c r="AS2144" t="s">
        <v>51</v>
      </c>
      <c r="AT2144" t="s">
        <v>50</v>
      </c>
      <c r="AU2144" t="s">
        <v>52</v>
      </c>
      <c r="AV2144" t="s">
        <v>52</v>
      </c>
      <c r="AW2144" t="s">
        <v>52</v>
      </c>
      <c r="AX2144" t="s">
        <v>52</v>
      </c>
      <c r="AY2144" t="s">
        <v>51</v>
      </c>
    </row>
    <row r="2145" spans="1:51" hidden="1" x14ac:dyDescent="0.25">
      <c r="A2145">
        <v>302778</v>
      </c>
      <c r="B2145">
        <v>70</v>
      </c>
      <c r="C2145">
        <v>70</v>
      </c>
      <c r="D2145">
        <v>70</v>
      </c>
      <c r="E2145">
        <v>3</v>
      </c>
      <c r="F2145" t="s">
        <v>2274</v>
      </c>
      <c r="G2145" s="22">
        <v>12912</v>
      </c>
      <c r="H2145">
        <v>83</v>
      </c>
      <c r="I2145" t="s">
        <v>46</v>
      </c>
      <c r="J2145" t="s">
        <v>47</v>
      </c>
      <c r="K2145" t="s">
        <v>58</v>
      </c>
      <c r="L2145">
        <v>42.9</v>
      </c>
      <c r="M2145">
        <v>130</v>
      </c>
      <c r="N2145">
        <v>55</v>
      </c>
      <c r="O2145">
        <v>75</v>
      </c>
      <c r="P2145">
        <v>92.5</v>
      </c>
      <c r="Q2145">
        <v>86</v>
      </c>
      <c r="R2145" t="s">
        <v>59</v>
      </c>
      <c r="S2145" t="s">
        <v>50</v>
      </c>
      <c r="T2145" t="s">
        <v>51</v>
      </c>
      <c r="U2145" t="s">
        <v>51</v>
      </c>
      <c r="V2145" t="s">
        <v>51</v>
      </c>
      <c r="W2145" t="s">
        <v>51</v>
      </c>
      <c r="X2145" t="s">
        <v>50</v>
      </c>
      <c r="Y2145" t="s">
        <v>50</v>
      </c>
      <c r="Z2145" t="s">
        <v>52</v>
      </c>
      <c r="AA2145" t="s">
        <v>50</v>
      </c>
      <c r="AB2145" t="s">
        <v>50</v>
      </c>
      <c r="AK2145" t="s">
        <v>50</v>
      </c>
      <c r="AL2145" t="s">
        <v>51</v>
      </c>
      <c r="AM2145" t="s">
        <v>50</v>
      </c>
      <c r="AN2145" t="s">
        <v>50</v>
      </c>
      <c r="AO2145" t="s">
        <v>50</v>
      </c>
      <c r="AP2145" t="s">
        <v>50</v>
      </c>
      <c r="AQ2145" t="s">
        <v>50</v>
      </c>
      <c r="AR2145" t="s">
        <v>50</v>
      </c>
      <c r="AS2145" t="s">
        <v>51</v>
      </c>
      <c r="AT2145" t="s">
        <v>50</v>
      </c>
      <c r="AU2145" t="s">
        <v>52</v>
      </c>
      <c r="AV2145" t="s">
        <v>52</v>
      </c>
      <c r="AW2145" t="s">
        <v>52</v>
      </c>
      <c r="AX2145" t="s">
        <v>52</v>
      </c>
      <c r="AY2145" t="s">
        <v>51</v>
      </c>
    </row>
    <row r="2146" spans="1:51" hidden="1" x14ac:dyDescent="0.25">
      <c r="A2146">
        <v>302778</v>
      </c>
      <c r="B2146">
        <v>70</v>
      </c>
      <c r="C2146">
        <v>70</v>
      </c>
      <c r="D2146">
        <v>70</v>
      </c>
      <c r="E2146">
        <v>4</v>
      </c>
      <c r="F2146" t="s">
        <v>2275</v>
      </c>
      <c r="G2146" s="22">
        <v>12912</v>
      </c>
      <c r="H2146">
        <v>83</v>
      </c>
      <c r="I2146" t="s">
        <v>46</v>
      </c>
      <c r="J2146" t="s">
        <v>47</v>
      </c>
      <c r="K2146" t="s">
        <v>58</v>
      </c>
      <c r="L2146">
        <v>44.2</v>
      </c>
      <c r="M2146">
        <v>130</v>
      </c>
      <c r="N2146">
        <v>60</v>
      </c>
      <c r="O2146">
        <v>70</v>
      </c>
      <c r="P2146">
        <v>95</v>
      </c>
      <c r="Q2146">
        <v>80</v>
      </c>
      <c r="R2146" t="s">
        <v>59</v>
      </c>
      <c r="S2146" t="s">
        <v>50</v>
      </c>
      <c r="T2146" t="s">
        <v>51</v>
      </c>
      <c r="U2146" t="s">
        <v>50</v>
      </c>
      <c r="V2146" t="s">
        <v>51</v>
      </c>
      <c r="W2146" t="s">
        <v>51</v>
      </c>
      <c r="X2146" t="s">
        <v>50</v>
      </c>
      <c r="Y2146" t="s">
        <v>50</v>
      </c>
      <c r="Z2146" t="s">
        <v>52</v>
      </c>
      <c r="AA2146" t="s">
        <v>50</v>
      </c>
      <c r="AB2146" t="s">
        <v>50</v>
      </c>
      <c r="AC2146">
        <v>90</v>
      </c>
      <c r="AD2146">
        <v>52</v>
      </c>
      <c r="AE2146">
        <v>126</v>
      </c>
      <c r="AF2146">
        <v>4.5</v>
      </c>
      <c r="AI2146">
        <v>5.6</v>
      </c>
      <c r="AJ2146">
        <v>2.7</v>
      </c>
      <c r="AK2146" t="s">
        <v>50</v>
      </c>
      <c r="AL2146" t="s">
        <v>51</v>
      </c>
      <c r="AM2146" t="s">
        <v>50</v>
      </c>
      <c r="AN2146" t="s">
        <v>50</v>
      </c>
      <c r="AO2146" t="s">
        <v>50</v>
      </c>
      <c r="AP2146" t="s">
        <v>50</v>
      </c>
      <c r="AQ2146" t="s">
        <v>50</v>
      </c>
      <c r="AR2146" t="s">
        <v>50</v>
      </c>
      <c r="AS2146" t="s">
        <v>51</v>
      </c>
      <c r="AT2146" t="s">
        <v>51</v>
      </c>
      <c r="AU2146" t="s">
        <v>52</v>
      </c>
      <c r="AV2146" t="s">
        <v>52</v>
      </c>
      <c r="AW2146" t="s">
        <v>52</v>
      </c>
      <c r="AX2146" t="s">
        <v>52</v>
      </c>
      <c r="AY2146" t="s">
        <v>50</v>
      </c>
    </row>
    <row r="2147" spans="1:51" x14ac:dyDescent="0.25">
      <c r="A2147">
        <v>302829</v>
      </c>
      <c r="B2147">
        <v>61</v>
      </c>
      <c r="C2147">
        <v>61</v>
      </c>
      <c r="D2147">
        <v>61</v>
      </c>
      <c r="E2147">
        <v>1</v>
      </c>
      <c r="F2147" t="s">
        <v>517</v>
      </c>
      <c r="G2147" s="22">
        <v>12366</v>
      </c>
      <c r="H2147">
        <v>85</v>
      </c>
      <c r="I2147" t="s">
        <v>46</v>
      </c>
      <c r="J2147" t="s">
        <v>47</v>
      </c>
      <c r="K2147" t="s">
        <v>58</v>
      </c>
      <c r="L2147">
        <v>24.1</v>
      </c>
      <c r="M2147">
        <v>130</v>
      </c>
      <c r="N2147">
        <v>80</v>
      </c>
      <c r="O2147">
        <v>50</v>
      </c>
      <c r="P2147">
        <v>105</v>
      </c>
      <c r="Q2147">
        <v>58</v>
      </c>
      <c r="R2147" t="s">
        <v>54</v>
      </c>
      <c r="S2147" t="s">
        <v>50</v>
      </c>
      <c r="T2147" t="s">
        <v>50</v>
      </c>
      <c r="U2147" t="s">
        <v>50</v>
      </c>
      <c r="V2147" t="s">
        <v>50</v>
      </c>
      <c r="W2147" t="s">
        <v>50</v>
      </c>
      <c r="X2147" t="s">
        <v>51</v>
      </c>
      <c r="Y2147" t="s">
        <v>50</v>
      </c>
      <c r="Z2147" t="s">
        <v>52</v>
      </c>
      <c r="AA2147" t="s">
        <v>50</v>
      </c>
      <c r="AB2147" t="s">
        <v>51</v>
      </c>
      <c r="AE2147">
        <v>110</v>
      </c>
      <c r="AK2147" t="s">
        <v>51</v>
      </c>
      <c r="AL2147" t="s">
        <v>50</v>
      </c>
      <c r="AM2147" t="s">
        <v>50</v>
      </c>
      <c r="AN2147" t="s">
        <v>50</v>
      </c>
      <c r="AO2147" t="s">
        <v>51</v>
      </c>
      <c r="AP2147" t="s">
        <v>50</v>
      </c>
      <c r="AQ2147" t="s">
        <v>50</v>
      </c>
      <c r="AR2147" t="s">
        <v>50</v>
      </c>
      <c r="AS2147" t="s">
        <v>51</v>
      </c>
      <c r="AT2147" t="s">
        <v>51</v>
      </c>
      <c r="AU2147" t="s">
        <v>52</v>
      </c>
      <c r="AV2147" t="s">
        <v>52</v>
      </c>
      <c r="AW2147" t="s">
        <v>52</v>
      </c>
      <c r="AX2147" t="s">
        <v>52</v>
      </c>
      <c r="AY2147" t="s">
        <v>51</v>
      </c>
    </row>
    <row r="2148" spans="1:51" hidden="1" x14ac:dyDescent="0.25">
      <c r="A2148">
        <v>302829</v>
      </c>
      <c r="B2148">
        <v>61</v>
      </c>
      <c r="C2148">
        <v>61</v>
      </c>
      <c r="D2148">
        <v>61</v>
      </c>
      <c r="E2148">
        <v>2</v>
      </c>
      <c r="F2148" t="s">
        <v>2276</v>
      </c>
      <c r="G2148" s="22">
        <v>12366</v>
      </c>
      <c r="H2148">
        <v>85</v>
      </c>
      <c r="I2148" t="s">
        <v>46</v>
      </c>
      <c r="J2148" t="s">
        <v>47</v>
      </c>
      <c r="K2148" t="s">
        <v>58</v>
      </c>
      <c r="L2148">
        <v>24.6</v>
      </c>
      <c r="M2148">
        <v>130</v>
      </c>
      <c r="N2148">
        <v>60</v>
      </c>
      <c r="O2148">
        <v>70</v>
      </c>
      <c r="P2148">
        <v>95</v>
      </c>
      <c r="Q2148">
        <v>58</v>
      </c>
      <c r="R2148" t="s">
        <v>54</v>
      </c>
      <c r="S2148" t="s">
        <v>50</v>
      </c>
      <c r="T2148" t="s">
        <v>50</v>
      </c>
      <c r="U2148" t="s">
        <v>50</v>
      </c>
      <c r="V2148" t="s">
        <v>50</v>
      </c>
      <c r="W2148" t="s">
        <v>50</v>
      </c>
      <c r="X2148" t="s">
        <v>51</v>
      </c>
      <c r="Y2148" t="s">
        <v>50</v>
      </c>
      <c r="Z2148" t="s">
        <v>52</v>
      </c>
      <c r="AA2148" t="s">
        <v>50</v>
      </c>
      <c r="AB2148" t="s">
        <v>51</v>
      </c>
      <c r="AE2148">
        <v>111</v>
      </c>
      <c r="AK2148" t="s">
        <v>51</v>
      </c>
      <c r="AL2148" t="s">
        <v>50</v>
      </c>
      <c r="AM2148" t="s">
        <v>50</v>
      </c>
      <c r="AN2148" t="s">
        <v>50</v>
      </c>
      <c r="AO2148" t="s">
        <v>51</v>
      </c>
      <c r="AP2148" t="s">
        <v>50</v>
      </c>
      <c r="AQ2148" t="s">
        <v>50</v>
      </c>
      <c r="AR2148" t="s">
        <v>50</v>
      </c>
      <c r="AS2148" t="s">
        <v>51</v>
      </c>
      <c r="AT2148" t="s">
        <v>51</v>
      </c>
      <c r="AU2148" t="s">
        <v>52</v>
      </c>
      <c r="AV2148" t="s">
        <v>52</v>
      </c>
      <c r="AW2148" t="s">
        <v>52</v>
      </c>
      <c r="AX2148" t="s">
        <v>52</v>
      </c>
      <c r="AY2148" t="s">
        <v>51</v>
      </c>
    </row>
    <row r="2149" spans="1:51" hidden="1" x14ac:dyDescent="0.25">
      <c r="A2149">
        <v>302829</v>
      </c>
      <c r="B2149">
        <v>61</v>
      </c>
      <c r="C2149">
        <v>61</v>
      </c>
      <c r="D2149">
        <v>61</v>
      </c>
      <c r="E2149">
        <v>3</v>
      </c>
      <c r="F2149" t="s">
        <v>2277</v>
      </c>
      <c r="G2149" s="22">
        <v>12366</v>
      </c>
      <c r="H2149">
        <v>85</v>
      </c>
      <c r="I2149" t="s">
        <v>46</v>
      </c>
      <c r="J2149" t="s">
        <v>47</v>
      </c>
      <c r="K2149" t="s">
        <v>58</v>
      </c>
      <c r="L2149">
        <v>26.2</v>
      </c>
      <c r="M2149">
        <v>130</v>
      </c>
      <c r="N2149">
        <v>60</v>
      </c>
      <c r="O2149">
        <v>70</v>
      </c>
      <c r="P2149">
        <v>95</v>
      </c>
      <c r="Q2149">
        <v>63</v>
      </c>
      <c r="R2149" t="s">
        <v>54</v>
      </c>
      <c r="S2149" t="s">
        <v>50</v>
      </c>
      <c r="T2149" t="s">
        <v>50</v>
      </c>
      <c r="U2149" t="s">
        <v>50</v>
      </c>
      <c r="V2149" t="s">
        <v>50</v>
      </c>
      <c r="W2149" t="s">
        <v>50</v>
      </c>
      <c r="X2149" t="s">
        <v>51</v>
      </c>
      <c r="Y2149" t="s">
        <v>50</v>
      </c>
      <c r="Z2149" t="s">
        <v>52</v>
      </c>
      <c r="AA2149" t="s">
        <v>50</v>
      </c>
      <c r="AB2149" t="s">
        <v>51</v>
      </c>
      <c r="AK2149" t="s">
        <v>51</v>
      </c>
      <c r="AL2149" t="s">
        <v>50</v>
      </c>
      <c r="AM2149" t="s">
        <v>50</v>
      </c>
      <c r="AN2149" t="s">
        <v>50</v>
      </c>
      <c r="AO2149" t="s">
        <v>51</v>
      </c>
      <c r="AP2149" t="s">
        <v>50</v>
      </c>
      <c r="AQ2149" t="s">
        <v>50</v>
      </c>
      <c r="AR2149" t="s">
        <v>50</v>
      </c>
      <c r="AS2149" t="s">
        <v>51</v>
      </c>
      <c r="AT2149" t="s">
        <v>51</v>
      </c>
      <c r="AU2149" t="s">
        <v>52</v>
      </c>
      <c r="AV2149" t="s">
        <v>52</v>
      </c>
      <c r="AW2149" t="s">
        <v>52</v>
      </c>
      <c r="AX2149" t="s">
        <v>52</v>
      </c>
      <c r="AY2149" t="s">
        <v>51</v>
      </c>
    </row>
    <row r="2150" spans="1:51" x14ac:dyDescent="0.25">
      <c r="A2150">
        <v>302972</v>
      </c>
      <c r="B2150">
        <v>60</v>
      </c>
      <c r="C2150">
        <v>60</v>
      </c>
      <c r="D2150">
        <v>50</v>
      </c>
      <c r="E2150">
        <v>1</v>
      </c>
      <c r="F2150" t="s">
        <v>518</v>
      </c>
      <c r="G2150" s="22">
        <v>14243</v>
      </c>
      <c r="H2150">
        <v>80</v>
      </c>
      <c r="I2150" t="s">
        <v>46</v>
      </c>
      <c r="J2150" t="s">
        <v>57</v>
      </c>
      <c r="K2150" t="s">
        <v>58</v>
      </c>
      <c r="L2150">
        <v>27.4</v>
      </c>
      <c r="M2150">
        <v>125</v>
      </c>
      <c r="N2150">
        <v>60</v>
      </c>
      <c r="O2150">
        <v>65</v>
      </c>
      <c r="P2150">
        <v>92.5</v>
      </c>
      <c r="Q2150">
        <v>59</v>
      </c>
      <c r="R2150" t="s">
        <v>54</v>
      </c>
      <c r="S2150" t="s">
        <v>50</v>
      </c>
      <c r="T2150" t="s">
        <v>50</v>
      </c>
      <c r="U2150" t="s">
        <v>50</v>
      </c>
      <c r="V2150" t="s">
        <v>50</v>
      </c>
      <c r="W2150" t="s">
        <v>50</v>
      </c>
      <c r="X2150" t="s">
        <v>50</v>
      </c>
      <c r="Y2150" t="s">
        <v>50</v>
      </c>
      <c r="Z2150" t="s">
        <v>52</v>
      </c>
      <c r="AA2150" t="s">
        <v>50</v>
      </c>
      <c r="AB2150" t="s">
        <v>50</v>
      </c>
      <c r="AC2150">
        <v>176</v>
      </c>
      <c r="AD2150">
        <v>24</v>
      </c>
      <c r="AE2150">
        <v>109</v>
      </c>
      <c r="AF2150">
        <v>4.9000000000000004</v>
      </c>
      <c r="AI2150">
        <v>6.5</v>
      </c>
      <c r="AJ2150">
        <v>4.5</v>
      </c>
      <c r="AK2150" t="s">
        <v>50</v>
      </c>
      <c r="AL2150" t="s">
        <v>50</v>
      </c>
      <c r="AM2150" t="s">
        <v>50</v>
      </c>
      <c r="AN2150" t="s">
        <v>51</v>
      </c>
      <c r="AO2150" t="s">
        <v>51</v>
      </c>
      <c r="AP2150" t="s">
        <v>50</v>
      </c>
      <c r="AQ2150" t="s">
        <v>50</v>
      </c>
      <c r="AR2150" t="s">
        <v>50</v>
      </c>
      <c r="AS2150" t="s">
        <v>51</v>
      </c>
      <c r="AT2150" t="s">
        <v>50</v>
      </c>
      <c r="AU2150" t="s">
        <v>52</v>
      </c>
      <c r="AV2150" t="s">
        <v>52</v>
      </c>
      <c r="AW2150" t="s">
        <v>52</v>
      </c>
      <c r="AX2150" t="s">
        <v>52</v>
      </c>
      <c r="AY2150" t="s">
        <v>51</v>
      </c>
    </row>
    <row r="2151" spans="1:51" hidden="1" x14ac:dyDescent="0.25">
      <c r="A2151">
        <v>302972</v>
      </c>
      <c r="B2151">
        <v>53</v>
      </c>
      <c r="C2151">
        <v>53</v>
      </c>
      <c r="D2151">
        <v>50</v>
      </c>
      <c r="E2151">
        <v>2</v>
      </c>
      <c r="F2151" t="s">
        <v>2278</v>
      </c>
      <c r="G2151" s="22">
        <v>14243</v>
      </c>
      <c r="H2151">
        <v>80</v>
      </c>
      <c r="I2151" t="s">
        <v>46</v>
      </c>
      <c r="J2151" t="s">
        <v>57</v>
      </c>
      <c r="K2151" t="s">
        <v>58</v>
      </c>
      <c r="L2151">
        <v>27.5</v>
      </c>
      <c r="M2151">
        <v>120</v>
      </c>
      <c r="N2151">
        <v>60</v>
      </c>
      <c r="O2151">
        <v>60</v>
      </c>
      <c r="P2151">
        <v>90</v>
      </c>
      <c r="Q2151">
        <v>61</v>
      </c>
      <c r="R2151" t="s">
        <v>54</v>
      </c>
      <c r="S2151" t="s">
        <v>50</v>
      </c>
      <c r="T2151" t="s">
        <v>50</v>
      </c>
      <c r="U2151" t="s">
        <v>50</v>
      </c>
      <c r="V2151" t="s">
        <v>50</v>
      </c>
      <c r="W2151" t="s">
        <v>50</v>
      </c>
      <c r="X2151" t="s">
        <v>50</v>
      </c>
      <c r="Y2151" t="s">
        <v>50</v>
      </c>
      <c r="Z2151" t="s">
        <v>52</v>
      </c>
      <c r="AA2151" t="s">
        <v>50</v>
      </c>
      <c r="AB2151" t="s">
        <v>50</v>
      </c>
      <c r="AC2151">
        <v>121</v>
      </c>
      <c r="AD2151">
        <v>37</v>
      </c>
      <c r="AF2151">
        <v>4.7</v>
      </c>
      <c r="AK2151" t="s">
        <v>50</v>
      </c>
      <c r="AL2151" t="s">
        <v>50</v>
      </c>
      <c r="AM2151" t="s">
        <v>50</v>
      </c>
      <c r="AN2151" t="s">
        <v>51</v>
      </c>
      <c r="AO2151" t="s">
        <v>51</v>
      </c>
      <c r="AP2151" t="s">
        <v>50</v>
      </c>
      <c r="AQ2151" t="s">
        <v>50</v>
      </c>
      <c r="AR2151" t="s">
        <v>50</v>
      </c>
      <c r="AS2151" t="s">
        <v>51</v>
      </c>
      <c r="AT2151" t="s">
        <v>50</v>
      </c>
      <c r="AU2151" t="s">
        <v>52</v>
      </c>
      <c r="AV2151" t="s">
        <v>52</v>
      </c>
      <c r="AW2151" t="s">
        <v>52</v>
      </c>
      <c r="AX2151" t="s">
        <v>52</v>
      </c>
      <c r="AY2151" t="s">
        <v>51</v>
      </c>
    </row>
    <row r="2152" spans="1:51" x14ac:dyDescent="0.25">
      <c r="A2152">
        <v>303016</v>
      </c>
      <c r="B2152">
        <v>62</v>
      </c>
      <c r="C2152">
        <v>62</v>
      </c>
      <c r="D2152">
        <v>62</v>
      </c>
      <c r="E2152">
        <v>1</v>
      </c>
      <c r="F2152" t="s">
        <v>519</v>
      </c>
      <c r="G2152" s="22">
        <v>10465</v>
      </c>
      <c r="H2152">
        <v>90</v>
      </c>
      <c r="I2152" t="s">
        <v>46</v>
      </c>
      <c r="J2152" t="s">
        <v>47</v>
      </c>
      <c r="K2152" t="s">
        <v>58</v>
      </c>
      <c r="L2152">
        <v>24.3</v>
      </c>
      <c r="M2152">
        <v>160</v>
      </c>
      <c r="N2152">
        <v>70</v>
      </c>
      <c r="O2152">
        <v>90</v>
      </c>
      <c r="P2152">
        <v>115</v>
      </c>
      <c r="Q2152">
        <v>87</v>
      </c>
      <c r="R2152" t="s">
        <v>59</v>
      </c>
      <c r="S2152" t="s">
        <v>51</v>
      </c>
      <c r="T2152" t="s">
        <v>50</v>
      </c>
      <c r="U2152" t="s">
        <v>50</v>
      </c>
      <c r="V2152" t="s">
        <v>51</v>
      </c>
      <c r="W2152" t="s">
        <v>50</v>
      </c>
      <c r="X2152" t="s">
        <v>50</v>
      </c>
      <c r="Y2152" t="s">
        <v>50</v>
      </c>
      <c r="Z2152" t="s">
        <v>52</v>
      </c>
      <c r="AA2152" t="s">
        <v>50</v>
      </c>
      <c r="AB2152" t="s">
        <v>51</v>
      </c>
      <c r="AC2152">
        <v>125</v>
      </c>
      <c r="AD2152">
        <v>33</v>
      </c>
      <c r="AE2152">
        <v>122</v>
      </c>
      <c r="AF2152">
        <v>4.9000000000000004</v>
      </c>
      <c r="AI2152">
        <v>4.2</v>
      </c>
      <c r="AJ2152">
        <v>2.5</v>
      </c>
      <c r="AK2152" t="s">
        <v>50</v>
      </c>
      <c r="AL2152" t="s">
        <v>51</v>
      </c>
      <c r="AM2152" t="s">
        <v>50</v>
      </c>
      <c r="AN2152" t="s">
        <v>50</v>
      </c>
      <c r="AO2152" t="s">
        <v>50</v>
      </c>
      <c r="AP2152" t="s">
        <v>50</v>
      </c>
      <c r="AQ2152" t="s">
        <v>50</v>
      </c>
      <c r="AR2152" t="s">
        <v>50</v>
      </c>
      <c r="AS2152" t="s">
        <v>50</v>
      </c>
      <c r="AT2152" t="s">
        <v>50</v>
      </c>
      <c r="AU2152" t="s">
        <v>52</v>
      </c>
      <c r="AV2152" t="s">
        <v>52</v>
      </c>
      <c r="AW2152" t="s">
        <v>52</v>
      </c>
      <c r="AX2152" t="s">
        <v>52</v>
      </c>
      <c r="AY2152" t="s">
        <v>51</v>
      </c>
    </row>
    <row r="2153" spans="1:51" hidden="1" x14ac:dyDescent="0.25">
      <c r="A2153">
        <v>303016</v>
      </c>
      <c r="B2153">
        <v>62</v>
      </c>
      <c r="C2153">
        <v>62</v>
      </c>
      <c r="D2153">
        <v>62</v>
      </c>
      <c r="E2153">
        <v>2</v>
      </c>
      <c r="F2153" t="s">
        <v>2279</v>
      </c>
      <c r="G2153" s="22">
        <v>10465</v>
      </c>
      <c r="H2153">
        <v>90</v>
      </c>
      <c r="I2153" t="s">
        <v>46</v>
      </c>
      <c r="J2153" t="s">
        <v>47</v>
      </c>
      <c r="K2153" t="s">
        <v>58</v>
      </c>
      <c r="L2153">
        <v>23.5</v>
      </c>
      <c r="M2153">
        <v>140</v>
      </c>
      <c r="N2153">
        <v>80</v>
      </c>
      <c r="O2153">
        <v>60</v>
      </c>
      <c r="P2153">
        <v>110</v>
      </c>
      <c r="Q2153">
        <v>68</v>
      </c>
      <c r="R2153" t="s">
        <v>54</v>
      </c>
      <c r="S2153" t="s">
        <v>51</v>
      </c>
      <c r="T2153" t="s">
        <v>50</v>
      </c>
      <c r="U2153" t="s">
        <v>50</v>
      </c>
      <c r="V2153" t="s">
        <v>51</v>
      </c>
      <c r="W2153" t="s">
        <v>50</v>
      </c>
      <c r="X2153" t="s">
        <v>50</v>
      </c>
      <c r="Y2153" t="s">
        <v>50</v>
      </c>
      <c r="Z2153" t="s">
        <v>52</v>
      </c>
      <c r="AA2153" t="s">
        <v>50</v>
      </c>
      <c r="AB2153" t="s">
        <v>51</v>
      </c>
      <c r="AC2153">
        <v>148</v>
      </c>
      <c r="AD2153">
        <v>27</v>
      </c>
      <c r="AE2153">
        <v>121</v>
      </c>
      <c r="AF2153">
        <v>4.3</v>
      </c>
      <c r="AK2153" t="s">
        <v>50</v>
      </c>
      <c r="AL2153" t="s">
        <v>51</v>
      </c>
      <c r="AM2153" t="s">
        <v>50</v>
      </c>
      <c r="AN2153" t="s">
        <v>51</v>
      </c>
      <c r="AO2153" t="s">
        <v>51</v>
      </c>
      <c r="AP2153" t="s">
        <v>50</v>
      </c>
      <c r="AQ2153" t="s">
        <v>50</v>
      </c>
      <c r="AR2153" t="s">
        <v>50</v>
      </c>
      <c r="AS2153" t="s">
        <v>50</v>
      </c>
      <c r="AT2153" t="s">
        <v>50</v>
      </c>
      <c r="AU2153" t="s">
        <v>52</v>
      </c>
      <c r="AV2153" t="s">
        <v>52</v>
      </c>
      <c r="AW2153" t="s">
        <v>52</v>
      </c>
      <c r="AX2153" t="s">
        <v>52</v>
      </c>
      <c r="AY2153" t="s">
        <v>51</v>
      </c>
    </row>
    <row r="2154" spans="1:51" hidden="1" x14ac:dyDescent="0.25">
      <c r="A2154">
        <v>303016</v>
      </c>
      <c r="B2154">
        <v>62</v>
      </c>
      <c r="C2154">
        <v>62</v>
      </c>
      <c r="D2154">
        <v>62</v>
      </c>
      <c r="E2154">
        <v>3</v>
      </c>
      <c r="F2154" t="s">
        <v>2280</v>
      </c>
      <c r="G2154" s="22">
        <v>10465</v>
      </c>
      <c r="H2154">
        <v>90</v>
      </c>
      <c r="I2154" t="s">
        <v>46</v>
      </c>
      <c r="J2154" t="s">
        <v>47</v>
      </c>
      <c r="K2154" t="s">
        <v>58</v>
      </c>
      <c r="L2154">
        <v>23.5</v>
      </c>
      <c r="M2154">
        <v>150</v>
      </c>
      <c r="N2154">
        <v>70</v>
      </c>
      <c r="O2154">
        <v>80</v>
      </c>
      <c r="P2154">
        <v>110</v>
      </c>
      <c r="Q2154">
        <v>66</v>
      </c>
      <c r="R2154" t="s">
        <v>54</v>
      </c>
      <c r="S2154" t="s">
        <v>51</v>
      </c>
      <c r="T2154" t="s">
        <v>50</v>
      </c>
      <c r="U2154" t="s">
        <v>50</v>
      </c>
      <c r="V2154" t="s">
        <v>51</v>
      </c>
      <c r="W2154" t="s">
        <v>50</v>
      </c>
      <c r="X2154" t="s">
        <v>50</v>
      </c>
      <c r="Y2154" t="s">
        <v>50</v>
      </c>
      <c r="Z2154" t="s">
        <v>52</v>
      </c>
      <c r="AA2154" t="s">
        <v>50</v>
      </c>
      <c r="AB2154" t="s">
        <v>51</v>
      </c>
      <c r="AC2154">
        <v>148</v>
      </c>
      <c r="AD2154">
        <v>27</v>
      </c>
      <c r="AE2154">
        <v>121</v>
      </c>
      <c r="AF2154">
        <v>4.3</v>
      </c>
      <c r="AK2154" t="s">
        <v>50</v>
      </c>
      <c r="AL2154" t="s">
        <v>51</v>
      </c>
      <c r="AM2154" t="s">
        <v>50</v>
      </c>
      <c r="AN2154" t="s">
        <v>51</v>
      </c>
      <c r="AO2154" t="s">
        <v>51</v>
      </c>
      <c r="AP2154" t="s">
        <v>50</v>
      </c>
      <c r="AQ2154" t="s">
        <v>50</v>
      </c>
      <c r="AR2154" t="s">
        <v>50</v>
      </c>
      <c r="AS2154" t="s">
        <v>50</v>
      </c>
      <c r="AT2154" t="s">
        <v>50</v>
      </c>
      <c r="AU2154" t="s">
        <v>52</v>
      </c>
      <c r="AV2154" t="s">
        <v>52</v>
      </c>
      <c r="AW2154" t="s">
        <v>52</v>
      </c>
      <c r="AX2154" t="s">
        <v>52</v>
      </c>
      <c r="AY2154" t="s">
        <v>51</v>
      </c>
    </row>
    <row r="2155" spans="1:51" hidden="1" x14ac:dyDescent="0.25">
      <c r="A2155">
        <v>303016</v>
      </c>
      <c r="B2155">
        <v>62</v>
      </c>
      <c r="C2155">
        <v>62</v>
      </c>
      <c r="D2155">
        <v>62</v>
      </c>
      <c r="E2155">
        <v>4</v>
      </c>
      <c r="F2155" t="s">
        <v>2281</v>
      </c>
      <c r="G2155" s="22">
        <v>10465</v>
      </c>
      <c r="H2155">
        <v>90</v>
      </c>
      <c r="I2155" t="s">
        <v>46</v>
      </c>
      <c r="J2155" t="s">
        <v>47</v>
      </c>
      <c r="K2155" t="s">
        <v>58</v>
      </c>
      <c r="L2155">
        <v>23.9</v>
      </c>
      <c r="M2155">
        <v>110</v>
      </c>
      <c r="N2155">
        <v>60</v>
      </c>
      <c r="O2155">
        <v>50</v>
      </c>
      <c r="P2155">
        <v>85</v>
      </c>
      <c r="Q2155">
        <v>71</v>
      </c>
      <c r="R2155" t="s">
        <v>54</v>
      </c>
      <c r="S2155" t="s">
        <v>51</v>
      </c>
      <c r="T2155" t="s">
        <v>50</v>
      </c>
      <c r="U2155" t="s">
        <v>50</v>
      </c>
      <c r="V2155" t="s">
        <v>51</v>
      </c>
      <c r="W2155" t="s">
        <v>50</v>
      </c>
      <c r="X2155" t="s">
        <v>50</v>
      </c>
      <c r="Y2155" t="s">
        <v>50</v>
      </c>
      <c r="Z2155" t="s">
        <v>52</v>
      </c>
      <c r="AA2155" t="s">
        <v>50</v>
      </c>
      <c r="AB2155" t="s">
        <v>51</v>
      </c>
      <c r="AE2155">
        <v>118</v>
      </c>
      <c r="AK2155" t="s">
        <v>50</v>
      </c>
      <c r="AL2155" t="s">
        <v>51</v>
      </c>
      <c r="AM2155" t="s">
        <v>50</v>
      </c>
      <c r="AN2155" t="s">
        <v>51</v>
      </c>
      <c r="AO2155" t="s">
        <v>51</v>
      </c>
      <c r="AP2155" t="s">
        <v>50</v>
      </c>
      <c r="AQ2155" t="s">
        <v>50</v>
      </c>
      <c r="AR2155" t="s">
        <v>50</v>
      </c>
      <c r="AS2155" t="s">
        <v>50</v>
      </c>
      <c r="AT2155" t="s">
        <v>50</v>
      </c>
      <c r="AU2155" t="s">
        <v>52</v>
      </c>
      <c r="AV2155" t="s">
        <v>52</v>
      </c>
      <c r="AW2155" t="s">
        <v>52</v>
      </c>
      <c r="AX2155" t="s">
        <v>52</v>
      </c>
      <c r="AY2155" t="s">
        <v>51</v>
      </c>
    </row>
    <row r="2156" spans="1:51" x14ac:dyDescent="0.25">
      <c r="A2156">
        <v>303325</v>
      </c>
      <c r="B2156">
        <v>55</v>
      </c>
      <c r="C2156">
        <v>55</v>
      </c>
      <c r="D2156">
        <v>55</v>
      </c>
      <c r="E2156">
        <v>1</v>
      </c>
      <c r="F2156" t="s">
        <v>520</v>
      </c>
      <c r="G2156" s="22">
        <v>15690</v>
      </c>
      <c r="H2156">
        <v>76</v>
      </c>
      <c r="I2156" t="s">
        <v>46</v>
      </c>
      <c r="J2156" t="s">
        <v>47</v>
      </c>
      <c r="K2156" t="s">
        <v>58</v>
      </c>
      <c r="L2156">
        <v>28.6</v>
      </c>
      <c r="M2156">
        <v>125</v>
      </c>
      <c r="N2156">
        <v>70</v>
      </c>
      <c r="O2156">
        <v>55</v>
      </c>
      <c r="P2156">
        <v>97.5</v>
      </c>
      <c r="Q2156">
        <v>122</v>
      </c>
      <c r="R2156" t="s">
        <v>59</v>
      </c>
      <c r="S2156" t="s">
        <v>51</v>
      </c>
      <c r="T2156" t="s">
        <v>50</v>
      </c>
      <c r="U2156" t="s">
        <v>50</v>
      </c>
      <c r="V2156" t="s">
        <v>51</v>
      </c>
      <c r="W2156" t="s">
        <v>50</v>
      </c>
      <c r="X2156" t="s">
        <v>51</v>
      </c>
      <c r="Y2156" t="s">
        <v>51</v>
      </c>
      <c r="Z2156" t="b">
        <v>1</v>
      </c>
      <c r="AA2156" t="s">
        <v>50</v>
      </c>
      <c r="AB2156" t="s">
        <v>51</v>
      </c>
      <c r="AC2156">
        <v>98</v>
      </c>
      <c r="AD2156">
        <v>49</v>
      </c>
      <c r="AE2156">
        <v>113</v>
      </c>
      <c r="AF2156">
        <v>3.7</v>
      </c>
      <c r="AH2156">
        <v>59.4</v>
      </c>
      <c r="AI2156">
        <v>4.7</v>
      </c>
      <c r="AK2156" t="s">
        <v>50</v>
      </c>
      <c r="AL2156" t="s">
        <v>51</v>
      </c>
      <c r="AM2156" t="s">
        <v>50</v>
      </c>
      <c r="AN2156" t="s">
        <v>50</v>
      </c>
      <c r="AO2156" t="s">
        <v>51</v>
      </c>
      <c r="AP2156" t="s">
        <v>51</v>
      </c>
      <c r="AQ2156" t="s">
        <v>50</v>
      </c>
      <c r="AR2156" t="s">
        <v>50</v>
      </c>
      <c r="AS2156" t="s">
        <v>50</v>
      </c>
      <c r="AT2156" t="s">
        <v>50</v>
      </c>
      <c r="AU2156" t="s">
        <v>52</v>
      </c>
      <c r="AV2156" t="s">
        <v>52</v>
      </c>
      <c r="AW2156" t="s">
        <v>52</v>
      </c>
      <c r="AX2156" t="s">
        <v>52</v>
      </c>
      <c r="AY2156" t="s">
        <v>51</v>
      </c>
    </row>
    <row r="2157" spans="1:51" hidden="1" x14ac:dyDescent="0.25">
      <c r="A2157">
        <v>303325</v>
      </c>
      <c r="B2157">
        <v>55</v>
      </c>
      <c r="C2157">
        <v>55</v>
      </c>
      <c r="D2157">
        <v>55</v>
      </c>
      <c r="E2157">
        <v>2</v>
      </c>
      <c r="F2157" t="s">
        <v>2282</v>
      </c>
      <c r="G2157" s="22">
        <v>15690</v>
      </c>
      <c r="H2157">
        <v>76</v>
      </c>
      <c r="I2157" t="s">
        <v>46</v>
      </c>
      <c r="J2157" t="s">
        <v>47</v>
      </c>
      <c r="K2157" t="s">
        <v>58</v>
      </c>
      <c r="L2157">
        <v>27.6</v>
      </c>
      <c r="M2157">
        <v>115</v>
      </c>
      <c r="N2157">
        <v>80</v>
      </c>
      <c r="O2157">
        <v>35</v>
      </c>
      <c r="P2157">
        <v>97.5</v>
      </c>
      <c r="Q2157">
        <v>79</v>
      </c>
      <c r="R2157" t="s">
        <v>59</v>
      </c>
      <c r="S2157" t="s">
        <v>50</v>
      </c>
      <c r="T2157" t="s">
        <v>50</v>
      </c>
      <c r="U2157" t="s">
        <v>50</v>
      </c>
      <c r="V2157" t="s">
        <v>51</v>
      </c>
      <c r="W2157" t="s">
        <v>50</v>
      </c>
      <c r="X2157" t="s">
        <v>51</v>
      </c>
      <c r="Y2157" t="s">
        <v>51</v>
      </c>
      <c r="Z2157" t="b">
        <v>1</v>
      </c>
      <c r="AA2157" t="s">
        <v>50</v>
      </c>
      <c r="AB2157" t="s">
        <v>51</v>
      </c>
      <c r="AC2157">
        <v>124</v>
      </c>
      <c r="AD2157">
        <v>37</v>
      </c>
      <c r="AE2157">
        <v>116</v>
      </c>
      <c r="AF2157">
        <v>4.5999999999999996</v>
      </c>
      <c r="AI2157">
        <v>4.7</v>
      </c>
      <c r="AJ2157">
        <v>2.5</v>
      </c>
      <c r="AK2157" t="s">
        <v>50</v>
      </c>
      <c r="AL2157" t="s">
        <v>51</v>
      </c>
      <c r="AM2157" t="s">
        <v>50</v>
      </c>
      <c r="AN2157" t="s">
        <v>50</v>
      </c>
      <c r="AO2157" t="s">
        <v>51</v>
      </c>
      <c r="AP2157" t="s">
        <v>51</v>
      </c>
      <c r="AQ2157" t="s">
        <v>51</v>
      </c>
      <c r="AR2157" t="s">
        <v>51</v>
      </c>
      <c r="AS2157" t="s">
        <v>50</v>
      </c>
      <c r="AT2157" t="s">
        <v>50</v>
      </c>
      <c r="AU2157" t="s">
        <v>52</v>
      </c>
      <c r="AV2157" t="s">
        <v>52</v>
      </c>
      <c r="AW2157" t="s">
        <v>52</v>
      </c>
      <c r="AX2157" t="s">
        <v>52</v>
      </c>
      <c r="AY2157" t="s">
        <v>51</v>
      </c>
    </row>
    <row r="2158" spans="1:51" hidden="1" x14ac:dyDescent="0.25">
      <c r="A2158">
        <v>303325</v>
      </c>
      <c r="B2158">
        <v>55</v>
      </c>
      <c r="C2158">
        <v>55</v>
      </c>
      <c r="D2158">
        <v>55</v>
      </c>
      <c r="E2158">
        <v>3</v>
      </c>
      <c r="F2158" t="s">
        <v>2283</v>
      </c>
      <c r="G2158" s="22">
        <v>15690</v>
      </c>
      <c r="H2158">
        <v>76</v>
      </c>
      <c r="I2158" t="s">
        <v>46</v>
      </c>
      <c r="J2158" t="s">
        <v>47</v>
      </c>
      <c r="K2158" t="s">
        <v>58</v>
      </c>
      <c r="L2158">
        <v>26.7</v>
      </c>
      <c r="M2158">
        <v>120</v>
      </c>
      <c r="N2158">
        <v>75</v>
      </c>
      <c r="O2158">
        <v>45</v>
      </c>
      <c r="P2158">
        <v>97.5</v>
      </c>
      <c r="Q2158">
        <v>71</v>
      </c>
      <c r="R2158" t="s">
        <v>54</v>
      </c>
      <c r="S2158" t="s">
        <v>50</v>
      </c>
      <c r="T2158" t="s">
        <v>50</v>
      </c>
      <c r="U2158" t="s">
        <v>50</v>
      </c>
      <c r="V2158" t="s">
        <v>51</v>
      </c>
      <c r="W2158" t="s">
        <v>50</v>
      </c>
      <c r="X2158" t="s">
        <v>51</v>
      </c>
      <c r="Y2158" t="s">
        <v>51</v>
      </c>
      <c r="Z2158" t="b">
        <v>1</v>
      </c>
      <c r="AA2158" t="s">
        <v>50</v>
      </c>
      <c r="AB2158" t="s">
        <v>51</v>
      </c>
      <c r="AC2158">
        <v>140</v>
      </c>
      <c r="AD2158">
        <v>32</v>
      </c>
      <c r="AF2158">
        <v>5.4</v>
      </c>
      <c r="AK2158" t="s">
        <v>50</v>
      </c>
      <c r="AL2158" t="s">
        <v>51</v>
      </c>
      <c r="AM2158" t="s">
        <v>50</v>
      </c>
      <c r="AN2158" t="s">
        <v>50</v>
      </c>
      <c r="AO2158" t="s">
        <v>51</v>
      </c>
      <c r="AP2158" t="s">
        <v>51</v>
      </c>
      <c r="AQ2158" t="s">
        <v>51</v>
      </c>
      <c r="AR2158" t="s">
        <v>51</v>
      </c>
      <c r="AS2158" t="s">
        <v>50</v>
      </c>
      <c r="AT2158" t="s">
        <v>50</v>
      </c>
      <c r="AU2158" t="s">
        <v>52</v>
      </c>
      <c r="AV2158" t="s">
        <v>52</v>
      </c>
      <c r="AW2158" t="s">
        <v>52</v>
      </c>
      <c r="AX2158" t="s">
        <v>52</v>
      </c>
      <c r="AY2158" t="s">
        <v>51</v>
      </c>
    </row>
    <row r="2159" spans="1:51" hidden="1" x14ac:dyDescent="0.25">
      <c r="A2159">
        <v>303325</v>
      </c>
      <c r="B2159">
        <v>55</v>
      </c>
      <c r="C2159">
        <v>55</v>
      </c>
      <c r="D2159">
        <v>55</v>
      </c>
      <c r="E2159">
        <v>4</v>
      </c>
      <c r="F2159" t="s">
        <v>2284</v>
      </c>
      <c r="G2159" s="22">
        <v>15690</v>
      </c>
      <c r="H2159">
        <v>76</v>
      </c>
      <c r="I2159" t="s">
        <v>46</v>
      </c>
      <c r="J2159" t="s">
        <v>47</v>
      </c>
      <c r="K2159" t="s">
        <v>58</v>
      </c>
      <c r="L2159">
        <v>27.8</v>
      </c>
      <c r="M2159">
        <v>120</v>
      </c>
      <c r="N2159">
        <v>60</v>
      </c>
      <c r="O2159">
        <v>60</v>
      </c>
      <c r="P2159">
        <v>90</v>
      </c>
      <c r="Q2159">
        <v>83</v>
      </c>
      <c r="R2159" t="s">
        <v>54</v>
      </c>
      <c r="S2159" t="s">
        <v>50</v>
      </c>
      <c r="T2159" t="s">
        <v>50</v>
      </c>
      <c r="U2159" t="s">
        <v>50</v>
      </c>
      <c r="V2159" t="s">
        <v>51</v>
      </c>
      <c r="W2159" t="s">
        <v>50</v>
      </c>
      <c r="X2159" t="s">
        <v>51</v>
      </c>
      <c r="Y2159" t="s">
        <v>51</v>
      </c>
      <c r="Z2159" t="b">
        <v>1</v>
      </c>
      <c r="AA2159" t="s">
        <v>50</v>
      </c>
      <c r="AB2159" t="s">
        <v>51</v>
      </c>
      <c r="AC2159">
        <v>106</v>
      </c>
      <c r="AD2159">
        <v>44</v>
      </c>
      <c r="AF2159">
        <v>4.8</v>
      </c>
      <c r="AK2159" t="s">
        <v>50</v>
      </c>
      <c r="AL2159" t="s">
        <v>50</v>
      </c>
      <c r="AM2159" t="s">
        <v>50</v>
      </c>
      <c r="AN2159" t="s">
        <v>51</v>
      </c>
      <c r="AO2159" t="s">
        <v>51</v>
      </c>
      <c r="AP2159" t="s">
        <v>50</v>
      </c>
      <c r="AQ2159" t="s">
        <v>50</v>
      </c>
      <c r="AR2159" t="s">
        <v>50</v>
      </c>
      <c r="AS2159" t="s">
        <v>50</v>
      </c>
      <c r="AT2159" t="s">
        <v>50</v>
      </c>
      <c r="AU2159" t="s">
        <v>52</v>
      </c>
      <c r="AV2159" t="s">
        <v>52</v>
      </c>
      <c r="AW2159" t="s">
        <v>52</v>
      </c>
      <c r="AX2159" t="s">
        <v>52</v>
      </c>
      <c r="AY2159" t="s">
        <v>51</v>
      </c>
    </row>
    <row r="2160" spans="1:51" hidden="1" x14ac:dyDescent="0.25">
      <c r="A2160">
        <v>303325</v>
      </c>
      <c r="B2160">
        <v>63</v>
      </c>
      <c r="C2160">
        <v>63</v>
      </c>
      <c r="D2160">
        <v>55</v>
      </c>
      <c r="E2160">
        <v>5</v>
      </c>
      <c r="F2160" t="s">
        <v>2285</v>
      </c>
      <c r="G2160" s="22">
        <v>15690</v>
      </c>
      <c r="H2160">
        <v>76</v>
      </c>
      <c r="I2160" t="s">
        <v>46</v>
      </c>
      <c r="J2160" t="s">
        <v>47</v>
      </c>
      <c r="K2160" t="s">
        <v>58</v>
      </c>
      <c r="L2160">
        <v>28.2</v>
      </c>
      <c r="M2160">
        <v>60</v>
      </c>
      <c r="N2160">
        <v>120</v>
      </c>
      <c r="O2160">
        <v>-60</v>
      </c>
      <c r="P2160">
        <v>90</v>
      </c>
      <c r="Q2160">
        <v>120</v>
      </c>
      <c r="R2160" t="s">
        <v>54</v>
      </c>
      <c r="S2160" t="s">
        <v>50</v>
      </c>
      <c r="T2160" t="s">
        <v>50</v>
      </c>
      <c r="U2160" t="s">
        <v>50</v>
      </c>
      <c r="V2160" t="s">
        <v>51</v>
      </c>
      <c r="W2160" t="s">
        <v>50</v>
      </c>
      <c r="X2160" t="s">
        <v>51</v>
      </c>
      <c r="Y2160" t="s">
        <v>51</v>
      </c>
      <c r="Z2160" t="b">
        <v>1</v>
      </c>
      <c r="AA2160" t="s">
        <v>50</v>
      </c>
      <c r="AB2160" t="s">
        <v>51</v>
      </c>
      <c r="AC2160">
        <v>97</v>
      </c>
      <c r="AD2160">
        <v>49</v>
      </c>
      <c r="AF2160">
        <v>3.8</v>
      </c>
      <c r="AK2160" t="s">
        <v>50</v>
      </c>
      <c r="AL2160" t="s">
        <v>50</v>
      </c>
      <c r="AM2160" t="s">
        <v>50</v>
      </c>
      <c r="AN2160" t="s">
        <v>51</v>
      </c>
      <c r="AO2160" t="s">
        <v>51</v>
      </c>
      <c r="AP2160" t="s">
        <v>50</v>
      </c>
      <c r="AQ2160" t="s">
        <v>50</v>
      </c>
      <c r="AR2160" t="s">
        <v>50</v>
      </c>
      <c r="AS2160" t="s">
        <v>50</v>
      </c>
      <c r="AT2160" t="s">
        <v>50</v>
      </c>
      <c r="AU2160" t="s">
        <v>52</v>
      </c>
      <c r="AV2160" t="s">
        <v>52</v>
      </c>
      <c r="AW2160" t="s">
        <v>52</v>
      </c>
      <c r="AX2160" t="s">
        <v>52</v>
      </c>
      <c r="AY2160" t="s">
        <v>51</v>
      </c>
    </row>
    <row r="2161" spans="1:51" x14ac:dyDescent="0.25">
      <c r="A2161">
        <v>303332</v>
      </c>
      <c r="B2161">
        <v>60</v>
      </c>
      <c r="C2161">
        <v>60</v>
      </c>
      <c r="D2161">
        <v>60</v>
      </c>
      <c r="E2161">
        <v>1</v>
      </c>
      <c r="F2161" t="s">
        <v>521</v>
      </c>
      <c r="G2161" s="22">
        <v>12090</v>
      </c>
      <c r="H2161">
        <v>85</v>
      </c>
      <c r="I2161" t="s">
        <v>46</v>
      </c>
      <c r="J2161" t="s">
        <v>47</v>
      </c>
      <c r="K2161" t="s">
        <v>58</v>
      </c>
      <c r="L2161">
        <v>31.2</v>
      </c>
      <c r="M2161">
        <v>115</v>
      </c>
      <c r="N2161">
        <v>70</v>
      </c>
      <c r="O2161">
        <v>45</v>
      </c>
      <c r="P2161">
        <v>92.5</v>
      </c>
      <c r="Q2161">
        <v>69</v>
      </c>
      <c r="R2161" t="s">
        <v>59</v>
      </c>
      <c r="S2161" t="s">
        <v>51</v>
      </c>
      <c r="T2161" t="s">
        <v>50</v>
      </c>
      <c r="U2161" t="s">
        <v>51</v>
      </c>
      <c r="V2161" t="s">
        <v>51</v>
      </c>
      <c r="W2161" t="s">
        <v>50</v>
      </c>
      <c r="X2161" t="s">
        <v>51</v>
      </c>
      <c r="Y2161" t="s">
        <v>50</v>
      </c>
      <c r="Z2161" t="s">
        <v>52</v>
      </c>
      <c r="AA2161" t="s">
        <v>50</v>
      </c>
      <c r="AB2161" t="s">
        <v>50</v>
      </c>
      <c r="AC2161">
        <v>160</v>
      </c>
      <c r="AD2161">
        <v>25</v>
      </c>
      <c r="AE2161">
        <v>130</v>
      </c>
      <c r="AF2161">
        <v>4.2</v>
      </c>
      <c r="AK2161" t="s">
        <v>51</v>
      </c>
      <c r="AL2161" t="s">
        <v>50</v>
      </c>
      <c r="AM2161" t="s">
        <v>50</v>
      </c>
      <c r="AN2161" t="s">
        <v>51</v>
      </c>
      <c r="AO2161" t="s">
        <v>51</v>
      </c>
      <c r="AP2161" t="s">
        <v>50</v>
      </c>
      <c r="AQ2161" t="s">
        <v>51</v>
      </c>
      <c r="AR2161" t="s">
        <v>51</v>
      </c>
      <c r="AS2161" t="s">
        <v>51</v>
      </c>
      <c r="AT2161" t="s">
        <v>50</v>
      </c>
      <c r="AU2161" t="s">
        <v>52</v>
      </c>
      <c r="AV2161" t="s">
        <v>52</v>
      </c>
      <c r="AW2161" t="s">
        <v>52</v>
      </c>
      <c r="AX2161" t="s">
        <v>52</v>
      </c>
      <c r="AY2161" t="s">
        <v>51</v>
      </c>
    </row>
    <row r="2162" spans="1:51" x14ac:dyDescent="0.25">
      <c r="A2162">
        <v>303445</v>
      </c>
      <c r="B2162">
        <v>65</v>
      </c>
      <c r="C2162">
        <v>65</v>
      </c>
      <c r="D2162">
        <v>65</v>
      </c>
      <c r="E2162">
        <v>1</v>
      </c>
      <c r="F2162" t="s">
        <v>522</v>
      </c>
      <c r="G2162" s="22">
        <v>10851</v>
      </c>
      <c r="H2162">
        <v>89</v>
      </c>
      <c r="I2162" t="s">
        <v>46</v>
      </c>
      <c r="J2162" t="s">
        <v>47</v>
      </c>
      <c r="K2162" t="s">
        <v>58</v>
      </c>
      <c r="L2162">
        <v>23.1</v>
      </c>
      <c r="M2162">
        <v>110</v>
      </c>
      <c r="N2162">
        <v>60</v>
      </c>
      <c r="O2162">
        <v>50</v>
      </c>
      <c r="P2162">
        <v>85</v>
      </c>
      <c r="Q2162">
        <v>68</v>
      </c>
      <c r="R2162" t="s">
        <v>59</v>
      </c>
      <c r="S2162" t="s">
        <v>50</v>
      </c>
      <c r="T2162" t="s">
        <v>50</v>
      </c>
      <c r="U2162" t="s">
        <v>51</v>
      </c>
      <c r="V2162" t="s">
        <v>51</v>
      </c>
      <c r="W2162" t="s">
        <v>51</v>
      </c>
      <c r="X2162" t="s">
        <v>51</v>
      </c>
      <c r="Y2162" t="s">
        <v>50</v>
      </c>
      <c r="Z2162" t="s">
        <v>52</v>
      </c>
      <c r="AA2162" t="s">
        <v>50</v>
      </c>
      <c r="AB2162" t="s">
        <v>50</v>
      </c>
      <c r="AC2162">
        <v>82</v>
      </c>
      <c r="AD2162">
        <v>56</v>
      </c>
      <c r="AE2162">
        <v>115</v>
      </c>
      <c r="AF2162">
        <v>4</v>
      </c>
      <c r="AI2162">
        <v>3.1</v>
      </c>
      <c r="AJ2162">
        <v>1.5</v>
      </c>
      <c r="AK2162" t="s">
        <v>50</v>
      </c>
      <c r="AL2162" t="s">
        <v>51</v>
      </c>
      <c r="AM2162" t="s">
        <v>50</v>
      </c>
      <c r="AN2162" t="s">
        <v>51</v>
      </c>
      <c r="AO2162" t="s">
        <v>51</v>
      </c>
      <c r="AP2162" t="s">
        <v>50</v>
      </c>
      <c r="AQ2162" t="s">
        <v>50</v>
      </c>
      <c r="AR2162" t="s">
        <v>50</v>
      </c>
      <c r="AS2162" t="s">
        <v>50</v>
      </c>
      <c r="AT2162" t="s">
        <v>51</v>
      </c>
      <c r="AU2162" t="s">
        <v>52</v>
      </c>
      <c r="AV2162" t="s">
        <v>52</v>
      </c>
      <c r="AW2162" t="s">
        <v>52</v>
      </c>
      <c r="AX2162" t="s">
        <v>52</v>
      </c>
      <c r="AY2162" t="s">
        <v>51</v>
      </c>
    </row>
    <row r="2163" spans="1:51" hidden="1" x14ac:dyDescent="0.25">
      <c r="A2163">
        <v>303445</v>
      </c>
      <c r="B2163">
        <v>65</v>
      </c>
      <c r="C2163">
        <v>65</v>
      </c>
      <c r="D2163">
        <v>65</v>
      </c>
      <c r="E2163">
        <v>2</v>
      </c>
      <c r="F2163" t="s">
        <v>2286</v>
      </c>
      <c r="G2163" s="22">
        <v>10851</v>
      </c>
      <c r="H2163">
        <v>89</v>
      </c>
      <c r="I2163" t="s">
        <v>46</v>
      </c>
      <c r="J2163" t="s">
        <v>47</v>
      </c>
      <c r="K2163" t="s">
        <v>58</v>
      </c>
      <c r="L2163">
        <v>23.4</v>
      </c>
      <c r="M2163">
        <v>105</v>
      </c>
      <c r="N2163">
        <v>50</v>
      </c>
      <c r="O2163">
        <v>55</v>
      </c>
      <c r="P2163">
        <v>77.5</v>
      </c>
      <c r="Q2163">
        <v>91</v>
      </c>
      <c r="R2163" t="s">
        <v>59</v>
      </c>
      <c r="S2163" t="s">
        <v>50</v>
      </c>
      <c r="T2163" t="s">
        <v>50</v>
      </c>
      <c r="U2163" t="s">
        <v>50</v>
      </c>
      <c r="V2163" t="s">
        <v>51</v>
      </c>
      <c r="W2163" t="s">
        <v>51</v>
      </c>
      <c r="X2163" t="s">
        <v>51</v>
      </c>
      <c r="Y2163" t="s">
        <v>50</v>
      </c>
      <c r="Z2163" t="s">
        <v>52</v>
      </c>
      <c r="AA2163" t="s">
        <v>50</v>
      </c>
      <c r="AB2163" t="s">
        <v>50</v>
      </c>
      <c r="AC2163">
        <v>83</v>
      </c>
      <c r="AD2163">
        <v>55</v>
      </c>
      <c r="AF2163">
        <v>4.5</v>
      </c>
      <c r="AK2163" t="s">
        <v>50</v>
      </c>
      <c r="AL2163" t="s">
        <v>51</v>
      </c>
      <c r="AM2163" t="s">
        <v>50</v>
      </c>
      <c r="AN2163" t="s">
        <v>51</v>
      </c>
      <c r="AO2163" t="s">
        <v>51</v>
      </c>
      <c r="AP2163" t="s">
        <v>51</v>
      </c>
      <c r="AQ2163" t="s">
        <v>50</v>
      </c>
      <c r="AR2163" t="s">
        <v>50</v>
      </c>
      <c r="AS2163" t="s">
        <v>50</v>
      </c>
      <c r="AT2163" t="s">
        <v>51</v>
      </c>
      <c r="AU2163" t="s">
        <v>52</v>
      </c>
      <c r="AV2163" t="s">
        <v>52</v>
      </c>
      <c r="AW2163" t="s">
        <v>52</v>
      </c>
      <c r="AX2163" t="s">
        <v>52</v>
      </c>
      <c r="AY2163" t="s">
        <v>51</v>
      </c>
    </row>
    <row r="2164" spans="1:51" x14ac:dyDescent="0.25">
      <c r="A2164">
        <v>303449</v>
      </c>
      <c r="B2164">
        <v>70</v>
      </c>
      <c r="D2164">
        <v>70</v>
      </c>
      <c r="E2164">
        <v>1</v>
      </c>
      <c r="F2164" t="s">
        <v>523</v>
      </c>
      <c r="G2164" s="22">
        <v>17286</v>
      </c>
      <c r="H2164">
        <v>71</v>
      </c>
      <c r="I2164" t="s">
        <v>56</v>
      </c>
      <c r="J2164" t="s">
        <v>47</v>
      </c>
      <c r="K2164" t="s">
        <v>58</v>
      </c>
      <c r="L2164">
        <v>30.9</v>
      </c>
      <c r="M2164">
        <v>123</v>
      </c>
      <c r="N2164">
        <v>60</v>
      </c>
      <c r="O2164">
        <v>63</v>
      </c>
      <c r="P2164">
        <v>91.5</v>
      </c>
      <c r="Q2164">
        <v>88</v>
      </c>
      <c r="R2164" t="s">
        <v>59</v>
      </c>
      <c r="S2164" t="s">
        <v>50</v>
      </c>
      <c r="T2164" t="s">
        <v>50</v>
      </c>
      <c r="U2164" t="s">
        <v>50</v>
      </c>
      <c r="V2164" t="s">
        <v>50</v>
      </c>
      <c r="W2164" t="s">
        <v>50</v>
      </c>
      <c r="X2164" t="s">
        <v>50</v>
      </c>
      <c r="Y2164" t="s">
        <v>51</v>
      </c>
      <c r="Z2164" t="s">
        <v>52</v>
      </c>
      <c r="AA2164" t="s">
        <v>50</v>
      </c>
      <c r="AB2164" t="s">
        <v>51</v>
      </c>
      <c r="AC2164">
        <v>176</v>
      </c>
      <c r="AD2164">
        <v>33</v>
      </c>
      <c r="AE2164">
        <v>109</v>
      </c>
      <c r="AF2164">
        <v>4.9000000000000004</v>
      </c>
      <c r="AK2164" t="s">
        <v>51</v>
      </c>
      <c r="AL2164" t="s">
        <v>50</v>
      </c>
      <c r="AM2164" t="s">
        <v>50</v>
      </c>
      <c r="AN2164" t="s">
        <v>50</v>
      </c>
      <c r="AO2164" t="s">
        <v>51</v>
      </c>
      <c r="AP2164" t="s">
        <v>50</v>
      </c>
      <c r="AQ2164" t="s">
        <v>50</v>
      </c>
      <c r="AR2164" t="s">
        <v>50</v>
      </c>
      <c r="AS2164" t="s">
        <v>50</v>
      </c>
      <c r="AT2164" t="s">
        <v>50</v>
      </c>
      <c r="AU2164" t="s">
        <v>52</v>
      </c>
      <c r="AV2164" t="s">
        <v>52</v>
      </c>
      <c r="AW2164" t="s">
        <v>52</v>
      </c>
      <c r="AX2164" t="s">
        <v>52</v>
      </c>
      <c r="AY2164" t="s">
        <v>51</v>
      </c>
    </row>
    <row r="2165" spans="1:51" hidden="1" x14ac:dyDescent="0.25">
      <c r="A2165">
        <v>303449</v>
      </c>
      <c r="B2165">
        <v>75</v>
      </c>
      <c r="C2165">
        <v>75</v>
      </c>
      <c r="D2165">
        <v>70</v>
      </c>
      <c r="E2165">
        <v>2</v>
      </c>
      <c r="F2165" t="s">
        <v>2287</v>
      </c>
      <c r="G2165" s="22">
        <v>17286</v>
      </c>
      <c r="H2165">
        <v>71</v>
      </c>
      <c r="I2165" t="s">
        <v>56</v>
      </c>
      <c r="J2165" t="s">
        <v>47</v>
      </c>
      <c r="K2165" t="s">
        <v>58</v>
      </c>
      <c r="L2165">
        <v>32</v>
      </c>
      <c r="M2165">
        <v>110</v>
      </c>
      <c r="N2165">
        <v>60</v>
      </c>
      <c r="O2165">
        <v>50</v>
      </c>
      <c r="P2165">
        <v>85</v>
      </c>
      <c r="Q2165">
        <v>74</v>
      </c>
      <c r="R2165" t="s">
        <v>59</v>
      </c>
      <c r="S2165" t="s">
        <v>50</v>
      </c>
      <c r="T2165" t="s">
        <v>50</v>
      </c>
      <c r="U2165" t="s">
        <v>50</v>
      </c>
      <c r="V2165" t="s">
        <v>50</v>
      </c>
      <c r="W2165" t="s">
        <v>50</v>
      </c>
      <c r="X2165" t="s">
        <v>50</v>
      </c>
      <c r="Y2165" t="s">
        <v>51</v>
      </c>
      <c r="Z2165" t="s">
        <v>52</v>
      </c>
      <c r="AA2165" t="s">
        <v>50</v>
      </c>
      <c r="AB2165" t="s">
        <v>51</v>
      </c>
      <c r="AC2165">
        <v>143</v>
      </c>
      <c r="AD2165">
        <v>42</v>
      </c>
      <c r="AE2165">
        <v>100</v>
      </c>
      <c r="AF2165">
        <v>4.4000000000000004</v>
      </c>
      <c r="AK2165" t="s">
        <v>51</v>
      </c>
      <c r="AL2165" t="s">
        <v>50</v>
      </c>
      <c r="AM2165" t="s">
        <v>50</v>
      </c>
      <c r="AN2165" t="s">
        <v>50</v>
      </c>
      <c r="AO2165" t="s">
        <v>51</v>
      </c>
      <c r="AP2165" t="s">
        <v>50</v>
      </c>
      <c r="AQ2165" t="s">
        <v>50</v>
      </c>
      <c r="AR2165" t="s">
        <v>50</v>
      </c>
      <c r="AS2165" t="s">
        <v>50</v>
      </c>
      <c r="AT2165" t="s">
        <v>50</v>
      </c>
      <c r="AU2165" t="s">
        <v>52</v>
      </c>
      <c r="AV2165" t="s">
        <v>52</v>
      </c>
      <c r="AW2165" t="s">
        <v>52</v>
      </c>
      <c r="AX2165" t="s">
        <v>52</v>
      </c>
      <c r="AY2165" t="s">
        <v>51</v>
      </c>
    </row>
    <row r="2166" spans="1:51" hidden="1" x14ac:dyDescent="0.25">
      <c r="A2166">
        <v>303449</v>
      </c>
      <c r="B2166">
        <v>75</v>
      </c>
      <c r="C2166">
        <v>75</v>
      </c>
      <c r="D2166">
        <v>70</v>
      </c>
      <c r="E2166">
        <v>3</v>
      </c>
      <c r="F2166" t="s">
        <v>2288</v>
      </c>
      <c r="G2166" s="22">
        <v>17286</v>
      </c>
      <c r="H2166">
        <v>71</v>
      </c>
      <c r="I2166" t="s">
        <v>56</v>
      </c>
      <c r="J2166" t="s">
        <v>47</v>
      </c>
      <c r="K2166" t="s">
        <v>58</v>
      </c>
      <c r="L2166">
        <v>30.7</v>
      </c>
      <c r="M2166">
        <v>120</v>
      </c>
      <c r="N2166">
        <v>65</v>
      </c>
      <c r="O2166">
        <v>55</v>
      </c>
      <c r="P2166">
        <v>92.5</v>
      </c>
      <c r="Q2166">
        <v>92</v>
      </c>
      <c r="R2166" t="s">
        <v>59</v>
      </c>
      <c r="S2166" t="s">
        <v>50</v>
      </c>
      <c r="T2166" t="s">
        <v>50</v>
      </c>
      <c r="U2166" t="s">
        <v>50</v>
      </c>
      <c r="V2166" t="s">
        <v>50</v>
      </c>
      <c r="W2166" t="s">
        <v>50</v>
      </c>
      <c r="X2166" t="s">
        <v>50</v>
      </c>
      <c r="Y2166" t="s">
        <v>51</v>
      </c>
      <c r="Z2166" t="s">
        <v>52</v>
      </c>
      <c r="AA2166" t="s">
        <v>50</v>
      </c>
      <c r="AB2166" t="s">
        <v>51</v>
      </c>
      <c r="AC2166">
        <v>181</v>
      </c>
      <c r="AD2166">
        <v>32</v>
      </c>
      <c r="AE2166">
        <v>113</v>
      </c>
      <c r="AF2166">
        <v>5.6</v>
      </c>
      <c r="AK2166" t="s">
        <v>51</v>
      </c>
      <c r="AL2166" t="s">
        <v>50</v>
      </c>
      <c r="AM2166" t="s">
        <v>50</v>
      </c>
      <c r="AN2166" t="s">
        <v>50</v>
      </c>
      <c r="AO2166" t="s">
        <v>51</v>
      </c>
      <c r="AP2166" t="s">
        <v>51</v>
      </c>
      <c r="AQ2166" t="s">
        <v>50</v>
      </c>
      <c r="AR2166" t="s">
        <v>50</v>
      </c>
      <c r="AS2166" t="s">
        <v>50</v>
      </c>
      <c r="AT2166" t="s">
        <v>50</v>
      </c>
      <c r="AU2166" t="s">
        <v>52</v>
      </c>
      <c r="AV2166" t="s">
        <v>52</v>
      </c>
      <c r="AW2166" t="s">
        <v>52</v>
      </c>
      <c r="AX2166" t="s">
        <v>52</v>
      </c>
      <c r="AY2166" t="s">
        <v>51</v>
      </c>
    </row>
    <row r="2167" spans="1:51" hidden="1" x14ac:dyDescent="0.25">
      <c r="A2167">
        <v>303449</v>
      </c>
      <c r="B2167">
        <v>80</v>
      </c>
      <c r="C2167">
        <v>80</v>
      </c>
      <c r="D2167">
        <v>70</v>
      </c>
      <c r="E2167">
        <v>4</v>
      </c>
      <c r="F2167" t="s">
        <v>2289</v>
      </c>
      <c r="G2167" s="22">
        <v>17286</v>
      </c>
      <c r="H2167">
        <v>71</v>
      </c>
      <c r="I2167" t="s">
        <v>56</v>
      </c>
      <c r="J2167" t="s">
        <v>47</v>
      </c>
      <c r="K2167" t="s">
        <v>58</v>
      </c>
      <c r="L2167">
        <v>31</v>
      </c>
      <c r="M2167">
        <v>130</v>
      </c>
      <c r="N2167">
        <v>60</v>
      </c>
      <c r="O2167">
        <v>70</v>
      </c>
      <c r="P2167">
        <v>95</v>
      </c>
      <c r="Q2167">
        <v>75</v>
      </c>
      <c r="R2167" t="s">
        <v>59</v>
      </c>
      <c r="S2167" t="s">
        <v>51</v>
      </c>
      <c r="T2167" t="s">
        <v>50</v>
      </c>
      <c r="U2167" t="s">
        <v>50</v>
      </c>
      <c r="V2167" t="s">
        <v>50</v>
      </c>
      <c r="W2167" t="s">
        <v>50</v>
      </c>
      <c r="X2167" t="s">
        <v>50</v>
      </c>
      <c r="Y2167" t="s">
        <v>51</v>
      </c>
      <c r="Z2167" t="s">
        <v>52</v>
      </c>
      <c r="AA2167" t="s">
        <v>50</v>
      </c>
      <c r="AB2167" t="s">
        <v>51</v>
      </c>
      <c r="AC2167">
        <v>181</v>
      </c>
      <c r="AE2167">
        <v>113</v>
      </c>
      <c r="AF2167">
        <v>5.6</v>
      </c>
      <c r="AK2167" t="s">
        <v>50</v>
      </c>
      <c r="AL2167" t="s">
        <v>50</v>
      </c>
      <c r="AM2167" t="s">
        <v>50</v>
      </c>
      <c r="AN2167" t="s">
        <v>50</v>
      </c>
      <c r="AO2167" t="s">
        <v>51</v>
      </c>
      <c r="AP2167" t="s">
        <v>51</v>
      </c>
      <c r="AQ2167" t="s">
        <v>50</v>
      </c>
      <c r="AR2167" t="s">
        <v>50</v>
      </c>
      <c r="AS2167" t="s">
        <v>50</v>
      </c>
      <c r="AT2167" t="s">
        <v>50</v>
      </c>
      <c r="AU2167" t="s">
        <v>52</v>
      </c>
      <c r="AV2167" t="s">
        <v>52</v>
      </c>
      <c r="AW2167" t="s">
        <v>52</v>
      </c>
      <c r="AX2167" t="s">
        <v>52</v>
      </c>
      <c r="AY2167" t="s">
        <v>51</v>
      </c>
    </row>
    <row r="2168" spans="1:51" x14ac:dyDescent="0.25">
      <c r="A2168">
        <v>303641</v>
      </c>
      <c r="B2168">
        <v>51</v>
      </c>
      <c r="C2168">
        <v>51</v>
      </c>
      <c r="D2168">
        <v>51</v>
      </c>
      <c r="E2168">
        <v>1</v>
      </c>
      <c r="F2168" t="s">
        <v>524</v>
      </c>
      <c r="G2168" s="22">
        <v>15472</v>
      </c>
      <c r="H2168">
        <v>76</v>
      </c>
      <c r="I2168" t="s">
        <v>46</v>
      </c>
      <c r="J2168" t="s">
        <v>70</v>
      </c>
      <c r="K2168" t="s">
        <v>58</v>
      </c>
      <c r="L2168">
        <v>15.1</v>
      </c>
      <c r="M2168">
        <v>140</v>
      </c>
      <c r="N2168">
        <v>80</v>
      </c>
      <c r="O2168">
        <v>60</v>
      </c>
      <c r="P2168">
        <v>110</v>
      </c>
      <c r="Q2168">
        <v>87</v>
      </c>
      <c r="R2168" t="s">
        <v>105</v>
      </c>
      <c r="S2168" t="s">
        <v>50</v>
      </c>
      <c r="T2168" t="s">
        <v>50</v>
      </c>
      <c r="U2168" t="s">
        <v>50</v>
      </c>
      <c r="V2168" t="s">
        <v>51</v>
      </c>
      <c r="W2168" t="s">
        <v>50</v>
      </c>
      <c r="X2168" t="s">
        <v>51</v>
      </c>
      <c r="Y2168" t="s">
        <v>51</v>
      </c>
      <c r="Z2168" t="s">
        <v>52</v>
      </c>
      <c r="AA2168" t="s">
        <v>50</v>
      </c>
      <c r="AB2168" t="s">
        <v>50</v>
      </c>
      <c r="AC2168">
        <v>60</v>
      </c>
      <c r="AD2168">
        <v>86</v>
      </c>
      <c r="AE2168">
        <v>157</v>
      </c>
      <c r="AF2168">
        <v>3.4</v>
      </c>
      <c r="AI2168">
        <v>4.0999999999999996</v>
      </c>
      <c r="AJ2168">
        <v>1.6</v>
      </c>
      <c r="AK2168" t="s">
        <v>50</v>
      </c>
      <c r="AL2168" t="s">
        <v>51</v>
      </c>
      <c r="AM2168" t="s">
        <v>50</v>
      </c>
      <c r="AN2168" t="s">
        <v>51</v>
      </c>
      <c r="AO2168" t="s">
        <v>51</v>
      </c>
      <c r="AP2168" t="s">
        <v>50</v>
      </c>
      <c r="AQ2168" t="s">
        <v>51</v>
      </c>
      <c r="AR2168" t="s">
        <v>51</v>
      </c>
      <c r="AS2168" t="s">
        <v>50</v>
      </c>
      <c r="AT2168" t="s">
        <v>50</v>
      </c>
      <c r="AU2168" t="s">
        <v>52</v>
      </c>
      <c r="AV2168" t="s">
        <v>52</v>
      </c>
      <c r="AW2168" t="s">
        <v>52</v>
      </c>
      <c r="AX2168" t="s">
        <v>52</v>
      </c>
      <c r="AY2168" t="s">
        <v>51</v>
      </c>
    </row>
    <row r="2169" spans="1:51" x14ac:dyDescent="0.25">
      <c r="A2169">
        <v>303671</v>
      </c>
      <c r="B2169">
        <v>59</v>
      </c>
      <c r="C2169">
        <v>59</v>
      </c>
      <c r="D2169">
        <v>59</v>
      </c>
      <c r="E2169">
        <v>1</v>
      </c>
      <c r="F2169" t="s">
        <v>525</v>
      </c>
      <c r="G2169" s="22">
        <v>24150</v>
      </c>
      <c r="H2169">
        <v>52</v>
      </c>
      <c r="I2169" t="s">
        <v>46</v>
      </c>
      <c r="J2169" t="s">
        <v>70</v>
      </c>
      <c r="K2169" t="s">
        <v>58</v>
      </c>
      <c r="L2169">
        <v>39</v>
      </c>
      <c r="M2169">
        <v>120</v>
      </c>
      <c r="N2169">
        <v>80</v>
      </c>
      <c r="O2169">
        <v>40</v>
      </c>
      <c r="P2169">
        <v>100</v>
      </c>
      <c r="Q2169">
        <v>79</v>
      </c>
      <c r="R2169" t="s">
        <v>54</v>
      </c>
      <c r="S2169" t="s">
        <v>50</v>
      </c>
      <c r="T2169" t="s">
        <v>50</v>
      </c>
      <c r="U2169" t="s">
        <v>50</v>
      </c>
      <c r="V2169" t="s">
        <v>50</v>
      </c>
      <c r="W2169" t="s">
        <v>50</v>
      </c>
      <c r="X2169" t="s">
        <v>50</v>
      </c>
      <c r="Y2169" t="s">
        <v>50</v>
      </c>
      <c r="Z2169" t="s">
        <v>52</v>
      </c>
      <c r="AA2169" t="s">
        <v>50</v>
      </c>
      <c r="AB2169" t="s">
        <v>50</v>
      </c>
      <c r="AC2169">
        <v>67</v>
      </c>
      <c r="AD2169" t="s">
        <v>92</v>
      </c>
      <c r="AE2169">
        <v>156</v>
      </c>
      <c r="AF2169">
        <v>4</v>
      </c>
      <c r="AI2169">
        <v>4.8</v>
      </c>
      <c r="AJ2169">
        <v>3.3</v>
      </c>
      <c r="AK2169" t="s">
        <v>50</v>
      </c>
      <c r="AL2169" t="s">
        <v>51</v>
      </c>
      <c r="AM2169" t="s">
        <v>50</v>
      </c>
      <c r="AN2169" t="s">
        <v>50</v>
      </c>
      <c r="AO2169" t="s">
        <v>50</v>
      </c>
      <c r="AP2169" t="s">
        <v>50</v>
      </c>
      <c r="AQ2169" t="s">
        <v>51</v>
      </c>
      <c r="AR2169" t="s">
        <v>50</v>
      </c>
      <c r="AS2169" t="s">
        <v>50</v>
      </c>
      <c r="AT2169" t="s">
        <v>50</v>
      </c>
      <c r="AU2169" t="s">
        <v>52</v>
      </c>
      <c r="AV2169" t="s">
        <v>52</v>
      </c>
      <c r="AW2169" t="s">
        <v>52</v>
      </c>
      <c r="AX2169" t="s">
        <v>52</v>
      </c>
      <c r="AY2169" t="s">
        <v>51</v>
      </c>
    </row>
    <row r="2170" spans="1:51" hidden="1" x14ac:dyDescent="0.25">
      <c r="A2170">
        <v>303671</v>
      </c>
      <c r="B2170">
        <v>59</v>
      </c>
      <c r="C2170">
        <v>59</v>
      </c>
      <c r="D2170">
        <v>59</v>
      </c>
      <c r="E2170">
        <v>2</v>
      </c>
      <c r="F2170" t="s">
        <v>2290</v>
      </c>
      <c r="G2170" s="22">
        <v>24150</v>
      </c>
      <c r="H2170">
        <v>52</v>
      </c>
      <c r="I2170" t="s">
        <v>46</v>
      </c>
      <c r="J2170" t="s">
        <v>70</v>
      </c>
      <c r="K2170" t="s">
        <v>58</v>
      </c>
      <c r="L2170">
        <v>43.6</v>
      </c>
      <c r="M2170">
        <v>140</v>
      </c>
      <c r="N2170">
        <v>75</v>
      </c>
      <c r="O2170">
        <v>65</v>
      </c>
      <c r="P2170">
        <v>107.5</v>
      </c>
      <c r="Q2170">
        <v>84</v>
      </c>
      <c r="R2170" t="s">
        <v>54</v>
      </c>
      <c r="S2170" t="s">
        <v>50</v>
      </c>
      <c r="T2170" t="s">
        <v>50</v>
      </c>
      <c r="U2170" t="s">
        <v>50</v>
      </c>
      <c r="V2170" t="s">
        <v>50</v>
      </c>
      <c r="W2170" t="s">
        <v>50</v>
      </c>
      <c r="X2170" t="s">
        <v>50</v>
      </c>
      <c r="Y2170" t="s">
        <v>50</v>
      </c>
      <c r="Z2170" t="s">
        <v>52</v>
      </c>
      <c r="AA2170" t="s">
        <v>50</v>
      </c>
      <c r="AB2170" t="s">
        <v>50</v>
      </c>
      <c r="AC2170">
        <v>69</v>
      </c>
      <c r="AD2170">
        <v>88</v>
      </c>
      <c r="AE2170">
        <v>158</v>
      </c>
      <c r="AF2170">
        <v>4</v>
      </c>
      <c r="AI2170">
        <v>4.7</v>
      </c>
      <c r="AJ2170">
        <v>3.3</v>
      </c>
      <c r="AK2170" t="s">
        <v>50</v>
      </c>
      <c r="AL2170" t="s">
        <v>51</v>
      </c>
      <c r="AM2170" t="s">
        <v>50</v>
      </c>
      <c r="AN2170" t="s">
        <v>50</v>
      </c>
      <c r="AO2170" t="s">
        <v>50</v>
      </c>
      <c r="AP2170" t="s">
        <v>50</v>
      </c>
      <c r="AQ2170" t="s">
        <v>51</v>
      </c>
      <c r="AR2170" t="s">
        <v>50</v>
      </c>
      <c r="AS2170" t="s">
        <v>50</v>
      </c>
      <c r="AT2170" t="s">
        <v>50</v>
      </c>
      <c r="AU2170" t="s">
        <v>52</v>
      </c>
      <c r="AV2170" t="s">
        <v>52</v>
      </c>
      <c r="AW2170" t="s">
        <v>52</v>
      </c>
      <c r="AX2170" t="s">
        <v>52</v>
      </c>
      <c r="AY2170" t="s">
        <v>50</v>
      </c>
    </row>
    <row r="2171" spans="1:51" x14ac:dyDescent="0.25">
      <c r="A2171">
        <v>303922</v>
      </c>
      <c r="B2171">
        <v>59</v>
      </c>
      <c r="C2171">
        <v>59</v>
      </c>
      <c r="D2171">
        <v>59</v>
      </c>
      <c r="E2171">
        <v>1</v>
      </c>
      <c r="F2171" t="s">
        <v>526</v>
      </c>
      <c r="G2171" s="22">
        <v>13161</v>
      </c>
      <c r="H2171">
        <v>82</v>
      </c>
      <c r="I2171" t="s">
        <v>56</v>
      </c>
      <c r="J2171" t="s">
        <v>57</v>
      </c>
      <c r="K2171" t="s">
        <v>238</v>
      </c>
      <c r="L2171">
        <v>31.1</v>
      </c>
      <c r="M2171">
        <v>130</v>
      </c>
      <c r="N2171">
        <v>65</v>
      </c>
      <c r="O2171">
        <v>65</v>
      </c>
      <c r="P2171">
        <v>97.5</v>
      </c>
      <c r="Q2171">
        <v>58</v>
      </c>
      <c r="R2171" t="s">
        <v>59</v>
      </c>
      <c r="S2171" t="s">
        <v>50</v>
      </c>
      <c r="T2171" t="s">
        <v>50</v>
      </c>
      <c r="U2171" t="s">
        <v>50</v>
      </c>
      <c r="V2171" t="s">
        <v>51</v>
      </c>
      <c r="W2171" t="s">
        <v>50</v>
      </c>
      <c r="X2171" t="s">
        <v>51</v>
      </c>
      <c r="Y2171" t="s">
        <v>51</v>
      </c>
      <c r="Z2171" t="s">
        <v>52</v>
      </c>
      <c r="AA2171" t="s">
        <v>50</v>
      </c>
      <c r="AB2171" t="s">
        <v>50</v>
      </c>
      <c r="AC2171">
        <v>104</v>
      </c>
      <c r="AD2171">
        <v>58</v>
      </c>
      <c r="AE2171">
        <v>147</v>
      </c>
      <c r="AF2171">
        <v>4.2</v>
      </c>
      <c r="AI2171">
        <v>5.3</v>
      </c>
      <c r="AJ2171">
        <v>2.2000000000000002</v>
      </c>
      <c r="AK2171" t="s">
        <v>50</v>
      </c>
      <c r="AL2171" t="s">
        <v>51</v>
      </c>
      <c r="AM2171" t="s">
        <v>50</v>
      </c>
      <c r="AN2171" t="s">
        <v>51</v>
      </c>
      <c r="AO2171" t="s">
        <v>50</v>
      </c>
      <c r="AP2171" t="s">
        <v>50</v>
      </c>
      <c r="AQ2171" t="s">
        <v>50</v>
      </c>
      <c r="AR2171" t="s">
        <v>50</v>
      </c>
      <c r="AS2171" t="s">
        <v>51</v>
      </c>
      <c r="AT2171" t="s">
        <v>50</v>
      </c>
      <c r="AU2171" t="s">
        <v>52</v>
      </c>
      <c r="AV2171" t="s">
        <v>52</v>
      </c>
      <c r="AW2171" t="s">
        <v>52</v>
      </c>
      <c r="AX2171" t="s">
        <v>52</v>
      </c>
      <c r="AY2171" t="s">
        <v>51</v>
      </c>
    </row>
    <row r="2172" spans="1:51" hidden="1" x14ac:dyDescent="0.25">
      <c r="A2172">
        <v>303922</v>
      </c>
      <c r="B2172">
        <v>59</v>
      </c>
      <c r="C2172">
        <v>59</v>
      </c>
      <c r="D2172">
        <v>59</v>
      </c>
      <c r="E2172">
        <v>2</v>
      </c>
      <c r="F2172" t="s">
        <v>2291</v>
      </c>
      <c r="G2172" s="22">
        <v>13161</v>
      </c>
      <c r="H2172">
        <v>82</v>
      </c>
      <c r="I2172" t="s">
        <v>56</v>
      </c>
      <c r="J2172" t="s">
        <v>57</v>
      </c>
      <c r="K2172" t="s">
        <v>238</v>
      </c>
      <c r="L2172">
        <v>31.2</v>
      </c>
      <c r="M2172">
        <v>140</v>
      </c>
      <c r="N2172">
        <v>70</v>
      </c>
      <c r="O2172">
        <v>70</v>
      </c>
      <c r="P2172">
        <v>105</v>
      </c>
      <c r="Q2172">
        <v>72</v>
      </c>
      <c r="R2172" t="s">
        <v>54</v>
      </c>
      <c r="S2172" t="s">
        <v>50</v>
      </c>
      <c r="T2172" t="s">
        <v>50</v>
      </c>
      <c r="U2172" t="s">
        <v>50</v>
      </c>
      <c r="V2172" t="s">
        <v>51</v>
      </c>
      <c r="W2172" t="s">
        <v>50</v>
      </c>
      <c r="X2172" t="s">
        <v>51</v>
      </c>
      <c r="Y2172" t="s">
        <v>51</v>
      </c>
      <c r="Z2172" t="s">
        <v>52</v>
      </c>
      <c r="AA2172" t="s">
        <v>50</v>
      </c>
      <c r="AB2172" t="s">
        <v>50</v>
      </c>
      <c r="AC2172">
        <v>107</v>
      </c>
      <c r="AD2172">
        <v>56</v>
      </c>
      <c r="AF2172">
        <v>4.0999999999999996</v>
      </c>
      <c r="AK2172" t="s">
        <v>50</v>
      </c>
      <c r="AL2172" t="s">
        <v>51</v>
      </c>
      <c r="AM2172" t="s">
        <v>50</v>
      </c>
      <c r="AN2172" t="s">
        <v>51</v>
      </c>
      <c r="AO2172" t="s">
        <v>51</v>
      </c>
      <c r="AP2172" t="s">
        <v>50</v>
      </c>
      <c r="AQ2172" t="s">
        <v>50</v>
      </c>
      <c r="AR2172" t="s">
        <v>50</v>
      </c>
      <c r="AS2172" t="s">
        <v>51</v>
      </c>
      <c r="AT2172" t="s">
        <v>50</v>
      </c>
      <c r="AU2172" t="s">
        <v>52</v>
      </c>
      <c r="AV2172" t="s">
        <v>52</v>
      </c>
      <c r="AW2172" t="s">
        <v>52</v>
      </c>
      <c r="AX2172" t="s">
        <v>52</v>
      </c>
      <c r="AY2172" t="s">
        <v>51</v>
      </c>
    </row>
    <row r="2173" spans="1:51" hidden="1" x14ac:dyDescent="0.25">
      <c r="A2173">
        <v>303922</v>
      </c>
      <c r="B2173">
        <v>59</v>
      </c>
      <c r="C2173">
        <v>59</v>
      </c>
      <c r="D2173">
        <v>59</v>
      </c>
      <c r="E2173">
        <v>3</v>
      </c>
      <c r="F2173" t="s">
        <v>2292</v>
      </c>
      <c r="G2173" s="22">
        <v>13161</v>
      </c>
      <c r="H2173">
        <v>82</v>
      </c>
      <c r="I2173" t="s">
        <v>56</v>
      </c>
      <c r="J2173" t="s">
        <v>57</v>
      </c>
      <c r="K2173" t="s">
        <v>238</v>
      </c>
      <c r="L2173">
        <v>31.4</v>
      </c>
      <c r="M2173">
        <v>115</v>
      </c>
      <c r="N2173">
        <v>60</v>
      </c>
      <c r="O2173">
        <v>55</v>
      </c>
      <c r="P2173">
        <v>87.5</v>
      </c>
      <c r="Q2173">
        <v>66</v>
      </c>
      <c r="R2173" t="s">
        <v>54</v>
      </c>
      <c r="S2173" t="s">
        <v>50</v>
      </c>
      <c r="T2173" t="s">
        <v>50</v>
      </c>
      <c r="U2173" t="s">
        <v>50</v>
      </c>
      <c r="V2173" t="s">
        <v>51</v>
      </c>
      <c r="W2173" t="s">
        <v>51</v>
      </c>
      <c r="X2173" t="s">
        <v>51</v>
      </c>
      <c r="Y2173" t="s">
        <v>51</v>
      </c>
      <c r="Z2173" t="s">
        <v>52</v>
      </c>
      <c r="AA2173" t="s">
        <v>50</v>
      </c>
      <c r="AB2173" t="s">
        <v>50</v>
      </c>
      <c r="AG2173">
        <v>22</v>
      </c>
      <c r="AK2173" t="s">
        <v>50</v>
      </c>
      <c r="AL2173" t="s">
        <v>51</v>
      </c>
      <c r="AM2173" t="s">
        <v>50</v>
      </c>
      <c r="AN2173" t="s">
        <v>51</v>
      </c>
      <c r="AO2173" t="s">
        <v>50</v>
      </c>
      <c r="AP2173" t="s">
        <v>50</v>
      </c>
      <c r="AQ2173" t="s">
        <v>50</v>
      </c>
      <c r="AR2173" t="s">
        <v>50</v>
      </c>
      <c r="AS2173" t="s">
        <v>51</v>
      </c>
      <c r="AT2173" t="s">
        <v>50</v>
      </c>
      <c r="AU2173" t="s">
        <v>52</v>
      </c>
      <c r="AV2173" t="s">
        <v>52</v>
      </c>
      <c r="AW2173" t="s">
        <v>52</v>
      </c>
      <c r="AX2173" t="s">
        <v>52</v>
      </c>
      <c r="AY2173" t="s">
        <v>51</v>
      </c>
    </row>
    <row r="2174" spans="1:51" hidden="1" x14ac:dyDescent="0.25">
      <c r="A2174">
        <v>303922</v>
      </c>
      <c r="B2174">
        <v>59</v>
      </c>
      <c r="C2174">
        <v>59</v>
      </c>
      <c r="D2174">
        <v>59</v>
      </c>
      <c r="E2174">
        <v>4</v>
      </c>
      <c r="F2174" t="s">
        <v>2293</v>
      </c>
      <c r="G2174" s="22">
        <v>13161</v>
      </c>
      <c r="H2174">
        <v>82</v>
      </c>
      <c r="I2174" t="s">
        <v>56</v>
      </c>
      <c r="J2174" t="s">
        <v>57</v>
      </c>
      <c r="K2174" t="s">
        <v>238</v>
      </c>
      <c r="L2174">
        <v>31.4</v>
      </c>
      <c r="M2174">
        <v>130</v>
      </c>
      <c r="N2174">
        <v>70</v>
      </c>
      <c r="O2174">
        <v>60</v>
      </c>
      <c r="P2174">
        <v>100</v>
      </c>
      <c r="Q2174">
        <v>73</v>
      </c>
      <c r="R2174" t="s">
        <v>54</v>
      </c>
      <c r="S2174" t="s">
        <v>51</v>
      </c>
      <c r="T2174" t="s">
        <v>50</v>
      </c>
      <c r="U2174" t="s">
        <v>50</v>
      </c>
      <c r="V2174" t="s">
        <v>51</v>
      </c>
      <c r="W2174" t="s">
        <v>51</v>
      </c>
      <c r="X2174" t="s">
        <v>51</v>
      </c>
      <c r="Y2174" t="s">
        <v>51</v>
      </c>
      <c r="Z2174" t="s">
        <v>52</v>
      </c>
      <c r="AA2174" t="s">
        <v>50</v>
      </c>
      <c r="AB2174" t="s">
        <v>50</v>
      </c>
      <c r="AC2174">
        <v>105</v>
      </c>
      <c r="AD2174">
        <v>57</v>
      </c>
      <c r="AE2174">
        <v>149</v>
      </c>
      <c r="AF2174">
        <v>4.2</v>
      </c>
      <c r="AI2174">
        <v>3.3</v>
      </c>
      <c r="AJ2174">
        <v>0.9</v>
      </c>
      <c r="AK2174" t="s">
        <v>50</v>
      </c>
      <c r="AL2174" t="s">
        <v>51</v>
      </c>
      <c r="AM2174" t="s">
        <v>50</v>
      </c>
      <c r="AN2174" t="s">
        <v>51</v>
      </c>
      <c r="AO2174" t="s">
        <v>50</v>
      </c>
      <c r="AP2174" t="s">
        <v>50</v>
      </c>
      <c r="AQ2174" t="s">
        <v>50</v>
      </c>
      <c r="AR2174" t="s">
        <v>50</v>
      </c>
      <c r="AS2174" t="s">
        <v>51</v>
      </c>
      <c r="AT2174" t="s">
        <v>50</v>
      </c>
      <c r="AU2174" t="s">
        <v>52</v>
      </c>
      <c r="AV2174" t="s">
        <v>52</v>
      </c>
      <c r="AW2174" t="s">
        <v>52</v>
      </c>
      <c r="AX2174" t="s">
        <v>52</v>
      </c>
      <c r="AY2174" t="s">
        <v>51</v>
      </c>
    </row>
    <row r="2175" spans="1:51" x14ac:dyDescent="0.25">
      <c r="A2175">
        <v>304187</v>
      </c>
      <c r="B2175">
        <v>64</v>
      </c>
      <c r="C2175">
        <v>64</v>
      </c>
      <c r="D2175">
        <v>64</v>
      </c>
      <c r="E2175">
        <v>1</v>
      </c>
      <c r="F2175" t="s">
        <v>527</v>
      </c>
      <c r="G2175" s="22">
        <v>16116</v>
      </c>
      <c r="H2175">
        <v>74</v>
      </c>
      <c r="I2175" t="s">
        <v>46</v>
      </c>
      <c r="J2175" t="s">
        <v>57</v>
      </c>
      <c r="K2175" t="s">
        <v>48</v>
      </c>
      <c r="L2175">
        <v>32.200000000000003</v>
      </c>
      <c r="M2175">
        <v>130</v>
      </c>
      <c r="N2175">
        <v>80</v>
      </c>
      <c r="O2175">
        <v>50</v>
      </c>
      <c r="P2175">
        <v>105</v>
      </c>
      <c r="Q2175">
        <v>69</v>
      </c>
      <c r="R2175" t="s">
        <v>54</v>
      </c>
      <c r="S2175" t="s">
        <v>51</v>
      </c>
      <c r="T2175" t="s">
        <v>50</v>
      </c>
      <c r="U2175" t="s">
        <v>50</v>
      </c>
      <c r="V2175" t="s">
        <v>51</v>
      </c>
      <c r="W2175" t="s">
        <v>50</v>
      </c>
      <c r="X2175" t="s">
        <v>50</v>
      </c>
      <c r="Y2175" t="s">
        <v>50</v>
      </c>
      <c r="Z2175" t="s">
        <v>52</v>
      </c>
      <c r="AA2175" t="s">
        <v>50</v>
      </c>
      <c r="AB2175" t="s">
        <v>50</v>
      </c>
      <c r="AC2175">
        <v>77</v>
      </c>
      <c r="AD2175">
        <v>66</v>
      </c>
      <c r="AE2175">
        <v>152</v>
      </c>
      <c r="AF2175">
        <v>4.0999999999999996</v>
      </c>
      <c r="AG2175">
        <v>9</v>
      </c>
      <c r="AI2175">
        <v>5.4</v>
      </c>
      <c r="AJ2175">
        <v>2.2999999999999998</v>
      </c>
      <c r="AK2175" t="s">
        <v>50</v>
      </c>
      <c r="AL2175" t="s">
        <v>51</v>
      </c>
      <c r="AM2175" t="s">
        <v>50</v>
      </c>
      <c r="AN2175" t="s">
        <v>50</v>
      </c>
      <c r="AO2175" t="s">
        <v>50</v>
      </c>
      <c r="AP2175" t="s">
        <v>50</v>
      </c>
      <c r="AQ2175" t="s">
        <v>50</v>
      </c>
      <c r="AR2175" t="s">
        <v>50</v>
      </c>
      <c r="AS2175" t="s">
        <v>51</v>
      </c>
      <c r="AT2175" t="s">
        <v>50</v>
      </c>
      <c r="AU2175" t="s">
        <v>52</v>
      </c>
      <c r="AV2175" t="s">
        <v>52</v>
      </c>
      <c r="AW2175" t="s">
        <v>52</v>
      </c>
      <c r="AX2175" t="s">
        <v>52</v>
      </c>
      <c r="AY2175" t="s">
        <v>51</v>
      </c>
    </row>
    <row r="2176" spans="1:51" hidden="1" x14ac:dyDescent="0.25">
      <c r="A2176">
        <v>304187</v>
      </c>
      <c r="B2176">
        <v>64</v>
      </c>
      <c r="C2176">
        <v>64</v>
      </c>
      <c r="D2176">
        <v>64</v>
      </c>
      <c r="E2176">
        <v>2</v>
      </c>
      <c r="F2176" t="s">
        <v>2294</v>
      </c>
      <c r="G2176" s="22">
        <v>16116</v>
      </c>
      <c r="H2176">
        <v>74</v>
      </c>
      <c r="I2176" t="s">
        <v>46</v>
      </c>
      <c r="J2176" t="s">
        <v>57</v>
      </c>
      <c r="K2176" t="s">
        <v>48</v>
      </c>
      <c r="L2176">
        <v>32.200000000000003</v>
      </c>
      <c r="M2176">
        <v>100</v>
      </c>
      <c r="N2176">
        <v>60</v>
      </c>
      <c r="O2176">
        <v>40</v>
      </c>
      <c r="P2176">
        <v>80</v>
      </c>
      <c r="Q2176">
        <v>71</v>
      </c>
      <c r="R2176" t="s">
        <v>49</v>
      </c>
      <c r="S2176" t="s">
        <v>51</v>
      </c>
      <c r="T2176" t="s">
        <v>50</v>
      </c>
      <c r="U2176" t="s">
        <v>50</v>
      </c>
      <c r="V2176" t="s">
        <v>51</v>
      </c>
      <c r="W2176" t="s">
        <v>50</v>
      </c>
      <c r="X2176" t="s">
        <v>50</v>
      </c>
      <c r="Y2176" t="s">
        <v>50</v>
      </c>
      <c r="Z2176" t="s">
        <v>52</v>
      </c>
      <c r="AA2176" t="s">
        <v>50</v>
      </c>
      <c r="AB2176" t="s">
        <v>50</v>
      </c>
      <c r="AG2176">
        <v>9</v>
      </c>
      <c r="AK2176" t="s">
        <v>50</v>
      </c>
      <c r="AL2176" t="s">
        <v>51</v>
      </c>
      <c r="AM2176" t="s">
        <v>50</v>
      </c>
      <c r="AN2176" t="s">
        <v>50</v>
      </c>
      <c r="AO2176" t="s">
        <v>51</v>
      </c>
      <c r="AP2176" t="s">
        <v>50</v>
      </c>
      <c r="AQ2176" t="s">
        <v>50</v>
      </c>
      <c r="AR2176" t="s">
        <v>50</v>
      </c>
      <c r="AS2176" t="s">
        <v>51</v>
      </c>
      <c r="AT2176" t="s">
        <v>50</v>
      </c>
      <c r="AU2176" t="s">
        <v>52</v>
      </c>
      <c r="AV2176" t="s">
        <v>52</v>
      </c>
      <c r="AW2176" t="s">
        <v>52</v>
      </c>
      <c r="AX2176" t="s">
        <v>52</v>
      </c>
      <c r="AY2176" t="s">
        <v>51</v>
      </c>
    </row>
    <row r="2177" spans="1:51" x14ac:dyDescent="0.25">
      <c r="A2177">
        <v>304293</v>
      </c>
      <c r="B2177">
        <v>61</v>
      </c>
      <c r="C2177">
        <v>61</v>
      </c>
      <c r="D2177">
        <v>61</v>
      </c>
      <c r="E2177">
        <v>1</v>
      </c>
      <c r="F2177" t="s">
        <v>528</v>
      </c>
      <c r="G2177" s="22">
        <v>18267</v>
      </c>
      <c r="H2177">
        <v>68</v>
      </c>
      <c r="I2177" t="s">
        <v>46</v>
      </c>
      <c r="J2177" t="s">
        <v>47</v>
      </c>
      <c r="K2177" t="s">
        <v>58</v>
      </c>
      <c r="L2177">
        <v>19.899999999999999</v>
      </c>
      <c r="M2177">
        <v>130</v>
      </c>
      <c r="N2177">
        <v>80</v>
      </c>
      <c r="O2177">
        <v>50</v>
      </c>
      <c r="P2177">
        <v>105</v>
      </c>
      <c r="Q2177">
        <v>64</v>
      </c>
      <c r="R2177" t="s">
        <v>54</v>
      </c>
      <c r="S2177" t="s">
        <v>50</v>
      </c>
      <c r="T2177" t="s">
        <v>50</v>
      </c>
      <c r="U2177" t="s">
        <v>50</v>
      </c>
      <c r="V2177" t="s">
        <v>51</v>
      </c>
      <c r="W2177" t="s">
        <v>50</v>
      </c>
      <c r="X2177" t="s">
        <v>50</v>
      </c>
      <c r="Y2177" t="s">
        <v>50</v>
      </c>
      <c r="Z2177" t="s">
        <v>52</v>
      </c>
      <c r="AA2177" t="s">
        <v>50</v>
      </c>
      <c r="AB2177" t="s">
        <v>50</v>
      </c>
      <c r="AC2177">
        <v>62</v>
      </c>
      <c r="AD2177">
        <v>90</v>
      </c>
      <c r="AE2177">
        <v>143</v>
      </c>
      <c r="AF2177">
        <v>4.0999999999999996</v>
      </c>
      <c r="AI2177">
        <v>5.9</v>
      </c>
      <c r="AJ2177">
        <v>3.5</v>
      </c>
      <c r="AK2177" t="s">
        <v>50</v>
      </c>
      <c r="AL2177" t="s">
        <v>50</v>
      </c>
      <c r="AM2177" t="s">
        <v>50</v>
      </c>
      <c r="AN2177" t="s">
        <v>50</v>
      </c>
      <c r="AO2177" t="s">
        <v>50</v>
      </c>
      <c r="AP2177" t="s">
        <v>50</v>
      </c>
      <c r="AQ2177" t="s">
        <v>50</v>
      </c>
      <c r="AR2177" t="s">
        <v>50</v>
      </c>
      <c r="AS2177" t="s">
        <v>50</v>
      </c>
      <c r="AT2177" t="s">
        <v>50</v>
      </c>
      <c r="AU2177" t="s">
        <v>52</v>
      </c>
      <c r="AV2177" t="s">
        <v>52</v>
      </c>
      <c r="AW2177" t="s">
        <v>52</v>
      </c>
      <c r="AX2177" t="s">
        <v>52</v>
      </c>
      <c r="AY2177" t="s">
        <v>51</v>
      </c>
    </row>
    <row r="2178" spans="1:51" hidden="1" x14ac:dyDescent="0.25">
      <c r="A2178">
        <v>304293</v>
      </c>
      <c r="B2178">
        <v>61</v>
      </c>
      <c r="C2178">
        <v>61</v>
      </c>
      <c r="D2178">
        <v>61</v>
      </c>
      <c r="E2178">
        <v>2</v>
      </c>
      <c r="F2178" t="s">
        <v>2295</v>
      </c>
      <c r="G2178" s="22">
        <v>18267</v>
      </c>
      <c r="H2178">
        <v>68</v>
      </c>
      <c r="I2178" t="s">
        <v>46</v>
      </c>
      <c r="J2178" t="s">
        <v>47</v>
      </c>
      <c r="K2178" t="s">
        <v>58</v>
      </c>
      <c r="L2178">
        <v>23.7</v>
      </c>
      <c r="M2178">
        <v>110</v>
      </c>
      <c r="N2178">
        <v>60</v>
      </c>
      <c r="O2178">
        <v>50</v>
      </c>
      <c r="P2178">
        <v>85</v>
      </c>
      <c r="Q2178">
        <v>61</v>
      </c>
      <c r="R2178" t="s">
        <v>54</v>
      </c>
      <c r="S2178" t="s">
        <v>50</v>
      </c>
      <c r="T2178" t="s">
        <v>50</v>
      </c>
      <c r="U2178" t="s">
        <v>50</v>
      </c>
      <c r="V2178" t="s">
        <v>51</v>
      </c>
      <c r="W2178" t="s">
        <v>50</v>
      </c>
      <c r="X2178" t="s">
        <v>50</v>
      </c>
      <c r="Y2178" t="s">
        <v>50</v>
      </c>
      <c r="Z2178" t="s">
        <v>52</v>
      </c>
      <c r="AA2178" t="s">
        <v>50</v>
      </c>
      <c r="AB2178" t="s">
        <v>50</v>
      </c>
      <c r="AC2178">
        <v>56</v>
      </c>
      <c r="AD2178" t="s">
        <v>92</v>
      </c>
      <c r="AF2178">
        <v>4.5999999999999996</v>
      </c>
      <c r="AK2178" t="s">
        <v>50</v>
      </c>
      <c r="AL2178" t="s">
        <v>50</v>
      </c>
      <c r="AM2178" t="s">
        <v>50</v>
      </c>
      <c r="AN2178" t="s">
        <v>50</v>
      </c>
      <c r="AO2178" t="s">
        <v>50</v>
      </c>
      <c r="AP2178" t="s">
        <v>51</v>
      </c>
      <c r="AQ2178" t="s">
        <v>50</v>
      </c>
      <c r="AR2178" t="s">
        <v>50</v>
      </c>
      <c r="AS2178" t="s">
        <v>50</v>
      </c>
      <c r="AT2178" t="s">
        <v>50</v>
      </c>
      <c r="AU2178" t="s">
        <v>52</v>
      </c>
      <c r="AV2178" t="s">
        <v>52</v>
      </c>
      <c r="AW2178" t="s">
        <v>52</v>
      </c>
      <c r="AX2178" t="s">
        <v>52</v>
      </c>
      <c r="AY2178" t="s">
        <v>50</v>
      </c>
    </row>
    <row r="2179" spans="1:51" hidden="1" x14ac:dyDescent="0.25">
      <c r="A2179">
        <v>304293</v>
      </c>
      <c r="B2179">
        <v>61</v>
      </c>
      <c r="C2179">
        <v>61</v>
      </c>
      <c r="D2179">
        <v>61</v>
      </c>
      <c r="E2179">
        <v>3</v>
      </c>
      <c r="F2179" t="s">
        <v>2296</v>
      </c>
      <c r="G2179" s="22">
        <v>18267</v>
      </c>
      <c r="H2179">
        <v>68</v>
      </c>
      <c r="I2179" t="s">
        <v>46</v>
      </c>
      <c r="J2179" t="s">
        <v>47</v>
      </c>
      <c r="K2179" t="s">
        <v>58</v>
      </c>
      <c r="L2179">
        <v>21.8</v>
      </c>
      <c r="M2179">
        <v>110</v>
      </c>
      <c r="N2179">
        <v>70</v>
      </c>
      <c r="O2179">
        <v>40</v>
      </c>
      <c r="P2179">
        <v>90</v>
      </c>
      <c r="Q2179">
        <v>52</v>
      </c>
      <c r="R2179" t="s">
        <v>54</v>
      </c>
      <c r="S2179" t="s">
        <v>50</v>
      </c>
      <c r="T2179" t="s">
        <v>50</v>
      </c>
      <c r="U2179" t="s">
        <v>50</v>
      </c>
      <c r="V2179" t="s">
        <v>51</v>
      </c>
      <c r="W2179" t="s">
        <v>50</v>
      </c>
      <c r="X2179" t="s">
        <v>50</v>
      </c>
      <c r="Y2179" t="s">
        <v>50</v>
      </c>
      <c r="Z2179" t="s">
        <v>52</v>
      </c>
      <c r="AA2179" t="s">
        <v>50</v>
      </c>
      <c r="AB2179" t="s">
        <v>50</v>
      </c>
      <c r="AK2179" t="s">
        <v>50</v>
      </c>
      <c r="AL2179" t="s">
        <v>50</v>
      </c>
      <c r="AM2179" t="s">
        <v>50</v>
      </c>
      <c r="AN2179" t="s">
        <v>50</v>
      </c>
      <c r="AO2179" t="s">
        <v>50</v>
      </c>
      <c r="AP2179" t="s">
        <v>51</v>
      </c>
      <c r="AQ2179" t="s">
        <v>50</v>
      </c>
      <c r="AR2179" t="s">
        <v>50</v>
      </c>
      <c r="AS2179" t="s">
        <v>50</v>
      </c>
      <c r="AT2179" t="s">
        <v>50</v>
      </c>
      <c r="AU2179" t="s">
        <v>52</v>
      </c>
      <c r="AV2179" t="s">
        <v>52</v>
      </c>
      <c r="AW2179" t="s">
        <v>52</v>
      </c>
      <c r="AX2179" t="s">
        <v>52</v>
      </c>
      <c r="AY2179" t="s">
        <v>50</v>
      </c>
    </row>
    <row r="2180" spans="1:51" x14ac:dyDescent="0.25">
      <c r="A2180">
        <v>304528</v>
      </c>
      <c r="B2180">
        <v>68</v>
      </c>
      <c r="C2180">
        <v>68</v>
      </c>
      <c r="D2180">
        <v>68</v>
      </c>
      <c r="E2180">
        <v>1</v>
      </c>
      <c r="F2180" t="s">
        <v>529</v>
      </c>
      <c r="G2180" s="22">
        <v>13426</v>
      </c>
      <c r="H2180">
        <v>82</v>
      </c>
      <c r="I2180" t="s">
        <v>46</v>
      </c>
      <c r="J2180" t="s">
        <v>47</v>
      </c>
      <c r="K2180" t="s">
        <v>58</v>
      </c>
      <c r="L2180">
        <v>20.100000000000001</v>
      </c>
      <c r="M2180">
        <v>110</v>
      </c>
      <c r="N2180">
        <v>70</v>
      </c>
      <c r="O2180">
        <v>40</v>
      </c>
      <c r="P2180">
        <v>90</v>
      </c>
      <c r="Q2180">
        <v>65</v>
      </c>
      <c r="R2180" t="s">
        <v>49</v>
      </c>
      <c r="S2180" t="s">
        <v>50</v>
      </c>
      <c r="T2180" t="s">
        <v>50</v>
      </c>
      <c r="U2180" t="s">
        <v>50</v>
      </c>
      <c r="V2180" t="s">
        <v>51</v>
      </c>
      <c r="W2180" t="s">
        <v>50</v>
      </c>
      <c r="X2180" t="s">
        <v>50</v>
      </c>
      <c r="Y2180" t="s">
        <v>50</v>
      </c>
      <c r="Z2180" t="s">
        <v>52</v>
      </c>
      <c r="AA2180" t="s">
        <v>50</v>
      </c>
      <c r="AB2180" t="s">
        <v>50</v>
      </c>
      <c r="AC2180">
        <v>79</v>
      </c>
      <c r="AD2180">
        <v>61</v>
      </c>
      <c r="AE2180">
        <v>145</v>
      </c>
      <c r="AF2180">
        <v>5.3</v>
      </c>
      <c r="AI2180">
        <v>4.2</v>
      </c>
      <c r="AJ2180">
        <v>1.9</v>
      </c>
      <c r="AK2180" t="s">
        <v>50</v>
      </c>
      <c r="AL2180" t="s">
        <v>51</v>
      </c>
      <c r="AM2180" t="s">
        <v>50</v>
      </c>
      <c r="AN2180" t="s">
        <v>50</v>
      </c>
      <c r="AO2180" t="s">
        <v>51</v>
      </c>
      <c r="AP2180" t="s">
        <v>50</v>
      </c>
      <c r="AQ2180" t="s">
        <v>50</v>
      </c>
      <c r="AR2180" t="s">
        <v>50</v>
      </c>
      <c r="AS2180" t="s">
        <v>51</v>
      </c>
      <c r="AT2180" t="s">
        <v>50</v>
      </c>
      <c r="AU2180" t="s">
        <v>52</v>
      </c>
      <c r="AV2180" t="s">
        <v>52</v>
      </c>
      <c r="AW2180" t="s">
        <v>52</v>
      </c>
      <c r="AX2180" t="s">
        <v>52</v>
      </c>
      <c r="AY2180" t="s">
        <v>51</v>
      </c>
    </row>
    <row r="2181" spans="1:51" hidden="1" x14ac:dyDescent="0.25">
      <c r="A2181">
        <v>304528</v>
      </c>
      <c r="B2181">
        <v>68</v>
      </c>
      <c r="C2181">
        <v>68</v>
      </c>
      <c r="D2181">
        <v>68</v>
      </c>
      <c r="E2181">
        <v>2</v>
      </c>
      <c r="F2181" t="s">
        <v>2297</v>
      </c>
      <c r="G2181" s="22">
        <v>13426</v>
      </c>
      <c r="H2181">
        <v>82</v>
      </c>
      <c r="I2181" t="s">
        <v>46</v>
      </c>
      <c r="J2181" t="s">
        <v>47</v>
      </c>
      <c r="K2181" t="s">
        <v>58</v>
      </c>
      <c r="L2181">
        <v>20.2</v>
      </c>
      <c r="M2181">
        <v>130</v>
      </c>
      <c r="N2181">
        <v>60</v>
      </c>
      <c r="O2181">
        <v>70</v>
      </c>
      <c r="P2181">
        <v>95</v>
      </c>
      <c r="Q2181">
        <v>77</v>
      </c>
      <c r="R2181" t="s">
        <v>54</v>
      </c>
      <c r="S2181" t="s">
        <v>51</v>
      </c>
      <c r="T2181" t="s">
        <v>50</v>
      </c>
      <c r="U2181" t="s">
        <v>50</v>
      </c>
      <c r="V2181" t="s">
        <v>51</v>
      </c>
      <c r="W2181" t="s">
        <v>50</v>
      </c>
      <c r="X2181" t="s">
        <v>50</v>
      </c>
      <c r="Y2181" t="s">
        <v>50</v>
      </c>
      <c r="Z2181" t="s">
        <v>52</v>
      </c>
      <c r="AA2181" t="s">
        <v>50</v>
      </c>
      <c r="AB2181" t="s">
        <v>50</v>
      </c>
      <c r="AG2181">
        <v>23</v>
      </c>
      <c r="AK2181" t="s">
        <v>50</v>
      </c>
      <c r="AL2181" t="s">
        <v>51</v>
      </c>
      <c r="AM2181" t="s">
        <v>50</v>
      </c>
      <c r="AN2181" t="s">
        <v>50</v>
      </c>
      <c r="AO2181" t="s">
        <v>50</v>
      </c>
      <c r="AP2181" t="s">
        <v>50</v>
      </c>
      <c r="AQ2181" t="s">
        <v>50</v>
      </c>
      <c r="AR2181" t="s">
        <v>50</v>
      </c>
      <c r="AS2181" t="s">
        <v>51</v>
      </c>
      <c r="AT2181" t="s">
        <v>50</v>
      </c>
      <c r="AU2181" t="s">
        <v>52</v>
      </c>
      <c r="AV2181" t="s">
        <v>52</v>
      </c>
      <c r="AW2181" t="s">
        <v>52</v>
      </c>
      <c r="AX2181" t="s">
        <v>52</v>
      </c>
      <c r="AY2181" t="s">
        <v>51</v>
      </c>
    </row>
    <row r="2182" spans="1:51" hidden="1" x14ac:dyDescent="0.25">
      <c r="A2182">
        <v>304528</v>
      </c>
      <c r="B2182">
        <v>68</v>
      </c>
      <c r="C2182">
        <v>68</v>
      </c>
      <c r="D2182">
        <v>68</v>
      </c>
      <c r="E2182">
        <v>3</v>
      </c>
      <c r="F2182" t="s">
        <v>2298</v>
      </c>
      <c r="G2182" s="22">
        <v>13426</v>
      </c>
      <c r="H2182">
        <v>82</v>
      </c>
      <c r="I2182" t="s">
        <v>46</v>
      </c>
      <c r="J2182" t="s">
        <v>47</v>
      </c>
      <c r="K2182" t="s">
        <v>58</v>
      </c>
      <c r="L2182">
        <v>20.2</v>
      </c>
      <c r="M2182">
        <v>110</v>
      </c>
      <c r="N2182">
        <v>60</v>
      </c>
      <c r="O2182">
        <v>50</v>
      </c>
      <c r="P2182">
        <v>85</v>
      </c>
      <c r="Q2182">
        <v>76</v>
      </c>
      <c r="R2182" t="s">
        <v>54</v>
      </c>
      <c r="S2182" t="s">
        <v>51</v>
      </c>
      <c r="T2182" t="s">
        <v>50</v>
      </c>
      <c r="U2182" t="s">
        <v>50</v>
      </c>
      <c r="V2182" t="s">
        <v>51</v>
      </c>
      <c r="W2182" t="s">
        <v>50</v>
      </c>
      <c r="X2182" t="s">
        <v>50</v>
      </c>
      <c r="Y2182" t="s">
        <v>50</v>
      </c>
      <c r="Z2182" t="s">
        <v>52</v>
      </c>
      <c r="AA2182" t="s">
        <v>50</v>
      </c>
      <c r="AB2182" t="s">
        <v>50</v>
      </c>
      <c r="AK2182" t="s">
        <v>50</v>
      </c>
      <c r="AL2182" t="s">
        <v>51</v>
      </c>
      <c r="AM2182" t="s">
        <v>50</v>
      </c>
      <c r="AN2182" t="s">
        <v>50</v>
      </c>
      <c r="AO2182" t="s">
        <v>50</v>
      </c>
      <c r="AP2182" t="s">
        <v>50</v>
      </c>
      <c r="AQ2182" t="s">
        <v>50</v>
      </c>
      <c r="AR2182" t="s">
        <v>50</v>
      </c>
      <c r="AS2182" t="s">
        <v>51</v>
      </c>
      <c r="AT2182" t="s">
        <v>50</v>
      </c>
      <c r="AU2182" t="s">
        <v>52</v>
      </c>
      <c r="AV2182" t="s">
        <v>52</v>
      </c>
      <c r="AW2182" t="s">
        <v>52</v>
      </c>
      <c r="AX2182" t="s">
        <v>52</v>
      </c>
      <c r="AY2182" t="s">
        <v>51</v>
      </c>
    </row>
    <row r="2183" spans="1:51" x14ac:dyDescent="0.25">
      <c r="A2183">
        <v>304866</v>
      </c>
      <c r="B2183">
        <v>60</v>
      </c>
      <c r="C2183">
        <v>60</v>
      </c>
      <c r="D2183">
        <v>47</v>
      </c>
      <c r="E2183">
        <v>1</v>
      </c>
      <c r="F2183" t="s">
        <v>530</v>
      </c>
      <c r="G2183" s="22">
        <v>17005</v>
      </c>
      <c r="H2183">
        <v>72</v>
      </c>
      <c r="I2183" t="s">
        <v>56</v>
      </c>
      <c r="J2183" t="s">
        <v>57</v>
      </c>
      <c r="K2183" t="s">
        <v>238</v>
      </c>
      <c r="L2183">
        <v>54.1</v>
      </c>
      <c r="M2183">
        <v>100</v>
      </c>
      <c r="N2183">
        <v>70</v>
      </c>
      <c r="O2183">
        <v>30</v>
      </c>
      <c r="P2183">
        <v>85</v>
      </c>
      <c r="Q2183">
        <v>64</v>
      </c>
      <c r="R2183" t="s">
        <v>54</v>
      </c>
      <c r="S2183" t="s">
        <v>50</v>
      </c>
      <c r="T2183" t="s">
        <v>50</v>
      </c>
      <c r="U2183" t="s">
        <v>50</v>
      </c>
      <c r="V2183" t="s">
        <v>50</v>
      </c>
      <c r="W2183" t="s">
        <v>51</v>
      </c>
      <c r="X2183" t="s">
        <v>51</v>
      </c>
      <c r="Y2183" t="s">
        <v>51</v>
      </c>
      <c r="Z2183" t="b">
        <v>1</v>
      </c>
      <c r="AA2183" t="s">
        <v>50</v>
      </c>
      <c r="AB2183" t="s">
        <v>50</v>
      </c>
      <c r="AC2183">
        <v>132</v>
      </c>
      <c r="AD2183">
        <v>46</v>
      </c>
      <c r="AE2183">
        <v>122</v>
      </c>
      <c r="AF2183">
        <v>6</v>
      </c>
      <c r="AI2183">
        <v>3.1</v>
      </c>
      <c r="AJ2183">
        <v>0.7</v>
      </c>
      <c r="AK2183" t="s">
        <v>51</v>
      </c>
      <c r="AL2183" t="s">
        <v>50</v>
      </c>
      <c r="AM2183" t="s">
        <v>50</v>
      </c>
      <c r="AN2183" t="s">
        <v>51</v>
      </c>
      <c r="AO2183" t="s">
        <v>51</v>
      </c>
      <c r="AP2183" t="s">
        <v>51</v>
      </c>
      <c r="AQ2183" t="s">
        <v>50</v>
      </c>
      <c r="AR2183" t="s">
        <v>50</v>
      </c>
      <c r="AS2183" t="s">
        <v>51</v>
      </c>
      <c r="AT2183" t="s">
        <v>50</v>
      </c>
      <c r="AU2183" t="s">
        <v>52</v>
      </c>
      <c r="AV2183" t="s">
        <v>52</v>
      </c>
      <c r="AW2183" t="s">
        <v>52</v>
      </c>
      <c r="AX2183" t="s">
        <v>52</v>
      </c>
      <c r="AY2183" t="s">
        <v>51</v>
      </c>
    </row>
    <row r="2184" spans="1:51" hidden="1" x14ac:dyDescent="0.25">
      <c r="A2184">
        <v>304866</v>
      </c>
      <c r="B2184">
        <v>60</v>
      </c>
      <c r="C2184">
        <v>60</v>
      </c>
      <c r="D2184">
        <v>47</v>
      </c>
      <c r="E2184">
        <v>2</v>
      </c>
      <c r="F2184" t="s">
        <v>2299</v>
      </c>
      <c r="G2184" s="22">
        <v>17005</v>
      </c>
      <c r="H2184">
        <v>72</v>
      </c>
      <c r="I2184" t="s">
        <v>56</v>
      </c>
      <c r="J2184" t="s">
        <v>57</v>
      </c>
      <c r="K2184" t="s">
        <v>238</v>
      </c>
      <c r="L2184">
        <v>33.9</v>
      </c>
      <c r="M2184">
        <v>110</v>
      </c>
      <c r="N2184">
        <v>60</v>
      </c>
      <c r="O2184">
        <v>50</v>
      </c>
      <c r="P2184">
        <v>85</v>
      </c>
      <c r="Q2184">
        <v>58</v>
      </c>
      <c r="R2184" t="s">
        <v>54</v>
      </c>
      <c r="S2184" t="s">
        <v>50</v>
      </c>
      <c r="T2184" t="s">
        <v>50</v>
      </c>
      <c r="U2184" t="s">
        <v>50</v>
      </c>
      <c r="V2184" t="s">
        <v>50</v>
      </c>
      <c r="W2184" t="s">
        <v>51</v>
      </c>
      <c r="X2184" t="s">
        <v>51</v>
      </c>
      <c r="Y2184" t="s">
        <v>51</v>
      </c>
      <c r="Z2184" t="b">
        <v>1</v>
      </c>
      <c r="AA2184" t="s">
        <v>50</v>
      </c>
      <c r="AB2184" t="s">
        <v>50</v>
      </c>
      <c r="AC2184">
        <v>160</v>
      </c>
      <c r="AD2184">
        <v>37</v>
      </c>
      <c r="AF2184">
        <v>5.7</v>
      </c>
      <c r="AK2184" t="s">
        <v>51</v>
      </c>
      <c r="AL2184" t="s">
        <v>50</v>
      </c>
      <c r="AM2184" t="s">
        <v>50</v>
      </c>
      <c r="AN2184" t="s">
        <v>51</v>
      </c>
      <c r="AO2184" t="s">
        <v>51</v>
      </c>
      <c r="AP2184" t="s">
        <v>51</v>
      </c>
      <c r="AQ2184" t="s">
        <v>50</v>
      </c>
      <c r="AR2184" t="s">
        <v>50</v>
      </c>
      <c r="AS2184" t="s">
        <v>51</v>
      </c>
      <c r="AT2184" t="s">
        <v>50</v>
      </c>
      <c r="AU2184" t="s">
        <v>52</v>
      </c>
      <c r="AV2184" t="s">
        <v>52</v>
      </c>
      <c r="AW2184" t="s">
        <v>52</v>
      </c>
      <c r="AX2184" t="s">
        <v>52</v>
      </c>
      <c r="AY2184" t="s">
        <v>51</v>
      </c>
    </row>
    <row r="2185" spans="1:51" x14ac:dyDescent="0.25">
      <c r="A2185">
        <v>305013</v>
      </c>
      <c r="B2185">
        <v>58</v>
      </c>
      <c r="C2185">
        <v>58</v>
      </c>
      <c r="D2185">
        <v>58</v>
      </c>
      <c r="E2185">
        <v>1</v>
      </c>
      <c r="F2185" t="s">
        <v>531</v>
      </c>
      <c r="G2185" s="22">
        <v>19737</v>
      </c>
      <c r="H2185">
        <v>64</v>
      </c>
      <c r="I2185" t="s">
        <v>56</v>
      </c>
      <c r="J2185" t="s">
        <v>47</v>
      </c>
      <c r="K2185" t="s">
        <v>58</v>
      </c>
      <c r="L2185">
        <v>29.6</v>
      </c>
      <c r="M2185">
        <v>140</v>
      </c>
      <c r="N2185">
        <v>70</v>
      </c>
      <c r="O2185">
        <v>70</v>
      </c>
      <c r="P2185">
        <v>105</v>
      </c>
      <c r="Q2185">
        <v>62</v>
      </c>
      <c r="R2185" t="s">
        <v>49</v>
      </c>
      <c r="S2185" t="s">
        <v>50</v>
      </c>
      <c r="T2185" t="s">
        <v>50</v>
      </c>
      <c r="U2185" t="s">
        <v>50</v>
      </c>
      <c r="V2185" t="s">
        <v>50</v>
      </c>
      <c r="W2185" t="s">
        <v>50</v>
      </c>
      <c r="X2185" t="s">
        <v>50</v>
      </c>
      <c r="Y2185" t="s">
        <v>50</v>
      </c>
      <c r="Z2185" t="s">
        <v>52</v>
      </c>
      <c r="AA2185" t="s">
        <v>51</v>
      </c>
      <c r="AB2185" t="s">
        <v>50</v>
      </c>
      <c r="AC2185">
        <v>76</v>
      </c>
      <c r="AD2185" t="s">
        <v>92</v>
      </c>
      <c r="AE2185">
        <v>141</v>
      </c>
      <c r="AF2185">
        <v>4.5999999999999996</v>
      </c>
      <c r="AI2185">
        <v>3.9</v>
      </c>
      <c r="AJ2185">
        <v>1.8</v>
      </c>
      <c r="AK2185" t="s">
        <v>51</v>
      </c>
      <c r="AL2185" t="s">
        <v>50</v>
      </c>
      <c r="AM2185" t="s">
        <v>50</v>
      </c>
      <c r="AN2185" t="s">
        <v>51</v>
      </c>
      <c r="AO2185" t="s">
        <v>50</v>
      </c>
      <c r="AP2185" t="s">
        <v>50</v>
      </c>
      <c r="AQ2185" t="s">
        <v>50</v>
      </c>
      <c r="AR2185" t="s">
        <v>50</v>
      </c>
      <c r="AS2185" t="s">
        <v>51</v>
      </c>
      <c r="AT2185" t="s">
        <v>50</v>
      </c>
      <c r="AU2185" t="s">
        <v>52</v>
      </c>
      <c r="AV2185" t="s">
        <v>52</v>
      </c>
      <c r="AW2185" t="s">
        <v>52</v>
      </c>
      <c r="AX2185" t="s">
        <v>52</v>
      </c>
      <c r="AY2185" t="s">
        <v>50</v>
      </c>
    </row>
    <row r="2186" spans="1:51" x14ac:dyDescent="0.25">
      <c r="A2186">
        <v>305095</v>
      </c>
      <c r="B2186">
        <v>65</v>
      </c>
      <c r="C2186">
        <v>65</v>
      </c>
      <c r="D2186">
        <v>65</v>
      </c>
      <c r="E2186">
        <v>1</v>
      </c>
      <c r="F2186" t="s">
        <v>532</v>
      </c>
      <c r="G2186" s="22">
        <v>18298</v>
      </c>
      <c r="H2186">
        <v>68</v>
      </c>
      <c r="I2186" t="s">
        <v>46</v>
      </c>
      <c r="J2186" t="s">
        <v>47</v>
      </c>
      <c r="K2186" t="s">
        <v>58</v>
      </c>
      <c r="L2186">
        <v>33.299999999999997</v>
      </c>
      <c r="M2186">
        <v>135</v>
      </c>
      <c r="N2186">
        <v>80</v>
      </c>
      <c r="O2186">
        <v>55</v>
      </c>
      <c r="P2186">
        <v>107.5</v>
      </c>
      <c r="Q2186">
        <v>94</v>
      </c>
      <c r="R2186" t="s">
        <v>54</v>
      </c>
      <c r="S2186" t="s">
        <v>51</v>
      </c>
      <c r="T2186" t="s">
        <v>50</v>
      </c>
      <c r="U2186" t="s">
        <v>50</v>
      </c>
      <c r="V2186" t="s">
        <v>50</v>
      </c>
      <c r="W2186" t="s">
        <v>51</v>
      </c>
      <c r="X2186" t="s">
        <v>50</v>
      </c>
      <c r="Y2186" t="s">
        <v>50</v>
      </c>
      <c r="Z2186" t="s">
        <v>52</v>
      </c>
      <c r="AA2186" t="s">
        <v>50</v>
      </c>
      <c r="AB2186" t="s">
        <v>50</v>
      </c>
      <c r="AC2186">
        <v>53</v>
      </c>
      <c r="AD2186" t="s">
        <v>92</v>
      </c>
      <c r="AE2186">
        <v>150</v>
      </c>
      <c r="AF2186">
        <v>4.0999999999999996</v>
      </c>
      <c r="AI2186">
        <v>3.7</v>
      </c>
      <c r="AJ2186">
        <v>1.8</v>
      </c>
      <c r="AK2186" t="s">
        <v>50</v>
      </c>
      <c r="AL2186" t="s">
        <v>50</v>
      </c>
      <c r="AM2186" t="s">
        <v>50</v>
      </c>
      <c r="AN2186" t="s">
        <v>50</v>
      </c>
      <c r="AO2186" t="s">
        <v>50</v>
      </c>
      <c r="AP2186" t="s">
        <v>50</v>
      </c>
      <c r="AQ2186" t="s">
        <v>50</v>
      </c>
      <c r="AR2186" t="s">
        <v>50</v>
      </c>
      <c r="AS2186" t="s">
        <v>51</v>
      </c>
      <c r="AT2186" t="s">
        <v>50</v>
      </c>
      <c r="AU2186" t="s">
        <v>52</v>
      </c>
      <c r="AV2186" t="s">
        <v>52</v>
      </c>
      <c r="AW2186" t="s">
        <v>52</v>
      </c>
      <c r="AX2186" t="s">
        <v>52</v>
      </c>
      <c r="AY2186" t="s">
        <v>50</v>
      </c>
    </row>
    <row r="2187" spans="1:51" hidden="1" x14ac:dyDescent="0.25">
      <c r="A2187">
        <v>305095</v>
      </c>
      <c r="B2187">
        <v>65</v>
      </c>
      <c r="C2187">
        <v>65</v>
      </c>
      <c r="D2187">
        <v>65</v>
      </c>
      <c r="E2187">
        <v>2</v>
      </c>
      <c r="F2187" t="s">
        <v>2300</v>
      </c>
      <c r="G2187" s="22">
        <v>18298</v>
      </c>
      <c r="H2187">
        <v>68</v>
      </c>
      <c r="I2187" t="s">
        <v>46</v>
      </c>
      <c r="J2187" t="s">
        <v>47</v>
      </c>
      <c r="K2187" t="s">
        <v>58</v>
      </c>
      <c r="L2187">
        <v>32.6</v>
      </c>
      <c r="M2187">
        <v>130</v>
      </c>
      <c r="N2187">
        <v>80</v>
      </c>
      <c r="O2187">
        <v>50</v>
      </c>
      <c r="P2187">
        <v>105</v>
      </c>
      <c r="Q2187">
        <v>94</v>
      </c>
      <c r="R2187" t="s">
        <v>49</v>
      </c>
      <c r="S2187" t="s">
        <v>50</v>
      </c>
      <c r="T2187" t="s">
        <v>50</v>
      </c>
      <c r="U2187" t="s">
        <v>50</v>
      </c>
      <c r="V2187" t="s">
        <v>50</v>
      </c>
      <c r="W2187" t="s">
        <v>51</v>
      </c>
      <c r="X2187" t="s">
        <v>50</v>
      </c>
      <c r="Y2187" t="s">
        <v>50</v>
      </c>
      <c r="Z2187" t="s">
        <v>52</v>
      </c>
      <c r="AA2187" t="s">
        <v>50</v>
      </c>
      <c r="AB2187" t="s">
        <v>50</v>
      </c>
      <c r="AG2187">
        <v>83</v>
      </c>
      <c r="AK2187" t="s">
        <v>50</v>
      </c>
      <c r="AL2187" t="s">
        <v>50</v>
      </c>
      <c r="AM2187" t="s">
        <v>50</v>
      </c>
      <c r="AN2187" t="s">
        <v>50</v>
      </c>
      <c r="AO2187" t="s">
        <v>50</v>
      </c>
      <c r="AP2187" t="s">
        <v>50</v>
      </c>
      <c r="AQ2187" t="s">
        <v>50</v>
      </c>
      <c r="AR2187" t="s">
        <v>50</v>
      </c>
      <c r="AS2187" t="s">
        <v>51</v>
      </c>
      <c r="AT2187" t="s">
        <v>50</v>
      </c>
      <c r="AU2187" t="s">
        <v>52</v>
      </c>
      <c r="AV2187" t="s">
        <v>52</v>
      </c>
      <c r="AW2187" t="s">
        <v>52</v>
      </c>
      <c r="AX2187" t="s">
        <v>52</v>
      </c>
      <c r="AY2187" t="s">
        <v>50</v>
      </c>
    </row>
    <row r="2188" spans="1:51" x14ac:dyDescent="0.25">
      <c r="A2188">
        <v>305288</v>
      </c>
      <c r="B2188">
        <v>78</v>
      </c>
      <c r="D2188">
        <v>78</v>
      </c>
      <c r="E2188">
        <v>1</v>
      </c>
      <c r="F2188" t="s">
        <v>533</v>
      </c>
      <c r="G2188" s="22">
        <v>21917</v>
      </c>
      <c r="H2188">
        <v>58</v>
      </c>
      <c r="I2188" t="s">
        <v>56</v>
      </c>
      <c r="J2188" t="s">
        <v>47</v>
      </c>
      <c r="K2188" t="s">
        <v>58</v>
      </c>
      <c r="L2188">
        <v>28.3</v>
      </c>
      <c r="M2188">
        <v>120</v>
      </c>
      <c r="N2188">
        <v>80</v>
      </c>
      <c r="O2188">
        <v>40</v>
      </c>
      <c r="P2188">
        <v>100</v>
      </c>
      <c r="Q2188">
        <v>88</v>
      </c>
      <c r="R2188" t="s">
        <v>54</v>
      </c>
      <c r="S2188" t="s">
        <v>50</v>
      </c>
      <c r="T2188" t="s">
        <v>50</v>
      </c>
      <c r="U2188" t="s">
        <v>50</v>
      </c>
      <c r="V2188" t="s">
        <v>50</v>
      </c>
      <c r="W2188" t="s">
        <v>51</v>
      </c>
      <c r="X2188" t="s">
        <v>50</v>
      </c>
      <c r="Y2188" t="s">
        <v>50</v>
      </c>
      <c r="Z2188" t="s">
        <v>52</v>
      </c>
      <c r="AA2188" t="s">
        <v>50</v>
      </c>
      <c r="AB2188" t="s">
        <v>50</v>
      </c>
      <c r="AC2188">
        <v>77</v>
      </c>
      <c r="AD2188">
        <v>90</v>
      </c>
      <c r="AF2188">
        <v>4.2</v>
      </c>
      <c r="AK2188" t="s">
        <v>50</v>
      </c>
      <c r="AL2188" t="s">
        <v>50</v>
      </c>
      <c r="AM2188" t="s">
        <v>50</v>
      </c>
      <c r="AN2188" t="s">
        <v>50</v>
      </c>
      <c r="AO2188" t="s">
        <v>51</v>
      </c>
      <c r="AP2188" t="s">
        <v>51</v>
      </c>
      <c r="AQ2188" t="s">
        <v>50</v>
      </c>
      <c r="AR2188" t="s">
        <v>50</v>
      </c>
      <c r="AS2188" t="s">
        <v>50</v>
      </c>
      <c r="AT2188" t="s">
        <v>50</v>
      </c>
      <c r="AU2188" t="s">
        <v>52</v>
      </c>
      <c r="AV2188" t="s">
        <v>52</v>
      </c>
      <c r="AW2188" t="s">
        <v>52</v>
      </c>
      <c r="AX2188" t="s">
        <v>52</v>
      </c>
      <c r="AY2188" t="s">
        <v>51</v>
      </c>
    </row>
    <row r="2189" spans="1:51" x14ac:dyDescent="0.25">
      <c r="A2189">
        <v>305493</v>
      </c>
      <c r="B2189">
        <v>70</v>
      </c>
      <c r="C2189">
        <v>70</v>
      </c>
      <c r="D2189">
        <v>70</v>
      </c>
      <c r="E2189">
        <v>1</v>
      </c>
      <c r="F2189" t="s">
        <v>534</v>
      </c>
      <c r="G2189" s="22">
        <v>16880</v>
      </c>
      <c r="H2189">
        <v>72</v>
      </c>
      <c r="I2189" t="s">
        <v>46</v>
      </c>
      <c r="J2189" t="s">
        <v>57</v>
      </c>
      <c r="K2189" t="s">
        <v>238</v>
      </c>
      <c r="L2189">
        <v>31.9</v>
      </c>
      <c r="M2189">
        <v>120</v>
      </c>
      <c r="N2189">
        <v>60</v>
      </c>
      <c r="O2189">
        <v>60</v>
      </c>
      <c r="P2189">
        <v>90</v>
      </c>
      <c r="Q2189">
        <v>81</v>
      </c>
      <c r="R2189" t="s">
        <v>54</v>
      </c>
      <c r="S2189" t="s">
        <v>51</v>
      </c>
      <c r="T2189" t="s">
        <v>50</v>
      </c>
      <c r="U2189" t="s">
        <v>50</v>
      </c>
      <c r="V2189" t="s">
        <v>51</v>
      </c>
      <c r="W2189" t="s">
        <v>50</v>
      </c>
      <c r="X2189" t="s">
        <v>50</v>
      </c>
      <c r="Y2189" t="s">
        <v>50</v>
      </c>
      <c r="Z2189" t="s">
        <v>52</v>
      </c>
      <c r="AA2189" t="s">
        <v>50</v>
      </c>
      <c r="AB2189" t="s">
        <v>50</v>
      </c>
      <c r="AC2189">
        <v>140</v>
      </c>
      <c r="AD2189">
        <v>33</v>
      </c>
      <c r="AE2189">
        <v>136</v>
      </c>
      <c r="AF2189">
        <v>4.0999999999999996</v>
      </c>
      <c r="AI2189">
        <v>4.9000000000000004</v>
      </c>
      <c r="AJ2189">
        <v>1.8</v>
      </c>
      <c r="AK2189" t="s">
        <v>50</v>
      </c>
      <c r="AL2189" t="s">
        <v>51</v>
      </c>
      <c r="AM2189" t="s">
        <v>50</v>
      </c>
      <c r="AN2189" t="s">
        <v>50</v>
      </c>
      <c r="AO2189" t="s">
        <v>51</v>
      </c>
      <c r="AP2189" t="s">
        <v>50</v>
      </c>
      <c r="AQ2189" t="s">
        <v>50</v>
      </c>
      <c r="AR2189" t="s">
        <v>50</v>
      </c>
      <c r="AS2189" t="s">
        <v>51</v>
      </c>
      <c r="AT2189" t="s">
        <v>50</v>
      </c>
      <c r="AU2189" t="s">
        <v>52</v>
      </c>
      <c r="AV2189" t="s">
        <v>52</v>
      </c>
      <c r="AW2189" t="s">
        <v>52</v>
      </c>
      <c r="AX2189" t="s">
        <v>52</v>
      </c>
      <c r="AY2189" t="s">
        <v>51</v>
      </c>
    </row>
    <row r="2190" spans="1:51" hidden="1" x14ac:dyDescent="0.25">
      <c r="A2190">
        <v>305493</v>
      </c>
      <c r="B2190">
        <v>70</v>
      </c>
      <c r="C2190">
        <v>70</v>
      </c>
      <c r="D2190">
        <v>70</v>
      </c>
      <c r="E2190">
        <v>2</v>
      </c>
      <c r="F2190" t="s">
        <v>2301</v>
      </c>
      <c r="G2190" s="22">
        <v>16880</v>
      </c>
      <c r="H2190">
        <v>72</v>
      </c>
      <c r="I2190" t="s">
        <v>46</v>
      </c>
      <c r="J2190" t="s">
        <v>57</v>
      </c>
      <c r="K2190" t="s">
        <v>238</v>
      </c>
      <c r="L2190">
        <v>31.4</v>
      </c>
      <c r="M2190">
        <v>145</v>
      </c>
      <c r="N2190">
        <v>80</v>
      </c>
      <c r="O2190">
        <v>65</v>
      </c>
      <c r="P2190">
        <v>112.5</v>
      </c>
      <c r="Q2190">
        <v>67</v>
      </c>
      <c r="R2190" t="s">
        <v>54</v>
      </c>
      <c r="S2190" t="s">
        <v>51</v>
      </c>
      <c r="T2190" t="s">
        <v>50</v>
      </c>
      <c r="U2190" t="s">
        <v>50</v>
      </c>
      <c r="V2190" t="s">
        <v>51</v>
      </c>
      <c r="W2190" t="s">
        <v>50</v>
      </c>
      <c r="X2190" t="s">
        <v>50</v>
      </c>
      <c r="Y2190" t="s">
        <v>50</v>
      </c>
      <c r="Z2190" t="s">
        <v>52</v>
      </c>
      <c r="AA2190" t="s">
        <v>50</v>
      </c>
      <c r="AB2190" t="s">
        <v>50</v>
      </c>
      <c r="AK2190" t="s">
        <v>50</v>
      </c>
      <c r="AL2190" t="s">
        <v>51</v>
      </c>
      <c r="AM2190" t="s">
        <v>50</v>
      </c>
      <c r="AN2190" t="s">
        <v>51</v>
      </c>
      <c r="AO2190" t="s">
        <v>51</v>
      </c>
      <c r="AP2190" t="s">
        <v>50</v>
      </c>
      <c r="AQ2190" t="s">
        <v>50</v>
      </c>
      <c r="AR2190" t="s">
        <v>50</v>
      </c>
      <c r="AS2190" t="s">
        <v>51</v>
      </c>
      <c r="AT2190" t="s">
        <v>50</v>
      </c>
      <c r="AU2190" t="s">
        <v>52</v>
      </c>
      <c r="AV2190" t="s">
        <v>52</v>
      </c>
      <c r="AW2190" t="s">
        <v>52</v>
      </c>
      <c r="AX2190" t="s">
        <v>52</v>
      </c>
      <c r="AY2190" t="s">
        <v>51</v>
      </c>
    </row>
    <row r="2191" spans="1:51" hidden="1" x14ac:dyDescent="0.25">
      <c r="A2191">
        <v>305493</v>
      </c>
      <c r="B2191">
        <v>70</v>
      </c>
      <c r="C2191">
        <v>70</v>
      </c>
      <c r="D2191">
        <v>70</v>
      </c>
      <c r="E2191">
        <v>3</v>
      </c>
      <c r="F2191" t="s">
        <v>2302</v>
      </c>
      <c r="G2191" s="22">
        <v>16880</v>
      </c>
      <c r="H2191">
        <v>72</v>
      </c>
      <c r="I2191" t="s">
        <v>46</v>
      </c>
      <c r="J2191" t="s">
        <v>57</v>
      </c>
      <c r="K2191" t="s">
        <v>238</v>
      </c>
      <c r="L2191">
        <v>32.200000000000003</v>
      </c>
      <c r="M2191">
        <v>120</v>
      </c>
      <c r="N2191">
        <v>60</v>
      </c>
      <c r="O2191">
        <v>60</v>
      </c>
      <c r="P2191">
        <v>90</v>
      </c>
      <c r="Q2191">
        <v>82</v>
      </c>
      <c r="R2191" t="s">
        <v>54</v>
      </c>
      <c r="S2191" t="s">
        <v>51</v>
      </c>
      <c r="T2191" t="s">
        <v>50</v>
      </c>
      <c r="U2191" t="s">
        <v>50</v>
      </c>
      <c r="V2191" t="s">
        <v>51</v>
      </c>
      <c r="W2191" t="s">
        <v>50</v>
      </c>
      <c r="X2191" t="s">
        <v>50</v>
      </c>
      <c r="Y2191" t="s">
        <v>50</v>
      </c>
      <c r="Z2191" t="s">
        <v>52</v>
      </c>
      <c r="AA2191" t="s">
        <v>50</v>
      </c>
      <c r="AB2191" t="s">
        <v>50</v>
      </c>
      <c r="AC2191">
        <v>151</v>
      </c>
      <c r="AD2191">
        <v>30</v>
      </c>
      <c r="AF2191">
        <v>4.5</v>
      </c>
      <c r="AK2191" t="s">
        <v>50</v>
      </c>
      <c r="AL2191" t="s">
        <v>51</v>
      </c>
      <c r="AM2191" t="s">
        <v>50</v>
      </c>
      <c r="AN2191" t="s">
        <v>51</v>
      </c>
      <c r="AO2191" t="s">
        <v>51</v>
      </c>
      <c r="AP2191" t="s">
        <v>50</v>
      </c>
      <c r="AQ2191" t="s">
        <v>50</v>
      </c>
      <c r="AR2191" t="s">
        <v>50</v>
      </c>
      <c r="AS2191" t="s">
        <v>51</v>
      </c>
      <c r="AT2191" t="s">
        <v>50</v>
      </c>
      <c r="AU2191" t="s">
        <v>52</v>
      </c>
      <c r="AV2191" t="s">
        <v>52</v>
      </c>
      <c r="AW2191" t="s">
        <v>52</v>
      </c>
      <c r="AX2191" t="s">
        <v>52</v>
      </c>
      <c r="AY2191" t="s">
        <v>51</v>
      </c>
    </row>
    <row r="2192" spans="1:51" hidden="1" x14ac:dyDescent="0.25">
      <c r="A2192">
        <v>305493</v>
      </c>
      <c r="B2192">
        <v>70</v>
      </c>
      <c r="C2192">
        <v>70</v>
      </c>
      <c r="D2192">
        <v>70</v>
      </c>
      <c r="E2192">
        <v>4</v>
      </c>
      <c r="F2192" t="s">
        <v>2303</v>
      </c>
      <c r="G2192" s="22">
        <v>16880</v>
      </c>
      <c r="H2192">
        <v>72</v>
      </c>
      <c r="I2192" t="s">
        <v>46</v>
      </c>
      <c r="J2192" t="s">
        <v>57</v>
      </c>
      <c r="K2192" t="s">
        <v>238</v>
      </c>
      <c r="L2192">
        <v>31.6</v>
      </c>
      <c r="M2192">
        <v>140</v>
      </c>
      <c r="N2192">
        <v>80</v>
      </c>
      <c r="O2192">
        <v>60</v>
      </c>
      <c r="P2192">
        <v>110</v>
      </c>
      <c r="Q2192">
        <v>70</v>
      </c>
      <c r="R2192" t="s">
        <v>54</v>
      </c>
      <c r="S2192" t="s">
        <v>51</v>
      </c>
      <c r="T2192" t="s">
        <v>50</v>
      </c>
      <c r="U2192" t="s">
        <v>50</v>
      </c>
      <c r="V2192" t="s">
        <v>51</v>
      </c>
      <c r="W2192" t="s">
        <v>50</v>
      </c>
      <c r="X2192" t="s">
        <v>50</v>
      </c>
      <c r="Y2192" t="s">
        <v>50</v>
      </c>
      <c r="Z2192" t="s">
        <v>52</v>
      </c>
      <c r="AA2192" t="s">
        <v>50</v>
      </c>
      <c r="AB2192" t="s">
        <v>50</v>
      </c>
      <c r="AK2192" t="s">
        <v>50</v>
      </c>
      <c r="AL2192" t="s">
        <v>51</v>
      </c>
      <c r="AM2192" t="s">
        <v>50</v>
      </c>
      <c r="AN2192" t="s">
        <v>51</v>
      </c>
      <c r="AO2192" t="s">
        <v>51</v>
      </c>
      <c r="AP2192" t="s">
        <v>50</v>
      </c>
      <c r="AQ2192" t="s">
        <v>50</v>
      </c>
      <c r="AR2192" t="s">
        <v>50</v>
      </c>
      <c r="AS2192" t="s">
        <v>51</v>
      </c>
      <c r="AT2192" t="s">
        <v>50</v>
      </c>
      <c r="AU2192" t="s">
        <v>52</v>
      </c>
      <c r="AV2192" t="s">
        <v>52</v>
      </c>
      <c r="AW2192" t="s">
        <v>52</v>
      </c>
      <c r="AX2192" t="s">
        <v>52</v>
      </c>
      <c r="AY2192" t="s">
        <v>51</v>
      </c>
    </row>
    <row r="2193" spans="1:51" hidden="1" x14ac:dyDescent="0.25">
      <c r="A2193">
        <v>305493</v>
      </c>
      <c r="B2193">
        <v>70</v>
      </c>
      <c r="C2193">
        <v>70</v>
      </c>
      <c r="D2193">
        <v>70</v>
      </c>
      <c r="E2193">
        <v>5</v>
      </c>
      <c r="F2193" t="s">
        <v>2304</v>
      </c>
      <c r="G2193" s="22">
        <v>16880</v>
      </c>
      <c r="H2193">
        <v>72</v>
      </c>
      <c r="I2193" t="s">
        <v>46</v>
      </c>
      <c r="J2193" t="s">
        <v>57</v>
      </c>
      <c r="K2193" t="s">
        <v>238</v>
      </c>
      <c r="L2193">
        <v>30.9</v>
      </c>
      <c r="M2193">
        <v>130</v>
      </c>
      <c r="N2193">
        <v>70</v>
      </c>
      <c r="O2193">
        <v>60</v>
      </c>
      <c r="P2193">
        <v>100</v>
      </c>
      <c r="Q2193">
        <v>64</v>
      </c>
      <c r="R2193" t="s">
        <v>54</v>
      </c>
      <c r="S2193" t="s">
        <v>51</v>
      </c>
      <c r="T2193" t="s">
        <v>50</v>
      </c>
      <c r="U2193" t="s">
        <v>50</v>
      </c>
      <c r="V2193" t="s">
        <v>51</v>
      </c>
      <c r="W2193" t="s">
        <v>50</v>
      </c>
      <c r="X2193" t="s">
        <v>50</v>
      </c>
      <c r="Y2193" t="s">
        <v>50</v>
      </c>
      <c r="Z2193" t="s">
        <v>52</v>
      </c>
      <c r="AA2193" t="s">
        <v>50</v>
      </c>
      <c r="AB2193" t="s">
        <v>50</v>
      </c>
      <c r="AC2193">
        <v>153</v>
      </c>
      <c r="AD2193">
        <v>29</v>
      </c>
      <c r="AF2193">
        <v>4.8</v>
      </c>
      <c r="AK2193" t="s">
        <v>50</v>
      </c>
      <c r="AL2193" t="s">
        <v>51</v>
      </c>
      <c r="AM2193" t="s">
        <v>50</v>
      </c>
      <c r="AN2193" t="s">
        <v>51</v>
      </c>
      <c r="AO2193" t="s">
        <v>51</v>
      </c>
      <c r="AP2193" t="s">
        <v>50</v>
      </c>
      <c r="AQ2193" t="s">
        <v>50</v>
      </c>
      <c r="AR2193" t="s">
        <v>50</v>
      </c>
      <c r="AS2193" t="s">
        <v>51</v>
      </c>
      <c r="AT2193" t="s">
        <v>50</v>
      </c>
      <c r="AU2193" t="s">
        <v>52</v>
      </c>
      <c r="AV2193" t="s">
        <v>52</v>
      </c>
      <c r="AW2193" t="s">
        <v>52</v>
      </c>
      <c r="AX2193" t="s">
        <v>52</v>
      </c>
      <c r="AY2193" t="s">
        <v>51</v>
      </c>
    </row>
    <row r="2194" spans="1:51" hidden="1" x14ac:dyDescent="0.25">
      <c r="A2194">
        <v>305493</v>
      </c>
      <c r="B2194">
        <v>70</v>
      </c>
      <c r="C2194">
        <v>70</v>
      </c>
      <c r="D2194">
        <v>70</v>
      </c>
      <c r="E2194">
        <v>6</v>
      </c>
      <c r="F2194" t="s">
        <v>2305</v>
      </c>
      <c r="G2194" s="22">
        <v>16880</v>
      </c>
      <c r="H2194">
        <v>72</v>
      </c>
      <c r="I2194" t="s">
        <v>46</v>
      </c>
      <c r="J2194" t="s">
        <v>57</v>
      </c>
      <c r="K2194" t="s">
        <v>238</v>
      </c>
      <c r="L2194">
        <v>30.9</v>
      </c>
      <c r="M2194">
        <v>160</v>
      </c>
      <c r="N2194">
        <v>80</v>
      </c>
      <c r="O2194">
        <v>80</v>
      </c>
      <c r="P2194">
        <v>120</v>
      </c>
      <c r="Q2194">
        <v>64</v>
      </c>
      <c r="R2194" t="s">
        <v>54</v>
      </c>
      <c r="S2194" t="s">
        <v>51</v>
      </c>
      <c r="T2194" t="s">
        <v>50</v>
      </c>
      <c r="U2194" t="s">
        <v>50</v>
      </c>
      <c r="V2194" t="s">
        <v>51</v>
      </c>
      <c r="W2194" t="s">
        <v>50</v>
      </c>
      <c r="X2194" t="s">
        <v>50</v>
      </c>
      <c r="Y2194" t="s">
        <v>50</v>
      </c>
      <c r="Z2194" t="s">
        <v>52</v>
      </c>
      <c r="AA2194" t="s">
        <v>50</v>
      </c>
      <c r="AB2194" t="s">
        <v>50</v>
      </c>
      <c r="AC2194">
        <v>114</v>
      </c>
      <c r="AD2194">
        <v>42</v>
      </c>
      <c r="AF2194">
        <v>4.9000000000000004</v>
      </c>
      <c r="AK2194" t="s">
        <v>50</v>
      </c>
      <c r="AL2194" t="s">
        <v>51</v>
      </c>
      <c r="AM2194" t="s">
        <v>50</v>
      </c>
      <c r="AN2194" t="s">
        <v>51</v>
      </c>
      <c r="AO2194" t="s">
        <v>50</v>
      </c>
      <c r="AP2194" t="s">
        <v>50</v>
      </c>
      <c r="AQ2194" t="s">
        <v>50</v>
      </c>
      <c r="AR2194" t="s">
        <v>50</v>
      </c>
      <c r="AS2194" t="s">
        <v>50</v>
      </c>
      <c r="AT2194" t="s">
        <v>50</v>
      </c>
      <c r="AU2194" t="s">
        <v>52</v>
      </c>
      <c r="AV2194" t="s">
        <v>52</v>
      </c>
      <c r="AW2194" t="s">
        <v>52</v>
      </c>
      <c r="AX2194" t="s">
        <v>52</v>
      </c>
      <c r="AY2194" t="s">
        <v>51</v>
      </c>
    </row>
    <row r="2195" spans="1:51" hidden="1" x14ac:dyDescent="0.25">
      <c r="A2195">
        <v>305493</v>
      </c>
      <c r="B2195">
        <v>70</v>
      </c>
      <c r="C2195">
        <v>70</v>
      </c>
      <c r="D2195">
        <v>70</v>
      </c>
      <c r="E2195">
        <v>7</v>
      </c>
      <c r="F2195" t="s">
        <v>2306</v>
      </c>
      <c r="G2195" s="22">
        <v>16880</v>
      </c>
      <c r="H2195">
        <v>72</v>
      </c>
      <c r="I2195" t="s">
        <v>46</v>
      </c>
      <c r="J2195" t="s">
        <v>57</v>
      </c>
      <c r="K2195" t="s">
        <v>238</v>
      </c>
      <c r="L2195">
        <v>30.4</v>
      </c>
      <c r="M2195">
        <v>160</v>
      </c>
      <c r="N2195">
        <v>80</v>
      </c>
      <c r="O2195">
        <v>80</v>
      </c>
      <c r="P2195">
        <v>120</v>
      </c>
      <c r="Q2195">
        <v>62</v>
      </c>
      <c r="R2195" t="s">
        <v>54</v>
      </c>
      <c r="S2195" t="s">
        <v>51</v>
      </c>
      <c r="T2195" t="s">
        <v>50</v>
      </c>
      <c r="U2195" t="s">
        <v>50</v>
      </c>
      <c r="V2195" t="s">
        <v>51</v>
      </c>
      <c r="W2195" t="s">
        <v>50</v>
      </c>
      <c r="X2195" t="s">
        <v>50</v>
      </c>
      <c r="Y2195" t="s">
        <v>50</v>
      </c>
      <c r="Z2195" t="s">
        <v>52</v>
      </c>
      <c r="AA2195" t="s">
        <v>50</v>
      </c>
      <c r="AB2195" t="s">
        <v>50</v>
      </c>
      <c r="AK2195" t="s">
        <v>50</v>
      </c>
      <c r="AL2195" t="s">
        <v>51</v>
      </c>
      <c r="AM2195" t="s">
        <v>50</v>
      </c>
      <c r="AN2195" t="s">
        <v>51</v>
      </c>
      <c r="AO2195" t="s">
        <v>51</v>
      </c>
      <c r="AP2195" t="s">
        <v>50</v>
      </c>
      <c r="AQ2195" t="s">
        <v>50</v>
      </c>
      <c r="AR2195" t="s">
        <v>50</v>
      </c>
      <c r="AS2195" t="s">
        <v>50</v>
      </c>
      <c r="AT2195" t="s">
        <v>50</v>
      </c>
      <c r="AU2195" t="s">
        <v>52</v>
      </c>
      <c r="AV2195" t="s">
        <v>52</v>
      </c>
      <c r="AW2195" t="s">
        <v>52</v>
      </c>
      <c r="AX2195" t="s">
        <v>52</v>
      </c>
      <c r="AY2195" t="s">
        <v>51</v>
      </c>
    </row>
    <row r="2196" spans="1:51" x14ac:dyDescent="0.25">
      <c r="A2196">
        <v>305614</v>
      </c>
      <c r="B2196">
        <v>55</v>
      </c>
      <c r="C2196">
        <v>55</v>
      </c>
      <c r="D2196">
        <v>55</v>
      </c>
      <c r="E2196">
        <v>1</v>
      </c>
      <c r="F2196" t="s">
        <v>535</v>
      </c>
      <c r="G2196" s="22">
        <v>18124</v>
      </c>
      <c r="H2196">
        <v>69</v>
      </c>
      <c r="I2196" t="s">
        <v>56</v>
      </c>
      <c r="J2196" t="s">
        <v>57</v>
      </c>
      <c r="K2196" t="s">
        <v>58</v>
      </c>
      <c r="L2196">
        <v>40.299999999999997</v>
      </c>
      <c r="M2196">
        <v>140</v>
      </c>
      <c r="N2196">
        <v>80</v>
      </c>
      <c r="O2196">
        <v>60</v>
      </c>
      <c r="P2196">
        <v>110</v>
      </c>
      <c r="Q2196">
        <v>90</v>
      </c>
      <c r="R2196" t="s">
        <v>59</v>
      </c>
      <c r="S2196" t="s">
        <v>51</v>
      </c>
      <c r="T2196" t="s">
        <v>50</v>
      </c>
      <c r="U2196" t="s">
        <v>50</v>
      </c>
      <c r="V2196" t="s">
        <v>51</v>
      </c>
      <c r="W2196" t="s">
        <v>50</v>
      </c>
      <c r="X2196" t="s">
        <v>51</v>
      </c>
      <c r="Y2196" t="s">
        <v>50</v>
      </c>
      <c r="Z2196" t="s">
        <v>52</v>
      </c>
      <c r="AA2196" t="s">
        <v>50</v>
      </c>
      <c r="AB2196" t="s">
        <v>50</v>
      </c>
      <c r="AC2196">
        <v>106</v>
      </c>
      <c r="AD2196">
        <v>62</v>
      </c>
      <c r="AF2196">
        <v>4.3</v>
      </c>
      <c r="AI2196">
        <v>4.5</v>
      </c>
      <c r="AJ2196">
        <v>2.6</v>
      </c>
      <c r="AK2196" t="s">
        <v>51</v>
      </c>
      <c r="AL2196" t="s">
        <v>50</v>
      </c>
      <c r="AM2196" t="s">
        <v>50</v>
      </c>
      <c r="AN2196" t="s">
        <v>51</v>
      </c>
      <c r="AO2196" t="s">
        <v>51</v>
      </c>
      <c r="AP2196" t="s">
        <v>51</v>
      </c>
      <c r="AQ2196" t="s">
        <v>50</v>
      </c>
      <c r="AR2196" t="s">
        <v>50</v>
      </c>
      <c r="AS2196" t="s">
        <v>51</v>
      </c>
      <c r="AT2196" t="s">
        <v>50</v>
      </c>
      <c r="AU2196" t="s">
        <v>52</v>
      </c>
      <c r="AV2196" t="s">
        <v>52</v>
      </c>
      <c r="AW2196" t="s">
        <v>52</v>
      </c>
      <c r="AX2196" t="s">
        <v>52</v>
      </c>
      <c r="AY2196" t="s">
        <v>51</v>
      </c>
    </row>
    <row r="2197" spans="1:51" x14ac:dyDescent="0.25">
      <c r="A2197">
        <v>305798</v>
      </c>
      <c r="B2197">
        <v>55</v>
      </c>
      <c r="C2197">
        <v>55</v>
      </c>
      <c r="D2197">
        <v>55</v>
      </c>
      <c r="E2197">
        <v>1</v>
      </c>
      <c r="F2197" t="s">
        <v>536</v>
      </c>
      <c r="G2197" s="22">
        <v>21830</v>
      </c>
      <c r="H2197">
        <v>59</v>
      </c>
      <c r="I2197" t="s">
        <v>46</v>
      </c>
      <c r="J2197" t="s">
        <v>70</v>
      </c>
      <c r="K2197" t="s">
        <v>58</v>
      </c>
      <c r="L2197">
        <v>43.4</v>
      </c>
      <c r="M2197">
        <v>97</v>
      </c>
      <c r="N2197">
        <v>75</v>
      </c>
      <c r="O2197">
        <v>22</v>
      </c>
      <c r="P2197">
        <v>86</v>
      </c>
      <c r="Q2197">
        <v>118</v>
      </c>
      <c r="R2197" t="s">
        <v>59</v>
      </c>
      <c r="S2197" t="s">
        <v>50</v>
      </c>
      <c r="T2197" t="s">
        <v>50</v>
      </c>
      <c r="U2197" t="s">
        <v>51</v>
      </c>
      <c r="V2197" t="s">
        <v>50</v>
      </c>
      <c r="W2197" t="s">
        <v>50</v>
      </c>
      <c r="X2197" t="s">
        <v>51</v>
      </c>
      <c r="Y2197" t="s">
        <v>50</v>
      </c>
      <c r="Z2197" t="b">
        <v>1</v>
      </c>
      <c r="AA2197" t="s">
        <v>50</v>
      </c>
      <c r="AB2197" t="s">
        <v>50</v>
      </c>
      <c r="AC2197">
        <v>57</v>
      </c>
      <c r="AD2197" t="s">
        <v>92</v>
      </c>
      <c r="AE2197">
        <v>154</v>
      </c>
      <c r="AF2197">
        <v>4.7</v>
      </c>
      <c r="AI2197">
        <v>5.0999999999999996</v>
      </c>
      <c r="AJ2197">
        <v>3.4</v>
      </c>
      <c r="AK2197" t="s">
        <v>50</v>
      </c>
      <c r="AL2197" t="s">
        <v>50</v>
      </c>
      <c r="AM2197" t="s">
        <v>50</v>
      </c>
      <c r="AN2197" t="s">
        <v>51</v>
      </c>
      <c r="AO2197" t="s">
        <v>50</v>
      </c>
      <c r="AP2197" t="s">
        <v>50</v>
      </c>
      <c r="AQ2197" t="s">
        <v>50</v>
      </c>
      <c r="AR2197" t="s">
        <v>50</v>
      </c>
      <c r="AS2197" t="s">
        <v>50</v>
      </c>
      <c r="AT2197" t="s">
        <v>50</v>
      </c>
      <c r="AU2197" t="s">
        <v>52</v>
      </c>
      <c r="AV2197" t="s">
        <v>52</v>
      </c>
      <c r="AW2197" t="s">
        <v>52</v>
      </c>
      <c r="AX2197" t="s">
        <v>52</v>
      </c>
      <c r="AY2197" t="s">
        <v>51</v>
      </c>
    </row>
    <row r="2198" spans="1:51" hidden="1" x14ac:dyDescent="0.25">
      <c r="A2198">
        <v>305798</v>
      </c>
      <c r="B2198">
        <v>55</v>
      </c>
      <c r="C2198">
        <v>55</v>
      </c>
      <c r="D2198">
        <v>55</v>
      </c>
      <c r="E2198">
        <v>2</v>
      </c>
      <c r="F2198" t="s">
        <v>2307</v>
      </c>
      <c r="G2198" s="22">
        <v>21830</v>
      </c>
      <c r="H2198">
        <v>59</v>
      </c>
      <c r="I2198" t="s">
        <v>46</v>
      </c>
      <c r="J2198" t="s">
        <v>70</v>
      </c>
      <c r="K2198" t="s">
        <v>58</v>
      </c>
      <c r="L2198">
        <v>44.2</v>
      </c>
      <c r="M2198">
        <v>105</v>
      </c>
      <c r="N2198">
        <v>70</v>
      </c>
      <c r="O2198">
        <v>35</v>
      </c>
      <c r="P2198">
        <v>87.5</v>
      </c>
      <c r="Q2198">
        <v>92</v>
      </c>
      <c r="R2198" t="s">
        <v>59</v>
      </c>
      <c r="S2198" t="s">
        <v>50</v>
      </c>
      <c r="T2198" t="s">
        <v>50</v>
      </c>
      <c r="U2198" t="s">
        <v>50</v>
      </c>
      <c r="V2198" t="s">
        <v>50</v>
      </c>
      <c r="W2198" t="s">
        <v>50</v>
      </c>
      <c r="X2198" t="s">
        <v>51</v>
      </c>
      <c r="Y2198" t="s">
        <v>50</v>
      </c>
      <c r="Z2198" t="b">
        <v>1</v>
      </c>
      <c r="AA2198" t="s">
        <v>50</v>
      </c>
      <c r="AB2198" t="s">
        <v>50</v>
      </c>
      <c r="AC2198">
        <v>60</v>
      </c>
      <c r="AD2198">
        <v>90</v>
      </c>
      <c r="AF2198">
        <v>4.5</v>
      </c>
      <c r="AG2198">
        <v>191</v>
      </c>
      <c r="AK2198" t="s">
        <v>50</v>
      </c>
      <c r="AL2198" t="s">
        <v>50</v>
      </c>
      <c r="AM2198" t="s">
        <v>50</v>
      </c>
      <c r="AN2198" t="s">
        <v>51</v>
      </c>
      <c r="AO2198" t="s">
        <v>51</v>
      </c>
      <c r="AP2198" t="s">
        <v>50</v>
      </c>
      <c r="AQ2198" t="s">
        <v>50</v>
      </c>
      <c r="AR2198" t="s">
        <v>50</v>
      </c>
      <c r="AS2198" t="s">
        <v>50</v>
      </c>
      <c r="AT2198" t="s">
        <v>50</v>
      </c>
      <c r="AU2198" t="s">
        <v>52</v>
      </c>
      <c r="AV2198" t="s">
        <v>52</v>
      </c>
      <c r="AW2198" t="s">
        <v>52</v>
      </c>
      <c r="AX2198" t="s">
        <v>52</v>
      </c>
      <c r="AY2198" t="s">
        <v>51</v>
      </c>
    </row>
    <row r="2199" spans="1:51" hidden="1" x14ac:dyDescent="0.25">
      <c r="A2199">
        <v>305798</v>
      </c>
      <c r="B2199">
        <v>55</v>
      </c>
      <c r="C2199">
        <v>55</v>
      </c>
      <c r="D2199">
        <v>55</v>
      </c>
      <c r="E2199">
        <v>3</v>
      </c>
      <c r="F2199" t="s">
        <v>2308</v>
      </c>
      <c r="G2199" s="22">
        <v>21830</v>
      </c>
      <c r="H2199">
        <v>59</v>
      </c>
      <c r="I2199" t="s">
        <v>46</v>
      </c>
      <c r="J2199" t="s">
        <v>70</v>
      </c>
      <c r="K2199" t="s">
        <v>58</v>
      </c>
      <c r="L2199">
        <v>44.2</v>
      </c>
      <c r="M2199">
        <v>110</v>
      </c>
      <c r="N2199">
        <v>60</v>
      </c>
      <c r="O2199">
        <v>50</v>
      </c>
      <c r="P2199">
        <v>85</v>
      </c>
      <c r="Q2199">
        <v>85</v>
      </c>
      <c r="R2199" t="s">
        <v>59</v>
      </c>
      <c r="S2199" t="s">
        <v>50</v>
      </c>
      <c r="T2199" t="s">
        <v>50</v>
      </c>
      <c r="U2199" t="s">
        <v>50</v>
      </c>
      <c r="V2199" t="s">
        <v>50</v>
      </c>
      <c r="W2199" t="s">
        <v>50</v>
      </c>
      <c r="X2199" t="s">
        <v>51</v>
      </c>
      <c r="Y2199" t="s">
        <v>50</v>
      </c>
      <c r="Z2199" t="b">
        <v>1</v>
      </c>
      <c r="AA2199" t="s">
        <v>50</v>
      </c>
      <c r="AB2199" t="s">
        <v>50</v>
      </c>
      <c r="AC2199">
        <v>67</v>
      </c>
      <c r="AD2199">
        <v>87</v>
      </c>
      <c r="AF2199">
        <v>5.0999999999999996</v>
      </c>
      <c r="AK2199" t="s">
        <v>50</v>
      </c>
      <c r="AL2199" t="s">
        <v>50</v>
      </c>
      <c r="AM2199" t="s">
        <v>50</v>
      </c>
      <c r="AN2199" t="s">
        <v>51</v>
      </c>
      <c r="AO2199" t="s">
        <v>51</v>
      </c>
      <c r="AP2199" t="s">
        <v>50</v>
      </c>
      <c r="AQ2199" t="s">
        <v>50</v>
      </c>
      <c r="AR2199" t="s">
        <v>50</v>
      </c>
      <c r="AS2199" t="s">
        <v>50</v>
      </c>
      <c r="AT2199" t="s">
        <v>50</v>
      </c>
      <c r="AU2199" t="s">
        <v>52</v>
      </c>
      <c r="AV2199" t="s">
        <v>52</v>
      </c>
      <c r="AW2199" t="s">
        <v>52</v>
      </c>
      <c r="AX2199" t="s">
        <v>52</v>
      </c>
      <c r="AY2199" t="s">
        <v>51</v>
      </c>
    </row>
    <row r="2200" spans="1:51" x14ac:dyDescent="0.25">
      <c r="A2200">
        <v>306000</v>
      </c>
      <c r="B2200">
        <v>65</v>
      </c>
      <c r="C2200">
        <v>65</v>
      </c>
      <c r="D2200">
        <v>65</v>
      </c>
      <c r="E2200">
        <v>1</v>
      </c>
      <c r="F2200" t="s">
        <v>537</v>
      </c>
      <c r="G2200" s="22">
        <v>12982</v>
      </c>
      <c r="H2200">
        <v>83</v>
      </c>
      <c r="I2200" t="s">
        <v>56</v>
      </c>
      <c r="J2200" t="s">
        <v>47</v>
      </c>
      <c r="K2200" t="s">
        <v>58</v>
      </c>
      <c r="L2200">
        <v>27.6</v>
      </c>
      <c r="M2200">
        <v>120</v>
      </c>
      <c r="N2200">
        <v>80</v>
      </c>
      <c r="O2200">
        <v>40</v>
      </c>
      <c r="P2200">
        <v>100</v>
      </c>
      <c r="Q2200">
        <v>74</v>
      </c>
      <c r="R2200" t="s">
        <v>54</v>
      </c>
      <c r="S2200" t="s">
        <v>51</v>
      </c>
      <c r="T2200" t="s">
        <v>50</v>
      </c>
      <c r="U2200" t="s">
        <v>50</v>
      </c>
      <c r="V2200" t="s">
        <v>51</v>
      </c>
      <c r="W2200" t="s">
        <v>50</v>
      </c>
      <c r="X2200" t="s">
        <v>50</v>
      </c>
      <c r="Y2200" t="s">
        <v>50</v>
      </c>
      <c r="Z2200" t="s">
        <v>52</v>
      </c>
      <c r="AA2200" t="s">
        <v>50</v>
      </c>
      <c r="AB2200" t="s">
        <v>50</v>
      </c>
      <c r="AC2200">
        <v>96</v>
      </c>
      <c r="AD2200">
        <v>63</v>
      </c>
      <c r="AE2200">
        <v>130</v>
      </c>
      <c r="AF2200">
        <v>4.2</v>
      </c>
      <c r="AI2200">
        <v>2.6</v>
      </c>
      <c r="AJ2200">
        <v>1.4</v>
      </c>
      <c r="AK2200" t="s">
        <v>50</v>
      </c>
      <c r="AL2200" t="s">
        <v>51</v>
      </c>
      <c r="AM2200" t="s">
        <v>50</v>
      </c>
      <c r="AN2200" t="s">
        <v>50</v>
      </c>
      <c r="AO2200" t="s">
        <v>51</v>
      </c>
      <c r="AP2200" t="s">
        <v>50</v>
      </c>
      <c r="AQ2200" t="s">
        <v>50</v>
      </c>
      <c r="AR2200" t="s">
        <v>50</v>
      </c>
      <c r="AS2200" t="s">
        <v>50</v>
      </c>
      <c r="AT2200" t="s">
        <v>50</v>
      </c>
      <c r="AU2200" t="s">
        <v>52</v>
      </c>
      <c r="AV2200" t="s">
        <v>52</v>
      </c>
      <c r="AW2200" t="s">
        <v>52</v>
      </c>
      <c r="AX2200" t="s">
        <v>52</v>
      </c>
      <c r="AY2200" t="s">
        <v>51</v>
      </c>
    </row>
    <row r="2201" spans="1:51" hidden="1" x14ac:dyDescent="0.25">
      <c r="A2201">
        <v>306000</v>
      </c>
      <c r="B2201">
        <v>65</v>
      </c>
      <c r="C2201">
        <v>65</v>
      </c>
      <c r="D2201">
        <v>65</v>
      </c>
      <c r="E2201">
        <v>2</v>
      </c>
      <c r="F2201" t="s">
        <v>2309</v>
      </c>
      <c r="G2201" s="22">
        <v>12982</v>
      </c>
      <c r="H2201">
        <v>83</v>
      </c>
      <c r="I2201" t="s">
        <v>56</v>
      </c>
      <c r="J2201" t="s">
        <v>47</v>
      </c>
      <c r="K2201" t="s">
        <v>58</v>
      </c>
      <c r="L2201">
        <v>26.6</v>
      </c>
      <c r="M2201">
        <v>150</v>
      </c>
      <c r="N2201">
        <v>80</v>
      </c>
      <c r="O2201">
        <v>70</v>
      </c>
      <c r="P2201">
        <v>115</v>
      </c>
      <c r="Q2201">
        <v>80</v>
      </c>
      <c r="R2201" t="s">
        <v>54</v>
      </c>
      <c r="S2201" t="s">
        <v>51</v>
      </c>
      <c r="T2201" t="s">
        <v>50</v>
      </c>
      <c r="U2201" t="s">
        <v>50</v>
      </c>
      <c r="V2201" t="s">
        <v>51</v>
      </c>
      <c r="W2201" t="s">
        <v>50</v>
      </c>
      <c r="X2201" t="s">
        <v>50</v>
      </c>
      <c r="Y2201" t="s">
        <v>50</v>
      </c>
      <c r="Z2201" t="s">
        <v>52</v>
      </c>
      <c r="AA2201" t="s">
        <v>50</v>
      </c>
      <c r="AB2201" t="s">
        <v>50</v>
      </c>
      <c r="AK2201" t="s">
        <v>50</v>
      </c>
      <c r="AL2201" t="s">
        <v>50</v>
      </c>
      <c r="AM2201" t="s">
        <v>50</v>
      </c>
      <c r="AN2201" t="s">
        <v>50</v>
      </c>
      <c r="AO2201" t="s">
        <v>51</v>
      </c>
      <c r="AP2201" t="s">
        <v>51</v>
      </c>
      <c r="AQ2201" t="s">
        <v>50</v>
      </c>
      <c r="AR2201" t="s">
        <v>50</v>
      </c>
      <c r="AS2201" t="s">
        <v>50</v>
      </c>
      <c r="AT2201" t="s">
        <v>50</v>
      </c>
      <c r="AU2201" t="s">
        <v>52</v>
      </c>
      <c r="AV2201" t="s">
        <v>52</v>
      </c>
      <c r="AW2201" t="s">
        <v>52</v>
      </c>
      <c r="AX2201" t="s">
        <v>52</v>
      </c>
      <c r="AY2201" t="s">
        <v>51</v>
      </c>
    </row>
    <row r="2202" spans="1:51" hidden="1" x14ac:dyDescent="0.25">
      <c r="A2202">
        <v>306000</v>
      </c>
      <c r="B2202">
        <v>65</v>
      </c>
      <c r="C2202">
        <v>65</v>
      </c>
      <c r="D2202">
        <v>65</v>
      </c>
      <c r="E2202">
        <v>3</v>
      </c>
      <c r="F2202" t="s">
        <v>2310</v>
      </c>
      <c r="G2202" s="22">
        <v>12982</v>
      </c>
      <c r="H2202">
        <v>83</v>
      </c>
      <c r="I2202" t="s">
        <v>56</v>
      </c>
      <c r="J2202" t="s">
        <v>47</v>
      </c>
      <c r="K2202" t="s">
        <v>58</v>
      </c>
      <c r="L2202">
        <v>26.6</v>
      </c>
      <c r="M2202">
        <v>120</v>
      </c>
      <c r="N2202">
        <v>70</v>
      </c>
      <c r="O2202">
        <v>50</v>
      </c>
      <c r="P2202">
        <v>95</v>
      </c>
      <c r="Q2202">
        <v>70</v>
      </c>
      <c r="R2202" t="s">
        <v>59</v>
      </c>
      <c r="S2202" t="s">
        <v>51</v>
      </c>
      <c r="T2202" t="s">
        <v>50</v>
      </c>
      <c r="U2202" t="s">
        <v>50</v>
      </c>
      <c r="V2202" t="s">
        <v>51</v>
      </c>
      <c r="W2202" t="s">
        <v>50</v>
      </c>
      <c r="X2202" t="s">
        <v>50</v>
      </c>
      <c r="Y2202" t="s">
        <v>51</v>
      </c>
      <c r="Z2202" t="s">
        <v>52</v>
      </c>
      <c r="AA2202" t="s">
        <v>50</v>
      </c>
      <c r="AB2202" t="s">
        <v>50</v>
      </c>
      <c r="AC2202">
        <v>101</v>
      </c>
      <c r="AD2202">
        <v>59</v>
      </c>
      <c r="AF2202">
        <v>4.3</v>
      </c>
      <c r="AK2202" t="s">
        <v>50</v>
      </c>
      <c r="AL2202" t="s">
        <v>51</v>
      </c>
      <c r="AM2202" t="s">
        <v>50</v>
      </c>
      <c r="AN2202" t="s">
        <v>50</v>
      </c>
      <c r="AO2202" t="s">
        <v>51</v>
      </c>
      <c r="AP2202" t="s">
        <v>50</v>
      </c>
      <c r="AQ2202" t="s">
        <v>50</v>
      </c>
      <c r="AR2202" t="s">
        <v>50</v>
      </c>
      <c r="AS2202" t="s">
        <v>50</v>
      </c>
      <c r="AT2202" t="s">
        <v>50</v>
      </c>
      <c r="AU2202" t="s">
        <v>52</v>
      </c>
      <c r="AV2202" t="s">
        <v>52</v>
      </c>
      <c r="AW2202" t="s">
        <v>52</v>
      </c>
      <c r="AX2202" t="s">
        <v>52</v>
      </c>
      <c r="AY2202" t="s">
        <v>51</v>
      </c>
    </row>
    <row r="2203" spans="1:51" x14ac:dyDescent="0.25">
      <c r="A2203">
        <v>306023</v>
      </c>
      <c r="B2203">
        <v>59</v>
      </c>
      <c r="C2203">
        <v>59</v>
      </c>
      <c r="D2203">
        <v>59</v>
      </c>
      <c r="E2203">
        <v>1</v>
      </c>
      <c r="F2203" t="s">
        <v>538</v>
      </c>
      <c r="G2203" s="22">
        <v>11809</v>
      </c>
      <c r="H2203">
        <v>86</v>
      </c>
      <c r="I2203" t="s">
        <v>56</v>
      </c>
      <c r="J2203" t="s">
        <v>57</v>
      </c>
      <c r="K2203" t="s">
        <v>48</v>
      </c>
      <c r="L2203">
        <v>33</v>
      </c>
      <c r="M2203">
        <v>120</v>
      </c>
      <c r="N2203">
        <v>70</v>
      </c>
      <c r="O2203">
        <v>50</v>
      </c>
      <c r="P2203">
        <v>95</v>
      </c>
      <c r="Q2203">
        <v>68</v>
      </c>
      <c r="R2203" t="s">
        <v>59</v>
      </c>
      <c r="S2203" t="s">
        <v>50</v>
      </c>
      <c r="T2203" t="s">
        <v>50</v>
      </c>
      <c r="U2203" t="s">
        <v>50</v>
      </c>
      <c r="V2203" t="s">
        <v>51</v>
      </c>
      <c r="W2203" t="s">
        <v>50</v>
      </c>
      <c r="X2203" t="s">
        <v>51</v>
      </c>
      <c r="Y2203" t="s">
        <v>50</v>
      </c>
      <c r="Z2203" t="s">
        <v>52</v>
      </c>
      <c r="AA2203" t="s">
        <v>50</v>
      </c>
      <c r="AB2203" t="s">
        <v>50</v>
      </c>
      <c r="AC2203">
        <v>98</v>
      </c>
      <c r="AD2203">
        <v>60</v>
      </c>
      <c r="AF2203">
        <v>4.4000000000000004</v>
      </c>
      <c r="AK2203" t="s">
        <v>51</v>
      </c>
      <c r="AL2203" t="s">
        <v>50</v>
      </c>
      <c r="AM2203" t="s">
        <v>50</v>
      </c>
      <c r="AN2203" t="s">
        <v>50</v>
      </c>
      <c r="AO2203" t="s">
        <v>51</v>
      </c>
      <c r="AP2203" t="s">
        <v>50</v>
      </c>
      <c r="AQ2203" t="s">
        <v>50</v>
      </c>
      <c r="AR2203" t="s">
        <v>50</v>
      </c>
      <c r="AS2203" t="s">
        <v>50</v>
      </c>
      <c r="AT2203" t="s">
        <v>50</v>
      </c>
      <c r="AU2203" t="s">
        <v>52</v>
      </c>
      <c r="AV2203" t="s">
        <v>52</v>
      </c>
      <c r="AW2203" t="s">
        <v>52</v>
      </c>
      <c r="AX2203" t="s">
        <v>52</v>
      </c>
      <c r="AY2203" t="s">
        <v>51</v>
      </c>
    </row>
    <row r="2204" spans="1:51" hidden="1" x14ac:dyDescent="0.25">
      <c r="A2204">
        <v>306023</v>
      </c>
      <c r="B2204">
        <v>59</v>
      </c>
      <c r="C2204">
        <v>59</v>
      </c>
      <c r="D2204">
        <v>59</v>
      </c>
      <c r="E2204">
        <v>2</v>
      </c>
      <c r="F2204" t="s">
        <v>2311</v>
      </c>
      <c r="G2204" s="22">
        <v>11809</v>
      </c>
      <c r="H2204">
        <v>86</v>
      </c>
      <c r="I2204" t="s">
        <v>56</v>
      </c>
      <c r="J2204" t="s">
        <v>57</v>
      </c>
      <c r="K2204" t="s">
        <v>48</v>
      </c>
      <c r="L2204">
        <v>31.8</v>
      </c>
      <c r="M2204">
        <v>100</v>
      </c>
      <c r="N2204">
        <v>65</v>
      </c>
      <c r="O2204">
        <v>35</v>
      </c>
      <c r="P2204">
        <v>82.5</v>
      </c>
      <c r="Q2204">
        <v>65</v>
      </c>
      <c r="R2204" t="s">
        <v>59</v>
      </c>
      <c r="S2204" t="s">
        <v>50</v>
      </c>
      <c r="T2204" t="s">
        <v>50</v>
      </c>
      <c r="U2204" t="s">
        <v>50</v>
      </c>
      <c r="V2204" t="s">
        <v>51</v>
      </c>
      <c r="W2204" t="s">
        <v>50</v>
      </c>
      <c r="X2204" t="s">
        <v>51</v>
      </c>
      <c r="Y2204" t="s">
        <v>50</v>
      </c>
      <c r="Z2204" t="s">
        <v>52</v>
      </c>
      <c r="AA2204" t="s">
        <v>50</v>
      </c>
      <c r="AB2204" t="s">
        <v>50</v>
      </c>
      <c r="AC2204">
        <v>106</v>
      </c>
      <c r="AD2204">
        <v>55</v>
      </c>
      <c r="AF2204">
        <v>5.3</v>
      </c>
      <c r="AK2204" t="s">
        <v>51</v>
      </c>
      <c r="AL2204" t="s">
        <v>50</v>
      </c>
      <c r="AM2204" t="s">
        <v>50</v>
      </c>
      <c r="AN2204" t="s">
        <v>50</v>
      </c>
      <c r="AO2204" t="s">
        <v>51</v>
      </c>
      <c r="AP2204" t="s">
        <v>51</v>
      </c>
      <c r="AQ2204" t="s">
        <v>50</v>
      </c>
      <c r="AR2204" t="s">
        <v>50</v>
      </c>
      <c r="AS2204" t="s">
        <v>50</v>
      </c>
      <c r="AT2204" t="s">
        <v>50</v>
      </c>
      <c r="AU2204" t="s">
        <v>52</v>
      </c>
      <c r="AV2204" t="s">
        <v>52</v>
      </c>
      <c r="AW2204" t="s">
        <v>52</v>
      </c>
      <c r="AX2204" t="s">
        <v>52</v>
      </c>
      <c r="AY2204" t="s">
        <v>51</v>
      </c>
    </row>
    <row r="2205" spans="1:51" x14ac:dyDescent="0.25">
      <c r="A2205">
        <v>306388</v>
      </c>
      <c r="B2205">
        <v>55</v>
      </c>
      <c r="C2205">
        <v>55</v>
      </c>
      <c r="D2205">
        <v>55</v>
      </c>
      <c r="E2205">
        <v>1</v>
      </c>
      <c r="F2205" t="s">
        <v>539</v>
      </c>
      <c r="G2205" s="22">
        <v>15528</v>
      </c>
      <c r="H2205">
        <v>76</v>
      </c>
      <c r="I2205" t="s">
        <v>46</v>
      </c>
      <c r="J2205" t="s">
        <v>47</v>
      </c>
      <c r="K2205" t="s">
        <v>58</v>
      </c>
      <c r="L2205">
        <v>41.1</v>
      </c>
      <c r="M2205">
        <v>130</v>
      </c>
      <c r="N2205">
        <v>80</v>
      </c>
      <c r="O2205">
        <v>50</v>
      </c>
      <c r="P2205">
        <v>105</v>
      </c>
      <c r="Q2205">
        <v>75</v>
      </c>
      <c r="R2205" t="s">
        <v>54</v>
      </c>
      <c r="S2205" t="s">
        <v>50</v>
      </c>
      <c r="T2205" t="s">
        <v>50</v>
      </c>
      <c r="U2205" t="s">
        <v>50</v>
      </c>
      <c r="V2205" t="s">
        <v>51</v>
      </c>
      <c r="W2205" t="s">
        <v>51</v>
      </c>
      <c r="X2205" t="s">
        <v>50</v>
      </c>
      <c r="Y2205" t="s">
        <v>50</v>
      </c>
      <c r="Z2205" t="s">
        <v>52</v>
      </c>
      <c r="AA2205" t="s">
        <v>50</v>
      </c>
      <c r="AB2205" t="s">
        <v>50</v>
      </c>
      <c r="AC2205">
        <v>71</v>
      </c>
      <c r="AD2205">
        <v>72</v>
      </c>
      <c r="AE2205">
        <v>140</v>
      </c>
      <c r="AF2205">
        <v>4.5</v>
      </c>
      <c r="AI2205">
        <v>5.5</v>
      </c>
      <c r="AJ2205">
        <v>2.8</v>
      </c>
      <c r="AK2205" t="s">
        <v>51</v>
      </c>
      <c r="AL2205" t="s">
        <v>50</v>
      </c>
      <c r="AM2205" t="s">
        <v>50</v>
      </c>
      <c r="AN2205" t="s">
        <v>50</v>
      </c>
      <c r="AO2205" t="s">
        <v>51</v>
      </c>
      <c r="AP2205" t="s">
        <v>50</v>
      </c>
      <c r="AQ2205" t="s">
        <v>50</v>
      </c>
      <c r="AR2205" t="s">
        <v>50</v>
      </c>
      <c r="AS2205" t="s">
        <v>50</v>
      </c>
      <c r="AT2205" t="s">
        <v>50</v>
      </c>
      <c r="AU2205" t="s">
        <v>52</v>
      </c>
      <c r="AV2205" t="s">
        <v>52</v>
      </c>
      <c r="AW2205" t="s">
        <v>52</v>
      </c>
      <c r="AX2205" t="s">
        <v>52</v>
      </c>
      <c r="AY2205" t="s">
        <v>51</v>
      </c>
    </row>
    <row r="2206" spans="1:51" x14ac:dyDescent="0.25">
      <c r="A2206">
        <v>306394</v>
      </c>
      <c r="B2206">
        <v>70</v>
      </c>
      <c r="D2206">
        <v>70</v>
      </c>
      <c r="E2206">
        <v>1</v>
      </c>
      <c r="F2206" t="s">
        <v>540</v>
      </c>
      <c r="G2206" s="22">
        <v>18023</v>
      </c>
      <c r="H2206">
        <v>69</v>
      </c>
      <c r="I2206" t="s">
        <v>46</v>
      </c>
      <c r="J2206" t="s">
        <v>47</v>
      </c>
      <c r="K2206" t="s">
        <v>58</v>
      </c>
      <c r="L2206">
        <v>44.7</v>
      </c>
      <c r="M2206">
        <v>135</v>
      </c>
      <c r="N2206">
        <v>60</v>
      </c>
      <c r="O2206">
        <v>75</v>
      </c>
      <c r="P2206">
        <v>97.5</v>
      </c>
      <c r="Q2206">
        <v>75</v>
      </c>
      <c r="R2206" t="s">
        <v>54</v>
      </c>
      <c r="S2206" t="s">
        <v>50</v>
      </c>
      <c r="T2206" t="s">
        <v>50</v>
      </c>
      <c r="U2206" t="s">
        <v>50</v>
      </c>
      <c r="V2206" t="s">
        <v>51</v>
      </c>
      <c r="W2206" t="s">
        <v>51</v>
      </c>
      <c r="X2206" t="s">
        <v>51</v>
      </c>
      <c r="Y2206" t="s">
        <v>50</v>
      </c>
      <c r="Z2206" t="s">
        <v>52</v>
      </c>
      <c r="AA2206" t="s">
        <v>50</v>
      </c>
      <c r="AB2206" t="s">
        <v>51</v>
      </c>
      <c r="AC2206">
        <v>82</v>
      </c>
      <c r="AD2206">
        <v>63</v>
      </c>
      <c r="AE2206">
        <v>86</v>
      </c>
      <c r="AF2206">
        <v>4.3</v>
      </c>
      <c r="AK2206" t="s">
        <v>50</v>
      </c>
      <c r="AL2206" t="s">
        <v>51</v>
      </c>
      <c r="AM2206" t="s">
        <v>50</v>
      </c>
      <c r="AN2206" t="s">
        <v>51</v>
      </c>
      <c r="AO2206" t="s">
        <v>51</v>
      </c>
      <c r="AP2206" t="s">
        <v>51</v>
      </c>
      <c r="AQ2206" t="s">
        <v>51</v>
      </c>
      <c r="AR2206" t="s">
        <v>50</v>
      </c>
      <c r="AS2206" t="s">
        <v>51</v>
      </c>
      <c r="AT2206" t="s">
        <v>50</v>
      </c>
      <c r="AU2206" t="s">
        <v>52</v>
      </c>
      <c r="AV2206" t="s">
        <v>52</v>
      </c>
      <c r="AW2206" t="s">
        <v>52</v>
      </c>
      <c r="AX2206" t="s">
        <v>52</v>
      </c>
      <c r="AY2206" t="s">
        <v>51</v>
      </c>
    </row>
    <row r="2207" spans="1:51" hidden="1" x14ac:dyDescent="0.25">
      <c r="A2207">
        <v>306394</v>
      </c>
      <c r="B2207">
        <v>70</v>
      </c>
      <c r="D2207">
        <v>70</v>
      </c>
      <c r="E2207">
        <v>2</v>
      </c>
      <c r="F2207" t="s">
        <v>2312</v>
      </c>
      <c r="G2207" s="22">
        <v>18023</v>
      </c>
      <c r="H2207">
        <v>69</v>
      </c>
      <c r="I2207" t="s">
        <v>46</v>
      </c>
      <c r="J2207" t="s">
        <v>47</v>
      </c>
      <c r="K2207" t="s">
        <v>58</v>
      </c>
      <c r="L2207">
        <v>43.6</v>
      </c>
      <c r="M2207">
        <v>130</v>
      </c>
      <c r="N2207">
        <v>70</v>
      </c>
      <c r="O2207">
        <v>60</v>
      </c>
      <c r="P2207">
        <v>100</v>
      </c>
      <c r="Q2207">
        <v>77</v>
      </c>
      <c r="R2207" t="s">
        <v>54</v>
      </c>
      <c r="S2207" t="s">
        <v>50</v>
      </c>
      <c r="T2207" t="s">
        <v>50</v>
      </c>
      <c r="U2207" t="s">
        <v>50</v>
      </c>
      <c r="V2207" t="s">
        <v>51</v>
      </c>
      <c r="W2207" t="s">
        <v>51</v>
      </c>
      <c r="X2207" t="s">
        <v>51</v>
      </c>
      <c r="Y2207" t="s">
        <v>50</v>
      </c>
      <c r="Z2207" t="s">
        <v>52</v>
      </c>
      <c r="AA2207" t="s">
        <v>50</v>
      </c>
      <c r="AB2207" t="s">
        <v>51</v>
      </c>
      <c r="AC2207">
        <v>95</v>
      </c>
      <c r="AD2207">
        <v>53</v>
      </c>
      <c r="AE2207">
        <v>96</v>
      </c>
      <c r="AF2207">
        <v>5.0999999999999996</v>
      </c>
      <c r="AK2207" t="s">
        <v>50</v>
      </c>
      <c r="AL2207" t="s">
        <v>51</v>
      </c>
      <c r="AM2207" t="s">
        <v>50</v>
      </c>
      <c r="AN2207" t="s">
        <v>51</v>
      </c>
      <c r="AO2207" t="s">
        <v>51</v>
      </c>
      <c r="AP2207" t="s">
        <v>51</v>
      </c>
      <c r="AQ2207" t="s">
        <v>51</v>
      </c>
      <c r="AR2207" t="s">
        <v>50</v>
      </c>
      <c r="AS2207" t="s">
        <v>51</v>
      </c>
      <c r="AT2207" t="s">
        <v>50</v>
      </c>
      <c r="AU2207" t="s">
        <v>52</v>
      </c>
      <c r="AV2207" t="s">
        <v>52</v>
      </c>
      <c r="AW2207" t="s">
        <v>52</v>
      </c>
      <c r="AX2207" t="s">
        <v>52</v>
      </c>
      <c r="AY2207" t="s">
        <v>51</v>
      </c>
    </row>
    <row r="2208" spans="1:51" x14ac:dyDescent="0.25">
      <c r="A2208">
        <v>306617</v>
      </c>
      <c r="B2208">
        <v>65</v>
      </c>
      <c r="C2208">
        <v>65</v>
      </c>
      <c r="D2208">
        <v>65</v>
      </c>
      <c r="E2208">
        <v>1</v>
      </c>
      <c r="F2208" t="s">
        <v>541</v>
      </c>
      <c r="G2208" s="22">
        <v>6365</v>
      </c>
      <c r="H2208">
        <v>101</v>
      </c>
      <c r="I2208" t="s">
        <v>46</v>
      </c>
      <c r="J2208" t="s">
        <v>70</v>
      </c>
      <c r="K2208" t="s">
        <v>58</v>
      </c>
      <c r="L2208">
        <v>23.3</v>
      </c>
      <c r="M2208">
        <v>90</v>
      </c>
      <c r="N2208">
        <v>60</v>
      </c>
      <c r="O2208">
        <v>30</v>
      </c>
      <c r="P2208">
        <v>75</v>
      </c>
      <c r="Q2208">
        <v>78</v>
      </c>
      <c r="R2208" t="s">
        <v>54</v>
      </c>
      <c r="S2208" t="s">
        <v>51</v>
      </c>
      <c r="T2208" t="s">
        <v>50</v>
      </c>
      <c r="U2208" t="s">
        <v>50</v>
      </c>
      <c r="V2208" t="s">
        <v>51</v>
      </c>
      <c r="W2208" t="s">
        <v>50</v>
      </c>
      <c r="X2208" t="s">
        <v>50</v>
      </c>
      <c r="Y2208" t="s">
        <v>50</v>
      </c>
      <c r="Z2208" t="s">
        <v>52</v>
      </c>
      <c r="AA2208" t="s">
        <v>50</v>
      </c>
      <c r="AB2208" t="s">
        <v>51</v>
      </c>
      <c r="AC2208">
        <v>118</v>
      </c>
      <c r="AD2208">
        <v>33</v>
      </c>
      <c r="AE2208">
        <v>143</v>
      </c>
      <c r="AF2208">
        <v>4.5999999999999996</v>
      </c>
      <c r="AI2208">
        <v>5.6</v>
      </c>
      <c r="AJ2208">
        <v>2.7</v>
      </c>
      <c r="AK2208" t="s">
        <v>50</v>
      </c>
      <c r="AL2208" t="s">
        <v>50</v>
      </c>
      <c r="AM2208" t="s">
        <v>50</v>
      </c>
      <c r="AN2208" t="s">
        <v>50</v>
      </c>
      <c r="AO2208" t="s">
        <v>51</v>
      </c>
      <c r="AP2208" t="s">
        <v>50</v>
      </c>
      <c r="AQ2208" t="s">
        <v>50</v>
      </c>
      <c r="AR2208" t="s">
        <v>50</v>
      </c>
      <c r="AS2208" t="s">
        <v>50</v>
      </c>
      <c r="AT2208" t="s">
        <v>50</v>
      </c>
      <c r="AU2208" t="s">
        <v>52</v>
      </c>
      <c r="AV2208" t="s">
        <v>52</v>
      </c>
      <c r="AW2208" t="s">
        <v>52</v>
      </c>
      <c r="AX2208" t="s">
        <v>52</v>
      </c>
      <c r="AY2208" t="s">
        <v>51</v>
      </c>
    </row>
    <row r="2209" spans="1:51" hidden="1" x14ac:dyDescent="0.25">
      <c r="A2209">
        <v>306617</v>
      </c>
      <c r="B2209">
        <v>65</v>
      </c>
      <c r="C2209">
        <v>65</v>
      </c>
      <c r="D2209">
        <v>65</v>
      </c>
      <c r="E2209">
        <v>2</v>
      </c>
      <c r="F2209" t="s">
        <v>2313</v>
      </c>
      <c r="G2209" s="22">
        <v>6365</v>
      </c>
      <c r="H2209">
        <v>101</v>
      </c>
      <c r="I2209" t="s">
        <v>46</v>
      </c>
      <c r="J2209" t="s">
        <v>70</v>
      </c>
      <c r="K2209" t="s">
        <v>58</v>
      </c>
      <c r="L2209">
        <v>23.3</v>
      </c>
      <c r="O2209">
        <v>0</v>
      </c>
      <c r="P2209">
        <v>0</v>
      </c>
      <c r="S2209" t="s">
        <v>51</v>
      </c>
      <c r="T2209" t="s">
        <v>50</v>
      </c>
      <c r="V2209" t="s">
        <v>51</v>
      </c>
      <c r="W2209" t="s">
        <v>50</v>
      </c>
      <c r="X2209" t="s">
        <v>50</v>
      </c>
      <c r="Y2209" t="s">
        <v>50</v>
      </c>
      <c r="Z2209" t="s">
        <v>52</v>
      </c>
      <c r="AA2209" t="s">
        <v>50</v>
      </c>
      <c r="AB2209" t="s">
        <v>51</v>
      </c>
      <c r="AK2209" t="s">
        <v>50</v>
      </c>
      <c r="AL2209" t="s">
        <v>50</v>
      </c>
      <c r="AM2209" t="s">
        <v>50</v>
      </c>
      <c r="AN2209" t="s">
        <v>50</v>
      </c>
      <c r="AO2209" t="s">
        <v>50</v>
      </c>
      <c r="AP2209" t="s">
        <v>50</v>
      </c>
      <c r="AQ2209" t="s">
        <v>50</v>
      </c>
      <c r="AR2209" t="s">
        <v>50</v>
      </c>
      <c r="AS2209" t="s">
        <v>50</v>
      </c>
      <c r="AT2209" t="s">
        <v>50</v>
      </c>
      <c r="AU2209" t="s">
        <v>52</v>
      </c>
      <c r="AV2209" t="s">
        <v>52</v>
      </c>
      <c r="AW2209" t="s">
        <v>52</v>
      </c>
      <c r="AX2209" t="s">
        <v>52</v>
      </c>
      <c r="AY2209" t="s">
        <v>51</v>
      </c>
    </row>
    <row r="2210" spans="1:51" x14ac:dyDescent="0.25">
      <c r="A2210">
        <v>306928</v>
      </c>
      <c r="B2210">
        <v>60</v>
      </c>
      <c r="C2210">
        <v>60</v>
      </c>
      <c r="D2210">
        <v>40</v>
      </c>
      <c r="E2210">
        <v>1</v>
      </c>
      <c r="F2210" t="s">
        <v>542</v>
      </c>
      <c r="G2210" s="22">
        <v>19560</v>
      </c>
      <c r="H2210">
        <v>65</v>
      </c>
      <c r="I2210" t="s">
        <v>46</v>
      </c>
      <c r="J2210" t="s">
        <v>57</v>
      </c>
      <c r="K2210" t="s">
        <v>58</v>
      </c>
      <c r="L2210">
        <v>24.8</v>
      </c>
      <c r="M2210">
        <v>120</v>
      </c>
      <c r="N2210">
        <v>70</v>
      </c>
      <c r="O2210">
        <v>50</v>
      </c>
      <c r="P2210">
        <v>95</v>
      </c>
      <c r="Q2210">
        <v>93</v>
      </c>
      <c r="R2210" t="s">
        <v>54</v>
      </c>
      <c r="S2210" t="s">
        <v>50</v>
      </c>
      <c r="T2210" t="s">
        <v>50</v>
      </c>
      <c r="U2210" t="s">
        <v>50</v>
      </c>
      <c r="V2210" t="s">
        <v>50</v>
      </c>
      <c r="W2210" t="s">
        <v>50</v>
      </c>
      <c r="X2210" t="s">
        <v>50</v>
      </c>
      <c r="Y2210" t="s">
        <v>50</v>
      </c>
      <c r="Z2210" t="s">
        <v>52</v>
      </c>
      <c r="AA2210" t="s">
        <v>50</v>
      </c>
      <c r="AB2210" t="s">
        <v>50</v>
      </c>
      <c r="AK2210" t="s">
        <v>50</v>
      </c>
      <c r="AL2210" t="s">
        <v>51</v>
      </c>
      <c r="AM2210" t="s">
        <v>50</v>
      </c>
      <c r="AN2210" t="s">
        <v>51</v>
      </c>
      <c r="AO2210" t="s">
        <v>50</v>
      </c>
      <c r="AP2210" t="s">
        <v>50</v>
      </c>
      <c r="AQ2210" t="s">
        <v>50</v>
      </c>
      <c r="AR2210" t="s">
        <v>50</v>
      </c>
      <c r="AS2210" t="s">
        <v>50</v>
      </c>
      <c r="AT2210" t="s">
        <v>50</v>
      </c>
      <c r="AU2210" t="s">
        <v>52</v>
      </c>
      <c r="AV2210" t="s">
        <v>52</v>
      </c>
      <c r="AW2210" t="s">
        <v>52</v>
      </c>
      <c r="AX2210" t="s">
        <v>52</v>
      </c>
      <c r="AY2210" t="s">
        <v>50</v>
      </c>
    </row>
    <row r="2211" spans="1:51" x14ac:dyDescent="0.25">
      <c r="A2211">
        <v>307020</v>
      </c>
      <c r="B2211">
        <v>56</v>
      </c>
      <c r="C2211">
        <v>56</v>
      </c>
      <c r="D2211">
        <v>56</v>
      </c>
      <c r="E2211">
        <v>1</v>
      </c>
      <c r="F2211" t="s">
        <v>543</v>
      </c>
      <c r="G2211" s="22">
        <v>17670</v>
      </c>
      <c r="H2211">
        <v>70</v>
      </c>
      <c r="I2211" t="s">
        <v>56</v>
      </c>
      <c r="J2211" t="s">
        <v>57</v>
      </c>
      <c r="K2211" t="s">
        <v>58</v>
      </c>
      <c r="L2211">
        <v>28.8</v>
      </c>
      <c r="M2211">
        <v>120</v>
      </c>
      <c r="N2211">
        <v>80</v>
      </c>
      <c r="O2211">
        <v>40</v>
      </c>
      <c r="P2211">
        <v>100</v>
      </c>
      <c r="Q2211">
        <v>67</v>
      </c>
      <c r="R2211" t="s">
        <v>54</v>
      </c>
      <c r="S2211" t="s">
        <v>50</v>
      </c>
      <c r="T2211" t="s">
        <v>51</v>
      </c>
      <c r="U2211" t="s">
        <v>50</v>
      </c>
      <c r="V2211" t="s">
        <v>51</v>
      </c>
      <c r="W2211" t="s">
        <v>50</v>
      </c>
      <c r="X2211" t="s">
        <v>50</v>
      </c>
      <c r="Y2211" t="s">
        <v>50</v>
      </c>
      <c r="Z2211" t="s">
        <v>52</v>
      </c>
      <c r="AA2211" t="s">
        <v>50</v>
      </c>
      <c r="AB2211" t="s">
        <v>50</v>
      </c>
      <c r="AC2211">
        <v>108</v>
      </c>
      <c r="AF2211">
        <v>5</v>
      </c>
      <c r="AK2211" t="s">
        <v>50</v>
      </c>
      <c r="AL2211" t="s">
        <v>50</v>
      </c>
      <c r="AM2211" t="s">
        <v>50</v>
      </c>
      <c r="AN2211" t="s">
        <v>51</v>
      </c>
      <c r="AO2211" t="s">
        <v>51</v>
      </c>
      <c r="AP2211" t="s">
        <v>50</v>
      </c>
      <c r="AQ2211" t="s">
        <v>50</v>
      </c>
      <c r="AR2211" t="s">
        <v>50</v>
      </c>
      <c r="AS2211" t="s">
        <v>51</v>
      </c>
      <c r="AT2211" t="s">
        <v>50</v>
      </c>
      <c r="AU2211" t="s">
        <v>52</v>
      </c>
      <c r="AV2211" t="s">
        <v>52</v>
      </c>
      <c r="AW2211" t="s">
        <v>52</v>
      </c>
      <c r="AX2211" t="s">
        <v>52</v>
      </c>
      <c r="AY2211" t="s">
        <v>51</v>
      </c>
    </row>
    <row r="2212" spans="1:51" x14ac:dyDescent="0.25">
      <c r="A2212">
        <v>307303</v>
      </c>
      <c r="B2212">
        <v>60</v>
      </c>
      <c r="C2212">
        <v>60</v>
      </c>
      <c r="D2212">
        <v>60</v>
      </c>
      <c r="E2212">
        <v>1</v>
      </c>
      <c r="F2212" t="s">
        <v>544</v>
      </c>
      <c r="G2212" s="22">
        <v>11272</v>
      </c>
      <c r="H2212">
        <v>88</v>
      </c>
      <c r="I2212" t="s">
        <v>46</v>
      </c>
      <c r="J2212" t="s">
        <v>57</v>
      </c>
      <c r="K2212" t="s">
        <v>58</v>
      </c>
      <c r="L2212">
        <v>19.3</v>
      </c>
      <c r="M2212">
        <v>135</v>
      </c>
      <c r="N2212">
        <v>70</v>
      </c>
      <c r="O2212">
        <v>65</v>
      </c>
      <c r="P2212">
        <v>102.5</v>
      </c>
      <c r="Q2212">
        <v>71</v>
      </c>
      <c r="R2212" t="s">
        <v>54</v>
      </c>
      <c r="S2212" t="s">
        <v>50</v>
      </c>
      <c r="T2212" t="s">
        <v>50</v>
      </c>
      <c r="U2212" t="s">
        <v>50</v>
      </c>
      <c r="V2212" t="s">
        <v>51</v>
      </c>
      <c r="W2212" t="s">
        <v>51</v>
      </c>
      <c r="X2212" t="s">
        <v>50</v>
      </c>
      <c r="Y2212" t="s">
        <v>50</v>
      </c>
      <c r="Z2212" t="s">
        <v>52</v>
      </c>
      <c r="AA2212" t="s">
        <v>50</v>
      </c>
      <c r="AB2212" t="s">
        <v>51</v>
      </c>
      <c r="AC2212">
        <v>109</v>
      </c>
      <c r="AD2212">
        <v>39</v>
      </c>
      <c r="AE2212">
        <v>115</v>
      </c>
      <c r="AF2212">
        <v>4.3</v>
      </c>
      <c r="AG2212">
        <v>735</v>
      </c>
      <c r="AI2212">
        <v>4.3</v>
      </c>
      <c r="AJ2212">
        <v>2.5</v>
      </c>
      <c r="AK2212" t="s">
        <v>50</v>
      </c>
      <c r="AL2212" t="s">
        <v>51</v>
      </c>
      <c r="AM2212" t="s">
        <v>50</v>
      </c>
      <c r="AN2212" t="s">
        <v>51</v>
      </c>
      <c r="AO2212" t="s">
        <v>50</v>
      </c>
      <c r="AP2212" t="s">
        <v>50</v>
      </c>
      <c r="AQ2212" t="s">
        <v>50</v>
      </c>
      <c r="AR2212" t="s">
        <v>50</v>
      </c>
      <c r="AS2212" t="s">
        <v>50</v>
      </c>
      <c r="AT2212" t="s">
        <v>50</v>
      </c>
      <c r="AU2212" t="s">
        <v>52</v>
      </c>
      <c r="AV2212" t="s">
        <v>52</v>
      </c>
      <c r="AW2212" t="s">
        <v>52</v>
      </c>
      <c r="AX2212" t="s">
        <v>52</v>
      </c>
      <c r="AY2212" t="s">
        <v>51</v>
      </c>
    </row>
    <row r="2213" spans="1:51" hidden="1" x14ac:dyDescent="0.25">
      <c r="A2213">
        <v>307303</v>
      </c>
      <c r="B2213">
        <v>60</v>
      </c>
      <c r="C2213">
        <v>60</v>
      </c>
      <c r="D2213">
        <v>60</v>
      </c>
      <c r="E2213">
        <v>2</v>
      </c>
      <c r="F2213" t="s">
        <v>2314</v>
      </c>
      <c r="G2213" s="22">
        <v>11272</v>
      </c>
      <c r="H2213">
        <v>88</v>
      </c>
      <c r="I2213" t="s">
        <v>46</v>
      </c>
      <c r="J2213" t="s">
        <v>57</v>
      </c>
      <c r="K2213" t="s">
        <v>58</v>
      </c>
      <c r="L2213">
        <v>19.8</v>
      </c>
      <c r="M2213">
        <v>150</v>
      </c>
      <c r="N2213">
        <v>80</v>
      </c>
      <c r="O2213">
        <v>70</v>
      </c>
      <c r="P2213">
        <v>115</v>
      </c>
      <c r="Q2213">
        <v>59</v>
      </c>
      <c r="R2213" t="s">
        <v>54</v>
      </c>
      <c r="S2213" t="s">
        <v>50</v>
      </c>
      <c r="T2213" t="s">
        <v>50</v>
      </c>
      <c r="U2213" t="s">
        <v>50</v>
      </c>
      <c r="V2213" t="s">
        <v>51</v>
      </c>
      <c r="W2213" t="s">
        <v>51</v>
      </c>
      <c r="X2213" t="s">
        <v>50</v>
      </c>
      <c r="Y2213" t="s">
        <v>50</v>
      </c>
      <c r="Z2213" t="s">
        <v>52</v>
      </c>
      <c r="AA2213" t="s">
        <v>50</v>
      </c>
      <c r="AB2213" t="s">
        <v>51</v>
      </c>
      <c r="AG2213">
        <v>735</v>
      </c>
      <c r="AK2213" t="s">
        <v>50</v>
      </c>
      <c r="AL2213" t="s">
        <v>51</v>
      </c>
      <c r="AM2213" t="s">
        <v>50</v>
      </c>
      <c r="AN2213" t="s">
        <v>51</v>
      </c>
      <c r="AO2213" t="s">
        <v>50</v>
      </c>
      <c r="AP2213" t="s">
        <v>50</v>
      </c>
      <c r="AQ2213" t="s">
        <v>50</v>
      </c>
      <c r="AR2213" t="s">
        <v>50</v>
      </c>
      <c r="AS2213" t="s">
        <v>50</v>
      </c>
      <c r="AT2213" t="s">
        <v>50</v>
      </c>
      <c r="AU2213" t="s">
        <v>52</v>
      </c>
      <c r="AV2213" t="s">
        <v>52</v>
      </c>
      <c r="AW2213" t="s">
        <v>52</v>
      </c>
      <c r="AX2213" t="s">
        <v>52</v>
      </c>
      <c r="AY2213" t="s">
        <v>51</v>
      </c>
    </row>
    <row r="2214" spans="1:51" x14ac:dyDescent="0.25">
      <c r="A2214">
        <v>307305</v>
      </c>
      <c r="B2214">
        <v>56</v>
      </c>
      <c r="C2214">
        <v>56</v>
      </c>
      <c r="E2214">
        <v>1</v>
      </c>
      <c r="F2214" t="s">
        <v>545</v>
      </c>
      <c r="G2214" s="22">
        <v>14834</v>
      </c>
      <c r="H2214">
        <v>78</v>
      </c>
      <c r="I2214" t="s">
        <v>46</v>
      </c>
      <c r="J2214" t="s">
        <v>47</v>
      </c>
      <c r="K2214" t="s">
        <v>58</v>
      </c>
      <c r="L2214">
        <v>32</v>
      </c>
      <c r="M2214">
        <v>110</v>
      </c>
      <c r="N2214">
        <v>70</v>
      </c>
      <c r="O2214">
        <v>40</v>
      </c>
      <c r="P2214">
        <v>90</v>
      </c>
      <c r="Q2214">
        <v>47</v>
      </c>
      <c r="R2214" t="s">
        <v>54</v>
      </c>
      <c r="S2214" t="s">
        <v>50</v>
      </c>
      <c r="T2214" t="s">
        <v>50</v>
      </c>
      <c r="U2214" t="s">
        <v>50</v>
      </c>
      <c r="V2214" t="s">
        <v>50</v>
      </c>
      <c r="W2214" t="s">
        <v>51</v>
      </c>
      <c r="X2214" t="s">
        <v>51</v>
      </c>
      <c r="Y2214" t="s">
        <v>50</v>
      </c>
      <c r="Z2214" t="s">
        <v>52</v>
      </c>
      <c r="AA2214" t="s">
        <v>50</v>
      </c>
      <c r="AB2214" t="s">
        <v>50</v>
      </c>
      <c r="AC2214">
        <v>148</v>
      </c>
      <c r="AD2214">
        <v>29</v>
      </c>
      <c r="AE2214">
        <v>140</v>
      </c>
      <c r="AF2214">
        <v>5.0999999999999996</v>
      </c>
      <c r="AK2214" t="s">
        <v>50</v>
      </c>
      <c r="AL2214" t="s">
        <v>50</v>
      </c>
      <c r="AM2214" t="s">
        <v>50</v>
      </c>
      <c r="AN2214" t="s">
        <v>51</v>
      </c>
      <c r="AO2214" t="s">
        <v>51</v>
      </c>
      <c r="AP2214" t="s">
        <v>51</v>
      </c>
      <c r="AQ2214" t="s">
        <v>50</v>
      </c>
      <c r="AR2214" t="s">
        <v>50</v>
      </c>
      <c r="AS2214" t="s">
        <v>50</v>
      </c>
      <c r="AT2214" t="s">
        <v>50</v>
      </c>
      <c r="AU2214" t="s">
        <v>52</v>
      </c>
      <c r="AV2214" t="s">
        <v>52</v>
      </c>
      <c r="AW2214" t="s">
        <v>52</v>
      </c>
      <c r="AX2214" t="s">
        <v>52</v>
      </c>
      <c r="AY2214" t="s">
        <v>51</v>
      </c>
    </row>
    <row r="2215" spans="1:51" x14ac:dyDescent="0.25">
      <c r="A2215">
        <v>307376</v>
      </c>
      <c r="B2215">
        <v>56</v>
      </c>
      <c r="C2215">
        <v>56</v>
      </c>
      <c r="D2215">
        <v>56</v>
      </c>
      <c r="E2215">
        <v>1</v>
      </c>
      <c r="F2215" t="s">
        <v>546</v>
      </c>
      <c r="G2215" s="22">
        <v>21481</v>
      </c>
      <c r="H2215">
        <v>60</v>
      </c>
      <c r="I2215" t="s">
        <v>56</v>
      </c>
      <c r="J2215" t="s">
        <v>57</v>
      </c>
      <c r="K2215" t="s">
        <v>58</v>
      </c>
      <c r="L2215">
        <v>33.1</v>
      </c>
      <c r="M2215">
        <v>125</v>
      </c>
      <c r="N2215">
        <v>60</v>
      </c>
      <c r="O2215">
        <v>65</v>
      </c>
      <c r="P2215">
        <v>92.5</v>
      </c>
      <c r="Q2215">
        <v>94</v>
      </c>
      <c r="R2215" t="s">
        <v>49</v>
      </c>
      <c r="S2215" t="s">
        <v>50</v>
      </c>
      <c r="T2215" t="s">
        <v>50</v>
      </c>
      <c r="U2215" t="s">
        <v>50</v>
      </c>
      <c r="V2215" t="s">
        <v>51</v>
      </c>
      <c r="W2215" t="s">
        <v>50</v>
      </c>
      <c r="X2215" t="s">
        <v>50</v>
      </c>
      <c r="Y2215" t="s">
        <v>50</v>
      </c>
      <c r="Z2215" t="s">
        <v>52</v>
      </c>
      <c r="AA2215" t="s">
        <v>50</v>
      </c>
      <c r="AB2215" t="s">
        <v>50</v>
      </c>
      <c r="AC2215">
        <v>78</v>
      </c>
      <c r="AD2215" t="s">
        <v>92</v>
      </c>
      <c r="AF2215">
        <v>4.5999999999999996</v>
      </c>
      <c r="AI2215">
        <v>6.6</v>
      </c>
      <c r="AJ2215">
        <v>4.9000000000000004</v>
      </c>
      <c r="AK2215" t="s">
        <v>50</v>
      </c>
      <c r="AL2215" t="s">
        <v>50</v>
      </c>
      <c r="AM2215" t="s">
        <v>50</v>
      </c>
      <c r="AN2215" t="s">
        <v>50</v>
      </c>
      <c r="AO2215" t="s">
        <v>50</v>
      </c>
      <c r="AP2215" t="s">
        <v>50</v>
      </c>
      <c r="AQ2215" t="s">
        <v>50</v>
      </c>
      <c r="AR2215" t="s">
        <v>50</v>
      </c>
      <c r="AS2215" t="s">
        <v>50</v>
      </c>
      <c r="AT2215" t="s">
        <v>50</v>
      </c>
      <c r="AU2215" t="s">
        <v>52</v>
      </c>
      <c r="AV2215" t="s">
        <v>52</v>
      </c>
      <c r="AW2215" t="s">
        <v>52</v>
      </c>
      <c r="AX2215" t="s">
        <v>52</v>
      </c>
      <c r="AY2215" t="s">
        <v>51</v>
      </c>
    </row>
    <row r="2216" spans="1:51" x14ac:dyDescent="0.25">
      <c r="A2216">
        <v>307563</v>
      </c>
      <c r="B2216">
        <v>65</v>
      </c>
      <c r="C2216">
        <v>65</v>
      </c>
      <c r="D2216">
        <v>65</v>
      </c>
      <c r="E2216">
        <v>1</v>
      </c>
      <c r="F2216" t="s">
        <v>547</v>
      </c>
      <c r="G2216" s="22">
        <v>12753</v>
      </c>
      <c r="H2216">
        <v>84</v>
      </c>
      <c r="I2216" t="s">
        <v>56</v>
      </c>
      <c r="J2216" t="s">
        <v>47</v>
      </c>
      <c r="K2216" t="s">
        <v>58</v>
      </c>
      <c r="L2216">
        <v>28.7</v>
      </c>
      <c r="M2216">
        <v>120</v>
      </c>
      <c r="N2216">
        <v>70</v>
      </c>
      <c r="O2216">
        <v>50</v>
      </c>
      <c r="P2216">
        <v>95</v>
      </c>
      <c r="Q2216">
        <v>63</v>
      </c>
      <c r="R2216" t="s">
        <v>59</v>
      </c>
      <c r="S2216" t="s">
        <v>51</v>
      </c>
      <c r="T2216" t="s">
        <v>51</v>
      </c>
      <c r="U2216" t="s">
        <v>51</v>
      </c>
      <c r="V2216" t="s">
        <v>50</v>
      </c>
      <c r="W2216" t="s">
        <v>50</v>
      </c>
      <c r="X2216" t="s">
        <v>50</v>
      </c>
      <c r="Y2216" t="s">
        <v>50</v>
      </c>
      <c r="Z2216" t="s">
        <v>52</v>
      </c>
      <c r="AA2216" t="s">
        <v>51</v>
      </c>
      <c r="AB2216" t="s">
        <v>51</v>
      </c>
      <c r="AC2216">
        <v>102</v>
      </c>
      <c r="AD2216">
        <v>58</v>
      </c>
      <c r="AE2216">
        <v>110</v>
      </c>
      <c r="AF2216">
        <v>5</v>
      </c>
      <c r="AI2216">
        <v>4.7</v>
      </c>
      <c r="AJ2216">
        <v>3.1</v>
      </c>
      <c r="AK2216" t="s">
        <v>50</v>
      </c>
      <c r="AL2216" t="s">
        <v>50</v>
      </c>
      <c r="AM2216" t="s">
        <v>50</v>
      </c>
      <c r="AN2216" t="s">
        <v>50</v>
      </c>
      <c r="AO2216" t="s">
        <v>51</v>
      </c>
      <c r="AP2216" t="s">
        <v>51</v>
      </c>
      <c r="AQ2216" t="s">
        <v>50</v>
      </c>
      <c r="AR2216" t="s">
        <v>50</v>
      </c>
      <c r="AS2216" t="s">
        <v>50</v>
      </c>
      <c r="AT2216" t="s">
        <v>50</v>
      </c>
      <c r="AU2216" t="s">
        <v>52</v>
      </c>
      <c r="AV2216" t="s">
        <v>52</v>
      </c>
      <c r="AW2216" t="s">
        <v>52</v>
      </c>
      <c r="AX2216" t="s">
        <v>52</v>
      </c>
      <c r="AY2216" t="s">
        <v>51</v>
      </c>
    </row>
    <row r="2217" spans="1:51" hidden="1" x14ac:dyDescent="0.25">
      <c r="A2217">
        <v>307563</v>
      </c>
      <c r="B2217">
        <v>65</v>
      </c>
      <c r="C2217">
        <v>65</v>
      </c>
      <c r="D2217">
        <v>65</v>
      </c>
      <c r="E2217">
        <v>2</v>
      </c>
      <c r="F2217" t="s">
        <v>2315</v>
      </c>
      <c r="G2217" s="22">
        <v>12753</v>
      </c>
      <c r="H2217">
        <v>84</v>
      </c>
      <c r="I2217" t="s">
        <v>56</v>
      </c>
      <c r="J2217" t="s">
        <v>47</v>
      </c>
      <c r="K2217" t="s">
        <v>58</v>
      </c>
      <c r="L2217">
        <v>26.1</v>
      </c>
      <c r="M2217">
        <v>110</v>
      </c>
      <c r="N2217">
        <v>70</v>
      </c>
      <c r="O2217">
        <v>40</v>
      </c>
      <c r="P2217">
        <v>90</v>
      </c>
      <c r="Q2217">
        <v>90</v>
      </c>
      <c r="R2217" t="s">
        <v>59</v>
      </c>
      <c r="S2217" t="s">
        <v>51</v>
      </c>
      <c r="T2217" t="s">
        <v>51</v>
      </c>
      <c r="U2217" t="s">
        <v>50</v>
      </c>
      <c r="V2217" t="s">
        <v>50</v>
      </c>
      <c r="W2217" t="s">
        <v>50</v>
      </c>
      <c r="X2217" t="s">
        <v>50</v>
      </c>
      <c r="Y2217" t="s">
        <v>50</v>
      </c>
      <c r="Z2217" t="s">
        <v>52</v>
      </c>
      <c r="AA2217" t="s">
        <v>51</v>
      </c>
      <c r="AB2217" t="s">
        <v>51</v>
      </c>
      <c r="AC2217">
        <v>121</v>
      </c>
      <c r="AD2217">
        <v>47</v>
      </c>
      <c r="AE2217">
        <v>106</v>
      </c>
      <c r="AF2217">
        <v>4</v>
      </c>
      <c r="AK2217" t="s">
        <v>50</v>
      </c>
      <c r="AL2217" t="s">
        <v>50</v>
      </c>
      <c r="AM2217" t="s">
        <v>50</v>
      </c>
      <c r="AN2217" t="s">
        <v>50</v>
      </c>
      <c r="AO2217" t="s">
        <v>51</v>
      </c>
      <c r="AP2217" t="s">
        <v>50</v>
      </c>
      <c r="AQ2217" t="s">
        <v>50</v>
      </c>
      <c r="AR2217" t="s">
        <v>50</v>
      </c>
      <c r="AS2217" t="s">
        <v>50</v>
      </c>
      <c r="AT2217" t="s">
        <v>50</v>
      </c>
      <c r="AU2217" t="s">
        <v>52</v>
      </c>
      <c r="AV2217" t="s">
        <v>52</v>
      </c>
      <c r="AW2217" t="s">
        <v>52</v>
      </c>
      <c r="AX2217" t="s">
        <v>52</v>
      </c>
      <c r="AY2217" t="s">
        <v>51</v>
      </c>
    </row>
    <row r="2218" spans="1:51" x14ac:dyDescent="0.25">
      <c r="A2218">
        <v>307793</v>
      </c>
      <c r="B2218">
        <v>65</v>
      </c>
      <c r="C2218">
        <v>65</v>
      </c>
      <c r="D2218">
        <v>65</v>
      </c>
      <c r="E2218">
        <v>1</v>
      </c>
      <c r="F2218" t="s">
        <v>548</v>
      </c>
      <c r="G2218" s="22">
        <v>12976</v>
      </c>
      <c r="H2218">
        <v>83</v>
      </c>
      <c r="I2218" t="s">
        <v>46</v>
      </c>
      <c r="J2218" t="s">
        <v>57</v>
      </c>
      <c r="K2218" t="s">
        <v>58</v>
      </c>
      <c r="L2218">
        <v>32.9</v>
      </c>
      <c r="M2218">
        <v>135</v>
      </c>
      <c r="N2218">
        <v>80</v>
      </c>
      <c r="O2218">
        <v>55</v>
      </c>
      <c r="P2218">
        <v>107.5</v>
      </c>
      <c r="Q2218">
        <v>100</v>
      </c>
      <c r="R2218" t="s">
        <v>59</v>
      </c>
      <c r="S2218" t="s">
        <v>50</v>
      </c>
      <c r="T2218" t="s">
        <v>50</v>
      </c>
      <c r="U2218" t="s">
        <v>50</v>
      </c>
      <c r="V2218" t="s">
        <v>51</v>
      </c>
      <c r="W2218" t="s">
        <v>50</v>
      </c>
      <c r="X2218" t="s">
        <v>50</v>
      </c>
      <c r="Y2218" t="s">
        <v>51</v>
      </c>
      <c r="Z2218" t="s">
        <v>52</v>
      </c>
      <c r="AA2218" t="s">
        <v>50</v>
      </c>
      <c r="AB2218" t="s">
        <v>50</v>
      </c>
      <c r="AC2218">
        <v>68</v>
      </c>
      <c r="AD2218">
        <v>72</v>
      </c>
      <c r="AE2218">
        <v>125</v>
      </c>
      <c r="AF2218">
        <v>3.9</v>
      </c>
      <c r="AI2218">
        <v>5.4</v>
      </c>
      <c r="AJ2218">
        <v>2.9</v>
      </c>
      <c r="AK2218" t="s">
        <v>50</v>
      </c>
      <c r="AL2218" t="s">
        <v>51</v>
      </c>
      <c r="AM2218" t="s">
        <v>50</v>
      </c>
      <c r="AN2218" t="s">
        <v>50</v>
      </c>
      <c r="AO2218" t="s">
        <v>51</v>
      </c>
      <c r="AP2218" t="s">
        <v>50</v>
      </c>
      <c r="AQ2218" t="s">
        <v>50</v>
      </c>
      <c r="AR2218" t="s">
        <v>50</v>
      </c>
      <c r="AS2218" t="s">
        <v>51</v>
      </c>
      <c r="AT2218" t="s">
        <v>50</v>
      </c>
      <c r="AU2218" t="s">
        <v>52</v>
      </c>
      <c r="AV2218" t="s">
        <v>52</v>
      </c>
      <c r="AW2218" t="s">
        <v>52</v>
      </c>
      <c r="AX2218" t="s">
        <v>52</v>
      </c>
      <c r="AY2218" t="s">
        <v>51</v>
      </c>
    </row>
    <row r="2219" spans="1:51" hidden="1" x14ac:dyDescent="0.25">
      <c r="A2219">
        <v>307793</v>
      </c>
      <c r="B2219">
        <v>65</v>
      </c>
      <c r="C2219">
        <v>65</v>
      </c>
      <c r="D2219">
        <v>65</v>
      </c>
      <c r="E2219">
        <v>2</v>
      </c>
      <c r="F2219" t="s">
        <v>2316</v>
      </c>
      <c r="G2219" s="22">
        <v>12976</v>
      </c>
      <c r="H2219">
        <v>83</v>
      </c>
      <c r="I2219" t="s">
        <v>46</v>
      </c>
      <c r="J2219" t="s">
        <v>57</v>
      </c>
      <c r="K2219" t="s">
        <v>58</v>
      </c>
      <c r="L2219">
        <v>32.700000000000003</v>
      </c>
      <c r="M2219">
        <v>135</v>
      </c>
      <c r="N2219">
        <v>70</v>
      </c>
      <c r="O2219">
        <v>65</v>
      </c>
      <c r="P2219">
        <v>102.5</v>
      </c>
      <c r="Q2219">
        <v>81</v>
      </c>
      <c r="R2219" t="s">
        <v>54</v>
      </c>
      <c r="S2219" t="s">
        <v>50</v>
      </c>
      <c r="T2219" t="s">
        <v>50</v>
      </c>
      <c r="U2219" t="s">
        <v>50</v>
      </c>
      <c r="V2219" t="s">
        <v>51</v>
      </c>
      <c r="W2219" t="s">
        <v>50</v>
      </c>
      <c r="X2219" t="s">
        <v>50</v>
      </c>
      <c r="Y2219" t="s">
        <v>51</v>
      </c>
      <c r="Z2219" t="s">
        <v>52</v>
      </c>
      <c r="AA2219" t="s">
        <v>50</v>
      </c>
      <c r="AB2219" t="s">
        <v>50</v>
      </c>
      <c r="AC2219">
        <v>54</v>
      </c>
      <c r="AD2219">
        <v>85</v>
      </c>
      <c r="AF2219">
        <v>3.9</v>
      </c>
      <c r="AG2219">
        <v>10</v>
      </c>
      <c r="AK2219" t="s">
        <v>50</v>
      </c>
      <c r="AL2219" t="s">
        <v>51</v>
      </c>
      <c r="AM2219" t="s">
        <v>50</v>
      </c>
      <c r="AN2219" t="s">
        <v>50</v>
      </c>
      <c r="AO2219" t="s">
        <v>51</v>
      </c>
      <c r="AP2219" t="s">
        <v>51</v>
      </c>
      <c r="AQ2219" t="s">
        <v>50</v>
      </c>
      <c r="AR2219" t="s">
        <v>50</v>
      </c>
      <c r="AS2219" t="s">
        <v>51</v>
      </c>
      <c r="AT2219" t="s">
        <v>50</v>
      </c>
      <c r="AU2219" t="s">
        <v>52</v>
      </c>
      <c r="AV2219" t="s">
        <v>52</v>
      </c>
      <c r="AW2219" t="s">
        <v>52</v>
      </c>
      <c r="AX2219" t="s">
        <v>52</v>
      </c>
      <c r="AY2219" t="s">
        <v>51</v>
      </c>
    </row>
    <row r="2220" spans="1:51" x14ac:dyDescent="0.25">
      <c r="A2220">
        <v>307808</v>
      </c>
      <c r="B2220">
        <v>65</v>
      </c>
      <c r="C2220">
        <v>65</v>
      </c>
      <c r="D2220">
        <v>65</v>
      </c>
      <c r="E2220">
        <v>1</v>
      </c>
      <c r="F2220" t="s">
        <v>549</v>
      </c>
      <c r="G2220" s="22">
        <v>10148</v>
      </c>
      <c r="H2220">
        <v>91</v>
      </c>
      <c r="I2220" t="s">
        <v>56</v>
      </c>
      <c r="J2220" t="s">
        <v>47</v>
      </c>
      <c r="K2220" t="s">
        <v>58</v>
      </c>
      <c r="L2220">
        <v>18.3</v>
      </c>
      <c r="M2220">
        <v>110</v>
      </c>
      <c r="N2220">
        <v>60</v>
      </c>
      <c r="O2220">
        <v>50</v>
      </c>
      <c r="P2220">
        <v>85</v>
      </c>
      <c r="Q2220">
        <v>80</v>
      </c>
      <c r="R2220" t="s">
        <v>59</v>
      </c>
      <c r="S2220" t="s">
        <v>51</v>
      </c>
      <c r="T2220" t="s">
        <v>50</v>
      </c>
      <c r="U2220" t="s">
        <v>51</v>
      </c>
      <c r="V2220" t="s">
        <v>50</v>
      </c>
      <c r="W2220" t="s">
        <v>50</v>
      </c>
      <c r="X2220" t="s">
        <v>51</v>
      </c>
      <c r="Y2220" t="s">
        <v>51</v>
      </c>
      <c r="Z2220" t="s">
        <v>52</v>
      </c>
      <c r="AA2220" t="s">
        <v>50</v>
      </c>
      <c r="AB2220" t="s">
        <v>50</v>
      </c>
      <c r="AK2220" t="s">
        <v>50</v>
      </c>
      <c r="AL2220" t="s">
        <v>50</v>
      </c>
      <c r="AM2220" t="s">
        <v>50</v>
      </c>
      <c r="AN2220" t="s">
        <v>51</v>
      </c>
      <c r="AO2220" t="s">
        <v>51</v>
      </c>
      <c r="AP2220" t="s">
        <v>50</v>
      </c>
      <c r="AQ2220" t="s">
        <v>50</v>
      </c>
      <c r="AR2220" t="s">
        <v>50</v>
      </c>
      <c r="AS2220" t="s">
        <v>50</v>
      </c>
      <c r="AT2220" t="s">
        <v>50</v>
      </c>
      <c r="AU2220" t="s">
        <v>52</v>
      </c>
      <c r="AV2220" t="s">
        <v>52</v>
      </c>
      <c r="AW2220" t="s">
        <v>52</v>
      </c>
      <c r="AX2220" t="s">
        <v>52</v>
      </c>
      <c r="AY2220" t="s">
        <v>51</v>
      </c>
    </row>
    <row r="2221" spans="1:51" hidden="1" x14ac:dyDescent="0.25">
      <c r="A2221">
        <v>307808</v>
      </c>
      <c r="B2221">
        <v>65</v>
      </c>
      <c r="C2221">
        <v>65</v>
      </c>
      <c r="D2221">
        <v>65</v>
      </c>
      <c r="E2221">
        <v>2</v>
      </c>
      <c r="F2221" t="s">
        <v>2317</v>
      </c>
      <c r="G2221" s="22">
        <v>10148</v>
      </c>
      <c r="H2221">
        <v>91</v>
      </c>
      <c r="I2221" t="s">
        <v>56</v>
      </c>
      <c r="J2221" t="s">
        <v>47</v>
      </c>
      <c r="K2221" t="s">
        <v>58</v>
      </c>
      <c r="L2221">
        <v>19</v>
      </c>
      <c r="M2221">
        <v>120</v>
      </c>
      <c r="N2221">
        <v>60</v>
      </c>
      <c r="O2221">
        <v>60</v>
      </c>
      <c r="P2221">
        <v>90</v>
      </c>
      <c r="Q2221">
        <v>65</v>
      </c>
      <c r="R2221" t="s">
        <v>59</v>
      </c>
      <c r="S2221" t="s">
        <v>51</v>
      </c>
      <c r="T2221" t="s">
        <v>50</v>
      </c>
      <c r="U2221" t="s">
        <v>50</v>
      </c>
      <c r="V2221" t="s">
        <v>50</v>
      </c>
      <c r="W2221" t="s">
        <v>50</v>
      </c>
      <c r="X2221" t="s">
        <v>51</v>
      </c>
      <c r="Y2221" t="s">
        <v>51</v>
      </c>
      <c r="Z2221" t="s">
        <v>52</v>
      </c>
      <c r="AA2221" t="s">
        <v>50</v>
      </c>
      <c r="AB2221" t="s">
        <v>50</v>
      </c>
      <c r="AC2221">
        <v>76</v>
      </c>
      <c r="AD2221">
        <v>76</v>
      </c>
      <c r="AF2221">
        <v>4.9000000000000004</v>
      </c>
      <c r="AK2221" t="s">
        <v>50</v>
      </c>
      <c r="AL2221" t="s">
        <v>50</v>
      </c>
      <c r="AM2221" t="s">
        <v>50</v>
      </c>
      <c r="AN2221" t="s">
        <v>51</v>
      </c>
      <c r="AO2221" t="s">
        <v>51</v>
      </c>
      <c r="AP2221" t="s">
        <v>51</v>
      </c>
      <c r="AQ2221" t="s">
        <v>50</v>
      </c>
      <c r="AR2221" t="s">
        <v>50</v>
      </c>
      <c r="AS2221" t="s">
        <v>50</v>
      </c>
      <c r="AT2221" t="s">
        <v>50</v>
      </c>
      <c r="AU2221" t="s">
        <v>52</v>
      </c>
      <c r="AV2221" t="s">
        <v>52</v>
      </c>
      <c r="AW2221" t="s">
        <v>52</v>
      </c>
      <c r="AX2221" t="s">
        <v>52</v>
      </c>
      <c r="AY2221" t="s">
        <v>51</v>
      </c>
    </row>
    <row r="2222" spans="1:51" x14ac:dyDescent="0.25">
      <c r="A2222">
        <v>307951</v>
      </c>
      <c r="B2222">
        <v>65</v>
      </c>
      <c r="C2222">
        <v>65</v>
      </c>
      <c r="D2222">
        <v>65</v>
      </c>
      <c r="E2222">
        <v>1</v>
      </c>
      <c r="F2222" t="s">
        <v>550</v>
      </c>
      <c r="G2222" s="22">
        <v>13623</v>
      </c>
      <c r="H2222">
        <v>81</v>
      </c>
      <c r="I2222" t="s">
        <v>46</v>
      </c>
      <c r="J2222" t="s">
        <v>47</v>
      </c>
      <c r="K2222" t="s">
        <v>58</v>
      </c>
      <c r="L2222">
        <v>22.2</v>
      </c>
      <c r="M2222">
        <v>160</v>
      </c>
      <c r="N2222">
        <v>90</v>
      </c>
      <c r="O2222">
        <v>70</v>
      </c>
      <c r="P2222">
        <v>125</v>
      </c>
      <c r="Q2222">
        <v>69</v>
      </c>
      <c r="R2222" t="s">
        <v>49</v>
      </c>
      <c r="S2222" t="s">
        <v>50</v>
      </c>
      <c r="T2222" t="s">
        <v>50</v>
      </c>
      <c r="U2222" t="s">
        <v>50</v>
      </c>
      <c r="V2222" t="s">
        <v>51</v>
      </c>
      <c r="W2222" t="s">
        <v>50</v>
      </c>
      <c r="X2222" t="s">
        <v>51</v>
      </c>
      <c r="Y2222" t="s">
        <v>51</v>
      </c>
      <c r="Z2222" t="s">
        <v>52</v>
      </c>
      <c r="AA2222" t="s">
        <v>51</v>
      </c>
      <c r="AB2222" t="s">
        <v>50</v>
      </c>
      <c r="AC2222">
        <v>144</v>
      </c>
      <c r="AD2222">
        <v>30</v>
      </c>
      <c r="AE2222">
        <v>119</v>
      </c>
      <c r="AF2222">
        <v>5.3</v>
      </c>
      <c r="AI2222">
        <v>4.5</v>
      </c>
      <c r="AJ2222">
        <v>2.5</v>
      </c>
      <c r="AK2222" t="s">
        <v>51</v>
      </c>
      <c r="AL2222" t="s">
        <v>50</v>
      </c>
      <c r="AM2222" t="s">
        <v>50</v>
      </c>
      <c r="AN2222" t="s">
        <v>51</v>
      </c>
      <c r="AO2222" t="s">
        <v>50</v>
      </c>
      <c r="AP2222" t="s">
        <v>50</v>
      </c>
      <c r="AQ2222" t="s">
        <v>50</v>
      </c>
      <c r="AR2222" t="s">
        <v>50</v>
      </c>
      <c r="AS2222" t="s">
        <v>51</v>
      </c>
      <c r="AT2222" t="s">
        <v>50</v>
      </c>
      <c r="AU2222" t="s">
        <v>52</v>
      </c>
      <c r="AV2222" t="s">
        <v>52</v>
      </c>
      <c r="AW2222" t="s">
        <v>52</v>
      </c>
      <c r="AX2222" t="s">
        <v>52</v>
      </c>
      <c r="AY2222" t="s">
        <v>50</v>
      </c>
    </row>
    <row r="2223" spans="1:51" x14ac:dyDescent="0.25">
      <c r="A2223">
        <v>308227</v>
      </c>
      <c r="B2223">
        <v>55</v>
      </c>
      <c r="C2223">
        <v>55</v>
      </c>
      <c r="D2223">
        <v>55</v>
      </c>
      <c r="E2223">
        <v>1</v>
      </c>
      <c r="F2223" t="s">
        <v>551</v>
      </c>
      <c r="G2223" s="22">
        <v>16955</v>
      </c>
      <c r="H2223">
        <v>72</v>
      </c>
      <c r="I2223" t="s">
        <v>56</v>
      </c>
      <c r="J2223" t="s">
        <v>57</v>
      </c>
      <c r="K2223" t="s">
        <v>58</v>
      </c>
      <c r="L2223">
        <v>28.7</v>
      </c>
      <c r="M2223">
        <v>115</v>
      </c>
      <c r="N2223">
        <v>60</v>
      </c>
      <c r="O2223">
        <v>55</v>
      </c>
      <c r="P2223">
        <v>87.5</v>
      </c>
      <c r="Q2223">
        <v>93</v>
      </c>
      <c r="R2223" t="s">
        <v>54</v>
      </c>
      <c r="S2223" t="s">
        <v>50</v>
      </c>
      <c r="T2223" t="s">
        <v>50</v>
      </c>
      <c r="U2223" t="s">
        <v>50</v>
      </c>
      <c r="V2223" t="s">
        <v>50</v>
      </c>
      <c r="W2223" t="s">
        <v>51</v>
      </c>
      <c r="X2223" t="s">
        <v>50</v>
      </c>
      <c r="Y2223" t="s">
        <v>50</v>
      </c>
      <c r="Z2223" t="s">
        <v>52</v>
      </c>
      <c r="AA2223" t="s">
        <v>50</v>
      </c>
      <c r="AB2223" t="s">
        <v>50</v>
      </c>
      <c r="AC2223">
        <v>92</v>
      </c>
      <c r="AD2223">
        <v>72</v>
      </c>
      <c r="AE2223">
        <v>135</v>
      </c>
      <c r="AF2223">
        <v>3.7</v>
      </c>
      <c r="AI2223">
        <v>8.8000000000000007</v>
      </c>
      <c r="AK2223" t="s">
        <v>50</v>
      </c>
      <c r="AL2223" t="s">
        <v>50</v>
      </c>
      <c r="AM2223" t="s">
        <v>50</v>
      </c>
      <c r="AN2223" t="s">
        <v>50</v>
      </c>
      <c r="AO2223" t="s">
        <v>51</v>
      </c>
      <c r="AP2223" t="s">
        <v>50</v>
      </c>
      <c r="AQ2223" t="s">
        <v>50</v>
      </c>
      <c r="AR2223" t="s">
        <v>50</v>
      </c>
      <c r="AS2223" t="s">
        <v>50</v>
      </c>
      <c r="AT2223" t="s">
        <v>50</v>
      </c>
      <c r="AU2223" t="s">
        <v>52</v>
      </c>
      <c r="AV2223" t="s">
        <v>52</v>
      </c>
      <c r="AW2223" t="s">
        <v>52</v>
      </c>
      <c r="AX2223" t="s">
        <v>52</v>
      </c>
      <c r="AY2223" t="s">
        <v>51</v>
      </c>
    </row>
    <row r="2224" spans="1:51" hidden="1" x14ac:dyDescent="0.25">
      <c r="A2224">
        <v>308227</v>
      </c>
      <c r="B2224">
        <v>55</v>
      </c>
      <c r="C2224">
        <v>55</v>
      </c>
      <c r="D2224">
        <v>55</v>
      </c>
      <c r="E2224">
        <v>2</v>
      </c>
      <c r="F2224" t="s">
        <v>2318</v>
      </c>
      <c r="G2224" s="22">
        <v>16955</v>
      </c>
      <c r="H2224">
        <v>72</v>
      </c>
      <c r="I2224" t="s">
        <v>56</v>
      </c>
      <c r="J2224" t="s">
        <v>57</v>
      </c>
      <c r="K2224" t="s">
        <v>58</v>
      </c>
      <c r="L2224">
        <v>29.4</v>
      </c>
      <c r="M2224">
        <v>125</v>
      </c>
      <c r="N2224">
        <v>70</v>
      </c>
      <c r="O2224">
        <v>55</v>
      </c>
      <c r="P2224">
        <v>97.5</v>
      </c>
      <c r="Q2224">
        <v>86</v>
      </c>
      <c r="R2224" t="s">
        <v>49</v>
      </c>
      <c r="S2224" t="s">
        <v>50</v>
      </c>
      <c r="T2224" t="s">
        <v>50</v>
      </c>
      <c r="U2224" t="s">
        <v>50</v>
      </c>
      <c r="V2224" t="s">
        <v>50</v>
      </c>
      <c r="W2224" t="s">
        <v>51</v>
      </c>
      <c r="X2224" t="s">
        <v>50</v>
      </c>
      <c r="Y2224" t="s">
        <v>50</v>
      </c>
      <c r="Z2224" t="s">
        <v>52</v>
      </c>
      <c r="AA2224" t="s">
        <v>50</v>
      </c>
      <c r="AB2224" t="s">
        <v>50</v>
      </c>
      <c r="AK2224" t="s">
        <v>50</v>
      </c>
      <c r="AL2224" t="s">
        <v>50</v>
      </c>
      <c r="AM2224" t="s">
        <v>50</v>
      </c>
      <c r="AN2224" t="s">
        <v>50</v>
      </c>
      <c r="AO2224" t="s">
        <v>51</v>
      </c>
      <c r="AP2224" t="s">
        <v>50</v>
      </c>
      <c r="AQ2224" t="s">
        <v>50</v>
      </c>
      <c r="AR2224" t="s">
        <v>50</v>
      </c>
      <c r="AS2224" t="s">
        <v>51</v>
      </c>
      <c r="AT2224" t="s">
        <v>50</v>
      </c>
      <c r="AU2224" t="s">
        <v>52</v>
      </c>
      <c r="AV2224" t="s">
        <v>52</v>
      </c>
      <c r="AW2224" t="s">
        <v>52</v>
      </c>
      <c r="AX2224" t="s">
        <v>52</v>
      </c>
      <c r="AY2224" t="s">
        <v>51</v>
      </c>
    </row>
    <row r="2225" spans="1:51" hidden="1" x14ac:dyDescent="0.25">
      <c r="A2225">
        <v>308227</v>
      </c>
      <c r="B2225">
        <v>55</v>
      </c>
      <c r="C2225">
        <v>55</v>
      </c>
      <c r="D2225">
        <v>55</v>
      </c>
      <c r="E2225">
        <v>3</v>
      </c>
      <c r="F2225" t="s">
        <v>2319</v>
      </c>
      <c r="G2225" s="22">
        <v>16955</v>
      </c>
      <c r="H2225">
        <v>72</v>
      </c>
      <c r="I2225" t="s">
        <v>56</v>
      </c>
      <c r="J2225" t="s">
        <v>57</v>
      </c>
      <c r="K2225" t="s">
        <v>58</v>
      </c>
      <c r="L2225">
        <v>26.6</v>
      </c>
      <c r="M2225">
        <v>120</v>
      </c>
      <c r="N2225">
        <v>65</v>
      </c>
      <c r="O2225">
        <v>55</v>
      </c>
      <c r="P2225">
        <v>92.5</v>
      </c>
      <c r="Q2225">
        <v>78</v>
      </c>
      <c r="R2225" t="s">
        <v>49</v>
      </c>
      <c r="S2225" t="s">
        <v>50</v>
      </c>
      <c r="T2225" t="s">
        <v>50</v>
      </c>
      <c r="U2225" t="s">
        <v>50</v>
      </c>
      <c r="V2225" t="s">
        <v>50</v>
      </c>
      <c r="W2225" t="s">
        <v>51</v>
      </c>
      <c r="X2225" t="s">
        <v>50</v>
      </c>
      <c r="Y2225" t="s">
        <v>50</v>
      </c>
      <c r="Z2225" t="s">
        <v>52</v>
      </c>
      <c r="AA2225" t="s">
        <v>50</v>
      </c>
      <c r="AB2225" t="s">
        <v>50</v>
      </c>
      <c r="AC2225">
        <v>96</v>
      </c>
      <c r="AD2225">
        <v>68</v>
      </c>
      <c r="AF2225">
        <v>4.2</v>
      </c>
      <c r="AH2225">
        <v>12</v>
      </c>
      <c r="AK2225" t="s">
        <v>50</v>
      </c>
      <c r="AL2225" t="s">
        <v>50</v>
      </c>
      <c r="AM2225" t="s">
        <v>50</v>
      </c>
      <c r="AN2225" t="s">
        <v>50</v>
      </c>
      <c r="AO2225" t="s">
        <v>51</v>
      </c>
      <c r="AP2225" t="s">
        <v>50</v>
      </c>
      <c r="AQ2225" t="s">
        <v>50</v>
      </c>
      <c r="AR2225" t="s">
        <v>50</v>
      </c>
      <c r="AS2225" t="s">
        <v>51</v>
      </c>
      <c r="AT2225" t="s">
        <v>50</v>
      </c>
      <c r="AU2225" t="s">
        <v>52</v>
      </c>
      <c r="AV2225" t="s">
        <v>52</v>
      </c>
      <c r="AW2225" t="s">
        <v>52</v>
      </c>
      <c r="AX2225" t="s">
        <v>52</v>
      </c>
      <c r="AY2225" t="s">
        <v>51</v>
      </c>
    </row>
    <row r="2226" spans="1:51" x14ac:dyDescent="0.25">
      <c r="A2226">
        <v>309550</v>
      </c>
      <c r="B2226">
        <v>74</v>
      </c>
      <c r="D2226">
        <v>74</v>
      </c>
      <c r="E2226">
        <v>1</v>
      </c>
      <c r="F2226" t="s">
        <v>552</v>
      </c>
      <c r="G2226" s="22">
        <v>12941</v>
      </c>
      <c r="H2226">
        <v>83</v>
      </c>
      <c r="I2226" t="s">
        <v>46</v>
      </c>
      <c r="J2226" t="s">
        <v>47</v>
      </c>
      <c r="K2226" t="s">
        <v>58</v>
      </c>
      <c r="L2226">
        <v>30.8</v>
      </c>
      <c r="M2226">
        <v>160</v>
      </c>
      <c r="N2226">
        <v>80</v>
      </c>
      <c r="O2226">
        <v>80</v>
      </c>
      <c r="P2226">
        <v>120</v>
      </c>
      <c r="Q2226">
        <v>70</v>
      </c>
      <c r="R2226" t="s">
        <v>54</v>
      </c>
      <c r="S2226" t="s">
        <v>50</v>
      </c>
      <c r="T2226" t="s">
        <v>50</v>
      </c>
      <c r="U2226" t="s">
        <v>50</v>
      </c>
      <c r="V2226" t="s">
        <v>51</v>
      </c>
      <c r="W2226" t="s">
        <v>50</v>
      </c>
      <c r="X2226" t="s">
        <v>50</v>
      </c>
      <c r="Y2226" t="s">
        <v>50</v>
      </c>
      <c r="Z2226" t="s">
        <v>52</v>
      </c>
      <c r="AA2226" t="s">
        <v>50</v>
      </c>
      <c r="AB2226" t="s">
        <v>50</v>
      </c>
      <c r="AC2226">
        <v>102</v>
      </c>
      <c r="AD2226">
        <v>44</v>
      </c>
      <c r="AE2226">
        <v>126</v>
      </c>
      <c r="AF2226">
        <v>4.2</v>
      </c>
      <c r="AI2226">
        <v>5.3</v>
      </c>
      <c r="AJ2226">
        <v>3.3</v>
      </c>
      <c r="AK2226" t="s">
        <v>50</v>
      </c>
      <c r="AL2226" t="s">
        <v>51</v>
      </c>
      <c r="AM2226" t="s">
        <v>50</v>
      </c>
      <c r="AN2226" t="s">
        <v>50</v>
      </c>
      <c r="AO2226" t="s">
        <v>50</v>
      </c>
      <c r="AP2226" t="s">
        <v>50</v>
      </c>
      <c r="AQ2226" t="s">
        <v>50</v>
      </c>
      <c r="AR2226" t="s">
        <v>50</v>
      </c>
      <c r="AS2226" t="s">
        <v>50</v>
      </c>
      <c r="AT2226" t="s">
        <v>50</v>
      </c>
      <c r="AU2226" t="s">
        <v>52</v>
      </c>
      <c r="AV2226" t="s">
        <v>52</v>
      </c>
      <c r="AW2226" t="s">
        <v>52</v>
      </c>
      <c r="AX2226" t="s">
        <v>52</v>
      </c>
      <c r="AY2226" t="s">
        <v>51</v>
      </c>
    </row>
    <row r="2227" spans="1:51" hidden="1" x14ac:dyDescent="0.25">
      <c r="A2227">
        <v>309550</v>
      </c>
      <c r="B2227">
        <v>74</v>
      </c>
      <c r="D2227">
        <v>74</v>
      </c>
      <c r="E2227">
        <v>2</v>
      </c>
      <c r="F2227" t="s">
        <v>2320</v>
      </c>
      <c r="G2227" s="22">
        <v>12941</v>
      </c>
      <c r="H2227">
        <v>83</v>
      </c>
      <c r="I2227" t="s">
        <v>46</v>
      </c>
      <c r="J2227" t="s">
        <v>47</v>
      </c>
      <c r="K2227" t="s">
        <v>58</v>
      </c>
      <c r="L2227">
        <v>30.5</v>
      </c>
      <c r="M2227">
        <v>135</v>
      </c>
      <c r="N2227">
        <v>65</v>
      </c>
      <c r="O2227">
        <v>70</v>
      </c>
      <c r="P2227">
        <v>100</v>
      </c>
      <c r="Q2227">
        <v>76</v>
      </c>
      <c r="R2227" t="s">
        <v>54</v>
      </c>
      <c r="S2227" t="s">
        <v>50</v>
      </c>
      <c r="T2227" t="s">
        <v>50</v>
      </c>
      <c r="U2227" t="s">
        <v>50</v>
      </c>
      <c r="V2227" t="s">
        <v>51</v>
      </c>
      <c r="W2227" t="s">
        <v>50</v>
      </c>
      <c r="X2227" t="s">
        <v>50</v>
      </c>
      <c r="Y2227" t="s">
        <v>50</v>
      </c>
      <c r="Z2227" t="s">
        <v>52</v>
      </c>
      <c r="AA2227" t="s">
        <v>50</v>
      </c>
      <c r="AB2227" t="s">
        <v>50</v>
      </c>
      <c r="AC2227">
        <v>89</v>
      </c>
      <c r="AD2227">
        <v>52</v>
      </c>
      <c r="AF2227">
        <v>5</v>
      </c>
      <c r="AK2227" t="s">
        <v>50</v>
      </c>
      <c r="AL2227" t="s">
        <v>51</v>
      </c>
      <c r="AM2227" t="s">
        <v>50</v>
      </c>
      <c r="AN2227" t="s">
        <v>50</v>
      </c>
      <c r="AO2227" t="s">
        <v>50</v>
      </c>
      <c r="AP2227" t="s">
        <v>51</v>
      </c>
      <c r="AQ2227" t="s">
        <v>50</v>
      </c>
      <c r="AR2227" t="s">
        <v>50</v>
      </c>
      <c r="AS2227" t="s">
        <v>50</v>
      </c>
      <c r="AT2227" t="s">
        <v>50</v>
      </c>
      <c r="AU2227" t="s">
        <v>52</v>
      </c>
      <c r="AV2227" t="s">
        <v>52</v>
      </c>
      <c r="AW2227" t="s">
        <v>52</v>
      </c>
      <c r="AX2227" t="s">
        <v>52</v>
      </c>
      <c r="AY2227" t="s">
        <v>50</v>
      </c>
    </row>
    <row r="2228" spans="1:51" x14ac:dyDescent="0.25">
      <c r="A2228">
        <v>310002</v>
      </c>
      <c r="B2228">
        <v>65</v>
      </c>
      <c r="C2228">
        <v>65</v>
      </c>
      <c r="D2228">
        <v>65</v>
      </c>
      <c r="E2228">
        <v>1</v>
      </c>
      <c r="F2228" t="s">
        <v>553</v>
      </c>
      <c r="G2228" s="22">
        <v>17103</v>
      </c>
      <c r="H2228">
        <v>72</v>
      </c>
      <c r="I2228" t="s">
        <v>46</v>
      </c>
      <c r="J2228" t="s">
        <v>57</v>
      </c>
      <c r="K2228" t="s">
        <v>48</v>
      </c>
      <c r="L2228">
        <v>30.3</v>
      </c>
      <c r="M2228">
        <v>130</v>
      </c>
      <c r="N2228">
        <v>80</v>
      </c>
      <c r="O2228">
        <v>50</v>
      </c>
      <c r="P2228">
        <v>105</v>
      </c>
      <c r="Q2228">
        <v>86</v>
      </c>
      <c r="R2228" t="s">
        <v>54</v>
      </c>
      <c r="S2228" t="s">
        <v>51</v>
      </c>
      <c r="T2228" t="s">
        <v>50</v>
      </c>
      <c r="U2228" t="s">
        <v>50</v>
      </c>
      <c r="V2228" t="s">
        <v>51</v>
      </c>
      <c r="W2228" t="s">
        <v>50</v>
      </c>
      <c r="X2228" t="s">
        <v>50</v>
      </c>
      <c r="Y2228" t="s">
        <v>51</v>
      </c>
      <c r="Z2228" t="s">
        <v>52</v>
      </c>
      <c r="AA2228" t="s">
        <v>50</v>
      </c>
      <c r="AB2228" t="s">
        <v>50</v>
      </c>
      <c r="AC2228">
        <v>54</v>
      </c>
      <c r="AE2228">
        <v>148</v>
      </c>
      <c r="AF2228">
        <v>4</v>
      </c>
      <c r="AH2228">
        <v>10</v>
      </c>
      <c r="AI2228">
        <v>3.5</v>
      </c>
      <c r="AJ2228">
        <v>1.6</v>
      </c>
      <c r="AK2228" t="s">
        <v>50</v>
      </c>
      <c r="AL2228" t="s">
        <v>51</v>
      </c>
      <c r="AM2228" t="s">
        <v>50</v>
      </c>
      <c r="AN2228" t="s">
        <v>50</v>
      </c>
      <c r="AO2228" t="s">
        <v>51</v>
      </c>
      <c r="AP2228" t="s">
        <v>50</v>
      </c>
      <c r="AQ2228" t="s">
        <v>50</v>
      </c>
      <c r="AR2228" t="s">
        <v>50</v>
      </c>
      <c r="AS2228" t="s">
        <v>51</v>
      </c>
      <c r="AT2228" t="s">
        <v>50</v>
      </c>
      <c r="AU2228" t="s">
        <v>52</v>
      </c>
      <c r="AV2228" t="s">
        <v>52</v>
      </c>
      <c r="AW2228" t="s">
        <v>52</v>
      </c>
      <c r="AX2228" t="s">
        <v>52</v>
      </c>
      <c r="AY2228" t="s">
        <v>51</v>
      </c>
    </row>
    <row r="2229" spans="1:51" x14ac:dyDescent="0.25">
      <c r="A2229">
        <v>310423</v>
      </c>
      <c r="B2229">
        <v>51</v>
      </c>
      <c r="C2229">
        <v>51</v>
      </c>
      <c r="D2229">
        <v>51</v>
      </c>
      <c r="E2229">
        <v>1</v>
      </c>
      <c r="F2229" t="s">
        <v>554</v>
      </c>
      <c r="G2229" s="22">
        <v>21047</v>
      </c>
      <c r="H2229">
        <v>61</v>
      </c>
      <c r="I2229" t="s">
        <v>56</v>
      </c>
      <c r="J2229" t="s">
        <v>57</v>
      </c>
      <c r="K2229" t="s">
        <v>58</v>
      </c>
      <c r="L2229">
        <v>32.6</v>
      </c>
      <c r="M2229">
        <v>140</v>
      </c>
      <c r="N2229">
        <v>70</v>
      </c>
      <c r="O2229">
        <v>70</v>
      </c>
      <c r="P2229">
        <v>105</v>
      </c>
      <c r="Q2229">
        <v>60</v>
      </c>
      <c r="R2229" t="s">
        <v>54</v>
      </c>
      <c r="S2229" t="s">
        <v>51</v>
      </c>
      <c r="T2229" t="s">
        <v>51</v>
      </c>
      <c r="U2229" t="s">
        <v>50</v>
      </c>
      <c r="V2229" t="s">
        <v>51</v>
      </c>
      <c r="W2229" t="s">
        <v>51</v>
      </c>
      <c r="X2229" t="s">
        <v>50</v>
      </c>
      <c r="Y2229" t="s">
        <v>51</v>
      </c>
      <c r="Z2229" t="s">
        <v>52</v>
      </c>
      <c r="AA2229" t="s">
        <v>50</v>
      </c>
      <c r="AB2229" t="s">
        <v>50</v>
      </c>
      <c r="AC2229">
        <v>74</v>
      </c>
      <c r="AD2229" t="s">
        <v>92</v>
      </c>
      <c r="AE2229">
        <v>170</v>
      </c>
      <c r="AF2229">
        <v>4.8</v>
      </c>
      <c r="AK2229" t="s">
        <v>50</v>
      </c>
      <c r="AL2229" t="s">
        <v>51</v>
      </c>
      <c r="AM2229" t="s">
        <v>50</v>
      </c>
      <c r="AN2229" t="s">
        <v>51</v>
      </c>
      <c r="AO2229" t="s">
        <v>50</v>
      </c>
      <c r="AP2229" t="s">
        <v>50</v>
      </c>
      <c r="AQ2229" t="s">
        <v>50</v>
      </c>
      <c r="AR2229" t="s">
        <v>50</v>
      </c>
      <c r="AS2229" t="s">
        <v>51</v>
      </c>
      <c r="AT2229" t="s">
        <v>50</v>
      </c>
      <c r="AU2229" t="s">
        <v>52</v>
      </c>
      <c r="AV2229" t="s">
        <v>52</v>
      </c>
      <c r="AW2229" t="s">
        <v>52</v>
      </c>
      <c r="AX2229" t="s">
        <v>52</v>
      </c>
      <c r="AY2229" t="s">
        <v>50</v>
      </c>
    </row>
    <row r="2230" spans="1:51" x14ac:dyDescent="0.25">
      <c r="A2230">
        <v>310500</v>
      </c>
      <c r="B2230">
        <v>60</v>
      </c>
      <c r="C2230">
        <v>60</v>
      </c>
      <c r="D2230">
        <v>60</v>
      </c>
      <c r="E2230">
        <v>1</v>
      </c>
      <c r="F2230" t="s">
        <v>555</v>
      </c>
      <c r="G2230" s="22">
        <v>24894</v>
      </c>
      <c r="H2230">
        <v>50</v>
      </c>
      <c r="I2230" t="s">
        <v>46</v>
      </c>
      <c r="J2230" t="s">
        <v>70</v>
      </c>
      <c r="K2230" t="s">
        <v>58</v>
      </c>
      <c r="L2230">
        <v>31.3</v>
      </c>
      <c r="M2230">
        <v>120</v>
      </c>
      <c r="N2230">
        <v>70</v>
      </c>
      <c r="O2230">
        <v>50</v>
      </c>
      <c r="P2230">
        <v>95</v>
      </c>
      <c r="Q2230">
        <v>68</v>
      </c>
      <c r="R2230" t="s">
        <v>54</v>
      </c>
      <c r="S2230" t="s">
        <v>51</v>
      </c>
      <c r="T2230" t="s">
        <v>50</v>
      </c>
      <c r="U2230" t="s">
        <v>50</v>
      </c>
      <c r="V2230" t="s">
        <v>50</v>
      </c>
      <c r="W2230" t="s">
        <v>50</v>
      </c>
      <c r="X2230" t="s">
        <v>50</v>
      </c>
      <c r="Y2230" t="s">
        <v>50</v>
      </c>
      <c r="Z2230" t="s">
        <v>52</v>
      </c>
      <c r="AA2230" t="s">
        <v>50</v>
      </c>
      <c r="AB2230" t="s">
        <v>50</v>
      </c>
      <c r="AC2230">
        <v>76</v>
      </c>
      <c r="AD2230">
        <v>80</v>
      </c>
      <c r="AE2230">
        <v>128</v>
      </c>
      <c r="AF2230">
        <v>4</v>
      </c>
      <c r="AI2230">
        <v>6</v>
      </c>
      <c r="AJ2230">
        <v>3.4</v>
      </c>
      <c r="AK2230" t="s">
        <v>50</v>
      </c>
      <c r="AL2230" t="s">
        <v>50</v>
      </c>
      <c r="AM2230" t="s">
        <v>50</v>
      </c>
      <c r="AN2230" t="s">
        <v>50</v>
      </c>
      <c r="AO2230" t="s">
        <v>51</v>
      </c>
      <c r="AP2230" t="s">
        <v>50</v>
      </c>
      <c r="AQ2230" t="s">
        <v>50</v>
      </c>
      <c r="AR2230" t="s">
        <v>50</v>
      </c>
      <c r="AS2230" t="s">
        <v>51</v>
      </c>
      <c r="AT2230" t="s">
        <v>50</v>
      </c>
      <c r="AU2230" t="s">
        <v>52</v>
      </c>
      <c r="AV2230" t="s">
        <v>52</v>
      </c>
      <c r="AW2230" t="s">
        <v>52</v>
      </c>
      <c r="AX2230" t="s">
        <v>52</v>
      </c>
      <c r="AY2230" t="s">
        <v>51</v>
      </c>
    </row>
    <row r="2231" spans="1:51" x14ac:dyDescent="0.25">
      <c r="A2231">
        <v>310504</v>
      </c>
      <c r="B2231">
        <v>60</v>
      </c>
      <c r="C2231">
        <v>60</v>
      </c>
      <c r="D2231">
        <v>45</v>
      </c>
      <c r="E2231">
        <v>1</v>
      </c>
      <c r="F2231" t="s">
        <v>556</v>
      </c>
      <c r="G2231" s="22">
        <v>16125</v>
      </c>
      <c r="H2231">
        <v>74</v>
      </c>
      <c r="I2231" t="s">
        <v>46</v>
      </c>
      <c r="J2231" t="s">
        <v>47</v>
      </c>
      <c r="K2231" t="s">
        <v>58</v>
      </c>
      <c r="L2231">
        <v>20.5</v>
      </c>
      <c r="M2231">
        <v>135</v>
      </c>
      <c r="N2231">
        <v>75</v>
      </c>
      <c r="O2231">
        <v>60</v>
      </c>
      <c r="P2231">
        <v>105</v>
      </c>
      <c r="Q2231">
        <v>61</v>
      </c>
      <c r="R2231" t="s">
        <v>54</v>
      </c>
      <c r="S2231" t="s">
        <v>50</v>
      </c>
      <c r="T2231" t="s">
        <v>50</v>
      </c>
      <c r="U2231" t="s">
        <v>50</v>
      </c>
      <c r="V2231" t="s">
        <v>51</v>
      </c>
      <c r="W2231" t="s">
        <v>50</v>
      </c>
      <c r="X2231" t="s">
        <v>50</v>
      </c>
      <c r="Y2231" t="s">
        <v>50</v>
      </c>
      <c r="Z2231" t="s">
        <v>52</v>
      </c>
      <c r="AA2231" t="s">
        <v>50</v>
      </c>
      <c r="AB2231" t="s">
        <v>50</v>
      </c>
      <c r="AC2231">
        <v>115</v>
      </c>
      <c r="AD2231">
        <v>40</v>
      </c>
      <c r="AE2231">
        <v>129</v>
      </c>
      <c r="AF2231">
        <v>4.4000000000000004</v>
      </c>
      <c r="AI2231">
        <v>3.3</v>
      </c>
      <c r="AJ2231">
        <v>1.8</v>
      </c>
      <c r="AK2231" t="s">
        <v>51</v>
      </c>
      <c r="AL2231" t="s">
        <v>50</v>
      </c>
      <c r="AM2231" t="s">
        <v>50</v>
      </c>
      <c r="AN2231" t="s">
        <v>50</v>
      </c>
      <c r="AO2231" t="s">
        <v>50</v>
      </c>
      <c r="AP2231" t="s">
        <v>50</v>
      </c>
      <c r="AQ2231" t="s">
        <v>50</v>
      </c>
      <c r="AR2231" t="s">
        <v>50</v>
      </c>
      <c r="AS2231" t="s">
        <v>51</v>
      </c>
      <c r="AT2231" t="s">
        <v>50</v>
      </c>
      <c r="AU2231" t="s">
        <v>52</v>
      </c>
      <c r="AV2231" t="s">
        <v>52</v>
      </c>
      <c r="AW2231" t="s">
        <v>52</v>
      </c>
      <c r="AX2231" t="s">
        <v>52</v>
      </c>
      <c r="AY2231" t="s">
        <v>50</v>
      </c>
    </row>
    <row r="2232" spans="1:51" x14ac:dyDescent="0.25">
      <c r="A2232">
        <v>319287</v>
      </c>
      <c r="B2232">
        <v>55</v>
      </c>
      <c r="C2232">
        <v>55</v>
      </c>
      <c r="E2232">
        <v>1</v>
      </c>
      <c r="F2232" t="s">
        <v>557</v>
      </c>
      <c r="G2232" s="22">
        <v>8777</v>
      </c>
      <c r="H2232">
        <v>94</v>
      </c>
      <c r="I2232" t="s">
        <v>56</v>
      </c>
      <c r="J2232" t="s">
        <v>47</v>
      </c>
      <c r="K2232" t="s">
        <v>58</v>
      </c>
      <c r="L2232">
        <v>23.5</v>
      </c>
      <c r="M2232">
        <v>110</v>
      </c>
      <c r="N2232">
        <v>70</v>
      </c>
      <c r="O2232">
        <v>40</v>
      </c>
      <c r="P2232">
        <v>90</v>
      </c>
      <c r="Q2232">
        <v>70</v>
      </c>
      <c r="R2232" t="s">
        <v>59</v>
      </c>
      <c r="S2232" t="s">
        <v>50</v>
      </c>
      <c r="T2232" t="s">
        <v>50</v>
      </c>
      <c r="U2232" t="s">
        <v>51</v>
      </c>
      <c r="V2232" t="s">
        <v>51</v>
      </c>
      <c r="W2232" t="s">
        <v>50</v>
      </c>
      <c r="X2232" t="s">
        <v>51</v>
      </c>
      <c r="Y2232" t="s">
        <v>50</v>
      </c>
      <c r="Z2232" t="s">
        <v>52</v>
      </c>
      <c r="AA2232" t="s">
        <v>51</v>
      </c>
      <c r="AB2232" t="s">
        <v>50</v>
      </c>
      <c r="AC2232">
        <v>161</v>
      </c>
      <c r="AD2232">
        <v>31</v>
      </c>
      <c r="AE2232">
        <v>103</v>
      </c>
      <c r="AF2232">
        <v>4.9000000000000004</v>
      </c>
      <c r="AI2232">
        <v>3.2</v>
      </c>
      <c r="AK2232" t="s">
        <v>50</v>
      </c>
      <c r="AL2232" t="s">
        <v>51</v>
      </c>
      <c r="AM2232" t="s">
        <v>50</v>
      </c>
      <c r="AN2232" t="s">
        <v>51</v>
      </c>
      <c r="AO2232" t="s">
        <v>51</v>
      </c>
      <c r="AP2232" t="s">
        <v>51</v>
      </c>
      <c r="AQ2232" t="s">
        <v>50</v>
      </c>
      <c r="AR2232" t="s">
        <v>50</v>
      </c>
      <c r="AS2232" t="s">
        <v>51</v>
      </c>
      <c r="AT2232" t="s">
        <v>51</v>
      </c>
      <c r="AU2232" t="s">
        <v>52</v>
      </c>
      <c r="AV2232" t="s">
        <v>52</v>
      </c>
      <c r="AW2232" t="s">
        <v>52</v>
      </c>
      <c r="AX2232" t="s">
        <v>52</v>
      </c>
      <c r="AY2232" t="s">
        <v>51</v>
      </c>
    </row>
    <row r="2233" spans="1:51" x14ac:dyDescent="0.25">
      <c r="A2233">
        <v>327649</v>
      </c>
      <c r="B2233">
        <v>51</v>
      </c>
      <c r="C2233">
        <v>51</v>
      </c>
      <c r="D2233">
        <v>51</v>
      </c>
      <c r="E2233">
        <v>1</v>
      </c>
      <c r="F2233" t="s">
        <v>558</v>
      </c>
      <c r="G2233" s="22">
        <v>11125</v>
      </c>
      <c r="H2233">
        <v>88</v>
      </c>
      <c r="I2233" t="s">
        <v>46</v>
      </c>
      <c r="O2233">
        <v>0</v>
      </c>
      <c r="P2233">
        <v>0</v>
      </c>
      <c r="V2233" t="s">
        <v>51</v>
      </c>
      <c r="W2233" t="s">
        <v>51</v>
      </c>
      <c r="X2233" t="s">
        <v>51</v>
      </c>
      <c r="Z2233" t="s">
        <v>52</v>
      </c>
      <c r="AA2233" t="s">
        <v>51</v>
      </c>
      <c r="AK2233" t="s">
        <v>50</v>
      </c>
      <c r="AL2233" t="s">
        <v>51</v>
      </c>
      <c r="AM2233" t="s">
        <v>50</v>
      </c>
      <c r="AN2233" t="s">
        <v>51</v>
      </c>
      <c r="AO2233" t="s">
        <v>51</v>
      </c>
      <c r="AP2233" t="s">
        <v>50</v>
      </c>
      <c r="AQ2233" t="s">
        <v>51</v>
      </c>
      <c r="AR2233" t="s">
        <v>50</v>
      </c>
      <c r="AS2233" t="s">
        <v>51</v>
      </c>
      <c r="AT2233" t="s">
        <v>51</v>
      </c>
      <c r="AU2233" t="s">
        <v>52</v>
      </c>
      <c r="AV2233" t="s">
        <v>52</v>
      </c>
      <c r="AW2233" t="s">
        <v>52</v>
      </c>
      <c r="AX2233" t="s">
        <v>52</v>
      </c>
      <c r="AY2233" t="s">
        <v>51</v>
      </c>
    </row>
    <row r="2234" spans="1:51" x14ac:dyDescent="0.25">
      <c r="A2234">
        <v>331036</v>
      </c>
      <c r="B2234">
        <v>55</v>
      </c>
      <c r="C2234">
        <v>55</v>
      </c>
      <c r="D2234">
        <v>35</v>
      </c>
      <c r="E2234">
        <v>1</v>
      </c>
      <c r="F2234" t="s">
        <v>559</v>
      </c>
      <c r="G2234" s="22">
        <v>11966</v>
      </c>
      <c r="H2234">
        <v>86</v>
      </c>
      <c r="I2234" t="s">
        <v>56</v>
      </c>
      <c r="J2234" t="s">
        <v>47</v>
      </c>
      <c r="K2234" t="s">
        <v>48</v>
      </c>
      <c r="L2234">
        <v>33.799999999999997</v>
      </c>
      <c r="M2234">
        <v>140</v>
      </c>
      <c r="N2234">
        <v>80</v>
      </c>
      <c r="O2234">
        <v>60</v>
      </c>
      <c r="P2234">
        <v>110</v>
      </c>
      <c r="Q2234">
        <v>47</v>
      </c>
      <c r="R2234" t="s">
        <v>59</v>
      </c>
      <c r="S2234" t="s">
        <v>50</v>
      </c>
      <c r="T2234" t="s">
        <v>51</v>
      </c>
      <c r="U2234" t="s">
        <v>50</v>
      </c>
      <c r="V2234" t="s">
        <v>51</v>
      </c>
      <c r="W2234" t="s">
        <v>50</v>
      </c>
      <c r="X2234" t="s">
        <v>51</v>
      </c>
      <c r="Y2234" t="s">
        <v>51</v>
      </c>
      <c r="Z2234" t="b">
        <v>1</v>
      </c>
      <c r="AA2234" t="s">
        <v>50</v>
      </c>
      <c r="AB2234" t="s">
        <v>50</v>
      </c>
      <c r="AC2234">
        <v>82</v>
      </c>
      <c r="AD2234">
        <v>75</v>
      </c>
      <c r="AF2234">
        <v>4.8</v>
      </c>
      <c r="AI2234">
        <v>3.9</v>
      </c>
      <c r="AJ2234">
        <v>2</v>
      </c>
      <c r="AK2234" t="s">
        <v>50</v>
      </c>
      <c r="AL2234" t="s">
        <v>51</v>
      </c>
      <c r="AM2234" t="s">
        <v>50</v>
      </c>
      <c r="AN2234" t="s">
        <v>50</v>
      </c>
      <c r="AO2234" t="s">
        <v>51</v>
      </c>
      <c r="AP2234" t="s">
        <v>50</v>
      </c>
      <c r="AQ2234" t="s">
        <v>50</v>
      </c>
      <c r="AR2234" t="s">
        <v>50</v>
      </c>
      <c r="AS2234" t="s">
        <v>51</v>
      </c>
      <c r="AT2234" t="s">
        <v>50</v>
      </c>
      <c r="AU2234" t="s">
        <v>52</v>
      </c>
      <c r="AV2234" t="s">
        <v>52</v>
      </c>
      <c r="AW2234" t="s">
        <v>52</v>
      </c>
      <c r="AX2234" t="s">
        <v>52</v>
      </c>
      <c r="AY2234" t="s">
        <v>51</v>
      </c>
    </row>
    <row r="2235" spans="1:51" hidden="1" x14ac:dyDescent="0.25">
      <c r="A2235">
        <v>331036</v>
      </c>
      <c r="B2235">
        <v>55</v>
      </c>
      <c r="C2235">
        <v>55</v>
      </c>
      <c r="D2235">
        <v>35</v>
      </c>
      <c r="E2235">
        <v>2</v>
      </c>
      <c r="F2235" t="s">
        <v>2321</v>
      </c>
      <c r="G2235" s="22">
        <v>11966</v>
      </c>
      <c r="H2235">
        <v>86</v>
      </c>
      <c r="I2235" t="s">
        <v>56</v>
      </c>
      <c r="J2235" t="s">
        <v>47</v>
      </c>
      <c r="K2235" t="s">
        <v>48</v>
      </c>
      <c r="L2235">
        <v>33.4</v>
      </c>
      <c r="M2235">
        <v>118</v>
      </c>
      <c r="N2235">
        <v>60</v>
      </c>
      <c r="O2235">
        <v>58</v>
      </c>
      <c r="P2235">
        <v>89</v>
      </c>
      <c r="Q2235">
        <v>52</v>
      </c>
      <c r="R2235" t="s">
        <v>54</v>
      </c>
      <c r="S2235" t="s">
        <v>50</v>
      </c>
      <c r="T2235" t="s">
        <v>51</v>
      </c>
      <c r="U2235" t="s">
        <v>50</v>
      </c>
      <c r="V2235" t="s">
        <v>51</v>
      </c>
      <c r="W2235" t="s">
        <v>50</v>
      </c>
      <c r="X2235" t="s">
        <v>51</v>
      </c>
      <c r="Y2235" t="s">
        <v>51</v>
      </c>
      <c r="Z2235" t="b">
        <v>1</v>
      </c>
      <c r="AA2235" t="s">
        <v>50</v>
      </c>
      <c r="AB2235" t="s">
        <v>50</v>
      </c>
      <c r="AK2235" t="s">
        <v>50</v>
      </c>
      <c r="AL2235" t="s">
        <v>51</v>
      </c>
      <c r="AM2235" t="s">
        <v>50</v>
      </c>
      <c r="AN2235" t="s">
        <v>50</v>
      </c>
      <c r="AO2235" t="s">
        <v>51</v>
      </c>
      <c r="AP2235" t="s">
        <v>50</v>
      </c>
      <c r="AQ2235" t="s">
        <v>50</v>
      </c>
      <c r="AR2235" t="s">
        <v>50</v>
      </c>
      <c r="AS2235" t="s">
        <v>51</v>
      </c>
      <c r="AT2235" t="s">
        <v>50</v>
      </c>
      <c r="AU2235" t="s">
        <v>52</v>
      </c>
      <c r="AV2235" t="s">
        <v>52</v>
      </c>
      <c r="AW2235" t="s">
        <v>52</v>
      </c>
      <c r="AX2235" t="s">
        <v>52</v>
      </c>
      <c r="AY2235" t="s">
        <v>51</v>
      </c>
    </row>
    <row r="2236" spans="1:51" hidden="1" x14ac:dyDescent="0.25">
      <c r="A2236">
        <v>331036</v>
      </c>
      <c r="B2236">
        <v>55</v>
      </c>
      <c r="C2236">
        <v>55</v>
      </c>
      <c r="D2236">
        <v>35</v>
      </c>
      <c r="E2236">
        <v>3</v>
      </c>
      <c r="F2236" t="s">
        <v>2322</v>
      </c>
      <c r="G2236" s="22">
        <v>11966</v>
      </c>
      <c r="H2236">
        <v>86</v>
      </c>
      <c r="I2236" t="s">
        <v>56</v>
      </c>
      <c r="J2236" t="s">
        <v>47</v>
      </c>
      <c r="K2236" t="s">
        <v>48</v>
      </c>
      <c r="L2236">
        <v>33.700000000000003</v>
      </c>
      <c r="M2236">
        <v>120</v>
      </c>
      <c r="N2236">
        <v>80</v>
      </c>
      <c r="O2236">
        <v>40</v>
      </c>
      <c r="P2236">
        <v>100</v>
      </c>
      <c r="Q2236">
        <v>70</v>
      </c>
      <c r="R2236" t="s">
        <v>59</v>
      </c>
      <c r="S2236" t="s">
        <v>50</v>
      </c>
      <c r="T2236" t="s">
        <v>51</v>
      </c>
      <c r="U2236" t="s">
        <v>51</v>
      </c>
      <c r="V2236" t="s">
        <v>51</v>
      </c>
      <c r="W2236" t="s">
        <v>50</v>
      </c>
      <c r="X2236" t="s">
        <v>51</v>
      </c>
      <c r="Y2236" t="s">
        <v>51</v>
      </c>
      <c r="Z2236" t="b">
        <v>1</v>
      </c>
      <c r="AA2236" t="s">
        <v>50</v>
      </c>
      <c r="AB2236" t="s">
        <v>50</v>
      </c>
      <c r="AC2236">
        <v>90</v>
      </c>
      <c r="AF2236">
        <v>4.3</v>
      </c>
      <c r="AI2236">
        <v>4.0999999999999996</v>
      </c>
      <c r="AK2236" t="s">
        <v>50</v>
      </c>
      <c r="AL2236" t="s">
        <v>51</v>
      </c>
      <c r="AM2236" t="s">
        <v>50</v>
      </c>
      <c r="AN2236" t="s">
        <v>50</v>
      </c>
      <c r="AO2236" t="s">
        <v>51</v>
      </c>
      <c r="AP2236" t="s">
        <v>50</v>
      </c>
      <c r="AQ2236" t="s">
        <v>50</v>
      </c>
      <c r="AR2236" t="s">
        <v>50</v>
      </c>
      <c r="AS2236" t="s">
        <v>51</v>
      </c>
      <c r="AT2236" t="s">
        <v>50</v>
      </c>
      <c r="AU2236" t="s">
        <v>52</v>
      </c>
      <c r="AV2236" t="s">
        <v>52</v>
      </c>
      <c r="AW2236" t="s">
        <v>52</v>
      </c>
      <c r="AX2236" t="s">
        <v>52</v>
      </c>
      <c r="AY2236" t="s">
        <v>51</v>
      </c>
    </row>
    <row r="2237" spans="1:51" x14ac:dyDescent="0.25">
      <c r="A2237">
        <v>331820</v>
      </c>
      <c r="B2237">
        <v>60</v>
      </c>
      <c r="C2237">
        <v>60</v>
      </c>
      <c r="E2237">
        <v>1</v>
      </c>
      <c r="F2237" t="s">
        <v>560</v>
      </c>
      <c r="G2237" s="22">
        <v>7554</v>
      </c>
      <c r="H2237">
        <v>98</v>
      </c>
      <c r="I2237" t="s">
        <v>46</v>
      </c>
      <c r="J2237" t="s">
        <v>47</v>
      </c>
      <c r="K2237" t="s">
        <v>58</v>
      </c>
      <c r="L2237">
        <v>31.9</v>
      </c>
      <c r="M2237">
        <v>140</v>
      </c>
      <c r="N2237">
        <v>80</v>
      </c>
      <c r="O2237">
        <v>60</v>
      </c>
      <c r="P2237">
        <v>110</v>
      </c>
      <c r="Q2237">
        <v>86</v>
      </c>
      <c r="R2237" t="s">
        <v>49</v>
      </c>
      <c r="S2237" t="s">
        <v>50</v>
      </c>
      <c r="T2237" t="s">
        <v>50</v>
      </c>
      <c r="U2237" t="s">
        <v>50</v>
      </c>
      <c r="V2237" t="s">
        <v>51</v>
      </c>
      <c r="W2237" t="s">
        <v>50</v>
      </c>
      <c r="X2237" t="s">
        <v>51</v>
      </c>
      <c r="Y2237" t="s">
        <v>51</v>
      </c>
      <c r="Z2237" t="s">
        <v>52</v>
      </c>
      <c r="AA2237" t="s">
        <v>50</v>
      </c>
      <c r="AB2237" t="s">
        <v>50</v>
      </c>
      <c r="AC2237">
        <v>73</v>
      </c>
      <c r="AD2237">
        <v>60</v>
      </c>
      <c r="AF2237">
        <v>3.7</v>
      </c>
      <c r="AI2237">
        <v>5.8</v>
      </c>
      <c r="AK2237" t="s">
        <v>50</v>
      </c>
      <c r="AL2237" t="s">
        <v>50</v>
      </c>
      <c r="AM2237" t="s">
        <v>50</v>
      </c>
      <c r="AN2237" t="s">
        <v>50</v>
      </c>
      <c r="AO2237" t="s">
        <v>51</v>
      </c>
      <c r="AP2237" t="s">
        <v>51</v>
      </c>
      <c r="AQ2237" t="s">
        <v>51</v>
      </c>
      <c r="AR2237" t="s">
        <v>50</v>
      </c>
      <c r="AS2237" t="s">
        <v>50</v>
      </c>
      <c r="AT2237" t="s">
        <v>50</v>
      </c>
      <c r="AU2237" t="s">
        <v>52</v>
      </c>
      <c r="AV2237" t="s">
        <v>52</v>
      </c>
      <c r="AW2237" t="s">
        <v>52</v>
      </c>
      <c r="AX2237" t="s">
        <v>52</v>
      </c>
      <c r="AY2237" t="s">
        <v>51</v>
      </c>
    </row>
    <row r="2238" spans="1:51" hidden="1" x14ac:dyDescent="0.25">
      <c r="A2238">
        <v>331820</v>
      </c>
      <c r="B2238">
        <v>60</v>
      </c>
      <c r="C2238">
        <v>60</v>
      </c>
      <c r="E2238">
        <v>2</v>
      </c>
      <c r="F2238" t="s">
        <v>2323</v>
      </c>
      <c r="G2238" s="22">
        <v>7554</v>
      </c>
      <c r="H2238">
        <v>98</v>
      </c>
      <c r="I2238" t="s">
        <v>46</v>
      </c>
      <c r="J2238" t="s">
        <v>47</v>
      </c>
      <c r="K2238" t="s">
        <v>58</v>
      </c>
      <c r="L2238">
        <v>32.799999999999997</v>
      </c>
      <c r="M2238">
        <v>140</v>
      </c>
      <c r="N2238">
        <v>60</v>
      </c>
      <c r="O2238">
        <v>80</v>
      </c>
      <c r="P2238">
        <v>100</v>
      </c>
      <c r="Q2238">
        <v>77</v>
      </c>
      <c r="R2238" t="s">
        <v>59</v>
      </c>
      <c r="S2238" t="s">
        <v>50</v>
      </c>
      <c r="T2238" t="s">
        <v>50</v>
      </c>
      <c r="U2238" t="s">
        <v>50</v>
      </c>
      <c r="V2238" t="s">
        <v>51</v>
      </c>
      <c r="W2238" t="s">
        <v>50</v>
      </c>
      <c r="X2238" t="s">
        <v>51</v>
      </c>
      <c r="Y2238" t="s">
        <v>51</v>
      </c>
      <c r="Z2238" t="s">
        <v>52</v>
      </c>
      <c r="AA2238" t="s">
        <v>50</v>
      </c>
      <c r="AB2238" t="s">
        <v>50</v>
      </c>
      <c r="AK2238" t="s">
        <v>50</v>
      </c>
      <c r="AL2238" t="s">
        <v>50</v>
      </c>
      <c r="AM2238" t="s">
        <v>50</v>
      </c>
      <c r="AN2238" t="s">
        <v>50</v>
      </c>
      <c r="AO2238" t="s">
        <v>51</v>
      </c>
      <c r="AP2238" t="s">
        <v>51</v>
      </c>
      <c r="AQ2238" t="s">
        <v>51</v>
      </c>
      <c r="AR2238" t="s">
        <v>50</v>
      </c>
      <c r="AS2238" t="s">
        <v>50</v>
      </c>
      <c r="AT2238" t="s">
        <v>50</v>
      </c>
      <c r="AU2238" t="s">
        <v>52</v>
      </c>
      <c r="AV2238" t="s">
        <v>52</v>
      </c>
      <c r="AW2238" t="s">
        <v>52</v>
      </c>
      <c r="AX2238" t="s">
        <v>52</v>
      </c>
      <c r="AY2238" t="s">
        <v>51</v>
      </c>
    </row>
    <row r="2239" spans="1:51" hidden="1" x14ac:dyDescent="0.25">
      <c r="A2239">
        <v>331820</v>
      </c>
      <c r="B2239">
        <v>60</v>
      </c>
      <c r="C2239">
        <v>60</v>
      </c>
      <c r="E2239">
        <v>3</v>
      </c>
      <c r="F2239" t="s">
        <v>2324</v>
      </c>
      <c r="G2239" s="22">
        <v>7554</v>
      </c>
      <c r="H2239">
        <v>98</v>
      </c>
      <c r="I2239" t="s">
        <v>46</v>
      </c>
      <c r="J2239" t="s">
        <v>47</v>
      </c>
      <c r="K2239" t="s">
        <v>58</v>
      </c>
      <c r="L2239">
        <v>31.7</v>
      </c>
      <c r="M2239">
        <v>160</v>
      </c>
      <c r="N2239">
        <v>70</v>
      </c>
      <c r="O2239">
        <v>90</v>
      </c>
      <c r="P2239">
        <v>115</v>
      </c>
      <c r="Q2239">
        <v>78</v>
      </c>
      <c r="R2239" t="s">
        <v>59</v>
      </c>
      <c r="S2239" t="s">
        <v>50</v>
      </c>
      <c r="T2239" t="s">
        <v>50</v>
      </c>
      <c r="U2239" t="s">
        <v>50</v>
      </c>
      <c r="V2239" t="s">
        <v>51</v>
      </c>
      <c r="W2239" t="s">
        <v>50</v>
      </c>
      <c r="X2239" t="s">
        <v>51</v>
      </c>
      <c r="Y2239" t="s">
        <v>51</v>
      </c>
      <c r="Z2239" t="b">
        <v>1</v>
      </c>
      <c r="AA2239" t="s">
        <v>50</v>
      </c>
      <c r="AB2239" t="s">
        <v>50</v>
      </c>
      <c r="AC2239">
        <v>73</v>
      </c>
      <c r="AD2239">
        <v>60</v>
      </c>
      <c r="AF2239">
        <v>3.7</v>
      </c>
      <c r="AI2239">
        <v>5.8</v>
      </c>
      <c r="AK2239" t="s">
        <v>50</v>
      </c>
      <c r="AL2239" t="s">
        <v>51</v>
      </c>
      <c r="AM2239" t="s">
        <v>50</v>
      </c>
      <c r="AN2239" t="s">
        <v>50</v>
      </c>
      <c r="AO2239" t="s">
        <v>51</v>
      </c>
      <c r="AP2239" t="s">
        <v>51</v>
      </c>
      <c r="AQ2239" t="s">
        <v>50</v>
      </c>
      <c r="AR2239" t="s">
        <v>50</v>
      </c>
      <c r="AS2239" t="s">
        <v>50</v>
      </c>
      <c r="AT2239" t="s">
        <v>50</v>
      </c>
      <c r="AU2239" t="s">
        <v>52</v>
      </c>
      <c r="AV2239" t="s">
        <v>52</v>
      </c>
      <c r="AW2239" t="s">
        <v>52</v>
      </c>
      <c r="AX2239" t="s">
        <v>52</v>
      </c>
      <c r="AY2239" t="s">
        <v>51</v>
      </c>
    </row>
    <row r="2240" spans="1:51" hidden="1" x14ac:dyDescent="0.25">
      <c r="A2240">
        <v>331820</v>
      </c>
      <c r="B2240">
        <v>60</v>
      </c>
      <c r="C2240">
        <v>60</v>
      </c>
      <c r="E2240">
        <v>4</v>
      </c>
      <c r="F2240" t="s">
        <v>2325</v>
      </c>
      <c r="G2240" s="22">
        <v>7554</v>
      </c>
      <c r="H2240">
        <v>98</v>
      </c>
      <c r="I2240" t="s">
        <v>46</v>
      </c>
      <c r="J2240" t="s">
        <v>47</v>
      </c>
      <c r="K2240" t="s">
        <v>58</v>
      </c>
      <c r="L2240">
        <v>31.2</v>
      </c>
      <c r="M2240">
        <v>140</v>
      </c>
      <c r="N2240">
        <v>60</v>
      </c>
      <c r="O2240">
        <v>80</v>
      </c>
      <c r="P2240">
        <v>100</v>
      </c>
      <c r="Q2240">
        <v>70</v>
      </c>
      <c r="R2240" t="s">
        <v>54</v>
      </c>
      <c r="S2240" t="s">
        <v>50</v>
      </c>
      <c r="T2240" t="s">
        <v>50</v>
      </c>
      <c r="U2240" t="s">
        <v>50</v>
      </c>
      <c r="V2240" t="s">
        <v>51</v>
      </c>
      <c r="W2240" t="s">
        <v>50</v>
      </c>
      <c r="X2240" t="s">
        <v>51</v>
      </c>
      <c r="Y2240" t="s">
        <v>51</v>
      </c>
      <c r="Z2240" t="b">
        <v>1</v>
      </c>
      <c r="AA2240" t="s">
        <v>50</v>
      </c>
      <c r="AB2240" t="s">
        <v>50</v>
      </c>
      <c r="AI2240">
        <v>6.2</v>
      </c>
      <c r="AK2240" t="s">
        <v>50</v>
      </c>
      <c r="AL2240" t="s">
        <v>51</v>
      </c>
      <c r="AM2240" t="s">
        <v>50</v>
      </c>
      <c r="AN2240" t="s">
        <v>50</v>
      </c>
      <c r="AO2240" t="s">
        <v>51</v>
      </c>
      <c r="AP2240" t="s">
        <v>51</v>
      </c>
      <c r="AQ2240" t="s">
        <v>50</v>
      </c>
      <c r="AR2240" t="s">
        <v>50</v>
      </c>
      <c r="AS2240" t="s">
        <v>50</v>
      </c>
      <c r="AT2240" t="s">
        <v>50</v>
      </c>
      <c r="AU2240" t="s">
        <v>52</v>
      </c>
      <c r="AV2240" t="s">
        <v>52</v>
      </c>
      <c r="AW2240" t="s">
        <v>52</v>
      </c>
      <c r="AX2240" t="s">
        <v>52</v>
      </c>
      <c r="AY2240" t="s">
        <v>51</v>
      </c>
    </row>
    <row r="2241" spans="1:51" x14ac:dyDescent="0.25">
      <c r="A2241">
        <v>332020</v>
      </c>
      <c r="B2241">
        <v>64</v>
      </c>
      <c r="C2241">
        <v>64</v>
      </c>
      <c r="D2241">
        <v>58</v>
      </c>
      <c r="E2241">
        <v>1</v>
      </c>
      <c r="F2241" t="s">
        <v>561</v>
      </c>
      <c r="G2241" s="22">
        <v>13443</v>
      </c>
      <c r="H2241">
        <v>82</v>
      </c>
      <c r="I2241" t="s">
        <v>46</v>
      </c>
      <c r="J2241" t="s">
        <v>47</v>
      </c>
      <c r="K2241" t="s">
        <v>58</v>
      </c>
      <c r="L2241">
        <v>21.4</v>
      </c>
      <c r="M2241">
        <v>140</v>
      </c>
      <c r="N2241">
        <v>85</v>
      </c>
      <c r="O2241">
        <v>55</v>
      </c>
      <c r="P2241">
        <v>112.5</v>
      </c>
      <c r="Q2241">
        <v>82</v>
      </c>
      <c r="R2241" t="s">
        <v>49</v>
      </c>
      <c r="S2241" t="s">
        <v>50</v>
      </c>
      <c r="T2241" t="s">
        <v>50</v>
      </c>
      <c r="U2241" t="s">
        <v>50</v>
      </c>
      <c r="V2241" t="s">
        <v>51</v>
      </c>
      <c r="W2241" t="s">
        <v>50</v>
      </c>
      <c r="X2241" t="s">
        <v>51</v>
      </c>
      <c r="Y2241" t="s">
        <v>51</v>
      </c>
      <c r="Z2241" t="s">
        <v>52</v>
      </c>
      <c r="AA2241" t="s">
        <v>50</v>
      </c>
      <c r="AB2241" t="s">
        <v>50</v>
      </c>
      <c r="AC2241">
        <v>98</v>
      </c>
      <c r="AD2241">
        <v>47</v>
      </c>
      <c r="AE2241">
        <v>115</v>
      </c>
      <c r="AF2241">
        <v>4.5</v>
      </c>
      <c r="AI2241">
        <v>4.5999999999999996</v>
      </c>
      <c r="AK2241" t="s">
        <v>50</v>
      </c>
      <c r="AL2241" t="s">
        <v>51</v>
      </c>
      <c r="AM2241" t="s">
        <v>50</v>
      </c>
      <c r="AN2241" t="s">
        <v>51</v>
      </c>
      <c r="AO2241" t="s">
        <v>51</v>
      </c>
      <c r="AP2241" t="s">
        <v>50</v>
      </c>
      <c r="AQ2241" t="s">
        <v>50</v>
      </c>
      <c r="AR2241" t="s">
        <v>50</v>
      </c>
      <c r="AS2241" t="s">
        <v>50</v>
      </c>
      <c r="AT2241" t="s">
        <v>50</v>
      </c>
      <c r="AU2241" t="s">
        <v>52</v>
      </c>
      <c r="AV2241" t="s">
        <v>52</v>
      </c>
      <c r="AW2241" t="s">
        <v>52</v>
      </c>
      <c r="AX2241" t="s">
        <v>52</v>
      </c>
      <c r="AY2241" t="s">
        <v>51</v>
      </c>
    </row>
    <row r="2242" spans="1:51" hidden="1" x14ac:dyDescent="0.25">
      <c r="A2242">
        <v>332020</v>
      </c>
      <c r="B2242">
        <v>64</v>
      </c>
      <c r="C2242">
        <v>64</v>
      </c>
      <c r="D2242">
        <v>58</v>
      </c>
      <c r="E2242">
        <v>2</v>
      </c>
      <c r="F2242" t="s">
        <v>2326</v>
      </c>
      <c r="G2242" s="22">
        <v>13443</v>
      </c>
      <c r="H2242">
        <v>82</v>
      </c>
      <c r="I2242" t="s">
        <v>46</v>
      </c>
      <c r="J2242" t="s">
        <v>47</v>
      </c>
      <c r="K2242" t="s">
        <v>58</v>
      </c>
      <c r="L2242">
        <v>22.4</v>
      </c>
      <c r="M2242">
        <v>160</v>
      </c>
      <c r="N2242">
        <v>90</v>
      </c>
      <c r="O2242">
        <v>70</v>
      </c>
      <c r="P2242">
        <v>125</v>
      </c>
      <c r="Q2242">
        <v>62</v>
      </c>
      <c r="R2242" t="s">
        <v>54</v>
      </c>
      <c r="S2242" t="s">
        <v>50</v>
      </c>
      <c r="T2242" t="s">
        <v>50</v>
      </c>
      <c r="U2242" t="s">
        <v>51</v>
      </c>
      <c r="V2242" t="s">
        <v>51</v>
      </c>
      <c r="W2242" t="s">
        <v>50</v>
      </c>
      <c r="X2242" t="s">
        <v>51</v>
      </c>
      <c r="Y2242" t="s">
        <v>51</v>
      </c>
      <c r="Z2242" t="s">
        <v>52</v>
      </c>
      <c r="AA2242" t="s">
        <v>50</v>
      </c>
      <c r="AB2242" t="s">
        <v>50</v>
      </c>
      <c r="AC2242">
        <v>128</v>
      </c>
      <c r="AD2242">
        <v>34</v>
      </c>
      <c r="AF2242">
        <v>4.8</v>
      </c>
      <c r="AI2242">
        <v>4.8</v>
      </c>
      <c r="AK2242" t="s">
        <v>50</v>
      </c>
      <c r="AL2242" t="s">
        <v>51</v>
      </c>
      <c r="AM2242" t="s">
        <v>50</v>
      </c>
      <c r="AN2242" t="s">
        <v>51</v>
      </c>
      <c r="AO2242" t="s">
        <v>51</v>
      </c>
      <c r="AP2242" t="s">
        <v>51</v>
      </c>
      <c r="AQ2242" t="s">
        <v>50</v>
      </c>
      <c r="AR2242" t="s">
        <v>50</v>
      </c>
      <c r="AS2242" t="s">
        <v>50</v>
      </c>
      <c r="AT2242" t="s">
        <v>50</v>
      </c>
      <c r="AU2242" t="s">
        <v>52</v>
      </c>
      <c r="AV2242" t="s">
        <v>52</v>
      </c>
      <c r="AW2242" t="s">
        <v>52</v>
      </c>
      <c r="AX2242" t="s">
        <v>52</v>
      </c>
      <c r="AY2242" t="s">
        <v>51</v>
      </c>
    </row>
    <row r="2243" spans="1:51" hidden="1" x14ac:dyDescent="0.25">
      <c r="A2243">
        <v>332020</v>
      </c>
      <c r="B2243">
        <v>64</v>
      </c>
      <c r="C2243">
        <v>64</v>
      </c>
      <c r="D2243">
        <v>58</v>
      </c>
      <c r="E2243">
        <v>3</v>
      </c>
      <c r="F2243" t="s">
        <v>2327</v>
      </c>
      <c r="G2243" s="22">
        <v>13443</v>
      </c>
      <c r="H2243">
        <v>82</v>
      </c>
      <c r="I2243" t="s">
        <v>46</v>
      </c>
      <c r="J2243" t="s">
        <v>47</v>
      </c>
      <c r="K2243" t="s">
        <v>58</v>
      </c>
      <c r="L2243">
        <v>23.3</v>
      </c>
      <c r="M2243">
        <v>130</v>
      </c>
      <c r="N2243">
        <v>80</v>
      </c>
      <c r="O2243">
        <v>50</v>
      </c>
      <c r="P2243">
        <v>105</v>
      </c>
      <c r="Q2243">
        <v>59</v>
      </c>
      <c r="R2243" t="s">
        <v>54</v>
      </c>
      <c r="S2243" t="s">
        <v>50</v>
      </c>
      <c r="T2243" t="s">
        <v>50</v>
      </c>
      <c r="U2243" t="s">
        <v>51</v>
      </c>
      <c r="V2243" t="s">
        <v>51</v>
      </c>
      <c r="W2243" t="s">
        <v>50</v>
      </c>
      <c r="X2243" t="s">
        <v>51</v>
      </c>
      <c r="Y2243" t="s">
        <v>51</v>
      </c>
      <c r="Z2243" t="s">
        <v>52</v>
      </c>
      <c r="AA2243" t="s">
        <v>50</v>
      </c>
      <c r="AB2243" t="s">
        <v>50</v>
      </c>
      <c r="AC2243">
        <v>145</v>
      </c>
      <c r="AD2243">
        <v>29</v>
      </c>
      <c r="AF2243">
        <v>5.4</v>
      </c>
      <c r="AI2243">
        <v>5</v>
      </c>
      <c r="AK2243" t="s">
        <v>50</v>
      </c>
      <c r="AL2243" t="s">
        <v>51</v>
      </c>
      <c r="AM2243" t="s">
        <v>50</v>
      </c>
      <c r="AN2243" t="s">
        <v>51</v>
      </c>
      <c r="AO2243" t="s">
        <v>51</v>
      </c>
      <c r="AP2243" t="s">
        <v>51</v>
      </c>
      <c r="AQ2243" t="s">
        <v>50</v>
      </c>
      <c r="AR2243" t="s">
        <v>50</v>
      </c>
      <c r="AS2243" t="s">
        <v>50</v>
      </c>
      <c r="AT2243" t="s">
        <v>50</v>
      </c>
      <c r="AU2243" t="s">
        <v>52</v>
      </c>
      <c r="AV2243" t="s">
        <v>52</v>
      </c>
      <c r="AW2243" t="s">
        <v>52</v>
      </c>
      <c r="AX2243" t="s">
        <v>52</v>
      </c>
      <c r="AY2243" t="s">
        <v>51</v>
      </c>
    </row>
    <row r="2244" spans="1:51" x14ac:dyDescent="0.25">
      <c r="A2244">
        <v>335868</v>
      </c>
      <c r="B2244">
        <v>65</v>
      </c>
      <c r="C2244">
        <v>65</v>
      </c>
      <c r="E2244">
        <v>1</v>
      </c>
      <c r="F2244" t="s">
        <v>562</v>
      </c>
      <c r="G2244" s="22">
        <v>9589</v>
      </c>
      <c r="H2244">
        <v>92</v>
      </c>
      <c r="I2244" t="s">
        <v>46</v>
      </c>
      <c r="J2244" t="s">
        <v>57</v>
      </c>
      <c r="K2244" t="s">
        <v>58</v>
      </c>
      <c r="L2244">
        <v>25.3</v>
      </c>
      <c r="M2244">
        <v>125</v>
      </c>
      <c r="N2244">
        <v>80</v>
      </c>
      <c r="O2244">
        <v>45</v>
      </c>
      <c r="P2244">
        <v>102.5</v>
      </c>
      <c r="Q2244">
        <v>101</v>
      </c>
      <c r="R2244" t="s">
        <v>49</v>
      </c>
      <c r="S2244" t="s">
        <v>50</v>
      </c>
      <c r="T2244" t="s">
        <v>50</v>
      </c>
      <c r="U2244" t="s">
        <v>50</v>
      </c>
      <c r="V2244" t="s">
        <v>51</v>
      </c>
      <c r="W2244" t="s">
        <v>50</v>
      </c>
      <c r="X2244" t="s">
        <v>51</v>
      </c>
      <c r="Y2244" t="s">
        <v>50</v>
      </c>
      <c r="Z2244" t="s">
        <v>52</v>
      </c>
      <c r="AA2244" t="s">
        <v>50</v>
      </c>
      <c r="AB2244" t="s">
        <v>50</v>
      </c>
      <c r="AK2244" t="s">
        <v>50</v>
      </c>
      <c r="AL2244" t="s">
        <v>51</v>
      </c>
      <c r="AM2244" t="s">
        <v>50</v>
      </c>
      <c r="AN2244" t="s">
        <v>51</v>
      </c>
      <c r="AO2244" t="s">
        <v>50</v>
      </c>
      <c r="AP2244" t="s">
        <v>50</v>
      </c>
      <c r="AQ2244" t="s">
        <v>50</v>
      </c>
      <c r="AR2244" t="s">
        <v>50</v>
      </c>
      <c r="AS2244" t="s">
        <v>51</v>
      </c>
      <c r="AT2244" t="s">
        <v>50</v>
      </c>
      <c r="AU2244" t="s">
        <v>52</v>
      </c>
      <c r="AV2244" t="s">
        <v>52</v>
      </c>
      <c r="AW2244" t="s">
        <v>52</v>
      </c>
      <c r="AX2244" t="s">
        <v>52</v>
      </c>
      <c r="AY2244" t="s">
        <v>50</v>
      </c>
    </row>
    <row r="2245" spans="1:51" x14ac:dyDescent="0.25">
      <c r="A2245">
        <v>340118</v>
      </c>
      <c r="B2245">
        <v>55</v>
      </c>
      <c r="C2245">
        <v>55</v>
      </c>
      <c r="E2245">
        <v>1</v>
      </c>
      <c r="F2245" t="s">
        <v>563</v>
      </c>
      <c r="G2245" s="22">
        <v>16318</v>
      </c>
      <c r="H2245">
        <v>74</v>
      </c>
      <c r="I2245" t="s">
        <v>56</v>
      </c>
      <c r="J2245" t="s">
        <v>47</v>
      </c>
      <c r="K2245" t="s">
        <v>58</v>
      </c>
      <c r="L2245">
        <v>32.700000000000003</v>
      </c>
      <c r="M2245">
        <v>110</v>
      </c>
      <c r="N2245">
        <v>80</v>
      </c>
      <c r="O2245">
        <v>30</v>
      </c>
      <c r="P2245">
        <v>95</v>
      </c>
      <c r="Q2245">
        <v>61</v>
      </c>
      <c r="R2245" t="s">
        <v>480</v>
      </c>
      <c r="S2245" t="s">
        <v>50</v>
      </c>
      <c r="T2245" t="s">
        <v>51</v>
      </c>
      <c r="U2245" t="s">
        <v>50</v>
      </c>
      <c r="V2245" t="s">
        <v>51</v>
      </c>
      <c r="W2245" t="s">
        <v>51</v>
      </c>
      <c r="X2245" t="s">
        <v>51</v>
      </c>
      <c r="Y2245" t="s">
        <v>50</v>
      </c>
      <c r="Z2245" t="s">
        <v>52</v>
      </c>
      <c r="AA2245" t="s">
        <v>50</v>
      </c>
      <c r="AB2245" t="s">
        <v>50</v>
      </c>
      <c r="AC2245">
        <v>162</v>
      </c>
      <c r="AD2245">
        <v>36</v>
      </c>
      <c r="AE2245">
        <v>161</v>
      </c>
      <c r="AF2245">
        <v>4.7</v>
      </c>
      <c r="AI2245">
        <v>2.9</v>
      </c>
      <c r="AK2245" t="s">
        <v>51</v>
      </c>
      <c r="AL2245" t="s">
        <v>51</v>
      </c>
      <c r="AM2245" t="s">
        <v>50</v>
      </c>
      <c r="AN2245" t="s">
        <v>51</v>
      </c>
      <c r="AO2245" t="s">
        <v>51</v>
      </c>
      <c r="AP2245" t="s">
        <v>51</v>
      </c>
      <c r="AQ2245" t="s">
        <v>50</v>
      </c>
      <c r="AR2245" t="s">
        <v>50</v>
      </c>
      <c r="AS2245" t="s">
        <v>51</v>
      </c>
      <c r="AT2245" t="s">
        <v>51</v>
      </c>
      <c r="AU2245" t="s">
        <v>52</v>
      </c>
      <c r="AV2245" t="s">
        <v>52</v>
      </c>
      <c r="AW2245" t="s">
        <v>52</v>
      </c>
      <c r="AX2245" t="s">
        <v>52</v>
      </c>
      <c r="AY2245" t="s">
        <v>51</v>
      </c>
    </row>
    <row r="2246" spans="1:51" x14ac:dyDescent="0.25">
      <c r="A2246">
        <v>356902</v>
      </c>
      <c r="B2246">
        <v>54</v>
      </c>
      <c r="C2246">
        <v>54</v>
      </c>
      <c r="E2246">
        <v>1</v>
      </c>
      <c r="F2246" t="s">
        <v>564</v>
      </c>
      <c r="G2246" s="22">
        <v>12091</v>
      </c>
      <c r="H2246">
        <v>85</v>
      </c>
      <c r="I2246" t="s">
        <v>46</v>
      </c>
      <c r="J2246" t="s">
        <v>47</v>
      </c>
      <c r="K2246" t="s">
        <v>58</v>
      </c>
      <c r="L2246">
        <v>36.9</v>
      </c>
      <c r="M2246">
        <v>115</v>
      </c>
      <c r="N2246">
        <v>80</v>
      </c>
      <c r="O2246">
        <v>35</v>
      </c>
      <c r="P2246">
        <v>97.5</v>
      </c>
      <c r="Q2246">
        <v>80</v>
      </c>
      <c r="R2246" t="s">
        <v>59</v>
      </c>
      <c r="S2246" t="s">
        <v>50</v>
      </c>
      <c r="T2246" t="s">
        <v>50</v>
      </c>
      <c r="U2246" t="s">
        <v>51</v>
      </c>
      <c r="V2246" t="s">
        <v>51</v>
      </c>
      <c r="W2246" t="s">
        <v>50</v>
      </c>
      <c r="X2246" t="s">
        <v>50</v>
      </c>
      <c r="Y2246" t="s">
        <v>50</v>
      </c>
      <c r="Z2246" t="s">
        <v>52</v>
      </c>
      <c r="AA2246" t="s">
        <v>50</v>
      </c>
      <c r="AB2246" t="s">
        <v>50</v>
      </c>
      <c r="AC2246">
        <v>80</v>
      </c>
      <c r="AD2246">
        <v>59</v>
      </c>
      <c r="AF2246">
        <v>5.3</v>
      </c>
      <c r="AI2246">
        <v>6.5</v>
      </c>
      <c r="AK2246" t="s">
        <v>51</v>
      </c>
      <c r="AL2246" t="s">
        <v>50</v>
      </c>
      <c r="AM2246" t="s">
        <v>50</v>
      </c>
      <c r="AN2246" t="s">
        <v>51</v>
      </c>
      <c r="AO2246" t="s">
        <v>51</v>
      </c>
      <c r="AP2246" t="s">
        <v>51</v>
      </c>
      <c r="AQ2246" t="s">
        <v>50</v>
      </c>
      <c r="AR2246" t="s">
        <v>50</v>
      </c>
      <c r="AS2246" t="s">
        <v>50</v>
      </c>
      <c r="AT2246" t="s">
        <v>50</v>
      </c>
      <c r="AU2246" t="s">
        <v>52</v>
      </c>
      <c r="AV2246" t="s">
        <v>52</v>
      </c>
      <c r="AW2246" t="s">
        <v>52</v>
      </c>
      <c r="AX2246" t="s">
        <v>52</v>
      </c>
      <c r="AY2246" t="s">
        <v>51</v>
      </c>
    </row>
    <row r="2247" spans="1:51" hidden="1" x14ac:dyDescent="0.25">
      <c r="A2247">
        <v>356902</v>
      </c>
      <c r="B2247">
        <v>54</v>
      </c>
      <c r="C2247">
        <v>54</v>
      </c>
      <c r="E2247">
        <v>2</v>
      </c>
      <c r="F2247" t="s">
        <v>2328</v>
      </c>
      <c r="G2247" s="22">
        <v>12091</v>
      </c>
      <c r="H2247">
        <v>85</v>
      </c>
      <c r="I2247" t="s">
        <v>46</v>
      </c>
      <c r="J2247" t="s">
        <v>47</v>
      </c>
      <c r="K2247" t="s">
        <v>58</v>
      </c>
      <c r="L2247">
        <v>37.799999999999997</v>
      </c>
      <c r="M2247">
        <v>122</v>
      </c>
      <c r="N2247">
        <v>80</v>
      </c>
      <c r="O2247">
        <v>42</v>
      </c>
      <c r="P2247">
        <v>101</v>
      </c>
      <c r="Q2247">
        <v>94</v>
      </c>
      <c r="R2247" t="s">
        <v>54</v>
      </c>
      <c r="S2247" t="s">
        <v>50</v>
      </c>
      <c r="T2247" t="s">
        <v>50</v>
      </c>
      <c r="U2247" t="s">
        <v>51</v>
      </c>
      <c r="V2247" t="s">
        <v>51</v>
      </c>
      <c r="W2247" t="s">
        <v>50</v>
      </c>
      <c r="X2247" t="s">
        <v>50</v>
      </c>
      <c r="Y2247" t="s">
        <v>50</v>
      </c>
      <c r="Z2247" t="s">
        <v>52</v>
      </c>
      <c r="AA2247" t="s">
        <v>50</v>
      </c>
      <c r="AB2247" t="s">
        <v>50</v>
      </c>
      <c r="AC2247">
        <v>65</v>
      </c>
      <c r="AD2247">
        <v>75</v>
      </c>
      <c r="AF2247">
        <v>4.2</v>
      </c>
      <c r="AI2247">
        <v>6.1</v>
      </c>
      <c r="AK2247" t="s">
        <v>50</v>
      </c>
      <c r="AL2247" t="s">
        <v>50</v>
      </c>
      <c r="AM2247" t="s">
        <v>51</v>
      </c>
      <c r="AN2247" t="s">
        <v>51</v>
      </c>
      <c r="AO2247" t="s">
        <v>51</v>
      </c>
      <c r="AP2247" t="s">
        <v>51</v>
      </c>
      <c r="AQ2247" t="s">
        <v>50</v>
      </c>
      <c r="AR2247" t="s">
        <v>50</v>
      </c>
      <c r="AS2247" t="s">
        <v>51</v>
      </c>
      <c r="AT2247" t="s">
        <v>50</v>
      </c>
      <c r="AU2247" s="23">
        <v>42928</v>
      </c>
      <c r="AV2247">
        <v>0</v>
      </c>
      <c r="AW2247" t="s">
        <v>52</v>
      </c>
      <c r="AX2247">
        <v>188</v>
      </c>
      <c r="AY2247" t="s">
        <v>51</v>
      </c>
    </row>
    <row r="2248" spans="1:51" hidden="1" x14ac:dyDescent="0.25">
      <c r="A2248">
        <v>356902</v>
      </c>
      <c r="B2248">
        <v>54</v>
      </c>
      <c r="C2248">
        <v>54</v>
      </c>
      <c r="E2248">
        <v>3</v>
      </c>
      <c r="F2248" t="s">
        <v>2328</v>
      </c>
      <c r="G2248" s="22">
        <v>12091</v>
      </c>
      <c r="H2248">
        <v>85</v>
      </c>
      <c r="I2248" t="s">
        <v>46</v>
      </c>
      <c r="J2248" t="s">
        <v>47</v>
      </c>
      <c r="K2248" t="s">
        <v>58</v>
      </c>
      <c r="L2248">
        <v>37.799999999999997</v>
      </c>
      <c r="M2248">
        <v>122</v>
      </c>
      <c r="N2248">
        <v>80</v>
      </c>
      <c r="O2248">
        <v>42</v>
      </c>
      <c r="P2248">
        <v>101</v>
      </c>
      <c r="Q2248">
        <v>94</v>
      </c>
      <c r="R2248" t="s">
        <v>54</v>
      </c>
      <c r="S2248" t="s">
        <v>50</v>
      </c>
      <c r="T2248" t="s">
        <v>50</v>
      </c>
      <c r="U2248" t="s">
        <v>51</v>
      </c>
      <c r="V2248" t="s">
        <v>51</v>
      </c>
      <c r="W2248" t="s">
        <v>50</v>
      </c>
      <c r="X2248" t="s">
        <v>50</v>
      </c>
      <c r="Y2248" t="s">
        <v>50</v>
      </c>
      <c r="Z2248" t="s">
        <v>52</v>
      </c>
      <c r="AA2248" t="s">
        <v>50</v>
      </c>
      <c r="AB2248" t="s">
        <v>50</v>
      </c>
      <c r="AC2248">
        <v>65</v>
      </c>
      <c r="AD2248">
        <v>75</v>
      </c>
      <c r="AF2248">
        <v>4.2</v>
      </c>
      <c r="AI2248">
        <v>6.1</v>
      </c>
      <c r="AK2248" t="s">
        <v>50</v>
      </c>
      <c r="AL2248" t="s">
        <v>50</v>
      </c>
      <c r="AM2248" t="s">
        <v>51</v>
      </c>
      <c r="AN2248" t="s">
        <v>51</v>
      </c>
      <c r="AO2248" t="s">
        <v>51</v>
      </c>
      <c r="AP2248" t="s">
        <v>51</v>
      </c>
      <c r="AQ2248" t="s">
        <v>50</v>
      </c>
      <c r="AR2248" t="s">
        <v>50</v>
      </c>
      <c r="AS2248" t="s">
        <v>51</v>
      </c>
      <c r="AT2248" t="s">
        <v>50</v>
      </c>
      <c r="AU2248" t="s">
        <v>52</v>
      </c>
      <c r="AV2248">
        <v>1</v>
      </c>
      <c r="AW2248" t="s">
        <v>52</v>
      </c>
      <c r="AX2248" t="s">
        <v>52</v>
      </c>
      <c r="AY2248" t="s">
        <v>51</v>
      </c>
    </row>
    <row r="2249" spans="1:51" x14ac:dyDescent="0.25">
      <c r="A2249">
        <v>372759</v>
      </c>
      <c r="B2249">
        <v>60</v>
      </c>
      <c r="C2249">
        <v>60</v>
      </c>
      <c r="E2249">
        <v>1</v>
      </c>
      <c r="F2249" t="s">
        <v>565</v>
      </c>
      <c r="G2249" s="22">
        <v>12614</v>
      </c>
      <c r="H2249">
        <v>84</v>
      </c>
      <c r="I2249" t="s">
        <v>46</v>
      </c>
      <c r="J2249" t="s">
        <v>47</v>
      </c>
      <c r="K2249" t="s">
        <v>58</v>
      </c>
      <c r="L2249">
        <v>25.8</v>
      </c>
      <c r="M2249">
        <v>150</v>
      </c>
      <c r="N2249">
        <v>80</v>
      </c>
      <c r="O2249">
        <v>70</v>
      </c>
      <c r="P2249">
        <v>115</v>
      </c>
      <c r="Q2249">
        <v>60</v>
      </c>
      <c r="R2249" t="s">
        <v>54</v>
      </c>
      <c r="S2249" t="s">
        <v>50</v>
      </c>
      <c r="T2249" t="s">
        <v>50</v>
      </c>
      <c r="U2249" t="s">
        <v>50</v>
      </c>
      <c r="V2249" t="s">
        <v>51</v>
      </c>
      <c r="W2249" t="s">
        <v>50</v>
      </c>
      <c r="X2249" t="s">
        <v>50</v>
      </c>
      <c r="Y2249" t="s">
        <v>50</v>
      </c>
      <c r="Z2249" t="b">
        <v>1</v>
      </c>
      <c r="AA2249" t="s">
        <v>50</v>
      </c>
      <c r="AB2249" t="s">
        <v>51</v>
      </c>
      <c r="AC2249">
        <v>69</v>
      </c>
      <c r="AD2249">
        <v>71</v>
      </c>
      <c r="AE2249">
        <v>108</v>
      </c>
      <c r="AF2249">
        <v>4.7</v>
      </c>
      <c r="AI2249">
        <v>3.8</v>
      </c>
      <c r="AK2249" t="s">
        <v>50</v>
      </c>
      <c r="AL2249" t="s">
        <v>50</v>
      </c>
      <c r="AM2249" t="s">
        <v>50</v>
      </c>
      <c r="AN2249" t="s">
        <v>50</v>
      </c>
      <c r="AO2249" t="s">
        <v>51</v>
      </c>
      <c r="AP2249" t="s">
        <v>50</v>
      </c>
      <c r="AQ2249" t="s">
        <v>50</v>
      </c>
      <c r="AR2249" t="s">
        <v>50</v>
      </c>
      <c r="AS2249" t="s">
        <v>51</v>
      </c>
      <c r="AT2249" t="s">
        <v>50</v>
      </c>
      <c r="AU2249" t="s">
        <v>52</v>
      </c>
      <c r="AV2249" t="s">
        <v>52</v>
      </c>
      <c r="AW2249" t="s">
        <v>52</v>
      </c>
      <c r="AX2249" t="s">
        <v>52</v>
      </c>
      <c r="AY2249" t="s">
        <v>51</v>
      </c>
    </row>
    <row r="2250" spans="1:51" hidden="1" x14ac:dyDescent="0.25">
      <c r="A2250">
        <v>372759</v>
      </c>
      <c r="B2250">
        <v>60</v>
      </c>
      <c r="C2250">
        <v>60</v>
      </c>
      <c r="E2250">
        <v>2</v>
      </c>
      <c r="F2250" t="s">
        <v>2329</v>
      </c>
      <c r="G2250" s="22">
        <v>12614</v>
      </c>
      <c r="H2250">
        <v>84</v>
      </c>
      <c r="I2250" t="s">
        <v>46</v>
      </c>
      <c r="J2250" t="s">
        <v>47</v>
      </c>
      <c r="K2250" t="s">
        <v>58</v>
      </c>
      <c r="L2250">
        <v>25.6</v>
      </c>
      <c r="M2250">
        <v>130</v>
      </c>
      <c r="N2250">
        <v>80</v>
      </c>
      <c r="O2250">
        <v>50</v>
      </c>
      <c r="P2250">
        <v>105</v>
      </c>
      <c r="Q2250">
        <v>74</v>
      </c>
      <c r="R2250" t="s">
        <v>59</v>
      </c>
      <c r="S2250" t="s">
        <v>50</v>
      </c>
      <c r="T2250" t="s">
        <v>50</v>
      </c>
      <c r="U2250" t="s">
        <v>50</v>
      </c>
      <c r="V2250" t="s">
        <v>51</v>
      </c>
      <c r="W2250" t="s">
        <v>50</v>
      </c>
      <c r="X2250" t="s">
        <v>50</v>
      </c>
      <c r="Y2250" t="s">
        <v>50</v>
      </c>
      <c r="Z2250" t="b">
        <v>1</v>
      </c>
      <c r="AA2250" t="s">
        <v>50</v>
      </c>
      <c r="AB2250" t="s">
        <v>51</v>
      </c>
      <c r="AC2250">
        <v>70</v>
      </c>
      <c r="AD2250">
        <v>69</v>
      </c>
      <c r="AF2250">
        <v>4.0999999999999996</v>
      </c>
      <c r="AI2250">
        <v>4.0999999999999996</v>
      </c>
      <c r="AK2250" t="s">
        <v>50</v>
      </c>
      <c r="AL2250" t="s">
        <v>50</v>
      </c>
      <c r="AM2250" t="s">
        <v>50</v>
      </c>
      <c r="AN2250" t="s">
        <v>50</v>
      </c>
      <c r="AO2250" t="s">
        <v>51</v>
      </c>
      <c r="AP2250" t="s">
        <v>50</v>
      </c>
      <c r="AQ2250" t="s">
        <v>50</v>
      </c>
      <c r="AR2250" t="s">
        <v>50</v>
      </c>
      <c r="AS2250" t="s">
        <v>51</v>
      </c>
      <c r="AT2250" t="s">
        <v>50</v>
      </c>
      <c r="AU2250" t="s">
        <v>52</v>
      </c>
      <c r="AV2250" t="s">
        <v>52</v>
      </c>
      <c r="AW2250" t="s">
        <v>52</v>
      </c>
      <c r="AX2250" t="s">
        <v>52</v>
      </c>
      <c r="AY2250" t="s">
        <v>51</v>
      </c>
    </row>
    <row r="2251" spans="1:51" x14ac:dyDescent="0.25">
      <c r="A2251">
        <v>385243</v>
      </c>
      <c r="B2251">
        <v>55</v>
      </c>
      <c r="C2251">
        <v>55</v>
      </c>
      <c r="E2251">
        <v>1</v>
      </c>
      <c r="F2251" t="s">
        <v>566</v>
      </c>
      <c r="G2251" s="22">
        <v>13594</v>
      </c>
      <c r="H2251">
        <v>81</v>
      </c>
      <c r="I2251" t="s">
        <v>46</v>
      </c>
      <c r="J2251" t="s">
        <v>47</v>
      </c>
      <c r="K2251" t="s">
        <v>58</v>
      </c>
      <c r="L2251">
        <v>35.1</v>
      </c>
      <c r="M2251">
        <v>160</v>
      </c>
      <c r="N2251">
        <v>90</v>
      </c>
      <c r="O2251">
        <v>70</v>
      </c>
      <c r="P2251">
        <v>125</v>
      </c>
      <c r="Q2251">
        <v>80</v>
      </c>
      <c r="R2251" t="s">
        <v>54</v>
      </c>
      <c r="S2251" t="s">
        <v>50</v>
      </c>
      <c r="T2251" t="s">
        <v>50</v>
      </c>
      <c r="U2251" t="s">
        <v>51</v>
      </c>
      <c r="V2251" t="s">
        <v>51</v>
      </c>
      <c r="W2251" t="s">
        <v>51</v>
      </c>
      <c r="X2251" t="s">
        <v>51</v>
      </c>
      <c r="Y2251" t="s">
        <v>50</v>
      </c>
      <c r="Z2251" t="s">
        <v>52</v>
      </c>
      <c r="AA2251" t="s">
        <v>50</v>
      </c>
      <c r="AB2251" t="s">
        <v>50</v>
      </c>
      <c r="AC2251">
        <v>76</v>
      </c>
      <c r="AD2251">
        <v>64</v>
      </c>
      <c r="AE2251">
        <v>89</v>
      </c>
      <c r="AF2251">
        <v>4.0999999999999996</v>
      </c>
      <c r="AI2251">
        <v>3.9</v>
      </c>
      <c r="AK2251" t="s">
        <v>51</v>
      </c>
      <c r="AL2251" t="s">
        <v>50</v>
      </c>
      <c r="AM2251" t="s">
        <v>50</v>
      </c>
      <c r="AN2251" t="s">
        <v>50</v>
      </c>
      <c r="AO2251" t="s">
        <v>51</v>
      </c>
      <c r="AP2251" t="s">
        <v>50</v>
      </c>
      <c r="AQ2251" t="s">
        <v>50</v>
      </c>
      <c r="AR2251" t="s">
        <v>50</v>
      </c>
      <c r="AS2251" t="s">
        <v>50</v>
      </c>
      <c r="AT2251" t="s">
        <v>50</v>
      </c>
      <c r="AU2251" t="s">
        <v>52</v>
      </c>
      <c r="AV2251" t="s">
        <v>52</v>
      </c>
      <c r="AW2251" t="s">
        <v>52</v>
      </c>
      <c r="AX2251" t="s">
        <v>52</v>
      </c>
      <c r="AY2251" t="s">
        <v>51</v>
      </c>
    </row>
    <row r="2252" spans="1:51" x14ac:dyDescent="0.25">
      <c r="A2252">
        <v>457975</v>
      </c>
      <c r="B2252">
        <v>65</v>
      </c>
      <c r="C2252">
        <v>65</v>
      </c>
      <c r="E2252">
        <v>1</v>
      </c>
      <c r="F2252" t="s">
        <v>567</v>
      </c>
      <c r="G2252" s="22">
        <v>15893</v>
      </c>
      <c r="H2252">
        <v>75</v>
      </c>
      <c r="I2252" t="s">
        <v>46</v>
      </c>
      <c r="J2252" t="s">
        <v>57</v>
      </c>
      <c r="K2252" t="s">
        <v>58</v>
      </c>
      <c r="L2252">
        <v>39.6</v>
      </c>
      <c r="M2252">
        <v>100</v>
      </c>
      <c r="N2252">
        <v>70</v>
      </c>
      <c r="O2252">
        <v>30</v>
      </c>
      <c r="P2252">
        <v>85</v>
      </c>
      <c r="Q2252">
        <v>84</v>
      </c>
      <c r="R2252" t="s">
        <v>105</v>
      </c>
      <c r="S2252" t="s">
        <v>50</v>
      </c>
      <c r="T2252" t="s">
        <v>50</v>
      </c>
      <c r="U2252" t="s">
        <v>51</v>
      </c>
      <c r="V2252" t="s">
        <v>51</v>
      </c>
      <c r="W2252" t="s">
        <v>51</v>
      </c>
      <c r="X2252" t="s">
        <v>51</v>
      </c>
      <c r="Y2252" t="s">
        <v>51</v>
      </c>
      <c r="Z2252" t="s">
        <v>52</v>
      </c>
      <c r="AA2252" t="s">
        <v>50</v>
      </c>
      <c r="AB2252" t="s">
        <v>50</v>
      </c>
      <c r="AC2252">
        <v>70</v>
      </c>
      <c r="AD2252">
        <v>74</v>
      </c>
      <c r="AF2252">
        <v>4.4000000000000004</v>
      </c>
      <c r="AI2252">
        <v>3.7</v>
      </c>
      <c r="AK2252" t="s">
        <v>50</v>
      </c>
      <c r="AL2252" t="s">
        <v>51</v>
      </c>
      <c r="AM2252" t="s">
        <v>50</v>
      </c>
      <c r="AN2252" t="s">
        <v>50</v>
      </c>
      <c r="AO2252" t="s">
        <v>51</v>
      </c>
      <c r="AP2252" t="s">
        <v>51</v>
      </c>
      <c r="AQ2252" t="s">
        <v>50</v>
      </c>
      <c r="AR2252" t="s">
        <v>50</v>
      </c>
      <c r="AS2252" t="s">
        <v>51</v>
      </c>
      <c r="AT2252" t="s">
        <v>50</v>
      </c>
      <c r="AU2252" t="s">
        <v>52</v>
      </c>
      <c r="AV2252" t="s">
        <v>52</v>
      </c>
      <c r="AW2252" t="s">
        <v>52</v>
      </c>
      <c r="AX2252" t="s">
        <v>52</v>
      </c>
      <c r="AY2252" t="s">
        <v>51</v>
      </c>
    </row>
    <row r="2253" spans="1:51" hidden="1" x14ac:dyDescent="0.25">
      <c r="A2253">
        <v>457975</v>
      </c>
      <c r="B2253">
        <v>65</v>
      </c>
      <c r="C2253">
        <v>65</v>
      </c>
      <c r="E2253">
        <v>2</v>
      </c>
      <c r="F2253" t="s">
        <v>2330</v>
      </c>
      <c r="G2253" s="22">
        <v>15893</v>
      </c>
      <c r="H2253">
        <v>75</v>
      </c>
      <c r="I2253" t="s">
        <v>46</v>
      </c>
      <c r="J2253" t="s">
        <v>57</v>
      </c>
      <c r="K2253" t="s">
        <v>58</v>
      </c>
      <c r="L2253">
        <v>39.5</v>
      </c>
      <c r="M2253">
        <v>110</v>
      </c>
      <c r="N2253">
        <v>80</v>
      </c>
      <c r="O2253">
        <v>30</v>
      </c>
      <c r="P2253">
        <v>95</v>
      </c>
      <c r="Q2253">
        <v>66</v>
      </c>
      <c r="R2253" t="s">
        <v>59</v>
      </c>
      <c r="S2253" t="s">
        <v>50</v>
      </c>
      <c r="T2253" t="s">
        <v>50</v>
      </c>
      <c r="U2253" t="s">
        <v>51</v>
      </c>
      <c r="V2253" t="s">
        <v>51</v>
      </c>
      <c r="W2253" t="s">
        <v>51</v>
      </c>
      <c r="X2253" t="s">
        <v>51</v>
      </c>
      <c r="Y2253" t="s">
        <v>51</v>
      </c>
      <c r="Z2253" t="s">
        <v>52</v>
      </c>
      <c r="AA2253" t="s">
        <v>50</v>
      </c>
      <c r="AB2253" t="s">
        <v>50</v>
      </c>
      <c r="AC2253">
        <v>70</v>
      </c>
      <c r="AD2253">
        <v>74</v>
      </c>
      <c r="AF2253">
        <v>4.4000000000000004</v>
      </c>
      <c r="AI2253">
        <v>3.7</v>
      </c>
      <c r="AK2253" t="s">
        <v>50</v>
      </c>
      <c r="AL2253" t="s">
        <v>50</v>
      </c>
      <c r="AM2253" t="s">
        <v>51</v>
      </c>
      <c r="AN2253" t="s">
        <v>50</v>
      </c>
      <c r="AO2253" t="s">
        <v>51</v>
      </c>
      <c r="AP2253" t="s">
        <v>51</v>
      </c>
      <c r="AQ2253" t="s">
        <v>50</v>
      </c>
      <c r="AR2253" t="s">
        <v>50</v>
      </c>
      <c r="AS2253" t="s">
        <v>51</v>
      </c>
      <c r="AT2253" t="s">
        <v>50</v>
      </c>
      <c r="AU2253" t="s">
        <v>52</v>
      </c>
      <c r="AV2253" t="s">
        <v>52</v>
      </c>
      <c r="AW2253" t="s">
        <v>52</v>
      </c>
      <c r="AX2253" t="s">
        <v>52</v>
      </c>
      <c r="AY2253" t="s">
        <v>51</v>
      </c>
    </row>
    <row r="2254" spans="1:51" hidden="1" x14ac:dyDescent="0.25">
      <c r="A2254">
        <v>457975</v>
      </c>
      <c r="B2254">
        <v>65</v>
      </c>
      <c r="C2254">
        <v>65</v>
      </c>
      <c r="E2254">
        <v>3</v>
      </c>
      <c r="F2254" t="s">
        <v>2331</v>
      </c>
      <c r="G2254" s="22">
        <v>15893</v>
      </c>
      <c r="H2254">
        <v>75</v>
      </c>
      <c r="I2254" t="s">
        <v>46</v>
      </c>
      <c r="J2254" t="s">
        <v>57</v>
      </c>
      <c r="K2254" t="s">
        <v>58</v>
      </c>
      <c r="L2254">
        <v>39.4</v>
      </c>
      <c r="M2254">
        <v>105</v>
      </c>
      <c r="N2254">
        <v>70</v>
      </c>
      <c r="O2254">
        <v>35</v>
      </c>
      <c r="P2254">
        <v>87.5</v>
      </c>
      <c r="Q2254">
        <v>84</v>
      </c>
      <c r="S2254" t="s">
        <v>50</v>
      </c>
      <c r="T2254" t="s">
        <v>50</v>
      </c>
      <c r="U2254" t="s">
        <v>51</v>
      </c>
      <c r="V2254" t="s">
        <v>51</v>
      </c>
      <c r="W2254" t="s">
        <v>51</v>
      </c>
      <c r="X2254" t="s">
        <v>51</v>
      </c>
      <c r="Y2254" t="s">
        <v>51</v>
      </c>
      <c r="Z2254" t="s">
        <v>52</v>
      </c>
      <c r="AA2254" t="s">
        <v>50</v>
      </c>
      <c r="AB2254" t="s">
        <v>50</v>
      </c>
      <c r="AC2254">
        <v>98</v>
      </c>
      <c r="AD2254">
        <v>49</v>
      </c>
      <c r="AF2254">
        <v>4</v>
      </c>
      <c r="AI2254">
        <v>3.4</v>
      </c>
      <c r="AK2254" t="s">
        <v>50</v>
      </c>
      <c r="AL2254" t="s">
        <v>50</v>
      </c>
      <c r="AM2254" t="s">
        <v>51</v>
      </c>
      <c r="AN2254" t="s">
        <v>50</v>
      </c>
      <c r="AO2254" t="s">
        <v>51</v>
      </c>
      <c r="AP2254" t="s">
        <v>51</v>
      </c>
      <c r="AQ2254" t="s">
        <v>50</v>
      </c>
      <c r="AR2254" t="s">
        <v>50</v>
      </c>
      <c r="AS2254" t="s">
        <v>51</v>
      </c>
      <c r="AT2254" t="s">
        <v>50</v>
      </c>
      <c r="AU2254" t="s">
        <v>52</v>
      </c>
      <c r="AV2254" t="s">
        <v>52</v>
      </c>
      <c r="AW2254" t="s">
        <v>52</v>
      </c>
      <c r="AX2254" t="s">
        <v>52</v>
      </c>
      <c r="AY2254" t="s">
        <v>51</v>
      </c>
    </row>
    <row r="2255" spans="1:51" hidden="1" x14ac:dyDescent="0.25">
      <c r="A2255">
        <v>457975</v>
      </c>
      <c r="B2255">
        <v>65</v>
      </c>
      <c r="C2255">
        <v>65</v>
      </c>
      <c r="E2255">
        <v>4</v>
      </c>
      <c r="F2255" t="s">
        <v>2332</v>
      </c>
      <c r="G2255" s="22">
        <v>15893</v>
      </c>
      <c r="H2255">
        <v>75</v>
      </c>
      <c r="I2255" t="s">
        <v>46</v>
      </c>
      <c r="J2255" t="s">
        <v>57</v>
      </c>
      <c r="K2255" t="s">
        <v>58</v>
      </c>
      <c r="L2255">
        <v>40.4</v>
      </c>
      <c r="M2255">
        <v>120</v>
      </c>
      <c r="N2255">
        <v>80</v>
      </c>
      <c r="O2255">
        <v>40</v>
      </c>
      <c r="P2255">
        <v>100</v>
      </c>
      <c r="Q2255">
        <v>86</v>
      </c>
      <c r="R2255" t="s">
        <v>105</v>
      </c>
      <c r="S2255" t="s">
        <v>50</v>
      </c>
      <c r="T2255" t="s">
        <v>50</v>
      </c>
      <c r="U2255" t="s">
        <v>51</v>
      </c>
      <c r="V2255" t="s">
        <v>51</v>
      </c>
      <c r="W2255" t="s">
        <v>51</v>
      </c>
      <c r="X2255" t="s">
        <v>51</v>
      </c>
      <c r="Y2255" t="s">
        <v>51</v>
      </c>
      <c r="Z2255" t="s">
        <v>52</v>
      </c>
      <c r="AA2255" t="s">
        <v>50</v>
      </c>
      <c r="AB2255" t="s">
        <v>50</v>
      </c>
      <c r="AC2255">
        <v>53</v>
      </c>
      <c r="AD2255">
        <v>90</v>
      </c>
      <c r="AF2255">
        <v>4</v>
      </c>
      <c r="AI2255">
        <v>3</v>
      </c>
      <c r="AK2255" t="s">
        <v>50</v>
      </c>
      <c r="AL2255" t="s">
        <v>50</v>
      </c>
      <c r="AM2255" t="s">
        <v>51</v>
      </c>
      <c r="AN2255" t="s">
        <v>50</v>
      </c>
      <c r="AO2255" t="s">
        <v>51</v>
      </c>
      <c r="AP2255" t="s">
        <v>51</v>
      </c>
      <c r="AQ2255" t="s">
        <v>50</v>
      </c>
      <c r="AR2255" t="s">
        <v>50</v>
      </c>
      <c r="AS2255" t="s">
        <v>51</v>
      </c>
      <c r="AT2255" t="s">
        <v>50</v>
      </c>
      <c r="AU2255" t="s">
        <v>52</v>
      </c>
      <c r="AV2255" t="s">
        <v>52</v>
      </c>
      <c r="AW2255" t="s">
        <v>52</v>
      </c>
      <c r="AX2255" t="s">
        <v>52</v>
      </c>
      <c r="AY2255" t="s">
        <v>51</v>
      </c>
    </row>
    <row r="2256" spans="1:51" hidden="1" x14ac:dyDescent="0.25">
      <c r="A2256">
        <v>457975</v>
      </c>
      <c r="B2256">
        <v>65</v>
      </c>
      <c r="C2256">
        <v>65</v>
      </c>
      <c r="E2256">
        <v>5</v>
      </c>
      <c r="F2256" t="s">
        <v>2333</v>
      </c>
      <c r="G2256" s="22">
        <v>15893</v>
      </c>
      <c r="H2256">
        <v>75</v>
      </c>
      <c r="I2256" t="s">
        <v>46</v>
      </c>
      <c r="J2256" t="s">
        <v>57</v>
      </c>
      <c r="K2256" t="s">
        <v>58</v>
      </c>
      <c r="L2256">
        <v>39.700000000000003</v>
      </c>
      <c r="M2256">
        <v>150</v>
      </c>
      <c r="N2256">
        <v>80</v>
      </c>
      <c r="O2256">
        <v>70</v>
      </c>
      <c r="P2256">
        <v>115</v>
      </c>
      <c r="Q2256">
        <v>82</v>
      </c>
      <c r="R2256" t="s">
        <v>105</v>
      </c>
      <c r="S2256" t="s">
        <v>50</v>
      </c>
      <c r="T2256" t="s">
        <v>50</v>
      </c>
      <c r="U2256" t="s">
        <v>51</v>
      </c>
      <c r="V2256" t="s">
        <v>51</v>
      </c>
      <c r="W2256" t="s">
        <v>51</v>
      </c>
      <c r="X2256" t="s">
        <v>51</v>
      </c>
      <c r="Y2256" t="s">
        <v>51</v>
      </c>
      <c r="Z2256" t="s">
        <v>52</v>
      </c>
      <c r="AA2256" t="s">
        <v>50</v>
      </c>
      <c r="AB2256" t="s">
        <v>50</v>
      </c>
      <c r="AC2256">
        <v>53</v>
      </c>
      <c r="AD2256">
        <v>90</v>
      </c>
      <c r="AF2256">
        <v>4</v>
      </c>
      <c r="AI2256">
        <v>3</v>
      </c>
      <c r="AK2256" t="s">
        <v>50</v>
      </c>
      <c r="AL2256" t="s">
        <v>50</v>
      </c>
      <c r="AM2256" t="s">
        <v>51</v>
      </c>
      <c r="AN2256" t="s">
        <v>50</v>
      </c>
      <c r="AO2256" t="s">
        <v>51</v>
      </c>
      <c r="AP2256" t="s">
        <v>51</v>
      </c>
      <c r="AQ2256" t="s">
        <v>50</v>
      </c>
      <c r="AR2256" t="s">
        <v>50</v>
      </c>
      <c r="AS2256" t="s">
        <v>51</v>
      </c>
      <c r="AT2256" t="s">
        <v>50</v>
      </c>
      <c r="AU2256" t="s">
        <v>52</v>
      </c>
      <c r="AV2256" t="s">
        <v>52</v>
      </c>
      <c r="AW2256" t="s">
        <v>52</v>
      </c>
      <c r="AX2256" t="s">
        <v>52</v>
      </c>
      <c r="AY2256" t="s">
        <v>51</v>
      </c>
    </row>
    <row r="2257" spans="1:51" hidden="1" x14ac:dyDescent="0.25">
      <c r="A2257">
        <v>457975</v>
      </c>
      <c r="B2257">
        <v>65</v>
      </c>
      <c r="C2257">
        <v>65</v>
      </c>
      <c r="E2257">
        <v>6</v>
      </c>
      <c r="F2257" t="s">
        <v>2334</v>
      </c>
      <c r="G2257" s="22">
        <v>15893</v>
      </c>
      <c r="H2257">
        <v>75</v>
      </c>
      <c r="I2257" t="s">
        <v>46</v>
      </c>
      <c r="J2257" t="s">
        <v>57</v>
      </c>
      <c r="K2257" t="s">
        <v>58</v>
      </c>
      <c r="L2257">
        <v>39.6</v>
      </c>
      <c r="M2257">
        <v>140</v>
      </c>
      <c r="N2257">
        <v>80</v>
      </c>
      <c r="O2257">
        <v>60</v>
      </c>
      <c r="P2257">
        <v>110</v>
      </c>
      <c r="Q2257">
        <v>82</v>
      </c>
      <c r="R2257" t="s">
        <v>105</v>
      </c>
      <c r="S2257" t="s">
        <v>50</v>
      </c>
      <c r="T2257" t="s">
        <v>50</v>
      </c>
      <c r="U2257" t="s">
        <v>51</v>
      </c>
      <c r="V2257" t="s">
        <v>51</v>
      </c>
      <c r="W2257" t="s">
        <v>51</v>
      </c>
      <c r="X2257" t="s">
        <v>51</v>
      </c>
      <c r="Y2257" t="s">
        <v>51</v>
      </c>
      <c r="Z2257" t="s">
        <v>52</v>
      </c>
      <c r="AA2257" t="s">
        <v>50</v>
      </c>
      <c r="AB2257" t="s">
        <v>50</v>
      </c>
      <c r="AC2257">
        <v>75</v>
      </c>
      <c r="AD2257">
        <v>68</v>
      </c>
      <c r="AF2257">
        <v>3.8</v>
      </c>
      <c r="AI2257">
        <v>3.8</v>
      </c>
      <c r="AK2257" t="s">
        <v>50</v>
      </c>
      <c r="AL2257" t="s">
        <v>50</v>
      </c>
      <c r="AM2257" t="s">
        <v>51</v>
      </c>
      <c r="AN2257" t="s">
        <v>50</v>
      </c>
      <c r="AO2257" t="s">
        <v>51</v>
      </c>
      <c r="AP2257" t="s">
        <v>51</v>
      </c>
      <c r="AQ2257" t="s">
        <v>50</v>
      </c>
      <c r="AR2257" t="s">
        <v>50</v>
      </c>
      <c r="AS2257" t="s">
        <v>51</v>
      </c>
      <c r="AT2257" t="s">
        <v>50</v>
      </c>
      <c r="AU2257" t="s">
        <v>52</v>
      </c>
      <c r="AV2257" t="s">
        <v>52</v>
      </c>
      <c r="AW2257" t="s">
        <v>52</v>
      </c>
      <c r="AX2257" t="s">
        <v>52</v>
      </c>
      <c r="AY2257" t="s">
        <v>51</v>
      </c>
    </row>
    <row r="2258" spans="1:51" hidden="1" x14ac:dyDescent="0.25">
      <c r="A2258">
        <v>457975</v>
      </c>
      <c r="B2258">
        <v>65</v>
      </c>
      <c r="C2258">
        <v>65</v>
      </c>
      <c r="E2258">
        <v>7</v>
      </c>
      <c r="F2258" t="s">
        <v>2335</v>
      </c>
      <c r="G2258" s="22">
        <v>15893</v>
      </c>
      <c r="H2258">
        <v>75</v>
      </c>
      <c r="I2258" t="s">
        <v>46</v>
      </c>
      <c r="J2258" t="s">
        <v>57</v>
      </c>
      <c r="K2258" t="s">
        <v>58</v>
      </c>
      <c r="L2258">
        <v>39.5</v>
      </c>
      <c r="M2258">
        <v>140</v>
      </c>
      <c r="N2258">
        <v>80</v>
      </c>
      <c r="O2258">
        <v>60</v>
      </c>
      <c r="P2258">
        <v>110</v>
      </c>
      <c r="Q2258">
        <v>82</v>
      </c>
      <c r="R2258" t="s">
        <v>105</v>
      </c>
      <c r="S2258" t="s">
        <v>50</v>
      </c>
      <c r="T2258" t="s">
        <v>50</v>
      </c>
      <c r="U2258" t="s">
        <v>51</v>
      </c>
      <c r="V2258" t="s">
        <v>51</v>
      </c>
      <c r="W2258" t="s">
        <v>51</v>
      </c>
      <c r="X2258" t="s">
        <v>51</v>
      </c>
      <c r="Y2258" t="s">
        <v>51</v>
      </c>
      <c r="Z2258" t="s">
        <v>52</v>
      </c>
      <c r="AA2258" t="s">
        <v>50</v>
      </c>
      <c r="AB2258" t="s">
        <v>50</v>
      </c>
      <c r="AC2258">
        <v>75</v>
      </c>
      <c r="AD2258">
        <v>68</v>
      </c>
      <c r="AF2258">
        <v>3.8</v>
      </c>
      <c r="AI2258">
        <v>3.8</v>
      </c>
      <c r="AK2258" t="s">
        <v>50</v>
      </c>
      <c r="AL2258" t="s">
        <v>50</v>
      </c>
      <c r="AM2258" t="s">
        <v>51</v>
      </c>
      <c r="AN2258" t="s">
        <v>50</v>
      </c>
      <c r="AO2258" t="s">
        <v>51</v>
      </c>
      <c r="AP2258" t="s">
        <v>51</v>
      </c>
      <c r="AQ2258" t="s">
        <v>50</v>
      </c>
      <c r="AR2258" t="s">
        <v>50</v>
      </c>
      <c r="AS2258" t="s">
        <v>51</v>
      </c>
      <c r="AT2258" t="s">
        <v>50</v>
      </c>
      <c r="AU2258" t="s">
        <v>52</v>
      </c>
      <c r="AV2258" t="s">
        <v>52</v>
      </c>
      <c r="AW2258" t="s">
        <v>52</v>
      </c>
      <c r="AX2258" t="s">
        <v>52</v>
      </c>
      <c r="AY2258" t="s">
        <v>51</v>
      </c>
    </row>
    <row r="2259" spans="1:51" x14ac:dyDescent="0.25">
      <c r="A2259">
        <v>466779</v>
      </c>
      <c r="B2259">
        <v>55</v>
      </c>
      <c r="C2259">
        <v>55</v>
      </c>
      <c r="E2259">
        <v>1</v>
      </c>
      <c r="F2259" t="s">
        <v>568</v>
      </c>
      <c r="G2259" s="22">
        <v>12606</v>
      </c>
      <c r="H2259">
        <v>84</v>
      </c>
      <c r="I2259" t="s">
        <v>56</v>
      </c>
      <c r="J2259" t="s">
        <v>57</v>
      </c>
      <c r="K2259" t="s">
        <v>58</v>
      </c>
      <c r="L2259">
        <v>24.9</v>
      </c>
      <c r="M2259">
        <v>120</v>
      </c>
      <c r="N2259">
        <v>60</v>
      </c>
      <c r="O2259">
        <v>60</v>
      </c>
      <c r="P2259">
        <v>90</v>
      </c>
      <c r="Q2259">
        <v>77</v>
      </c>
      <c r="R2259" t="s">
        <v>54</v>
      </c>
      <c r="S2259" t="s">
        <v>50</v>
      </c>
      <c r="T2259" t="s">
        <v>50</v>
      </c>
      <c r="U2259" t="s">
        <v>50</v>
      </c>
      <c r="V2259" t="s">
        <v>51</v>
      </c>
      <c r="W2259" t="s">
        <v>50</v>
      </c>
      <c r="X2259" t="s">
        <v>50</v>
      </c>
      <c r="Y2259" t="s">
        <v>50</v>
      </c>
      <c r="Z2259" t="s">
        <v>52</v>
      </c>
      <c r="AA2259" t="s">
        <v>50</v>
      </c>
      <c r="AB2259" t="s">
        <v>51</v>
      </c>
      <c r="AC2259">
        <v>89</v>
      </c>
      <c r="AD2259">
        <v>69</v>
      </c>
      <c r="AF2259">
        <v>5</v>
      </c>
      <c r="AI2259">
        <v>3.5</v>
      </c>
      <c r="AK2259" t="s">
        <v>50</v>
      </c>
      <c r="AL2259" t="s">
        <v>51</v>
      </c>
      <c r="AM2259" t="s">
        <v>50</v>
      </c>
      <c r="AN2259" t="s">
        <v>51</v>
      </c>
      <c r="AO2259" t="s">
        <v>51</v>
      </c>
      <c r="AP2259" t="s">
        <v>51</v>
      </c>
      <c r="AQ2259" t="s">
        <v>50</v>
      </c>
      <c r="AR2259" t="s">
        <v>50</v>
      </c>
      <c r="AS2259" t="s">
        <v>51</v>
      </c>
      <c r="AT2259" t="s">
        <v>51</v>
      </c>
      <c r="AU2259" t="s">
        <v>52</v>
      </c>
      <c r="AV2259" t="s">
        <v>52</v>
      </c>
      <c r="AW2259" t="s">
        <v>52</v>
      </c>
      <c r="AX2259" t="s">
        <v>52</v>
      </c>
      <c r="AY2259" t="s">
        <v>51</v>
      </c>
    </row>
  </sheetData>
  <autoFilter ref="A1:AY2259" xr:uid="{8AB6C6F3-7477-42A1-9824-1A2F55C89CD7}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ACD3-6753-4175-A493-C5BB7E55A539}">
  <dimension ref="A1:AW7"/>
  <sheetViews>
    <sheetView workbookViewId="0">
      <selection activeCell="B10" sqref="B10"/>
    </sheetView>
  </sheetViews>
  <sheetFormatPr defaultRowHeight="15" x14ac:dyDescent="0.25"/>
  <cols>
    <col min="1" max="1" width="13.28515625" bestFit="1" customWidth="1"/>
    <col min="2" max="2" width="28.5703125" bestFit="1" customWidth="1"/>
    <col min="3" max="3" width="12" bestFit="1" customWidth="1"/>
    <col min="4" max="4" width="13.7109375" bestFit="1" customWidth="1"/>
    <col min="5" max="5" width="10.85546875" bestFit="1" customWidth="1"/>
    <col min="6" max="6" width="22.42578125" bestFit="1" customWidth="1"/>
    <col min="7" max="7" width="7.140625" bestFit="1" customWidth="1"/>
    <col min="8" max="8" width="12" bestFit="1" customWidth="1"/>
    <col min="9" max="9" width="10" bestFit="1" customWidth="1"/>
    <col min="10" max="10" width="10.85546875" bestFit="1" customWidth="1"/>
    <col min="11" max="11" width="10" bestFit="1" customWidth="1"/>
    <col min="12" max="12" width="12" bestFit="1" customWidth="1"/>
    <col min="13" max="13" width="12.28515625" bestFit="1" customWidth="1"/>
    <col min="14" max="14" width="13.140625" bestFit="1" customWidth="1"/>
    <col min="15" max="15" width="16.42578125" bestFit="1" customWidth="1"/>
    <col min="16" max="16" width="24.140625" bestFit="1" customWidth="1"/>
    <col min="17" max="17" width="12.5703125" bestFit="1" customWidth="1"/>
    <col min="18" max="18" width="13.28515625" bestFit="1" customWidth="1"/>
    <col min="19" max="19" width="13.7109375" bestFit="1" customWidth="1"/>
    <col min="20" max="20" width="25.5703125" bestFit="1" customWidth="1"/>
    <col min="21" max="21" width="12.85546875" bestFit="1" customWidth="1"/>
    <col min="22" max="22" width="15.42578125" bestFit="1" customWidth="1"/>
    <col min="23" max="23" width="11.140625" bestFit="1" customWidth="1"/>
    <col min="24" max="24" width="18.42578125" bestFit="1" customWidth="1"/>
    <col min="25" max="25" width="14.7109375" bestFit="1" customWidth="1"/>
    <col min="26" max="26" width="15.7109375" bestFit="1" customWidth="1"/>
    <col min="27" max="27" width="25.85546875" bestFit="1" customWidth="1"/>
    <col min="28" max="28" width="11.140625" bestFit="1" customWidth="1"/>
    <col min="29" max="29" width="12.5703125" bestFit="1" customWidth="1"/>
    <col min="30" max="30" width="12" bestFit="1" customWidth="1"/>
    <col min="31" max="31" width="15.140625" bestFit="1" customWidth="1"/>
    <col min="32" max="32" width="12.42578125" bestFit="1" customWidth="1"/>
    <col min="33" max="33" width="13.140625" bestFit="1" customWidth="1"/>
    <col min="34" max="34" width="12" bestFit="1" customWidth="1"/>
    <col min="35" max="35" width="18.28515625" bestFit="1" customWidth="1"/>
    <col min="36" max="36" width="16.85546875" bestFit="1" customWidth="1"/>
    <col min="37" max="37" width="7.28515625" bestFit="1" customWidth="1"/>
    <col min="38" max="38" width="7.7109375" bestFit="1" customWidth="1"/>
    <col min="39" max="39" width="20.7109375" bestFit="1" customWidth="1"/>
    <col min="40" max="40" width="15.5703125" bestFit="1" customWidth="1"/>
    <col min="41" max="41" width="11.140625" bestFit="1" customWidth="1"/>
    <col min="42" max="42" width="25.5703125" bestFit="1" customWidth="1"/>
    <col min="43" max="43" width="10" bestFit="1" customWidth="1"/>
    <col min="44" max="44" width="9.28515625" bestFit="1" customWidth="1"/>
    <col min="45" max="45" width="10.42578125" bestFit="1" customWidth="1"/>
    <col min="46" max="46" width="19" bestFit="1" customWidth="1"/>
    <col min="47" max="47" width="24.28515625" bestFit="1" customWidth="1"/>
    <col min="48" max="48" width="18.28515625" bestFit="1" customWidth="1"/>
    <col min="49" max="49" width="18.5703125" bestFit="1" customWidth="1"/>
  </cols>
  <sheetData>
    <row r="1" spans="1:49" x14ac:dyDescent="0.25">
      <c r="A1" t="s">
        <v>0</v>
      </c>
      <c r="B1" t="s">
        <v>569</v>
      </c>
      <c r="C1" t="s">
        <v>1</v>
      </c>
      <c r="D1" t="s">
        <v>2</v>
      </c>
      <c r="E1" t="s">
        <v>3</v>
      </c>
      <c r="F1" t="s">
        <v>4</v>
      </c>
      <c r="G1" t="s">
        <v>571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570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572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</row>
    <row r="2" spans="1:49" x14ac:dyDescent="0.25">
      <c r="A2" s="10" t="s">
        <v>2427</v>
      </c>
      <c r="B2">
        <v>60</v>
      </c>
      <c r="C2">
        <v>60</v>
      </c>
      <c r="D2">
        <v>57.5</v>
      </c>
      <c r="E2">
        <v>1</v>
      </c>
      <c r="H2">
        <v>80</v>
      </c>
      <c r="L2">
        <v>29.6</v>
      </c>
      <c r="M2">
        <v>125</v>
      </c>
      <c r="N2">
        <v>70</v>
      </c>
      <c r="O2">
        <v>55</v>
      </c>
      <c r="P2">
        <v>100</v>
      </c>
      <c r="Q2">
        <v>71</v>
      </c>
      <c r="AC2">
        <v>93</v>
      </c>
      <c r="AD2">
        <v>56</v>
      </c>
      <c r="AE2">
        <v>128</v>
      </c>
      <c r="AF2">
        <v>4.4000000000000004</v>
      </c>
      <c r="AG2">
        <v>186</v>
      </c>
      <c r="AH2">
        <v>33.85</v>
      </c>
      <c r="AI2">
        <v>4.4000000000000004</v>
      </c>
    </row>
    <row r="3" spans="1:49" x14ac:dyDescent="0.25">
      <c r="A3" s="10" t="s">
        <v>2428</v>
      </c>
      <c r="B3">
        <v>60.324852071005921</v>
      </c>
      <c r="C3">
        <v>60.052366863905327</v>
      </c>
      <c r="D3">
        <v>54.487124463519315</v>
      </c>
      <c r="E3">
        <v>1</v>
      </c>
      <c r="H3">
        <v>78.193293885601577</v>
      </c>
      <c r="L3">
        <v>30.373852295409165</v>
      </c>
      <c r="M3">
        <v>128.08113590263693</v>
      </c>
      <c r="N3">
        <v>71.537525354969574</v>
      </c>
      <c r="O3">
        <v>54.982248520710058</v>
      </c>
      <c r="P3">
        <v>97.053254437869825</v>
      </c>
      <c r="Q3">
        <v>72.981744421906697</v>
      </c>
      <c r="AC3">
        <v>100.65012406947891</v>
      </c>
      <c r="AD3">
        <v>54.785897435897439</v>
      </c>
      <c r="AE3">
        <v>121.74601226993865</v>
      </c>
      <c r="AF3">
        <v>4.4453865336658351</v>
      </c>
      <c r="AG3">
        <v>720.28</v>
      </c>
      <c r="AH3">
        <v>54.691666666666663</v>
      </c>
      <c r="AI3">
        <v>2.2604229607250756</v>
      </c>
    </row>
    <row r="4" spans="1:49" x14ac:dyDescent="0.25">
      <c r="A4" s="10" t="s">
        <v>2430</v>
      </c>
      <c r="B4">
        <v>55</v>
      </c>
      <c r="C4">
        <v>55</v>
      </c>
      <c r="D4">
        <v>50</v>
      </c>
      <c r="E4">
        <v>1</v>
      </c>
      <c r="H4">
        <v>72</v>
      </c>
      <c r="L4">
        <v>25</v>
      </c>
      <c r="M4">
        <v>115</v>
      </c>
      <c r="N4">
        <v>65</v>
      </c>
      <c r="O4">
        <v>45</v>
      </c>
      <c r="P4">
        <v>90</v>
      </c>
      <c r="Q4">
        <v>63</v>
      </c>
      <c r="AC4">
        <v>76</v>
      </c>
      <c r="AD4">
        <v>42</v>
      </c>
      <c r="AE4">
        <v>113</v>
      </c>
      <c r="AF4">
        <v>4.0999999999999996</v>
      </c>
      <c r="AG4">
        <v>44</v>
      </c>
      <c r="AH4">
        <v>9.5</v>
      </c>
      <c r="AI4">
        <v>3.7</v>
      </c>
    </row>
    <row r="5" spans="1:49" x14ac:dyDescent="0.25">
      <c r="A5" s="10" t="s">
        <v>2431</v>
      </c>
      <c r="B5">
        <v>65</v>
      </c>
      <c r="C5">
        <v>64</v>
      </c>
      <c r="D5">
        <v>63</v>
      </c>
      <c r="E5">
        <v>1</v>
      </c>
      <c r="H5">
        <v>86</v>
      </c>
      <c r="L5">
        <v>35</v>
      </c>
      <c r="M5">
        <v>140</v>
      </c>
      <c r="N5">
        <v>80</v>
      </c>
      <c r="O5">
        <v>65</v>
      </c>
      <c r="P5">
        <v>107.5</v>
      </c>
      <c r="Q5">
        <v>80</v>
      </c>
      <c r="AC5">
        <v>116</v>
      </c>
      <c r="AD5">
        <v>72</v>
      </c>
      <c r="AE5">
        <v>140</v>
      </c>
      <c r="AF5">
        <v>4.7</v>
      </c>
      <c r="AG5">
        <v>735</v>
      </c>
      <c r="AH5">
        <v>56.1</v>
      </c>
      <c r="AI5">
        <v>5.0999999999999996</v>
      </c>
    </row>
    <row r="6" spans="1:49" x14ac:dyDescent="0.25">
      <c r="A6" s="10" t="s">
        <v>2429</v>
      </c>
      <c r="B6">
        <v>10</v>
      </c>
      <c r="C6">
        <v>9</v>
      </c>
      <c r="D6">
        <v>13</v>
      </c>
      <c r="E6">
        <v>0</v>
      </c>
      <c r="H6">
        <v>14</v>
      </c>
      <c r="L6">
        <v>10</v>
      </c>
      <c r="M6">
        <v>25</v>
      </c>
      <c r="N6">
        <v>15</v>
      </c>
      <c r="O6">
        <v>20</v>
      </c>
      <c r="P6">
        <v>17.5</v>
      </c>
      <c r="Q6">
        <v>17</v>
      </c>
      <c r="AC6">
        <v>40</v>
      </c>
      <c r="AD6">
        <v>30</v>
      </c>
      <c r="AE6">
        <v>27</v>
      </c>
      <c r="AF6">
        <v>0.60000000000000053</v>
      </c>
      <c r="AG6">
        <v>691</v>
      </c>
      <c r="AH6">
        <v>46.6</v>
      </c>
      <c r="AI6">
        <v>1.3999999999999995</v>
      </c>
    </row>
    <row r="7" spans="1:49" x14ac:dyDescent="0.25">
      <c r="A7" s="10" t="s">
        <v>2432</v>
      </c>
      <c r="B7">
        <v>6.2347659182321475</v>
      </c>
      <c r="C7">
        <v>5.7466189534515664</v>
      </c>
      <c r="D7">
        <v>12.782920623648449</v>
      </c>
      <c r="E7">
        <v>0</v>
      </c>
      <c r="H7">
        <v>12.117430785946144</v>
      </c>
      <c r="L7">
        <v>7.4994145724943726</v>
      </c>
      <c r="M7">
        <v>18.690937032754309</v>
      </c>
      <c r="N7">
        <v>10.15215101771293</v>
      </c>
      <c r="O7">
        <v>18.123687916891154</v>
      </c>
      <c r="P7">
        <v>20.672491418381053</v>
      </c>
      <c r="Q7">
        <v>14.195415762073482</v>
      </c>
      <c r="AC7">
        <v>37.086481810346278</v>
      </c>
      <c r="AD7">
        <v>19.129151350035084</v>
      </c>
      <c r="AE7">
        <v>33.709974320139487</v>
      </c>
      <c r="AF7">
        <v>0.47961954997498168</v>
      </c>
      <c r="AG7">
        <v>1344.4129301173307</v>
      </c>
      <c r="AH7">
        <v>82.427571052997621</v>
      </c>
      <c r="AI7">
        <v>1.108469014786585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8B7E-005F-4E03-8090-BD9B8394323D}">
  <dimension ref="A1:AX515"/>
  <sheetViews>
    <sheetView topLeftCell="A491" workbookViewId="0">
      <selection activeCell="A509" sqref="A509:AW515"/>
    </sheetView>
  </sheetViews>
  <sheetFormatPr defaultColWidth="9.140625" defaultRowHeight="15" x14ac:dyDescent="0.25"/>
  <cols>
    <col min="1" max="1" width="13.28515625" style="1" bestFit="1" customWidth="1"/>
    <col min="2" max="2" width="28.5703125" style="1" bestFit="1" customWidth="1"/>
    <col min="3" max="3" width="12" style="1" bestFit="1" customWidth="1"/>
    <col min="4" max="4" width="13.7109375" style="1" bestFit="1" customWidth="1"/>
    <col min="5" max="5" width="10.85546875" style="1" bestFit="1" customWidth="1"/>
    <col min="6" max="6" width="30.85546875" style="1" bestFit="1" customWidth="1"/>
    <col min="7" max="7" width="14.85546875" style="1" bestFit="1" customWidth="1"/>
    <col min="8" max="8" width="12" style="1" bestFit="1" customWidth="1"/>
    <col min="9" max="9" width="10" style="1" bestFit="1" customWidth="1"/>
    <col min="10" max="10" width="10.85546875" style="1" bestFit="1" customWidth="1"/>
    <col min="11" max="11" width="28" style="1" bestFit="1" customWidth="1"/>
    <col min="12" max="12" width="12" style="1" bestFit="1" customWidth="1"/>
    <col min="13" max="13" width="12.28515625" style="1" bestFit="1" customWidth="1"/>
    <col min="14" max="14" width="13.140625" style="1" bestFit="1" customWidth="1"/>
    <col min="15" max="15" width="16.42578125" style="1" bestFit="1" customWidth="1"/>
    <col min="16" max="16" width="24.140625" style="1" bestFit="1" customWidth="1"/>
    <col min="17" max="17" width="12.5703125" style="1" bestFit="1" customWidth="1"/>
    <col min="18" max="18" width="15.7109375" style="1" bestFit="1" customWidth="1"/>
    <col min="19" max="19" width="13.7109375" style="1" bestFit="1" customWidth="1"/>
    <col min="20" max="20" width="25.5703125" style="1" bestFit="1" customWidth="1"/>
    <col min="21" max="21" width="12.85546875" style="1" bestFit="1" customWidth="1"/>
    <col min="22" max="22" width="15.42578125" style="1" bestFit="1" customWidth="1"/>
    <col min="23" max="23" width="11.140625" style="1" bestFit="1" customWidth="1"/>
    <col min="24" max="24" width="18.42578125" style="1" bestFit="1" customWidth="1"/>
    <col min="25" max="25" width="14.7109375" style="1" bestFit="1" customWidth="1"/>
    <col min="26" max="26" width="15.7109375" style="1" bestFit="1" customWidth="1"/>
    <col min="27" max="27" width="25.85546875" style="1" bestFit="1" customWidth="1"/>
    <col min="28" max="28" width="11.140625" style="1" bestFit="1" customWidth="1"/>
    <col min="29" max="29" width="12.5703125" style="1" bestFit="1" customWidth="1"/>
    <col min="30" max="30" width="12" style="1" bestFit="1" customWidth="1"/>
    <col min="31" max="31" width="15.140625" style="1" bestFit="1" customWidth="1"/>
    <col min="32" max="32" width="12.42578125" style="1" bestFit="1" customWidth="1"/>
    <col min="33" max="33" width="13.140625" style="1" bestFit="1" customWidth="1"/>
    <col min="34" max="34" width="12" style="1" bestFit="1" customWidth="1"/>
    <col min="35" max="35" width="18.28515625" style="1" bestFit="1" customWidth="1"/>
    <col min="36" max="36" width="16.85546875" style="1" bestFit="1" customWidth="1"/>
    <col min="37" max="37" width="7.28515625" style="1" bestFit="1" customWidth="1"/>
    <col min="38" max="38" width="7.7109375" style="1" bestFit="1" customWidth="1"/>
    <col min="39" max="39" width="20.7109375" style="1" bestFit="1" customWidth="1"/>
    <col min="40" max="40" width="15.5703125" style="1" bestFit="1" customWidth="1"/>
    <col min="41" max="41" width="11.140625" style="1" bestFit="1" customWidth="1"/>
    <col min="42" max="42" width="25.5703125" style="1" bestFit="1" customWidth="1"/>
    <col min="43" max="43" width="10" style="1" bestFit="1" customWidth="1"/>
    <col min="44" max="44" width="9.28515625" style="1" bestFit="1" customWidth="1"/>
    <col min="45" max="45" width="10.42578125" style="1" bestFit="1" customWidth="1"/>
    <col min="46" max="46" width="19" style="1" bestFit="1" customWidth="1"/>
    <col min="47" max="47" width="24.28515625" style="1" bestFit="1" customWidth="1"/>
    <col min="48" max="48" width="18.28515625" style="1" bestFit="1" customWidth="1"/>
    <col min="49" max="49" width="18.5703125" style="1" bestFit="1" customWidth="1"/>
    <col min="50" max="16384" width="9.140625" style="1"/>
  </cols>
  <sheetData>
    <row r="1" spans="1:49" s="16" customFormat="1" x14ac:dyDescent="0.25">
      <c r="A1" s="12" t="s">
        <v>0</v>
      </c>
      <c r="B1" s="13" t="s">
        <v>569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571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570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572</v>
      </c>
      <c r="AA1" s="14" t="s">
        <v>22</v>
      </c>
      <c r="AB1" s="14" t="s">
        <v>23</v>
      </c>
      <c r="AC1" s="14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4" t="s">
        <v>29</v>
      </c>
      <c r="AI1" s="14" t="s">
        <v>30</v>
      </c>
      <c r="AJ1" s="14" t="s">
        <v>31</v>
      </c>
      <c r="AK1" s="14" t="s">
        <v>32</v>
      </c>
      <c r="AL1" s="14" t="s">
        <v>33</v>
      </c>
      <c r="AM1" s="14" t="s">
        <v>34</v>
      </c>
      <c r="AN1" s="14" t="s">
        <v>35</v>
      </c>
      <c r="AO1" s="14" t="s">
        <v>36</v>
      </c>
      <c r="AP1" s="14" t="s">
        <v>37</v>
      </c>
      <c r="AQ1" s="14" t="s">
        <v>38</v>
      </c>
      <c r="AR1" s="14" t="s">
        <v>39</v>
      </c>
      <c r="AS1" s="14" t="s">
        <v>40</v>
      </c>
      <c r="AT1" s="14" t="s">
        <v>41</v>
      </c>
      <c r="AU1" s="14" t="s">
        <v>42</v>
      </c>
      <c r="AV1" s="14" t="s">
        <v>43</v>
      </c>
      <c r="AW1" s="15" t="s">
        <v>44</v>
      </c>
    </row>
    <row r="2" spans="1:49" x14ac:dyDescent="0.25">
      <c r="A2" s="4">
        <v>133191</v>
      </c>
      <c r="B2" s="1">
        <v>65</v>
      </c>
      <c r="C2" s="1">
        <v>65</v>
      </c>
      <c r="D2" s="1">
        <v>65</v>
      </c>
      <c r="E2" s="1">
        <v>1</v>
      </c>
      <c r="F2" s="1" t="s">
        <v>45</v>
      </c>
      <c r="G2" s="3">
        <v>15825</v>
      </c>
      <c r="H2" s="1">
        <v>75</v>
      </c>
      <c r="I2" s="1" t="s">
        <v>46</v>
      </c>
      <c r="J2" s="1" t="s">
        <v>47</v>
      </c>
      <c r="K2" s="1" t="s">
        <v>48</v>
      </c>
      <c r="L2" s="1">
        <v>28.5</v>
      </c>
      <c r="M2" s="1">
        <v>140</v>
      </c>
      <c r="N2" s="1">
        <v>70</v>
      </c>
      <c r="O2" s="1">
        <v>70</v>
      </c>
      <c r="P2" s="1">
        <v>105</v>
      </c>
      <c r="Q2" s="1">
        <v>62</v>
      </c>
      <c r="R2" s="1" t="s">
        <v>49</v>
      </c>
      <c r="S2" s="1" t="s">
        <v>50</v>
      </c>
      <c r="T2" s="1" t="s">
        <v>50</v>
      </c>
      <c r="U2" s="1" t="s">
        <v>50</v>
      </c>
      <c r="V2" s="1" t="s">
        <v>51</v>
      </c>
      <c r="W2" s="1" t="s">
        <v>50</v>
      </c>
      <c r="X2" s="1" t="s">
        <v>50</v>
      </c>
      <c r="Y2" s="1" t="s">
        <v>51</v>
      </c>
      <c r="Z2" s="1" t="s">
        <v>52</v>
      </c>
      <c r="AA2" s="1" t="s">
        <v>50</v>
      </c>
      <c r="AB2" s="1" t="s">
        <v>50</v>
      </c>
      <c r="AC2" s="1">
        <v>75</v>
      </c>
      <c r="AD2" s="1">
        <v>68</v>
      </c>
      <c r="AE2" s="1">
        <v>130</v>
      </c>
      <c r="AF2" s="1">
        <v>4.3</v>
      </c>
      <c r="AI2" s="1">
        <v>6.4</v>
      </c>
      <c r="AJ2" s="1">
        <v>3.3</v>
      </c>
      <c r="AK2" s="1" t="s">
        <v>50</v>
      </c>
      <c r="AL2" s="1" t="s">
        <v>51</v>
      </c>
      <c r="AM2" s="1" t="s">
        <v>50</v>
      </c>
      <c r="AN2" s="1" t="s">
        <v>50</v>
      </c>
      <c r="AO2" s="1" t="s">
        <v>51</v>
      </c>
      <c r="AP2" s="1" t="s">
        <v>50</v>
      </c>
      <c r="AQ2" s="1" t="s">
        <v>50</v>
      </c>
      <c r="AR2" s="1" t="s">
        <v>50</v>
      </c>
      <c r="AS2" s="1" t="s">
        <v>50</v>
      </c>
      <c r="AT2" s="1" t="s">
        <v>52</v>
      </c>
      <c r="AU2" s="1" t="s">
        <v>52</v>
      </c>
      <c r="AV2" s="1" t="s">
        <v>52</v>
      </c>
      <c r="AW2" s="6" t="s">
        <v>51</v>
      </c>
    </row>
    <row r="3" spans="1:49" x14ac:dyDescent="0.25">
      <c r="A3" s="4">
        <v>133669</v>
      </c>
      <c r="B3" s="1">
        <v>60</v>
      </c>
      <c r="C3" s="1">
        <v>60</v>
      </c>
      <c r="D3" s="1">
        <v>60</v>
      </c>
      <c r="E3" s="1">
        <v>1</v>
      </c>
      <c r="F3" s="1" t="s">
        <v>53</v>
      </c>
      <c r="G3" s="3">
        <v>12352</v>
      </c>
      <c r="H3" s="1">
        <v>85</v>
      </c>
      <c r="I3" s="1" t="s">
        <v>46</v>
      </c>
      <c r="J3" s="1" t="s">
        <v>47</v>
      </c>
      <c r="K3" s="1" t="s">
        <v>48</v>
      </c>
      <c r="L3" s="1">
        <v>28.1</v>
      </c>
      <c r="M3" s="1">
        <v>120</v>
      </c>
      <c r="N3" s="1">
        <v>70</v>
      </c>
      <c r="O3" s="1">
        <v>50</v>
      </c>
      <c r="P3" s="1">
        <v>95</v>
      </c>
      <c r="Q3" s="1">
        <v>94</v>
      </c>
      <c r="R3" s="1" t="s">
        <v>54</v>
      </c>
      <c r="S3" s="1" t="s">
        <v>50</v>
      </c>
      <c r="T3" s="1" t="s">
        <v>50</v>
      </c>
      <c r="U3" s="1" t="s">
        <v>50</v>
      </c>
      <c r="V3" s="1" t="s">
        <v>51</v>
      </c>
      <c r="W3" s="1" t="s">
        <v>51</v>
      </c>
      <c r="X3" s="1" t="s">
        <v>50</v>
      </c>
      <c r="Y3" s="1" t="s">
        <v>50</v>
      </c>
      <c r="Z3" s="1" t="s">
        <v>52</v>
      </c>
      <c r="AA3" s="1" t="s">
        <v>50</v>
      </c>
      <c r="AB3" s="1" t="s">
        <v>50</v>
      </c>
      <c r="AC3" s="1">
        <v>72</v>
      </c>
      <c r="AD3" s="1">
        <v>67</v>
      </c>
      <c r="AE3" s="1">
        <v>119</v>
      </c>
      <c r="AF3" s="1">
        <v>5.7</v>
      </c>
      <c r="AK3" s="1" t="s">
        <v>50</v>
      </c>
      <c r="AL3" s="1" t="s">
        <v>51</v>
      </c>
      <c r="AM3" s="1" t="s">
        <v>50</v>
      </c>
      <c r="AN3" s="1" t="s">
        <v>50</v>
      </c>
      <c r="AO3" s="1" t="s">
        <v>51</v>
      </c>
      <c r="AP3" s="1" t="s">
        <v>51</v>
      </c>
      <c r="AQ3" s="1" t="s">
        <v>50</v>
      </c>
      <c r="AR3" s="1" t="s">
        <v>50</v>
      </c>
      <c r="AS3" s="1" t="s">
        <v>50</v>
      </c>
      <c r="AT3" s="1" t="s">
        <v>52</v>
      </c>
      <c r="AU3" s="1" t="s">
        <v>52</v>
      </c>
      <c r="AV3" s="1" t="s">
        <v>52</v>
      </c>
      <c r="AW3" s="6" t="s">
        <v>51</v>
      </c>
    </row>
    <row r="4" spans="1:49" x14ac:dyDescent="0.25">
      <c r="A4" s="4">
        <v>133817</v>
      </c>
      <c r="B4" s="1">
        <v>52</v>
      </c>
      <c r="C4" s="1">
        <v>52</v>
      </c>
      <c r="D4" s="1">
        <v>50</v>
      </c>
      <c r="E4" s="1">
        <v>1</v>
      </c>
      <c r="F4" s="1" t="s">
        <v>55</v>
      </c>
      <c r="G4" s="3">
        <v>9513</v>
      </c>
      <c r="H4" s="1">
        <v>92</v>
      </c>
      <c r="I4" s="1" t="s">
        <v>56</v>
      </c>
      <c r="J4" s="1" t="s">
        <v>57</v>
      </c>
      <c r="K4" s="1" t="s">
        <v>58</v>
      </c>
      <c r="L4" s="1">
        <v>26.7</v>
      </c>
      <c r="M4" s="1">
        <v>120</v>
      </c>
      <c r="N4" s="1">
        <v>60</v>
      </c>
      <c r="O4" s="1">
        <v>60</v>
      </c>
      <c r="P4" s="1">
        <v>90</v>
      </c>
      <c r="Q4" s="1">
        <v>77</v>
      </c>
      <c r="R4" s="1" t="s">
        <v>59</v>
      </c>
      <c r="S4" s="1" t="s">
        <v>50</v>
      </c>
      <c r="T4" s="1" t="s">
        <v>50</v>
      </c>
      <c r="U4" s="1" t="s">
        <v>50</v>
      </c>
      <c r="V4" s="1" t="s">
        <v>51</v>
      </c>
      <c r="W4" s="1" t="s">
        <v>51</v>
      </c>
      <c r="X4" s="1" t="s">
        <v>51</v>
      </c>
      <c r="Y4" s="1" t="s">
        <v>51</v>
      </c>
      <c r="Z4" s="1" t="s">
        <v>52</v>
      </c>
      <c r="AA4" s="1" t="s">
        <v>50</v>
      </c>
      <c r="AB4" s="1" t="s">
        <v>51</v>
      </c>
      <c r="AC4" s="1">
        <v>102</v>
      </c>
      <c r="AD4" s="1">
        <v>55</v>
      </c>
      <c r="AE4" s="1">
        <v>124</v>
      </c>
      <c r="AF4" s="1">
        <v>4.8</v>
      </c>
      <c r="AK4" s="1" t="s">
        <v>50</v>
      </c>
      <c r="AL4" s="1" t="s">
        <v>50</v>
      </c>
      <c r="AM4" s="1" t="s">
        <v>50</v>
      </c>
      <c r="AN4" s="1" t="s">
        <v>51</v>
      </c>
      <c r="AO4" s="1" t="s">
        <v>51</v>
      </c>
      <c r="AP4" s="1" t="s">
        <v>50</v>
      </c>
      <c r="AQ4" s="1" t="s">
        <v>51</v>
      </c>
      <c r="AR4" s="1" t="s">
        <v>51</v>
      </c>
      <c r="AS4" s="1" t="s">
        <v>50</v>
      </c>
      <c r="AT4" s="1" t="s">
        <v>52</v>
      </c>
      <c r="AU4" s="1" t="s">
        <v>52</v>
      </c>
      <c r="AV4" s="1" t="s">
        <v>52</v>
      </c>
      <c r="AW4" s="6" t="s">
        <v>51</v>
      </c>
    </row>
    <row r="5" spans="1:49" x14ac:dyDescent="0.25">
      <c r="A5" s="4">
        <v>134846</v>
      </c>
      <c r="B5" s="1">
        <v>56</v>
      </c>
      <c r="D5" s="1">
        <v>56</v>
      </c>
      <c r="E5" s="1">
        <v>1</v>
      </c>
      <c r="F5" s="1" t="s">
        <v>60</v>
      </c>
      <c r="G5" s="3">
        <v>13322</v>
      </c>
      <c r="H5" s="1">
        <v>82</v>
      </c>
      <c r="I5" s="1" t="s">
        <v>56</v>
      </c>
      <c r="J5" s="1" t="s">
        <v>57</v>
      </c>
      <c r="K5" s="1" t="s">
        <v>58</v>
      </c>
      <c r="L5" s="1">
        <v>34.479999999999997</v>
      </c>
      <c r="M5" s="1">
        <v>155</v>
      </c>
      <c r="N5" s="1">
        <v>80</v>
      </c>
      <c r="O5" s="1">
        <v>75</v>
      </c>
      <c r="P5" s="1">
        <v>117.5</v>
      </c>
      <c r="Q5" s="1">
        <v>105</v>
      </c>
      <c r="R5" s="1" t="s">
        <v>54</v>
      </c>
      <c r="S5" s="1" t="s">
        <v>50</v>
      </c>
      <c r="T5" s="1" t="s">
        <v>50</v>
      </c>
      <c r="U5" s="1" t="s">
        <v>50</v>
      </c>
      <c r="V5" s="1" t="s">
        <v>51</v>
      </c>
      <c r="W5" s="1" t="s">
        <v>51</v>
      </c>
      <c r="X5" s="1" t="s">
        <v>51</v>
      </c>
      <c r="Y5" s="1" t="s">
        <v>51</v>
      </c>
      <c r="Z5" s="1" t="s">
        <v>52</v>
      </c>
      <c r="AA5" s="1" t="s">
        <v>50</v>
      </c>
      <c r="AB5" s="1" t="s">
        <v>51</v>
      </c>
      <c r="AI5" s="1" t="s">
        <v>52</v>
      </c>
      <c r="AJ5" s="1" t="s">
        <v>52</v>
      </c>
      <c r="AK5" s="1" t="s">
        <v>50</v>
      </c>
      <c r="AL5" s="1" t="s">
        <v>50</v>
      </c>
      <c r="AM5" s="1" t="s">
        <v>52</v>
      </c>
      <c r="AN5" s="1" t="s">
        <v>50</v>
      </c>
      <c r="AO5" s="1" t="s">
        <v>51</v>
      </c>
      <c r="AP5" s="1" t="s">
        <v>51</v>
      </c>
      <c r="AQ5" s="1" t="s">
        <v>50</v>
      </c>
      <c r="AR5" s="1" t="s">
        <v>51</v>
      </c>
      <c r="AS5" s="1" t="s">
        <v>50</v>
      </c>
      <c r="AT5" s="1" t="s">
        <v>52</v>
      </c>
      <c r="AU5" s="1" t="s">
        <v>52</v>
      </c>
      <c r="AV5" s="1" t="s">
        <v>52</v>
      </c>
      <c r="AW5" s="6" t="s">
        <v>51</v>
      </c>
    </row>
    <row r="6" spans="1:49" x14ac:dyDescent="0.25">
      <c r="A6" s="4">
        <v>135759</v>
      </c>
      <c r="B6" s="1">
        <v>52</v>
      </c>
      <c r="C6" s="1">
        <v>52</v>
      </c>
      <c r="E6" s="1">
        <v>1</v>
      </c>
      <c r="F6" s="1" t="s">
        <v>61</v>
      </c>
      <c r="G6" s="3">
        <v>11249</v>
      </c>
      <c r="H6" s="1">
        <v>88</v>
      </c>
      <c r="I6" s="1" t="s">
        <v>56</v>
      </c>
      <c r="J6" s="1" t="s">
        <v>47</v>
      </c>
      <c r="K6" s="1" t="s">
        <v>58</v>
      </c>
      <c r="L6" s="1">
        <v>26.1</v>
      </c>
      <c r="M6" s="1">
        <v>170</v>
      </c>
      <c r="N6" s="1">
        <v>70</v>
      </c>
      <c r="O6" s="1">
        <v>100</v>
      </c>
      <c r="P6" s="1">
        <v>120</v>
      </c>
      <c r="Q6" s="1">
        <v>56</v>
      </c>
      <c r="R6" s="1" t="s">
        <v>59</v>
      </c>
      <c r="S6" s="1" t="s">
        <v>50</v>
      </c>
      <c r="T6" s="1" t="s">
        <v>50</v>
      </c>
      <c r="U6" s="1" t="s">
        <v>50</v>
      </c>
      <c r="V6" s="1" t="s">
        <v>51</v>
      </c>
      <c r="W6" s="1" t="s">
        <v>51</v>
      </c>
      <c r="X6" s="1" t="s">
        <v>50</v>
      </c>
      <c r="Y6" s="1" t="s">
        <v>51</v>
      </c>
      <c r="Z6" s="1" t="s">
        <v>52</v>
      </c>
      <c r="AA6" s="1" t="s">
        <v>50</v>
      </c>
      <c r="AB6" s="1" t="s">
        <v>50</v>
      </c>
      <c r="AC6" s="1">
        <v>147</v>
      </c>
      <c r="AD6" s="1">
        <v>37</v>
      </c>
      <c r="AF6" s="1">
        <v>4</v>
      </c>
      <c r="AK6" s="1" t="s">
        <v>50</v>
      </c>
      <c r="AL6" s="1" t="s">
        <v>51</v>
      </c>
      <c r="AM6" s="1" t="s">
        <v>50</v>
      </c>
      <c r="AN6" s="1" t="s">
        <v>51</v>
      </c>
      <c r="AO6" s="1" t="s">
        <v>51</v>
      </c>
      <c r="AP6" s="1" t="s">
        <v>50</v>
      </c>
      <c r="AQ6" s="1" t="s">
        <v>50</v>
      </c>
      <c r="AR6" s="1" t="s">
        <v>51</v>
      </c>
      <c r="AS6" s="1" t="s">
        <v>51</v>
      </c>
      <c r="AT6" s="1" t="s">
        <v>52</v>
      </c>
      <c r="AU6" s="1" t="s">
        <v>52</v>
      </c>
      <c r="AV6" s="1" t="s">
        <v>52</v>
      </c>
      <c r="AW6" s="6" t="s">
        <v>51</v>
      </c>
    </row>
    <row r="7" spans="1:49" x14ac:dyDescent="0.25">
      <c r="A7" s="4">
        <v>136799</v>
      </c>
      <c r="B7" s="1">
        <v>52</v>
      </c>
      <c r="D7" s="1">
        <v>52</v>
      </c>
      <c r="E7" s="1">
        <v>1</v>
      </c>
      <c r="F7" s="1" t="s">
        <v>62</v>
      </c>
      <c r="G7" s="3">
        <v>17001</v>
      </c>
      <c r="H7" s="1">
        <v>72</v>
      </c>
      <c r="I7" s="1" t="s">
        <v>56</v>
      </c>
      <c r="J7" s="1" t="s">
        <v>47</v>
      </c>
      <c r="K7" s="1" t="s">
        <v>58</v>
      </c>
      <c r="L7" s="1">
        <v>25.95</v>
      </c>
      <c r="M7" s="1">
        <v>160</v>
      </c>
      <c r="N7" s="1">
        <v>80</v>
      </c>
      <c r="O7" s="1">
        <v>80</v>
      </c>
      <c r="P7" s="1">
        <v>120</v>
      </c>
      <c r="Q7" s="1">
        <v>48</v>
      </c>
      <c r="R7" s="1" t="s">
        <v>49</v>
      </c>
      <c r="S7" s="1" t="s">
        <v>50</v>
      </c>
      <c r="T7" s="1" t="s">
        <v>50</v>
      </c>
      <c r="U7" s="1" t="s">
        <v>50</v>
      </c>
      <c r="V7" s="1" t="s">
        <v>51</v>
      </c>
      <c r="W7" s="1" t="s">
        <v>50</v>
      </c>
      <c r="X7" s="1" t="s">
        <v>50</v>
      </c>
      <c r="Y7" s="1" t="s">
        <v>50</v>
      </c>
      <c r="Z7" s="1" t="s">
        <v>52</v>
      </c>
      <c r="AA7" s="1" t="s">
        <v>50</v>
      </c>
      <c r="AB7" s="1" t="s">
        <v>50</v>
      </c>
      <c r="AC7" s="1">
        <v>88</v>
      </c>
      <c r="AD7" s="1">
        <v>77</v>
      </c>
      <c r="AE7" s="1">
        <v>164</v>
      </c>
      <c r="AF7" s="1">
        <v>4.5</v>
      </c>
      <c r="AI7" s="1" t="s">
        <v>52</v>
      </c>
      <c r="AJ7" s="1" t="s">
        <v>52</v>
      </c>
      <c r="AK7" s="1" t="s">
        <v>51</v>
      </c>
      <c r="AL7" s="1" t="s">
        <v>50</v>
      </c>
      <c r="AM7" s="1" t="s">
        <v>52</v>
      </c>
      <c r="AN7" s="1" t="s">
        <v>51</v>
      </c>
      <c r="AO7" s="1" t="s">
        <v>51</v>
      </c>
      <c r="AQ7" s="1" t="s">
        <v>50</v>
      </c>
      <c r="AR7" s="1" t="s">
        <v>51</v>
      </c>
      <c r="AS7" s="1" t="s">
        <v>50</v>
      </c>
      <c r="AT7" s="1" t="s">
        <v>52</v>
      </c>
      <c r="AU7" s="1" t="s">
        <v>52</v>
      </c>
      <c r="AV7" s="1" t="s">
        <v>52</v>
      </c>
      <c r="AW7" s="6" t="s">
        <v>51</v>
      </c>
    </row>
    <row r="8" spans="1:49" x14ac:dyDescent="0.25">
      <c r="A8" s="4">
        <v>136903</v>
      </c>
      <c r="B8" s="1">
        <v>56</v>
      </c>
      <c r="C8" s="1">
        <v>56</v>
      </c>
      <c r="D8" s="1">
        <v>42</v>
      </c>
      <c r="E8" s="1">
        <v>1</v>
      </c>
      <c r="F8" s="1" t="s">
        <v>63</v>
      </c>
      <c r="G8" s="3">
        <v>12787</v>
      </c>
      <c r="H8" s="1">
        <v>83</v>
      </c>
      <c r="I8" s="1" t="s">
        <v>56</v>
      </c>
      <c r="J8" s="1" t="s">
        <v>47</v>
      </c>
      <c r="K8" s="1" t="s">
        <v>58</v>
      </c>
      <c r="L8" s="1">
        <v>23.67</v>
      </c>
      <c r="M8" s="1">
        <v>115</v>
      </c>
      <c r="N8" s="1">
        <v>70</v>
      </c>
      <c r="O8" s="1">
        <v>45</v>
      </c>
      <c r="P8" s="1">
        <v>92.5</v>
      </c>
      <c r="Q8" s="1">
        <v>60</v>
      </c>
      <c r="R8" s="1" t="s">
        <v>54</v>
      </c>
      <c r="S8" s="1" t="s">
        <v>50</v>
      </c>
      <c r="T8" s="1" t="s">
        <v>50</v>
      </c>
      <c r="U8" s="1" t="s">
        <v>50</v>
      </c>
      <c r="V8" s="1" t="s">
        <v>51</v>
      </c>
      <c r="W8" s="1" t="s">
        <v>50</v>
      </c>
      <c r="X8" s="1" t="s">
        <v>51</v>
      </c>
      <c r="Y8" s="1" t="s">
        <v>50</v>
      </c>
      <c r="Z8" s="1" t="b">
        <v>1</v>
      </c>
      <c r="AA8" s="1" t="s">
        <v>50</v>
      </c>
      <c r="AB8" s="1" t="s">
        <v>51</v>
      </c>
      <c r="AI8" s="1" t="s">
        <v>52</v>
      </c>
      <c r="AJ8" s="1" t="s">
        <v>52</v>
      </c>
      <c r="AK8" s="1" t="s">
        <v>50</v>
      </c>
      <c r="AL8" s="1" t="s">
        <v>50</v>
      </c>
      <c r="AM8" s="1" t="s">
        <v>52</v>
      </c>
      <c r="AN8" s="1" t="s">
        <v>51</v>
      </c>
      <c r="AO8" s="1" t="s">
        <v>51</v>
      </c>
      <c r="AQ8" s="1" t="s">
        <v>50</v>
      </c>
      <c r="AR8" s="1" t="s">
        <v>50</v>
      </c>
      <c r="AS8" s="1" t="s">
        <v>50</v>
      </c>
      <c r="AT8" s="1" t="s">
        <v>52</v>
      </c>
      <c r="AU8" s="1" t="s">
        <v>52</v>
      </c>
      <c r="AV8" s="1" t="s">
        <v>52</v>
      </c>
      <c r="AW8" s="6" t="s">
        <v>51</v>
      </c>
    </row>
    <row r="9" spans="1:49" x14ac:dyDescent="0.25">
      <c r="A9" s="4">
        <v>136959</v>
      </c>
      <c r="B9" s="1">
        <v>55</v>
      </c>
      <c r="D9" s="1">
        <v>55</v>
      </c>
      <c r="E9" s="1">
        <v>1</v>
      </c>
      <c r="F9" s="1" t="s">
        <v>64</v>
      </c>
      <c r="G9" s="3">
        <v>12798</v>
      </c>
      <c r="H9" s="1">
        <v>83</v>
      </c>
      <c r="I9" s="1" t="s">
        <v>56</v>
      </c>
      <c r="J9" s="1" t="s">
        <v>57</v>
      </c>
      <c r="K9" s="1" t="s">
        <v>48</v>
      </c>
      <c r="L9" s="1">
        <v>30.07</v>
      </c>
      <c r="M9" s="1">
        <v>118</v>
      </c>
      <c r="N9" s="1">
        <v>60</v>
      </c>
      <c r="O9" s="1">
        <v>58</v>
      </c>
      <c r="P9" s="1">
        <v>89</v>
      </c>
      <c r="Q9" s="1">
        <v>63</v>
      </c>
      <c r="R9" s="1" t="s">
        <v>54</v>
      </c>
      <c r="S9" s="1" t="s">
        <v>50</v>
      </c>
      <c r="T9" s="1" t="s">
        <v>51</v>
      </c>
      <c r="U9" s="1" t="s">
        <v>50</v>
      </c>
      <c r="V9" s="1" t="s">
        <v>50</v>
      </c>
      <c r="W9" s="1" t="s">
        <v>50</v>
      </c>
      <c r="X9" s="1" t="s">
        <v>51</v>
      </c>
      <c r="Y9" s="1" t="s">
        <v>51</v>
      </c>
      <c r="Z9" s="1" t="s">
        <v>52</v>
      </c>
      <c r="AA9" s="1" t="s">
        <v>50</v>
      </c>
      <c r="AB9" s="1" t="s">
        <v>50</v>
      </c>
      <c r="AC9" s="1">
        <v>62</v>
      </c>
      <c r="AD9" s="1">
        <v>89</v>
      </c>
      <c r="AE9" s="1">
        <v>145</v>
      </c>
      <c r="AF9" s="1">
        <v>4.8</v>
      </c>
      <c r="AI9" s="1" t="s">
        <v>52</v>
      </c>
      <c r="AJ9" s="1" t="s">
        <v>52</v>
      </c>
      <c r="AK9" s="1" t="s">
        <v>50</v>
      </c>
      <c r="AL9" s="1" t="s">
        <v>50</v>
      </c>
      <c r="AM9" s="1" t="s">
        <v>52</v>
      </c>
      <c r="AN9" s="1" t="s">
        <v>50</v>
      </c>
      <c r="AO9" s="1" t="s">
        <v>51</v>
      </c>
      <c r="AP9" s="1" t="s">
        <v>51</v>
      </c>
      <c r="AQ9" s="1" t="s">
        <v>50</v>
      </c>
      <c r="AR9" s="1" t="s">
        <v>51</v>
      </c>
      <c r="AS9" s="1" t="s">
        <v>50</v>
      </c>
      <c r="AT9" s="1" t="s">
        <v>52</v>
      </c>
      <c r="AU9" s="1" t="s">
        <v>52</v>
      </c>
      <c r="AV9" s="1" t="s">
        <v>52</v>
      </c>
      <c r="AW9" s="6" t="s">
        <v>51</v>
      </c>
    </row>
    <row r="10" spans="1:49" x14ac:dyDescent="0.25">
      <c r="A10" s="4">
        <v>137349</v>
      </c>
      <c r="B10" s="1">
        <v>58</v>
      </c>
      <c r="D10" s="1">
        <v>58</v>
      </c>
      <c r="E10" s="1">
        <v>1</v>
      </c>
      <c r="F10" s="1" t="s">
        <v>65</v>
      </c>
      <c r="G10" s="3">
        <v>15279</v>
      </c>
      <c r="H10" s="1">
        <v>77</v>
      </c>
      <c r="I10" s="1" t="s">
        <v>46</v>
      </c>
      <c r="J10" s="1" t="s">
        <v>57</v>
      </c>
      <c r="K10" s="1" t="s">
        <v>58</v>
      </c>
      <c r="L10" s="1">
        <v>40.82</v>
      </c>
      <c r="M10" s="1">
        <v>128</v>
      </c>
      <c r="N10" s="1">
        <v>80</v>
      </c>
      <c r="O10" s="1">
        <v>48</v>
      </c>
      <c r="P10" s="1">
        <v>104</v>
      </c>
      <c r="Q10" s="1">
        <v>80</v>
      </c>
      <c r="R10" s="1" t="s">
        <v>54</v>
      </c>
      <c r="S10" s="1" t="s">
        <v>50</v>
      </c>
      <c r="T10" s="1" t="s">
        <v>50</v>
      </c>
      <c r="U10" s="1" t="s">
        <v>50</v>
      </c>
      <c r="V10" s="1" t="s">
        <v>51</v>
      </c>
      <c r="W10" s="1" t="s">
        <v>50</v>
      </c>
      <c r="X10" s="1" t="s">
        <v>50</v>
      </c>
      <c r="Y10" s="1" t="s">
        <v>50</v>
      </c>
      <c r="Z10" s="1" t="s">
        <v>52</v>
      </c>
      <c r="AA10" s="1" t="s">
        <v>50</v>
      </c>
      <c r="AB10" s="1" t="s">
        <v>50</v>
      </c>
      <c r="AI10" s="1" t="s">
        <v>52</v>
      </c>
      <c r="AJ10" s="1" t="s">
        <v>52</v>
      </c>
      <c r="AK10" s="1" t="s">
        <v>50</v>
      </c>
      <c r="AL10" s="1" t="s">
        <v>50</v>
      </c>
      <c r="AM10" s="1" t="s">
        <v>52</v>
      </c>
      <c r="AN10" s="1" t="s">
        <v>50</v>
      </c>
      <c r="AO10" s="1" t="s">
        <v>50</v>
      </c>
      <c r="AQ10" s="1" t="s">
        <v>50</v>
      </c>
      <c r="AR10" s="1" t="s">
        <v>51</v>
      </c>
      <c r="AS10" s="1" t="s">
        <v>50</v>
      </c>
      <c r="AT10" s="1" t="s">
        <v>52</v>
      </c>
      <c r="AU10" s="1" t="s">
        <v>52</v>
      </c>
      <c r="AV10" s="1" t="s">
        <v>52</v>
      </c>
      <c r="AW10" s="6" t="s">
        <v>51</v>
      </c>
    </row>
    <row r="11" spans="1:49" x14ac:dyDescent="0.25">
      <c r="A11" s="4">
        <v>138698</v>
      </c>
      <c r="B11" s="1">
        <v>54</v>
      </c>
      <c r="C11" s="1">
        <v>54</v>
      </c>
      <c r="D11" s="1">
        <v>54</v>
      </c>
      <c r="E11" s="1">
        <v>1</v>
      </c>
      <c r="F11" s="1" t="s">
        <v>66</v>
      </c>
      <c r="G11" s="3">
        <v>10275</v>
      </c>
      <c r="H11" s="1">
        <v>90</v>
      </c>
      <c r="I11" s="1" t="s">
        <v>46</v>
      </c>
      <c r="J11" s="1" t="s">
        <v>57</v>
      </c>
      <c r="K11" s="1" t="s">
        <v>58</v>
      </c>
      <c r="L11" s="1">
        <v>35.700000000000003</v>
      </c>
      <c r="M11" s="1">
        <v>140</v>
      </c>
      <c r="N11" s="1">
        <v>70</v>
      </c>
      <c r="O11" s="1">
        <v>70</v>
      </c>
      <c r="P11" s="1">
        <v>105</v>
      </c>
      <c r="Q11" s="1">
        <v>80</v>
      </c>
      <c r="R11" s="1" t="s">
        <v>59</v>
      </c>
      <c r="S11" s="1" t="s">
        <v>51</v>
      </c>
      <c r="T11" s="1" t="s">
        <v>50</v>
      </c>
      <c r="U11" s="1" t="s">
        <v>51</v>
      </c>
      <c r="V11" s="1" t="s">
        <v>51</v>
      </c>
      <c r="W11" s="1" t="s">
        <v>50</v>
      </c>
      <c r="X11" s="1" t="s">
        <v>51</v>
      </c>
      <c r="Y11" s="1" t="s">
        <v>51</v>
      </c>
      <c r="Z11" s="1" t="s">
        <v>52</v>
      </c>
      <c r="AA11" s="1" t="s">
        <v>50</v>
      </c>
      <c r="AB11" s="1" t="s">
        <v>50</v>
      </c>
      <c r="AC11" s="1">
        <v>132</v>
      </c>
      <c r="AD11" s="1">
        <v>31</v>
      </c>
      <c r="AE11" s="1">
        <v>135</v>
      </c>
      <c r="AF11" s="1">
        <v>5</v>
      </c>
      <c r="AG11" s="1">
        <v>225</v>
      </c>
      <c r="AI11" s="1">
        <v>3.4</v>
      </c>
      <c r="AJ11" s="1">
        <v>1.7</v>
      </c>
      <c r="AK11" s="1" t="s">
        <v>51</v>
      </c>
      <c r="AL11" s="1" t="s">
        <v>50</v>
      </c>
      <c r="AM11" s="1" t="s">
        <v>50</v>
      </c>
      <c r="AN11" s="1" t="s">
        <v>50</v>
      </c>
      <c r="AO11" s="1" t="s">
        <v>51</v>
      </c>
      <c r="AP11" s="1" t="s">
        <v>51</v>
      </c>
      <c r="AQ11" s="1" t="s">
        <v>50</v>
      </c>
      <c r="AR11" s="1" t="s">
        <v>51</v>
      </c>
      <c r="AS11" s="1" t="s">
        <v>50</v>
      </c>
      <c r="AT11" s="1" t="s">
        <v>52</v>
      </c>
      <c r="AU11" s="1" t="s">
        <v>52</v>
      </c>
      <c r="AV11" s="1" t="s">
        <v>52</v>
      </c>
      <c r="AW11" s="6" t="s">
        <v>51</v>
      </c>
    </row>
    <row r="12" spans="1:49" x14ac:dyDescent="0.25">
      <c r="A12" s="4">
        <v>138909</v>
      </c>
      <c r="B12" s="1">
        <v>59</v>
      </c>
      <c r="C12" s="1">
        <v>59</v>
      </c>
      <c r="D12" s="1">
        <v>53</v>
      </c>
      <c r="E12" s="1">
        <v>1</v>
      </c>
      <c r="F12" s="1" t="s">
        <v>67</v>
      </c>
      <c r="G12" s="3">
        <v>13964</v>
      </c>
      <c r="H12" s="1">
        <v>80</v>
      </c>
      <c r="I12" s="1" t="s">
        <v>46</v>
      </c>
      <c r="J12" s="1" t="s">
        <v>57</v>
      </c>
      <c r="K12" s="1" t="s">
        <v>58</v>
      </c>
      <c r="L12" s="1">
        <v>33.799999999999997</v>
      </c>
      <c r="M12" s="1">
        <v>130</v>
      </c>
      <c r="N12" s="1">
        <v>70</v>
      </c>
      <c r="O12" s="1">
        <v>60</v>
      </c>
      <c r="P12" s="1">
        <v>100</v>
      </c>
      <c r="Q12" s="1">
        <v>86</v>
      </c>
      <c r="R12" s="1" t="s">
        <v>59</v>
      </c>
      <c r="S12" s="1" t="s">
        <v>50</v>
      </c>
      <c r="T12" s="1" t="s">
        <v>50</v>
      </c>
      <c r="U12" s="1" t="s">
        <v>51</v>
      </c>
      <c r="V12" s="1" t="s">
        <v>51</v>
      </c>
      <c r="W12" s="1" t="s">
        <v>50</v>
      </c>
      <c r="X12" s="1" t="s">
        <v>51</v>
      </c>
      <c r="Y12" s="1" t="s">
        <v>51</v>
      </c>
      <c r="Z12" s="1" t="s">
        <v>52</v>
      </c>
      <c r="AA12" s="1" t="s">
        <v>50</v>
      </c>
      <c r="AB12" s="1" t="s">
        <v>50</v>
      </c>
      <c r="AC12" s="1">
        <v>71</v>
      </c>
      <c r="AD12" s="1">
        <v>70</v>
      </c>
      <c r="AE12" s="1">
        <v>119</v>
      </c>
      <c r="AF12" s="1">
        <v>3.8</v>
      </c>
      <c r="AI12" s="1">
        <v>4.5</v>
      </c>
      <c r="AJ12" s="1">
        <v>2.2999999999999998</v>
      </c>
      <c r="AK12" s="1" t="s">
        <v>50</v>
      </c>
      <c r="AL12" s="1" t="s">
        <v>50</v>
      </c>
      <c r="AM12" s="1" t="s">
        <v>50</v>
      </c>
      <c r="AN12" s="1" t="s">
        <v>50</v>
      </c>
      <c r="AO12" s="1" t="s">
        <v>51</v>
      </c>
      <c r="AP12" s="1" t="s">
        <v>50</v>
      </c>
      <c r="AQ12" s="1" t="s">
        <v>50</v>
      </c>
      <c r="AR12" s="1" t="s">
        <v>50</v>
      </c>
      <c r="AS12" s="1" t="s">
        <v>50</v>
      </c>
      <c r="AT12" s="1" t="s">
        <v>52</v>
      </c>
      <c r="AU12" s="1" t="s">
        <v>52</v>
      </c>
      <c r="AV12" s="1" t="s">
        <v>52</v>
      </c>
      <c r="AW12" s="6" t="s">
        <v>51</v>
      </c>
    </row>
    <row r="13" spans="1:49" x14ac:dyDescent="0.25">
      <c r="A13" s="4">
        <v>139435</v>
      </c>
      <c r="B13" s="1">
        <v>70</v>
      </c>
      <c r="C13" s="1">
        <v>70</v>
      </c>
      <c r="D13" s="1">
        <v>70</v>
      </c>
      <c r="E13" s="1">
        <v>1</v>
      </c>
      <c r="F13" s="1" t="s">
        <v>68</v>
      </c>
      <c r="G13" s="3">
        <v>17174</v>
      </c>
      <c r="H13" s="1">
        <v>71</v>
      </c>
      <c r="I13" s="1" t="s">
        <v>46</v>
      </c>
      <c r="J13" s="1" t="s">
        <v>57</v>
      </c>
      <c r="K13" s="1" t="s">
        <v>58</v>
      </c>
      <c r="L13" s="1">
        <v>15.7</v>
      </c>
      <c r="M13" s="1">
        <v>119</v>
      </c>
      <c r="N13" s="1">
        <v>65</v>
      </c>
      <c r="O13" s="1">
        <v>54</v>
      </c>
      <c r="P13" s="1">
        <v>92</v>
      </c>
      <c r="Q13" s="1">
        <v>139</v>
      </c>
      <c r="R13" s="1" t="s">
        <v>59</v>
      </c>
      <c r="S13" s="1" t="s">
        <v>50</v>
      </c>
      <c r="T13" s="1" t="s">
        <v>50</v>
      </c>
      <c r="U13" s="1" t="s">
        <v>51</v>
      </c>
      <c r="V13" s="1" t="s">
        <v>50</v>
      </c>
      <c r="W13" s="1" t="s">
        <v>50</v>
      </c>
      <c r="X13" s="1" t="s">
        <v>51</v>
      </c>
      <c r="Y13" s="1" t="s">
        <v>51</v>
      </c>
      <c r="Z13" s="1" t="s">
        <v>52</v>
      </c>
      <c r="AA13" s="1" t="s">
        <v>50</v>
      </c>
      <c r="AB13" s="1" t="s">
        <v>51</v>
      </c>
      <c r="AC13" s="1">
        <v>105</v>
      </c>
      <c r="AD13" s="1">
        <v>50</v>
      </c>
      <c r="AE13" s="1">
        <v>117</v>
      </c>
      <c r="AF13" s="1">
        <v>4.2</v>
      </c>
      <c r="AH13" s="1">
        <v>78</v>
      </c>
      <c r="AI13" s="1">
        <v>6.3</v>
      </c>
      <c r="AJ13" s="1">
        <v>3.6</v>
      </c>
      <c r="AK13" s="1" t="s">
        <v>50</v>
      </c>
      <c r="AL13" s="1" t="s">
        <v>50</v>
      </c>
      <c r="AM13" s="1" t="s">
        <v>50</v>
      </c>
      <c r="AN13" s="1" t="s">
        <v>50</v>
      </c>
      <c r="AO13" s="1" t="s">
        <v>51</v>
      </c>
      <c r="AP13" s="1" t="s">
        <v>51</v>
      </c>
      <c r="AQ13" s="1" t="s">
        <v>50</v>
      </c>
      <c r="AR13" s="1" t="s">
        <v>50</v>
      </c>
      <c r="AS13" s="1" t="s">
        <v>50</v>
      </c>
      <c r="AT13" s="1" t="s">
        <v>52</v>
      </c>
      <c r="AU13" s="1" t="s">
        <v>52</v>
      </c>
      <c r="AV13" s="1" t="s">
        <v>52</v>
      </c>
      <c r="AW13" s="6" t="s">
        <v>51</v>
      </c>
    </row>
    <row r="14" spans="1:49" x14ac:dyDescent="0.25">
      <c r="A14" s="4">
        <v>140680</v>
      </c>
      <c r="B14" s="1">
        <v>55</v>
      </c>
      <c r="C14" s="1">
        <v>55</v>
      </c>
      <c r="D14" s="1">
        <v>55</v>
      </c>
      <c r="E14" s="1">
        <v>1</v>
      </c>
      <c r="F14" s="1" t="s">
        <v>69</v>
      </c>
      <c r="G14" s="3">
        <v>14202</v>
      </c>
      <c r="H14" s="1">
        <v>80</v>
      </c>
      <c r="I14" s="1" t="s">
        <v>56</v>
      </c>
      <c r="J14" s="1" t="s">
        <v>70</v>
      </c>
      <c r="K14" s="1" t="s">
        <v>58</v>
      </c>
      <c r="L14" s="1">
        <v>37.200000000000003</v>
      </c>
      <c r="M14" s="1">
        <v>135</v>
      </c>
      <c r="N14" s="1">
        <v>80</v>
      </c>
      <c r="O14" s="1">
        <v>55</v>
      </c>
      <c r="P14" s="1">
        <v>107.5</v>
      </c>
      <c r="Q14" s="1">
        <v>79</v>
      </c>
      <c r="R14" s="1" t="s">
        <v>59</v>
      </c>
      <c r="S14" s="1" t="s">
        <v>50</v>
      </c>
      <c r="T14" s="1" t="s">
        <v>51</v>
      </c>
      <c r="U14" s="1" t="s">
        <v>50</v>
      </c>
      <c r="V14" s="1" t="s">
        <v>51</v>
      </c>
      <c r="W14" s="1" t="s">
        <v>51</v>
      </c>
      <c r="X14" s="1" t="s">
        <v>51</v>
      </c>
      <c r="Y14" s="1" t="s">
        <v>51</v>
      </c>
      <c r="Z14" s="1" t="s">
        <v>52</v>
      </c>
      <c r="AA14" s="1" t="s">
        <v>51</v>
      </c>
      <c r="AB14" s="1" t="s">
        <v>51</v>
      </c>
      <c r="AC14" s="1">
        <v>118</v>
      </c>
      <c r="AD14" s="1">
        <v>51</v>
      </c>
      <c r="AE14" s="1">
        <v>149</v>
      </c>
      <c r="AF14" s="1">
        <v>4.7</v>
      </c>
      <c r="AI14" s="1">
        <v>3.4</v>
      </c>
      <c r="AJ14" s="1">
        <v>1.3</v>
      </c>
      <c r="AK14" s="1" t="s">
        <v>50</v>
      </c>
      <c r="AL14" s="1" t="s">
        <v>50</v>
      </c>
      <c r="AM14" s="1" t="s">
        <v>50</v>
      </c>
      <c r="AN14" s="1" t="s">
        <v>51</v>
      </c>
      <c r="AO14" s="1" t="s">
        <v>51</v>
      </c>
      <c r="AP14" s="1" t="s">
        <v>51</v>
      </c>
      <c r="AQ14" s="1" t="s">
        <v>50</v>
      </c>
      <c r="AR14" s="1" t="s">
        <v>51</v>
      </c>
      <c r="AS14" s="1" t="s">
        <v>51</v>
      </c>
      <c r="AT14" s="1" t="s">
        <v>52</v>
      </c>
      <c r="AU14" s="1" t="s">
        <v>52</v>
      </c>
      <c r="AV14" s="1" t="s">
        <v>52</v>
      </c>
      <c r="AW14" s="6" t="s">
        <v>51</v>
      </c>
    </row>
    <row r="15" spans="1:49" x14ac:dyDescent="0.25">
      <c r="A15" s="4">
        <v>141672</v>
      </c>
      <c r="B15" s="1">
        <v>56</v>
      </c>
      <c r="C15" s="1">
        <v>56</v>
      </c>
      <c r="D15" s="1">
        <v>40</v>
      </c>
      <c r="E15" s="1">
        <v>1</v>
      </c>
      <c r="F15" s="1" t="s">
        <v>71</v>
      </c>
      <c r="G15" s="3">
        <v>13043</v>
      </c>
      <c r="H15" s="1">
        <v>83</v>
      </c>
      <c r="I15" s="1" t="s">
        <v>56</v>
      </c>
      <c r="J15" s="1" t="s">
        <v>57</v>
      </c>
      <c r="K15" s="1" t="s">
        <v>48</v>
      </c>
      <c r="L15" s="1">
        <v>25.7</v>
      </c>
      <c r="M15" s="1">
        <v>135</v>
      </c>
      <c r="N15" s="1">
        <v>80</v>
      </c>
      <c r="O15" s="1">
        <v>55</v>
      </c>
      <c r="P15" s="1">
        <v>107.5</v>
      </c>
      <c r="Q15" s="1">
        <v>69</v>
      </c>
      <c r="R15" s="1" t="s">
        <v>54</v>
      </c>
      <c r="S15" s="1" t="s">
        <v>50</v>
      </c>
      <c r="T15" s="1" t="s">
        <v>51</v>
      </c>
      <c r="U15" s="1" t="s">
        <v>51</v>
      </c>
      <c r="V15" s="1" t="s">
        <v>51</v>
      </c>
      <c r="W15" s="1" t="s">
        <v>51</v>
      </c>
      <c r="X15" s="1" t="s">
        <v>51</v>
      </c>
      <c r="Y15" s="1" t="s">
        <v>50</v>
      </c>
      <c r="Z15" s="1" t="s">
        <v>52</v>
      </c>
      <c r="AA15" s="1" t="s">
        <v>50</v>
      </c>
      <c r="AB15" s="1" t="s">
        <v>50</v>
      </c>
      <c r="AK15" s="1" t="s">
        <v>50</v>
      </c>
      <c r="AL15" s="1" t="s">
        <v>51</v>
      </c>
      <c r="AN15" s="1" t="s">
        <v>51</v>
      </c>
      <c r="AO15" s="1" t="s">
        <v>50</v>
      </c>
      <c r="AP15" s="1" t="s">
        <v>50</v>
      </c>
      <c r="AQ15" s="1" t="s">
        <v>50</v>
      </c>
      <c r="AR15" s="1" t="s">
        <v>50</v>
      </c>
      <c r="AS15" s="1" t="s">
        <v>50</v>
      </c>
      <c r="AT15" s="1" t="s">
        <v>52</v>
      </c>
      <c r="AU15" s="1" t="s">
        <v>52</v>
      </c>
      <c r="AV15" s="1" t="s">
        <v>52</v>
      </c>
      <c r="AW15" s="6" t="s">
        <v>51</v>
      </c>
    </row>
    <row r="16" spans="1:49" x14ac:dyDescent="0.25">
      <c r="A16" s="4">
        <v>142410</v>
      </c>
      <c r="B16" s="1">
        <v>61</v>
      </c>
      <c r="D16" s="1">
        <v>61</v>
      </c>
      <c r="E16" s="1">
        <v>1</v>
      </c>
      <c r="F16" s="1" t="s">
        <v>72</v>
      </c>
      <c r="G16" s="3">
        <v>12282</v>
      </c>
      <c r="H16" s="1">
        <v>85</v>
      </c>
      <c r="I16" s="1" t="s">
        <v>46</v>
      </c>
      <c r="J16" s="1" t="s">
        <v>47</v>
      </c>
      <c r="K16" s="1" t="s">
        <v>58</v>
      </c>
      <c r="L16" s="1">
        <v>36.33</v>
      </c>
      <c r="M16" s="1">
        <v>145</v>
      </c>
      <c r="N16" s="1">
        <v>80</v>
      </c>
      <c r="O16" s="1">
        <v>65</v>
      </c>
      <c r="P16" s="1">
        <v>112.5</v>
      </c>
      <c r="Q16" s="1">
        <v>95</v>
      </c>
      <c r="R16" s="1" t="s">
        <v>59</v>
      </c>
      <c r="S16" s="1" t="s">
        <v>51</v>
      </c>
      <c r="T16" s="1" t="s">
        <v>51</v>
      </c>
      <c r="U16" s="1" t="s">
        <v>50</v>
      </c>
      <c r="V16" s="1" t="s">
        <v>51</v>
      </c>
      <c r="W16" s="1" t="s">
        <v>51</v>
      </c>
      <c r="X16" s="1" t="s">
        <v>51</v>
      </c>
      <c r="Y16" s="1" t="s">
        <v>51</v>
      </c>
      <c r="Z16" s="1" t="s">
        <v>52</v>
      </c>
      <c r="AA16" s="1" t="s">
        <v>50</v>
      </c>
      <c r="AB16" s="1" t="s">
        <v>51</v>
      </c>
      <c r="AC16" s="1">
        <v>158</v>
      </c>
      <c r="AD16" s="1">
        <v>26</v>
      </c>
      <c r="AE16" s="1">
        <v>100</v>
      </c>
      <c r="AF16" s="1">
        <v>4</v>
      </c>
      <c r="AI16" s="1" t="s">
        <v>52</v>
      </c>
      <c r="AJ16" s="1" t="s">
        <v>52</v>
      </c>
      <c r="AK16" s="1" t="s">
        <v>50</v>
      </c>
      <c r="AL16" s="1" t="s">
        <v>50</v>
      </c>
      <c r="AM16" s="1" t="s">
        <v>52</v>
      </c>
      <c r="AN16" s="1" t="s">
        <v>50</v>
      </c>
      <c r="AO16" s="1" t="s">
        <v>51</v>
      </c>
      <c r="AP16" s="1" t="s">
        <v>51</v>
      </c>
      <c r="AQ16" s="1" t="s">
        <v>50</v>
      </c>
      <c r="AR16" s="1" t="s">
        <v>50</v>
      </c>
      <c r="AS16" s="1" t="s">
        <v>50</v>
      </c>
      <c r="AT16" s="1" t="s">
        <v>52</v>
      </c>
      <c r="AU16" s="1" t="s">
        <v>52</v>
      </c>
      <c r="AV16" s="1" t="s">
        <v>52</v>
      </c>
      <c r="AW16" s="6" t="s">
        <v>51</v>
      </c>
    </row>
    <row r="17" spans="1:49" x14ac:dyDescent="0.25">
      <c r="A17" s="4">
        <v>142561</v>
      </c>
      <c r="B17" s="1">
        <v>59</v>
      </c>
      <c r="C17" s="1">
        <v>59</v>
      </c>
      <c r="D17" s="1">
        <v>35</v>
      </c>
      <c r="E17" s="1">
        <v>1</v>
      </c>
      <c r="F17" s="1" t="s">
        <v>73</v>
      </c>
      <c r="G17" s="3">
        <v>12231</v>
      </c>
      <c r="H17" s="1">
        <v>85</v>
      </c>
      <c r="I17" s="1" t="s">
        <v>46</v>
      </c>
      <c r="J17" s="1" t="s">
        <v>47</v>
      </c>
      <c r="K17" s="1" t="s">
        <v>58</v>
      </c>
      <c r="L17" s="1">
        <v>30.3</v>
      </c>
      <c r="M17" s="1">
        <v>105</v>
      </c>
      <c r="N17" s="1">
        <v>70</v>
      </c>
      <c r="O17" s="1">
        <v>35</v>
      </c>
      <c r="P17" s="1">
        <v>87.5</v>
      </c>
      <c r="Q17" s="1">
        <v>82</v>
      </c>
      <c r="R17" s="1" t="s">
        <v>54</v>
      </c>
      <c r="S17" s="1" t="s">
        <v>50</v>
      </c>
      <c r="T17" s="1" t="s">
        <v>50</v>
      </c>
      <c r="U17" s="1" t="s">
        <v>51</v>
      </c>
      <c r="V17" s="1" t="s">
        <v>51</v>
      </c>
      <c r="W17" s="1" t="s">
        <v>50</v>
      </c>
      <c r="X17" s="1" t="s">
        <v>51</v>
      </c>
      <c r="Y17" s="1" t="s">
        <v>50</v>
      </c>
      <c r="Z17" s="1" t="b">
        <v>1</v>
      </c>
      <c r="AA17" s="1" t="s">
        <v>50</v>
      </c>
      <c r="AB17" s="1" t="s">
        <v>51</v>
      </c>
      <c r="AC17" s="1">
        <v>106</v>
      </c>
      <c r="AD17" s="1">
        <v>42</v>
      </c>
      <c r="AE17" s="1">
        <v>102</v>
      </c>
      <c r="AF17" s="1">
        <v>4.0999999999999996</v>
      </c>
      <c r="AG17" s="1">
        <v>6096</v>
      </c>
      <c r="AK17" s="1" t="s">
        <v>50</v>
      </c>
      <c r="AL17" s="1" t="s">
        <v>51</v>
      </c>
      <c r="AN17" s="1" t="s">
        <v>51</v>
      </c>
      <c r="AO17" s="1" t="s">
        <v>51</v>
      </c>
      <c r="AP17" s="1" t="s">
        <v>50</v>
      </c>
      <c r="AQ17" s="1" t="s">
        <v>51</v>
      </c>
      <c r="AR17" s="1" t="s">
        <v>50</v>
      </c>
      <c r="AS17" s="1" t="s">
        <v>50</v>
      </c>
      <c r="AT17" s="1" t="s">
        <v>52</v>
      </c>
      <c r="AU17" s="1" t="s">
        <v>52</v>
      </c>
      <c r="AV17" s="1" t="s">
        <v>52</v>
      </c>
      <c r="AW17" s="6" t="s">
        <v>51</v>
      </c>
    </row>
    <row r="18" spans="1:49" x14ac:dyDescent="0.25">
      <c r="A18" s="4">
        <v>142929</v>
      </c>
      <c r="B18" s="1">
        <v>58</v>
      </c>
      <c r="D18" s="1">
        <v>58</v>
      </c>
      <c r="E18" s="1">
        <v>1</v>
      </c>
      <c r="F18" s="1" t="s">
        <v>74</v>
      </c>
      <c r="G18" s="3">
        <v>17227</v>
      </c>
      <c r="H18" s="1">
        <v>71</v>
      </c>
      <c r="I18" s="1" t="s">
        <v>46</v>
      </c>
      <c r="J18" s="1" t="s">
        <v>47</v>
      </c>
      <c r="K18" s="1" t="s">
        <v>58</v>
      </c>
      <c r="L18" s="1">
        <v>31</v>
      </c>
      <c r="M18" s="1">
        <v>115</v>
      </c>
      <c r="N18" s="1">
        <v>60</v>
      </c>
      <c r="O18" s="1">
        <v>55</v>
      </c>
      <c r="P18" s="1">
        <v>87.5</v>
      </c>
      <c r="Q18" s="1">
        <v>66</v>
      </c>
      <c r="R18" s="1" t="s">
        <v>54</v>
      </c>
      <c r="S18" s="1" t="s">
        <v>51</v>
      </c>
      <c r="T18" s="1" t="s">
        <v>51</v>
      </c>
      <c r="U18" s="1" t="s">
        <v>51</v>
      </c>
      <c r="V18" s="1" t="s">
        <v>51</v>
      </c>
      <c r="W18" s="1" t="s">
        <v>50</v>
      </c>
      <c r="X18" s="1" t="s">
        <v>51</v>
      </c>
      <c r="Y18" s="1" t="s">
        <v>50</v>
      </c>
      <c r="Z18" s="1" t="s">
        <v>52</v>
      </c>
      <c r="AA18" s="1" t="s">
        <v>50</v>
      </c>
      <c r="AB18" s="1" t="s">
        <v>51</v>
      </c>
      <c r="AI18" s="1" t="s">
        <v>52</v>
      </c>
      <c r="AJ18" s="1" t="s">
        <v>52</v>
      </c>
      <c r="AK18" s="1" t="s">
        <v>50</v>
      </c>
      <c r="AL18" s="1" t="s">
        <v>51</v>
      </c>
      <c r="AM18" s="1" t="s">
        <v>52</v>
      </c>
      <c r="AN18" s="1" t="s">
        <v>51</v>
      </c>
      <c r="AO18" s="1" t="s">
        <v>51</v>
      </c>
      <c r="AP18" s="1" t="s">
        <v>50</v>
      </c>
      <c r="AQ18" s="1" t="s">
        <v>50</v>
      </c>
      <c r="AR18" s="1" t="s">
        <v>51</v>
      </c>
      <c r="AS18" s="1" t="s">
        <v>51</v>
      </c>
      <c r="AT18" s="1" t="s">
        <v>52</v>
      </c>
      <c r="AU18" s="1" t="s">
        <v>52</v>
      </c>
      <c r="AV18" s="1" t="s">
        <v>52</v>
      </c>
      <c r="AW18" s="6" t="s">
        <v>51</v>
      </c>
    </row>
    <row r="19" spans="1:49" x14ac:dyDescent="0.25">
      <c r="A19" s="4">
        <v>143984</v>
      </c>
      <c r="B19" s="1">
        <v>57</v>
      </c>
      <c r="C19" s="1">
        <v>57</v>
      </c>
      <c r="D19" s="1">
        <v>42</v>
      </c>
      <c r="E19" s="1">
        <v>1</v>
      </c>
      <c r="F19" s="1" t="s">
        <v>75</v>
      </c>
      <c r="G19" s="3">
        <v>13302</v>
      </c>
      <c r="H19" s="1">
        <v>82</v>
      </c>
      <c r="I19" s="1" t="s">
        <v>46</v>
      </c>
      <c r="J19" s="1" t="s">
        <v>47</v>
      </c>
      <c r="K19" s="1" t="s">
        <v>58</v>
      </c>
      <c r="L19" s="1">
        <v>33.299999999999997</v>
      </c>
      <c r="M19" s="1">
        <v>120</v>
      </c>
      <c r="N19" s="1">
        <v>70</v>
      </c>
      <c r="O19" s="1">
        <v>50</v>
      </c>
      <c r="P19" s="1">
        <v>95</v>
      </c>
      <c r="Q19" s="1">
        <v>80</v>
      </c>
      <c r="R19" s="1" t="s">
        <v>59</v>
      </c>
      <c r="S19" s="1" t="s">
        <v>50</v>
      </c>
      <c r="T19" s="1" t="s">
        <v>51</v>
      </c>
      <c r="U19" s="1" t="s">
        <v>51</v>
      </c>
      <c r="V19" s="1" t="s">
        <v>51</v>
      </c>
      <c r="W19" s="1" t="s">
        <v>51</v>
      </c>
      <c r="X19" s="1" t="s">
        <v>51</v>
      </c>
      <c r="Y19" s="1" t="s">
        <v>51</v>
      </c>
      <c r="Z19" s="1" t="s">
        <v>52</v>
      </c>
      <c r="AA19" s="1" t="s">
        <v>50</v>
      </c>
      <c r="AB19" s="1" t="s">
        <v>50</v>
      </c>
      <c r="AC19" s="1">
        <v>44</v>
      </c>
      <c r="AE19" s="1">
        <v>129</v>
      </c>
      <c r="AF19" s="1">
        <v>4.3</v>
      </c>
      <c r="AI19" s="1">
        <v>4.3</v>
      </c>
      <c r="AJ19" s="1">
        <v>2.2000000000000002</v>
      </c>
      <c r="AK19" s="1" t="s">
        <v>50</v>
      </c>
      <c r="AL19" s="1" t="s">
        <v>50</v>
      </c>
      <c r="AN19" s="1" t="s">
        <v>50</v>
      </c>
      <c r="AO19" s="1" t="s">
        <v>51</v>
      </c>
      <c r="AP19" s="1" t="s">
        <v>50</v>
      </c>
      <c r="AQ19" s="1" t="s">
        <v>50</v>
      </c>
      <c r="AR19" s="1" t="s">
        <v>50</v>
      </c>
      <c r="AS19" s="1" t="s">
        <v>50</v>
      </c>
      <c r="AT19" s="1" t="s">
        <v>52</v>
      </c>
      <c r="AU19" s="1" t="s">
        <v>52</v>
      </c>
      <c r="AV19" s="1" t="s">
        <v>52</v>
      </c>
      <c r="AW19" s="6" t="s">
        <v>51</v>
      </c>
    </row>
    <row r="20" spans="1:49" x14ac:dyDescent="0.25">
      <c r="A20" s="4">
        <v>144087</v>
      </c>
      <c r="B20" s="1">
        <v>65</v>
      </c>
      <c r="D20" s="1">
        <v>65</v>
      </c>
      <c r="E20" s="1">
        <v>1</v>
      </c>
      <c r="F20" s="1" t="s">
        <v>76</v>
      </c>
      <c r="G20" s="3">
        <v>13430</v>
      </c>
      <c r="H20" s="1">
        <v>82</v>
      </c>
      <c r="I20" s="1" t="s">
        <v>46</v>
      </c>
      <c r="J20" s="1" t="s">
        <v>47</v>
      </c>
      <c r="K20" s="1" t="s">
        <v>58</v>
      </c>
      <c r="L20" s="1">
        <v>25.71</v>
      </c>
      <c r="M20" s="1">
        <v>160</v>
      </c>
      <c r="N20" s="1">
        <v>100</v>
      </c>
      <c r="O20" s="1">
        <v>60</v>
      </c>
      <c r="P20" s="1">
        <v>130</v>
      </c>
      <c r="Q20" s="1">
        <v>64</v>
      </c>
      <c r="R20" s="1" t="s">
        <v>49</v>
      </c>
      <c r="S20" s="1" t="s">
        <v>51</v>
      </c>
      <c r="T20" s="1" t="s">
        <v>50</v>
      </c>
      <c r="U20" s="1" t="s">
        <v>50</v>
      </c>
      <c r="V20" s="1" t="s">
        <v>51</v>
      </c>
      <c r="W20" s="1" t="s">
        <v>50</v>
      </c>
      <c r="X20" s="1" t="s">
        <v>50</v>
      </c>
      <c r="Y20" s="1" t="s">
        <v>51</v>
      </c>
      <c r="Z20" s="1" t="s">
        <v>52</v>
      </c>
      <c r="AA20" s="1" t="s">
        <v>51</v>
      </c>
      <c r="AB20" s="1" t="s">
        <v>50</v>
      </c>
      <c r="AC20" s="1">
        <v>66</v>
      </c>
      <c r="AD20" s="1">
        <v>77</v>
      </c>
      <c r="AE20" s="1">
        <v>135</v>
      </c>
      <c r="AF20" s="1">
        <v>4.4000000000000004</v>
      </c>
      <c r="AI20" s="1" t="s">
        <v>52</v>
      </c>
      <c r="AJ20" s="1" t="s">
        <v>52</v>
      </c>
      <c r="AK20" s="1" t="s">
        <v>50</v>
      </c>
      <c r="AL20" s="1" t="s">
        <v>51</v>
      </c>
      <c r="AM20" s="1" t="s">
        <v>52</v>
      </c>
      <c r="AN20" s="1" t="s">
        <v>51</v>
      </c>
      <c r="AO20" s="1" t="s">
        <v>51</v>
      </c>
      <c r="AP20" s="1" t="s">
        <v>50</v>
      </c>
      <c r="AQ20" s="1" t="s">
        <v>50</v>
      </c>
      <c r="AR20" s="1" t="s">
        <v>50</v>
      </c>
      <c r="AS20" s="1" t="s">
        <v>50</v>
      </c>
      <c r="AT20" s="1" t="s">
        <v>52</v>
      </c>
      <c r="AU20" s="1" t="s">
        <v>52</v>
      </c>
      <c r="AV20" s="1" t="s">
        <v>52</v>
      </c>
      <c r="AW20" s="6" t="s">
        <v>51</v>
      </c>
    </row>
    <row r="21" spans="1:49" x14ac:dyDescent="0.25">
      <c r="A21" s="4">
        <v>144267</v>
      </c>
      <c r="B21" s="1">
        <v>60</v>
      </c>
      <c r="C21" s="1">
        <v>60</v>
      </c>
      <c r="D21" s="1">
        <v>35</v>
      </c>
      <c r="E21" s="1">
        <v>1</v>
      </c>
      <c r="F21" s="1" t="s">
        <v>77</v>
      </c>
      <c r="G21" s="3">
        <v>10714</v>
      </c>
      <c r="H21" s="1">
        <v>89</v>
      </c>
      <c r="I21" s="1" t="s">
        <v>56</v>
      </c>
      <c r="J21" s="1" t="s">
        <v>57</v>
      </c>
      <c r="K21" s="1" t="s">
        <v>58</v>
      </c>
      <c r="L21" s="1">
        <v>28</v>
      </c>
      <c r="M21" s="1">
        <v>130</v>
      </c>
      <c r="N21" s="1">
        <v>60</v>
      </c>
      <c r="O21" s="1">
        <v>70</v>
      </c>
      <c r="P21" s="1">
        <v>95</v>
      </c>
      <c r="Q21" s="1">
        <v>65</v>
      </c>
      <c r="R21" s="1" t="s">
        <v>54</v>
      </c>
      <c r="S21" s="1" t="s">
        <v>50</v>
      </c>
      <c r="T21" s="1" t="s">
        <v>50</v>
      </c>
      <c r="U21" s="1" t="s">
        <v>50</v>
      </c>
      <c r="V21" s="1" t="s">
        <v>51</v>
      </c>
      <c r="W21" s="1" t="s">
        <v>50</v>
      </c>
      <c r="X21" s="1" t="s">
        <v>50</v>
      </c>
      <c r="Y21" s="1" t="s">
        <v>50</v>
      </c>
      <c r="Z21" s="1" t="s">
        <v>52</v>
      </c>
      <c r="AA21" s="1" t="s">
        <v>50</v>
      </c>
      <c r="AB21" s="1" t="s">
        <v>50</v>
      </c>
      <c r="AC21" s="1">
        <v>111</v>
      </c>
      <c r="AD21" s="1">
        <v>51</v>
      </c>
      <c r="AE21" s="1">
        <v>118</v>
      </c>
      <c r="AF21" s="1">
        <v>4</v>
      </c>
      <c r="AI21" s="1">
        <v>4.5</v>
      </c>
      <c r="AJ21" s="1">
        <v>2</v>
      </c>
      <c r="AK21" s="1" t="s">
        <v>51</v>
      </c>
      <c r="AL21" s="1" t="s">
        <v>50</v>
      </c>
      <c r="AM21" s="1" t="s">
        <v>50</v>
      </c>
      <c r="AN21" s="1" t="s">
        <v>51</v>
      </c>
      <c r="AO21" s="1" t="s">
        <v>51</v>
      </c>
      <c r="AP21" s="1" t="s">
        <v>50</v>
      </c>
      <c r="AQ21" s="1" t="s">
        <v>50</v>
      </c>
      <c r="AR21" s="1" t="s">
        <v>51</v>
      </c>
      <c r="AS21" s="1" t="s">
        <v>50</v>
      </c>
      <c r="AT21" s="1" t="s">
        <v>52</v>
      </c>
      <c r="AU21" s="1" t="s">
        <v>52</v>
      </c>
      <c r="AV21" s="1" t="s">
        <v>52</v>
      </c>
      <c r="AW21" s="6" t="s">
        <v>51</v>
      </c>
    </row>
    <row r="22" spans="1:49" x14ac:dyDescent="0.25">
      <c r="A22" s="4">
        <v>144371</v>
      </c>
      <c r="B22" s="1">
        <v>57</v>
      </c>
      <c r="D22" s="1">
        <v>57</v>
      </c>
      <c r="E22" s="1">
        <v>1</v>
      </c>
      <c r="F22" s="1" t="s">
        <v>78</v>
      </c>
      <c r="G22" s="3">
        <v>20418</v>
      </c>
      <c r="H22" s="1">
        <v>63</v>
      </c>
      <c r="I22" s="1" t="s">
        <v>56</v>
      </c>
      <c r="J22" s="1" t="s">
        <v>57</v>
      </c>
      <c r="K22" s="1" t="s">
        <v>58</v>
      </c>
      <c r="L22" s="1">
        <v>39.5</v>
      </c>
      <c r="M22" s="1">
        <v>120</v>
      </c>
      <c r="N22" s="1">
        <v>80</v>
      </c>
      <c r="O22" s="1">
        <v>40</v>
      </c>
      <c r="P22" s="1">
        <v>100</v>
      </c>
      <c r="Q22" s="1">
        <v>60</v>
      </c>
      <c r="R22" s="1" t="s">
        <v>49</v>
      </c>
      <c r="S22" s="1" t="s">
        <v>51</v>
      </c>
      <c r="T22" s="1" t="s">
        <v>51</v>
      </c>
      <c r="U22" s="1" t="s">
        <v>50</v>
      </c>
      <c r="V22" s="1" t="s">
        <v>51</v>
      </c>
      <c r="W22" s="1" t="s">
        <v>50</v>
      </c>
      <c r="X22" s="1" t="s">
        <v>50</v>
      </c>
      <c r="Y22" s="1" t="s">
        <v>50</v>
      </c>
      <c r="Z22" s="1" t="s">
        <v>52</v>
      </c>
      <c r="AA22" s="1" t="s">
        <v>50</v>
      </c>
      <c r="AB22" s="1" t="s">
        <v>50</v>
      </c>
      <c r="AC22" s="1">
        <v>103</v>
      </c>
      <c r="AD22" s="1">
        <v>68</v>
      </c>
      <c r="AE22" s="1">
        <v>165</v>
      </c>
      <c r="AF22" s="1">
        <v>4</v>
      </c>
      <c r="AI22" s="1">
        <v>3.1</v>
      </c>
      <c r="AJ22" s="1">
        <v>1.8</v>
      </c>
      <c r="AK22" s="1" t="s">
        <v>51</v>
      </c>
      <c r="AL22" s="1" t="s">
        <v>50</v>
      </c>
      <c r="AN22" s="1" t="s">
        <v>51</v>
      </c>
      <c r="AO22" s="1" t="s">
        <v>51</v>
      </c>
      <c r="AP22" s="1" t="s">
        <v>50</v>
      </c>
      <c r="AQ22" s="1" t="s">
        <v>50</v>
      </c>
      <c r="AR22" s="1" t="s">
        <v>51</v>
      </c>
      <c r="AS22" s="1" t="s">
        <v>51</v>
      </c>
      <c r="AT22" s="1" t="s">
        <v>52</v>
      </c>
      <c r="AU22" s="1" t="s">
        <v>52</v>
      </c>
      <c r="AV22" s="1" t="s">
        <v>52</v>
      </c>
      <c r="AW22" s="6" t="s">
        <v>51</v>
      </c>
    </row>
    <row r="23" spans="1:49" x14ac:dyDescent="0.25">
      <c r="A23" s="4">
        <v>146802</v>
      </c>
      <c r="B23" s="1">
        <v>61</v>
      </c>
      <c r="C23" s="1">
        <v>61</v>
      </c>
      <c r="D23" s="1">
        <v>61</v>
      </c>
      <c r="E23" s="1">
        <v>1</v>
      </c>
      <c r="F23" s="1" t="s">
        <v>79</v>
      </c>
      <c r="G23" s="3">
        <v>12593</v>
      </c>
      <c r="H23" s="1">
        <v>84</v>
      </c>
      <c r="I23" s="1" t="s">
        <v>46</v>
      </c>
      <c r="J23" s="1" t="s">
        <v>47</v>
      </c>
      <c r="K23" s="1" t="s">
        <v>58</v>
      </c>
      <c r="L23" s="1">
        <v>23.4</v>
      </c>
      <c r="M23" s="1">
        <v>115</v>
      </c>
      <c r="N23" s="1">
        <v>70</v>
      </c>
      <c r="O23" s="1">
        <v>45</v>
      </c>
      <c r="P23" s="1">
        <v>92.5</v>
      </c>
      <c r="Q23" s="1">
        <v>80</v>
      </c>
      <c r="R23" s="1" t="s">
        <v>59</v>
      </c>
      <c r="S23" s="1" t="s">
        <v>50</v>
      </c>
      <c r="T23" s="1" t="s">
        <v>50</v>
      </c>
      <c r="U23" s="1" t="s">
        <v>50</v>
      </c>
      <c r="V23" s="1" t="s">
        <v>51</v>
      </c>
      <c r="W23" s="1" t="s">
        <v>51</v>
      </c>
      <c r="X23" s="1" t="s">
        <v>51</v>
      </c>
      <c r="Y23" s="1" t="s">
        <v>51</v>
      </c>
      <c r="Z23" s="1" t="s">
        <v>52</v>
      </c>
      <c r="AA23" s="1" t="s">
        <v>50</v>
      </c>
      <c r="AB23" s="1" t="s">
        <v>51</v>
      </c>
      <c r="AC23" s="1">
        <v>116</v>
      </c>
      <c r="AD23" s="1">
        <v>38</v>
      </c>
      <c r="AE23" s="1">
        <v>112</v>
      </c>
      <c r="AF23" s="1">
        <v>5.0999999999999996</v>
      </c>
      <c r="AI23" s="1">
        <v>5.2</v>
      </c>
      <c r="AJ23" s="1">
        <v>3.2</v>
      </c>
      <c r="AK23" s="1" t="s">
        <v>50</v>
      </c>
      <c r="AL23" s="1" t="s">
        <v>51</v>
      </c>
      <c r="AM23" s="1" t="s">
        <v>50</v>
      </c>
      <c r="AN23" s="1" t="s">
        <v>50</v>
      </c>
      <c r="AO23" s="1" t="s">
        <v>51</v>
      </c>
      <c r="AP23" s="1" t="s">
        <v>51</v>
      </c>
      <c r="AQ23" s="1" t="s">
        <v>51</v>
      </c>
      <c r="AR23" s="1" t="s">
        <v>50</v>
      </c>
      <c r="AS23" s="1" t="s">
        <v>50</v>
      </c>
      <c r="AT23" s="1" t="s">
        <v>52</v>
      </c>
      <c r="AU23" s="1" t="s">
        <v>52</v>
      </c>
      <c r="AV23" s="1" t="s">
        <v>52</v>
      </c>
      <c r="AW23" s="6" t="s">
        <v>51</v>
      </c>
    </row>
    <row r="24" spans="1:49" x14ac:dyDescent="0.25">
      <c r="A24" s="4">
        <v>147319</v>
      </c>
      <c r="B24" s="1">
        <v>63</v>
      </c>
      <c r="D24" s="1">
        <v>63</v>
      </c>
      <c r="E24" s="1">
        <v>1</v>
      </c>
      <c r="F24" s="1" t="s">
        <v>80</v>
      </c>
      <c r="G24" s="3">
        <v>9170</v>
      </c>
      <c r="H24" s="1">
        <v>93</v>
      </c>
      <c r="I24" s="1" t="s">
        <v>46</v>
      </c>
      <c r="J24" s="1" t="s">
        <v>57</v>
      </c>
      <c r="K24" s="1" t="s">
        <v>48</v>
      </c>
      <c r="L24" s="1">
        <v>19.649999999999999</v>
      </c>
      <c r="M24" s="1">
        <v>130</v>
      </c>
      <c r="N24" s="1">
        <v>70</v>
      </c>
      <c r="O24" s="1">
        <v>60</v>
      </c>
      <c r="P24" s="1">
        <v>100</v>
      </c>
      <c r="Q24" s="1">
        <v>75</v>
      </c>
      <c r="R24" s="1" t="s">
        <v>54</v>
      </c>
      <c r="S24" s="1" t="s">
        <v>50</v>
      </c>
      <c r="T24" s="1" t="s">
        <v>50</v>
      </c>
      <c r="U24" s="1" t="s">
        <v>50</v>
      </c>
      <c r="V24" s="1" t="s">
        <v>51</v>
      </c>
      <c r="W24" s="1" t="s">
        <v>51</v>
      </c>
      <c r="X24" s="1" t="s">
        <v>50</v>
      </c>
      <c r="Y24" s="1" t="s">
        <v>50</v>
      </c>
      <c r="Z24" s="1" t="s">
        <v>52</v>
      </c>
      <c r="AA24" s="1" t="s">
        <v>50</v>
      </c>
      <c r="AB24" s="1" t="s">
        <v>50</v>
      </c>
      <c r="AI24" s="1" t="s">
        <v>52</v>
      </c>
      <c r="AJ24" s="1" t="s">
        <v>52</v>
      </c>
      <c r="AK24" s="1" t="s">
        <v>50</v>
      </c>
      <c r="AL24" s="1" t="s">
        <v>50</v>
      </c>
      <c r="AM24" s="1" t="s">
        <v>52</v>
      </c>
      <c r="AN24" s="1" t="s">
        <v>51</v>
      </c>
      <c r="AO24" s="1" t="s">
        <v>51</v>
      </c>
      <c r="AP24" s="1" t="s">
        <v>51</v>
      </c>
      <c r="AQ24" s="1" t="s">
        <v>50</v>
      </c>
      <c r="AR24" s="1" t="s">
        <v>50</v>
      </c>
      <c r="AS24" s="1" t="s">
        <v>50</v>
      </c>
      <c r="AT24" s="1" t="s">
        <v>52</v>
      </c>
      <c r="AU24" s="1" t="s">
        <v>52</v>
      </c>
      <c r="AV24" s="1" t="s">
        <v>52</v>
      </c>
      <c r="AW24" s="6" t="s">
        <v>51</v>
      </c>
    </row>
    <row r="25" spans="1:49" x14ac:dyDescent="0.25">
      <c r="A25" s="4">
        <v>147878</v>
      </c>
      <c r="B25" s="1">
        <v>53</v>
      </c>
      <c r="C25" s="1">
        <v>53</v>
      </c>
      <c r="D25" s="1">
        <v>53</v>
      </c>
      <c r="E25" s="1">
        <v>1</v>
      </c>
      <c r="F25" s="1" t="s">
        <v>81</v>
      </c>
      <c r="G25" s="3">
        <v>11143</v>
      </c>
      <c r="H25" s="1">
        <v>88</v>
      </c>
      <c r="I25" s="1" t="s">
        <v>56</v>
      </c>
      <c r="J25" s="1" t="s">
        <v>57</v>
      </c>
      <c r="K25" s="1" t="s">
        <v>58</v>
      </c>
      <c r="L25" s="1">
        <v>36.9</v>
      </c>
      <c r="M25" s="1">
        <v>130</v>
      </c>
      <c r="N25" s="1">
        <v>60</v>
      </c>
      <c r="O25" s="1">
        <v>70</v>
      </c>
      <c r="P25" s="1">
        <v>95</v>
      </c>
      <c r="Q25" s="1">
        <v>66</v>
      </c>
      <c r="R25" s="1" t="s">
        <v>54</v>
      </c>
      <c r="S25" s="1" t="s">
        <v>50</v>
      </c>
      <c r="T25" s="1" t="s">
        <v>51</v>
      </c>
      <c r="U25" s="1" t="s">
        <v>50</v>
      </c>
      <c r="V25" s="1" t="s">
        <v>51</v>
      </c>
      <c r="W25" s="1" t="s">
        <v>51</v>
      </c>
      <c r="X25" s="1" t="s">
        <v>51</v>
      </c>
      <c r="Y25" s="1" t="s">
        <v>50</v>
      </c>
      <c r="Z25" s="1" t="s">
        <v>52</v>
      </c>
      <c r="AA25" s="1" t="s">
        <v>50</v>
      </c>
      <c r="AB25" s="1" t="s">
        <v>50</v>
      </c>
      <c r="AC25" s="1">
        <v>133</v>
      </c>
      <c r="AD25" s="1">
        <v>41</v>
      </c>
      <c r="AE25" s="1">
        <v>115</v>
      </c>
      <c r="AF25" s="1">
        <v>4.5999999999999996</v>
      </c>
      <c r="AI25" s="1">
        <v>5.0999999999999996</v>
      </c>
      <c r="AJ25" s="1">
        <v>3.5</v>
      </c>
      <c r="AK25" s="1" t="s">
        <v>50</v>
      </c>
      <c r="AL25" s="1" t="s">
        <v>51</v>
      </c>
      <c r="AM25" s="1" t="s">
        <v>50</v>
      </c>
      <c r="AN25" s="1" t="s">
        <v>51</v>
      </c>
      <c r="AO25" s="1" t="s">
        <v>51</v>
      </c>
      <c r="AP25" s="1" t="s">
        <v>51</v>
      </c>
      <c r="AQ25" s="1" t="s">
        <v>50</v>
      </c>
      <c r="AR25" s="1" t="s">
        <v>50</v>
      </c>
      <c r="AS25" s="1" t="s">
        <v>50</v>
      </c>
      <c r="AT25" s="1" t="s">
        <v>52</v>
      </c>
      <c r="AU25" s="1" t="s">
        <v>52</v>
      </c>
      <c r="AV25" s="1" t="s">
        <v>52</v>
      </c>
      <c r="AW25" s="6" t="s">
        <v>51</v>
      </c>
    </row>
    <row r="26" spans="1:49" x14ac:dyDescent="0.25">
      <c r="A26" s="4">
        <v>148341</v>
      </c>
      <c r="B26" s="1">
        <v>58</v>
      </c>
      <c r="D26" s="1">
        <v>58</v>
      </c>
      <c r="E26" s="1">
        <v>1</v>
      </c>
      <c r="F26" s="1" t="s">
        <v>82</v>
      </c>
      <c r="G26" s="3">
        <v>7826</v>
      </c>
      <c r="H26" s="1">
        <v>97</v>
      </c>
      <c r="I26" s="1" t="s">
        <v>56</v>
      </c>
      <c r="J26" s="1" t="s">
        <v>47</v>
      </c>
      <c r="K26" s="1" t="s">
        <v>58</v>
      </c>
      <c r="L26" s="1">
        <v>26.59</v>
      </c>
      <c r="M26" s="1">
        <v>140</v>
      </c>
      <c r="N26" s="1">
        <v>70</v>
      </c>
      <c r="O26" s="1">
        <v>70</v>
      </c>
      <c r="P26" s="1">
        <v>105</v>
      </c>
      <c r="Q26" s="1">
        <v>80</v>
      </c>
      <c r="R26" s="1" t="s">
        <v>59</v>
      </c>
      <c r="S26" s="1" t="s">
        <v>50</v>
      </c>
      <c r="T26" s="1" t="s">
        <v>50</v>
      </c>
      <c r="U26" s="1" t="s">
        <v>50</v>
      </c>
      <c r="V26" s="1" t="s">
        <v>50</v>
      </c>
      <c r="W26" s="1" t="s">
        <v>50</v>
      </c>
      <c r="X26" s="1" t="s">
        <v>51</v>
      </c>
      <c r="Y26" s="1" t="s">
        <v>50</v>
      </c>
      <c r="Z26" s="1" t="b">
        <v>1</v>
      </c>
      <c r="AA26" s="1" t="s">
        <v>50</v>
      </c>
      <c r="AB26" s="1" t="s">
        <v>50</v>
      </c>
      <c r="AC26" s="1">
        <v>109</v>
      </c>
      <c r="AD26" s="1">
        <v>50</v>
      </c>
      <c r="AE26" s="1">
        <v>13.6</v>
      </c>
      <c r="AF26" s="1">
        <v>3.9</v>
      </c>
      <c r="AI26" s="1" t="s">
        <v>52</v>
      </c>
      <c r="AJ26" s="1" t="s">
        <v>52</v>
      </c>
      <c r="AK26" s="1" t="s">
        <v>50</v>
      </c>
      <c r="AL26" s="1" t="s">
        <v>50</v>
      </c>
      <c r="AM26" s="1" t="s">
        <v>52</v>
      </c>
      <c r="AN26" s="1" t="s">
        <v>50</v>
      </c>
      <c r="AO26" s="1" t="s">
        <v>51</v>
      </c>
      <c r="AP26" s="1" t="s">
        <v>50</v>
      </c>
      <c r="AQ26" s="1" t="s">
        <v>50</v>
      </c>
      <c r="AR26" s="1" t="s">
        <v>50</v>
      </c>
      <c r="AS26" s="1" t="s">
        <v>50</v>
      </c>
      <c r="AT26" s="1" t="s">
        <v>52</v>
      </c>
      <c r="AU26" s="1" t="s">
        <v>52</v>
      </c>
      <c r="AV26" s="1" t="s">
        <v>52</v>
      </c>
      <c r="AW26" s="6" t="s">
        <v>51</v>
      </c>
    </row>
    <row r="27" spans="1:49" x14ac:dyDescent="0.25">
      <c r="A27" s="4">
        <v>148643</v>
      </c>
      <c r="B27" s="1">
        <v>60</v>
      </c>
      <c r="D27" s="1">
        <v>60</v>
      </c>
      <c r="E27" s="1">
        <v>1</v>
      </c>
      <c r="F27" s="1" t="s">
        <v>83</v>
      </c>
      <c r="G27" s="3">
        <v>9887</v>
      </c>
      <c r="H27" s="1">
        <v>91</v>
      </c>
      <c r="I27" s="1" t="s">
        <v>56</v>
      </c>
      <c r="J27" s="1" t="s">
        <v>47</v>
      </c>
      <c r="K27" s="1" t="s">
        <v>58</v>
      </c>
      <c r="L27" s="1">
        <v>32.24</v>
      </c>
      <c r="O27" s="1">
        <v>0</v>
      </c>
      <c r="P27" s="1">
        <v>0</v>
      </c>
      <c r="S27" s="1" t="s">
        <v>50</v>
      </c>
      <c r="T27" s="1" t="s">
        <v>50</v>
      </c>
      <c r="V27" s="1" t="s">
        <v>51</v>
      </c>
      <c r="W27" s="1" t="s">
        <v>51</v>
      </c>
      <c r="X27" s="1" t="s">
        <v>50</v>
      </c>
      <c r="Y27" s="1" t="s">
        <v>51</v>
      </c>
      <c r="Z27" s="1" t="s">
        <v>52</v>
      </c>
      <c r="AA27" s="1" t="s">
        <v>50</v>
      </c>
      <c r="AB27" s="1" t="s">
        <v>51</v>
      </c>
      <c r="AK27" s="1" t="s">
        <v>51</v>
      </c>
      <c r="AL27" s="1" t="s">
        <v>50</v>
      </c>
      <c r="AN27" s="1" t="s">
        <v>51</v>
      </c>
      <c r="AO27" s="1" t="s">
        <v>51</v>
      </c>
      <c r="AP27" s="1" t="s">
        <v>50</v>
      </c>
      <c r="AQ27" s="1" t="s">
        <v>50</v>
      </c>
      <c r="AR27" s="1" t="s">
        <v>51</v>
      </c>
      <c r="AS27" s="1" t="s">
        <v>50</v>
      </c>
      <c r="AT27" s="1" t="s">
        <v>52</v>
      </c>
      <c r="AU27" s="1" t="s">
        <v>52</v>
      </c>
      <c r="AV27" s="1" t="s">
        <v>52</v>
      </c>
      <c r="AW27" s="6" t="s">
        <v>51</v>
      </c>
    </row>
    <row r="28" spans="1:49" x14ac:dyDescent="0.25">
      <c r="A28" s="4">
        <v>148770</v>
      </c>
      <c r="B28" s="1">
        <v>61</v>
      </c>
      <c r="D28" s="1">
        <v>61</v>
      </c>
      <c r="E28" s="1">
        <v>1</v>
      </c>
      <c r="F28" s="1" t="s">
        <v>84</v>
      </c>
      <c r="G28" s="3">
        <v>13039</v>
      </c>
      <c r="H28" s="1">
        <v>83</v>
      </c>
      <c r="I28" s="1" t="s">
        <v>46</v>
      </c>
      <c r="J28" s="1" t="s">
        <v>47</v>
      </c>
      <c r="K28" s="1" t="s">
        <v>58</v>
      </c>
      <c r="O28" s="1">
        <v>0</v>
      </c>
      <c r="P28" s="1">
        <v>0</v>
      </c>
      <c r="S28" s="1" t="s">
        <v>50</v>
      </c>
      <c r="T28" s="1" t="s">
        <v>50</v>
      </c>
      <c r="V28" s="1" t="s">
        <v>50</v>
      </c>
      <c r="W28" s="1" t="s">
        <v>51</v>
      </c>
      <c r="X28" s="1" t="s">
        <v>51</v>
      </c>
      <c r="Y28" s="1" t="s">
        <v>51</v>
      </c>
      <c r="Z28" s="1" t="s">
        <v>52</v>
      </c>
      <c r="AA28" s="1" t="s">
        <v>50</v>
      </c>
      <c r="AB28" s="1" t="s">
        <v>50</v>
      </c>
      <c r="AC28" s="1">
        <v>67</v>
      </c>
      <c r="AD28" s="1">
        <v>75</v>
      </c>
      <c r="AE28" s="1">
        <v>143</v>
      </c>
      <c r="AF28" s="1">
        <v>4.7</v>
      </c>
      <c r="AI28" s="1" t="s">
        <v>52</v>
      </c>
      <c r="AJ28" s="1" t="s">
        <v>52</v>
      </c>
      <c r="AK28" s="1" t="s">
        <v>50</v>
      </c>
      <c r="AL28" s="1" t="s">
        <v>50</v>
      </c>
      <c r="AM28" s="1" t="s">
        <v>52</v>
      </c>
      <c r="AN28" s="1" t="s">
        <v>50</v>
      </c>
      <c r="AO28" s="1" t="s">
        <v>50</v>
      </c>
      <c r="AQ28" s="1" t="s">
        <v>50</v>
      </c>
      <c r="AR28" s="1" t="s">
        <v>50</v>
      </c>
      <c r="AS28" s="1" t="s">
        <v>50</v>
      </c>
      <c r="AT28" s="1" t="s">
        <v>52</v>
      </c>
      <c r="AU28" s="1" t="s">
        <v>52</v>
      </c>
      <c r="AV28" s="1" t="s">
        <v>52</v>
      </c>
      <c r="AW28" s="6" t="s">
        <v>51</v>
      </c>
    </row>
    <row r="29" spans="1:49" x14ac:dyDescent="0.25">
      <c r="A29" s="4">
        <v>149043</v>
      </c>
      <c r="B29" s="1">
        <v>55</v>
      </c>
      <c r="C29" s="1">
        <v>55</v>
      </c>
      <c r="D29" s="1">
        <v>25</v>
      </c>
      <c r="E29" s="1">
        <v>1</v>
      </c>
      <c r="F29" s="1" t="s">
        <v>85</v>
      </c>
      <c r="G29" s="3">
        <v>10377</v>
      </c>
      <c r="H29" s="1">
        <v>90</v>
      </c>
      <c r="I29" s="1" t="s">
        <v>56</v>
      </c>
      <c r="J29" s="1" t="s">
        <v>57</v>
      </c>
      <c r="K29" s="1" t="s">
        <v>58</v>
      </c>
      <c r="L29" s="1">
        <v>30.1</v>
      </c>
      <c r="M29" s="1">
        <v>110</v>
      </c>
      <c r="N29" s="1">
        <v>60</v>
      </c>
      <c r="O29" s="1">
        <v>50</v>
      </c>
      <c r="P29" s="1">
        <v>85</v>
      </c>
      <c r="Q29" s="1">
        <v>80</v>
      </c>
      <c r="R29" s="1" t="s">
        <v>59</v>
      </c>
      <c r="S29" s="1" t="s">
        <v>51</v>
      </c>
      <c r="T29" s="1" t="s">
        <v>51</v>
      </c>
      <c r="U29" s="1" t="s">
        <v>50</v>
      </c>
      <c r="V29" s="1" t="s">
        <v>50</v>
      </c>
      <c r="W29" s="1" t="s">
        <v>51</v>
      </c>
      <c r="X29" s="1" t="s">
        <v>51</v>
      </c>
      <c r="Z29" s="1" t="b">
        <v>1</v>
      </c>
      <c r="AA29" s="1" t="s">
        <v>50</v>
      </c>
      <c r="AB29" s="1" t="s">
        <v>51</v>
      </c>
      <c r="AC29" s="1">
        <v>138</v>
      </c>
      <c r="AD29" s="1">
        <v>39</v>
      </c>
      <c r="AE29" s="1">
        <v>109</v>
      </c>
      <c r="AF29" s="1">
        <v>4.4000000000000004</v>
      </c>
      <c r="AK29" s="1" t="s">
        <v>50</v>
      </c>
      <c r="AL29" s="1" t="s">
        <v>51</v>
      </c>
      <c r="AN29" s="1" t="s">
        <v>51</v>
      </c>
      <c r="AO29" s="1" t="s">
        <v>51</v>
      </c>
      <c r="AP29" s="1" t="s">
        <v>50</v>
      </c>
      <c r="AQ29" s="1" t="s">
        <v>50</v>
      </c>
      <c r="AR29" s="1" t="s">
        <v>50</v>
      </c>
      <c r="AS29" s="1" t="s">
        <v>50</v>
      </c>
      <c r="AT29" s="1" t="s">
        <v>52</v>
      </c>
      <c r="AU29" s="1" t="s">
        <v>52</v>
      </c>
      <c r="AV29" s="1" t="s">
        <v>52</v>
      </c>
      <c r="AW29" s="6" t="s">
        <v>51</v>
      </c>
    </row>
    <row r="30" spans="1:49" x14ac:dyDescent="0.25">
      <c r="A30" s="4">
        <v>149532</v>
      </c>
      <c r="B30" s="1">
        <v>70</v>
      </c>
      <c r="D30" s="1">
        <v>70</v>
      </c>
      <c r="E30" s="1">
        <v>1</v>
      </c>
      <c r="F30" s="1" t="s">
        <v>86</v>
      </c>
      <c r="G30" s="3">
        <v>14523</v>
      </c>
      <c r="H30" s="1">
        <v>79</v>
      </c>
      <c r="I30" s="1" t="s">
        <v>46</v>
      </c>
      <c r="J30" s="1" t="s">
        <v>47</v>
      </c>
      <c r="K30" s="1" t="s">
        <v>58</v>
      </c>
      <c r="L30" s="1">
        <v>23.92</v>
      </c>
      <c r="M30" s="1">
        <v>98</v>
      </c>
      <c r="N30" s="1">
        <v>60</v>
      </c>
      <c r="O30" s="1">
        <v>38</v>
      </c>
      <c r="P30" s="1">
        <v>79</v>
      </c>
      <c r="Q30" s="1">
        <v>62</v>
      </c>
      <c r="R30" s="1" t="s">
        <v>54</v>
      </c>
      <c r="S30" s="1" t="s">
        <v>50</v>
      </c>
      <c r="T30" s="1" t="s">
        <v>50</v>
      </c>
      <c r="U30" s="1" t="s">
        <v>50</v>
      </c>
      <c r="V30" s="1" t="s">
        <v>51</v>
      </c>
      <c r="W30" s="1" t="s">
        <v>50</v>
      </c>
      <c r="X30" s="1" t="s">
        <v>51</v>
      </c>
      <c r="Y30" s="1" t="s">
        <v>50</v>
      </c>
      <c r="Z30" s="1" t="s">
        <v>52</v>
      </c>
      <c r="AA30" s="1" t="s">
        <v>50</v>
      </c>
      <c r="AB30" s="1" t="s">
        <v>50</v>
      </c>
      <c r="AC30" s="1">
        <v>88</v>
      </c>
      <c r="AD30" s="1">
        <v>55</v>
      </c>
      <c r="AE30" s="1">
        <v>145</v>
      </c>
      <c r="AF30" s="1">
        <v>4.5999999999999996</v>
      </c>
      <c r="AI30" s="1" t="s">
        <v>52</v>
      </c>
      <c r="AJ30" s="1" t="s">
        <v>52</v>
      </c>
      <c r="AK30" s="1" t="s">
        <v>50</v>
      </c>
      <c r="AL30" s="1" t="s">
        <v>51</v>
      </c>
      <c r="AM30" s="1" t="s">
        <v>52</v>
      </c>
      <c r="AN30" s="1" t="s">
        <v>51</v>
      </c>
      <c r="AO30" s="1" t="s">
        <v>50</v>
      </c>
      <c r="AQ30" s="1" t="s">
        <v>50</v>
      </c>
      <c r="AR30" s="1" t="s">
        <v>50</v>
      </c>
      <c r="AS30" s="1" t="s">
        <v>50</v>
      </c>
      <c r="AT30" s="1" t="s">
        <v>52</v>
      </c>
      <c r="AU30" s="1" t="s">
        <v>52</v>
      </c>
      <c r="AV30" s="1" t="s">
        <v>52</v>
      </c>
      <c r="AW30" s="6" t="s">
        <v>50</v>
      </c>
    </row>
    <row r="31" spans="1:49" x14ac:dyDescent="0.25">
      <c r="A31" s="4">
        <v>150138</v>
      </c>
      <c r="B31" s="1">
        <v>63</v>
      </c>
      <c r="D31" s="1">
        <v>63</v>
      </c>
      <c r="E31" s="1">
        <v>1</v>
      </c>
      <c r="F31" s="1" t="s">
        <v>87</v>
      </c>
      <c r="G31" s="3">
        <v>15601</v>
      </c>
      <c r="H31" s="1">
        <v>76</v>
      </c>
      <c r="I31" s="1" t="s">
        <v>56</v>
      </c>
      <c r="J31" s="1" t="s">
        <v>47</v>
      </c>
      <c r="K31" s="1" t="s">
        <v>58</v>
      </c>
      <c r="L31" s="1">
        <v>26.62</v>
      </c>
      <c r="M31" s="1">
        <v>118</v>
      </c>
      <c r="N31" s="1">
        <v>60</v>
      </c>
      <c r="O31" s="1">
        <v>58</v>
      </c>
      <c r="P31" s="1">
        <v>89</v>
      </c>
      <c r="Q31" s="1">
        <v>86</v>
      </c>
      <c r="R31" s="1" t="s">
        <v>59</v>
      </c>
      <c r="S31" s="1" t="s">
        <v>51</v>
      </c>
      <c r="T31" s="1" t="s">
        <v>50</v>
      </c>
      <c r="U31" s="1" t="s">
        <v>51</v>
      </c>
      <c r="V31" s="1" t="s">
        <v>51</v>
      </c>
      <c r="W31" s="1" t="s">
        <v>50</v>
      </c>
      <c r="X31" s="1" t="s">
        <v>51</v>
      </c>
      <c r="Y31" s="1" t="s">
        <v>50</v>
      </c>
      <c r="Z31" s="1" t="b">
        <v>1</v>
      </c>
      <c r="AA31" s="1" t="s">
        <v>50</v>
      </c>
      <c r="AB31" s="1" t="s">
        <v>50</v>
      </c>
      <c r="AC31" s="1">
        <v>96</v>
      </c>
      <c r="AD31" s="1">
        <v>67</v>
      </c>
      <c r="AF31" s="1">
        <v>3.3</v>
      </c>
      <c r="AI31" s="1" t="s">
        <v>52</v>
      </c>
      <c r="AJ31" s="1" t="s">
        <v>52</v>
      </c>
      <c r="AK31" s="1" t="s">
        <v>50</v>
      </c>
      <c r="AL31" s="1" t="s">
        <v>51</v>
      </c>
      <c r="AM31" s="1" t="s">
        <v>52</v>
      </c>
      <c r="AN31" s="1" t="s">
        <v>50</v>
      </c>
      <c r="AO31" s="1" t="s">
        <v>51</v>
      </c>
      <c r="AP31" s="1" t="s">
        <v>50</v>
      </c>
      <c r="AQ31" s="1" t="s">
        <v>50</v>
      </c>
      <c r="AR31" s="1" t="s">
        <v>51</v>
      </c>
      <c r="AS31" s="1" t="s">
        <v>50</v>
      </c>
      <c r="AT31" s="1" t="s">
        <v>52</v>
      </c>
      <c r="AU31" s="1" t="s">
        <v>52</v>
      </c>
      <c r="AV31" s="1" t="s">
        <v>52</v>
      </c>
      <c r="AW31" s="6" t="s">
        <v>51</v>
      </c>
    </row>
    <row r="32" spans="1:49" x14ac:dyDescent="0.25">
      <c r="A32" s="4">
        <v>150284</v>
      </c>
      <c r="B32" s="1">
        <v>64</v>
      </c>
      <c r="D32" s="1">
        <v>64</v>
      </c>
      <c r="E32" s="1">
        <v>1</v>
      </c>
      <c r="F32" s="1" t="s">
        <v>88</v>
      </c>
      <c r="G32" s="3">
        <v>16212</v>
      </c>
      <c r="H32" s="1">
        <v>74</v>
      </c>
      <c r="I32" s="1" t="s">
        <v>56</v>
      </c>
      <c r="J32" s="1" t="s">
        <v>57</v>
      </c>
      <c r="K32" s="1" t="s">
        <v>58</v>
      </c>
      <c r="L32" s="1">
        <v>37.380000000000003</v>
      </c>
      <c r="M32" s="1">
        <v>120</v>
      </c>
      <c r="N32" s="1">
        <v>70</v>
      </c>
      <c r="O32" s="1">
        <v>50</v>
      </c>
      <c r="P32" s="1">
        <v>95</v>
      </c>
      <c r="Q32" s="1">
        <v>82</v>
      </c>
      <c r="R32" s="1" t="s">
        <v>54</v>
      </c>
      <c r="S32" s="1" t="s">
        <v>50</v>
      </c>
      <c r="T32" s="1" t="s">
        <v>50</v>
      </c>
      <c r="U32" s="1" t="s">
        <v>51</v>
      </c>
      <c r="V32" s="1" t="s">
        <v>51</v>
      </c>
      <c r="W32" s="1" t="s">
        <v>51</v>
      </c>
      <c r="X32" s="1" t="s">
        <v>51</v>
      </c>
      <c r="Y32" s="1" t="s">
        <v>51</v>
      </c>
      <c r="Z32" s="1" t="s">
        <v>52</v>
      </c>
      <c r="AA32" s="1" t="s">
        <v>50</v>
      </c>
      <c r="AB32" s="1" t="s">
        <v>51</v>
      </c>
      <c r="AI32" s="1" t="s">
        <v>52</v>
      </c>
      <c r="AJ32" s="1" t="s">
        <v>52</v>
      </c>
      <c r="AK32" s="1" t="s">
        <v>50</v>
      </c>
      <c r="AL32" s="1" t="s">
        <v>51</v>
      </c>
      <c r="AM32" s="1" t="s">
        <v>52</v>
      </c>
      <c r="AN32" s="1" t="s">
        <v>51</v>
      </c>
      <c r="AO32" s="1" t="s">
        <v>51</v>
      </c>
      <c r="AP32" s="1" t="s">
        <v>51</v>
      </c>
      <c r="AQ32" s="1" t="s">
        <v>50</v>
      </c>
      <c r="AR32" s="1" t="s">
        <v>51</v>
      </c>
      <c r="AS32" s="1" t="s">
        <v>50</v>
      </c>
      <c r="AT32" s="1" t="s">
        <v>52</v>
      </c>
      <c r="AU32" s="1" t="s">
        <v>52</v>
      </c>
      <c r="AV32" s="1" t="s">
        <v>52</v>
      </c>
      <c r="AW32" s="6" t="s">
        <v>51</v>
      </c>
    </row>
    <row r="33" spans="1:49" x14ac:dyDescent="0.25">
      <c r="A33" s="4">
        <v>150637</v>
      </c>
      <c r="B33" s="1">
        <v>54</v>
      </c>
      <c r="D33" s="1">
        <v>54</v>
      </c>
      <c r="E33" s="1">
        <v>1</v>
      </c>
      <c r="F33" s="1" t="s">
        <v>89</v>
      </c>
      <c r="G33" s="3">
        <v>13399</v>
      </c>
      <c r="H33" s="1">
        <v>82</v>
      </c>
      <c r="I33" s="1" t="s">
        <v>56</v>
      </c>
      <c r="J33" s="1" t="s">
        <v>47</v>
      </c>
      <c r="K33" s="1" t="s">
        <v>58</v>
      </c>
      <c r="L33" s="1">
        <v>28.72</v>
      </c>
      <c r="M33" s="1">
        <v>130</v>
      </c>
      <c r="N33" s="1">
        <v>70</v>
      </c>
      <c r="O33" s="1">
        <v>60</v>
      </c>
      <c r="P33" s="1">
        <v>100</v>
      </c>
      <c r="Q33" s="1">
        <v>89</v>
      </c>
      <c r="R33" s="1" t="s">
        <v>59</v>
      </c>
      <c r="S33" s="1" t="s">
        <v>50</v>
      </c>
      <c r="T33" s="1" t="s">
        <v>50</v>
      </c>
      <c r="U33" s="1" t="s">
        <v>51</v>
      </c>
      <c r="V33" s="1" t="s">
        <v>51</v>
      </c>
      <c r="W33" s="1" t="s">
        <v>51</v>
      </c>
      <c r="X33" s="1" t="s">
        <v>51</v>
      </c>
      <c r="Y33" s="1" t="s">
        <v>51</v>
      </c>
      <c r="Z33" s="1" t="s">
        <v>52</v>
      </c>
      <c r="AA33" s="1" t="s">
        <v>51</v>
      </c>
      <c r="AB33" s="1" t="s">
        <v>51</v>
      </c>
      <c r="AI33" s="1" t="s">
        <v>52</v>
      </c>
      <c r="AJ33" s="1" t="s">
        <v>52</v>
      </c>
      <c r="AK33" s="1" t="s">
        <v>50</v>
      </c>
      <c r="AL33" s="1" t="s">
        <v>51</v>
      </c>
      <c r="AM33" s="1" t="s">
        <v>52</v>
      </c>
      <c r="AN33" s="1" t="s">
        <v>51</v>
      </c>
      <c r="AO33" s="1" t="s">
        <v>51</v>
      </c>
      <c r="AP33" s="1" t="s">
        <v>50</v>
      </c>
      <c r="AQ33" s="1" t="s">
        <v>50</v>
      </c>
      <c r="AR33" s="1" t="s">
        <v>51</v>
      </c>
      <c r="AS33" s="1" t="s">
        <v>51</v>
      </c>
      <c r="AT33" s="1" t="s">
        <v>52</v>
      </c>
      <c r="AU33" s="1" t="s">
        <v>52</v>
      </c>
      <c r="AV33" s="1" t="s">
        <v>52</v>
      </c>
      <c r="AW33" s="6" t="s">
        <v>51</v>
      </c>
    </row>
    <row r="34" spans="1:49" x14ac:dyDescent="0.25">
      <c r="A34" s="4">
        <v>152302</v>
      </c>
      <c r="B34" s="1">
        <v>65</v>
      </c>
      <c r="D34" s="1">
        <v>65</v>
      </c>
      <c r="E34" s="1">
        <v>1</v>
      </c>
      <c r="F34" s="1" t="s">
        <v>90</v>
      </c>
      <c r="G34" s="3">
        <v>14042</v>
      </c>
      <c r="H34" s="1">
        <v>80</v>
      </c>
      <c r="I34" s="1" t="s">
        <v>46</v>
      </c>
      <c r="J34" s="1" t="s">
        <v>57</v>
      </c>
      <c r="K34" s="1" t="s">
        <v>58</v>
      </c>
      <c r="L34" s="1">
        <v>27.06</v>
      </c>
      <c r="M34" s="1">
        <v>115</v>
      </c>
      <c r="N34" s="1">
        <v>60</v>
      </c>
      <c r="O34" s="1">
        <v>55</v>
      </c>
      <c r="P34" s="1">
        <v>87.5</v>
      </c>
      <c r="Q34" s="1">
        <v>75</v>
      </c>
      <c r="R34" s="1" t="s">
        <v>59</v>
      </c>
      <c r="S34" s="1" t="s">
        <v>50</v>
      </c>
      <c r="T34" s="1" t="s">
        <v>51</v>
      </c>
      <c r="U34" s="1" t="s">
        <v>50</v>
      </c>
      <c r="V34" s="1" t="s">
        <v>51</v>
      </c>
      <c r="W34" s="1" t="s">
        <v>50</v>
      </c>
      <c r="X34" s="1" t="s">
        <v>51</v>
      </c>
      <c r="Y34" s="1" t="s">
        <v>50</v>
      </c>
      <c r="Z34" s="1" t="b">
        <v>1</v>
      </c>
      <c r="AA34" s="1" t="s">
        <v>51</v>
      </c>
      <c r="AB34" s="1" t="s">
        <v>51</v>
      </c>
      <c r="AC34" s="1">
        <v>135</v>
      </c>
      <c r="AD34" s="1">
        <v>33</v>
      </c>
      <c r="AE34" s="1">
        <v>11.9</v>
      </c>
      <c r="AF34" s="1">
        <v>4.5999999999999996</v>
      </c>
      <c r="AI34" s="1" t="s">
        <v>52</v>
      </c>
      <c r="AJ34" s="1" t="s">
        <v>52</v>
      </c>
      <c r="AK34" s="1" t="s">
        <v>50</v>
      </c>
      <c r="AL34" s="1" t="s">
        <v>50</v>
      </c>
      <c r="AM34" s="1" t="s">
        <v>52</v>
      </c>
      <c r="AN34" s="1" t="s">
        <v>51</v>
      </c>
      <c r="AO34" s="1" t="s">
        <v>51</v>
      </c>
      <c r="AP34" s="1" t="s">
        <v>50</v>
      </c>
      <c r="AQ34" s="1" t="s">
        <v>51</v>
      </c>
      <c r="AR34" s="1" t="s">
        <v>50</v>
      </c>
      <c r="AS34" s="1" t="s">
        <v>50</v>
      </c>
      <c r="AT34" s="1" t="s">
        <v>52</v>
      </c>
      <c r="AU34" s="1" t="s">
        <v>52</v>
      </c>
      <c r="AV34" s="1" t="s">
        <v>52</v>
      </c>
      <c r="AW34" s="6" t="s">
        <v>51</v>
      </c>
    </row>
    <row r="35" spans="1:49" x14ac:dyDescent="0.25">
      <c r="A35" s="4">
        <v>154038</v>
      </c>
      <c r="B35" s="1">
        <v>57</v>
      </c>
      <c r="C35" s="1">
        <v>57</v>
      </c>
      <c r="D35" s="1">
        <v>29</v>
      </c>
      <c r="E35" s="1">
        <v>1</v>
      </c>
      <c r="F35" s="1" t="s">
        <v>91</v>
      </c>
      <c r="G35" s="3">
        <v>17076</v>
      </c>
      <c r="H35" s="1">
        <v>72</v>
      </c>
      <c r="I35" s="1" t="s">
        <v>56</v>
      </c>
      <c r="J35" s="1" t="s">
        <v>47</v>
      </c>
      <c r="K35" s="1" t="s">
        <v>58</v>
      </c>
      <c r="L35" s="1">
        <v>35.200000000000003</v>
      </c>
      <c r="M35" s="1">
        <v>120</v>
      </c>
      <c r="N35" s="1">
        <v>80</v>
      </c>
      <c r="O35" s="1">
        <v>40</v>
      </c>
      <c r="P35" s="1">
        <v>100</v>
      </c>
      <c r="Q35" s="1">
        <v>77</v>
      </c>
      <c r="R35" s="1" t="s">
        <v>49</v>
      </c>
      <c r="S35" s="1" t="s">
        <v>50</v>
      </c>
      <c r="T35" s="1" t="s">
        <v>50</v>
      </c>
      <c r="U35" s="1" t="s">
        <v>50</v>
      </c>
      <c r="V35" s="1" t="s">
        <v>51</v>
      </c>
      <c r="W35" s="1" t="s">
        <v>50</v>
      </c>
      <c r="X35" s="1" t="s">
        <v>51</v>
      </c>
      <c r="Y35" s="1" t="s">
        <v>50</v>
      </c>
      <c r="Z35" s="1" t="s">
        <v>52</v>
      </c>
      <c r="AA35" s="1" t="s">
        <v>50</v>
      </c>
      <c r="AB35" s="1" t="s">
        <v>50</v>
      </c>
      <c r="AC35" s="1">
        <v>69</v>
      </c>
      <c r="AD35" s="1" t="s">
        <v>92</v>
      </c>
      <c r="AE35" s="1">
        <v>152</v>
      </c>
      <c r="AF35" s="1">
        <v>4.5</v>
      </c>
      <c r="AI35" s="1">
        <v>4.4000000000000004</v>
      </c>
      <c r="AJ35" s="1">
        <v>1.7</v>
      </c>
      <c r="AK35" s="1" t="s">
        <v>51</v>
      </c>
      <c r="AL35" s="1" t="s">
        <v>50</v>
      </c>
      <c r="AM35" s="1" t="s">
        <v>50</v>
      </c>
      <c r="AN35" s="1" t="s">
        <v>51</v>
      </c>
      <c r="AO35" s="1" t="s">
        <v>50</v>
      </c>
      <c r="AP35" s="1" t="s">
        <v>50</v>
      </c>
      <c r="AQ35" s="1" t="s">
        <v>51</v>
      </c>
      <c r="AR35" s="1" t="s">
        <v>50</v>
      </c>
      <c r="AS35" s="1" t="s">
        <v>50</v>
      </c>
      <c r="AT35" s="1" t="s">
        <v>52</v>
      </c>
      <c r="AU35" s="1" t="s">
        <v>52</v>
      </c>
      <c r="AV35" s="1" t="s">
        <v>52</v>
      </c>
      <c r="AW35" s="6" t="s">
        <v>50</v>
      </c>
    </row>
    <row r="36" spans="1:49" x14ac:dyDescent="0.25">
      <c r="A36" s="4">
        <v>154486</v>
      </c>
      <c r="B36" s="1">
        <v>65</v>
      </c>
      <c r="C36" s="1">
        <v>65</v>
      </c>
      <c r="D36" s="1">
        <v>15</v>
      </c>
      <c r="E36" s="1">
        <v>1</v>
      </c>
      <c r="F36" s="1" t="s">
        <v>93</v>
      </c>
      <c r="G36" s="3">
        <v>13137</v>
      </c>
      <c r="H36" s="1">
        <v>83</v>
      </c>
      <c r="I36" s="1" t="s">
        <v>56</v>
      </c>
      <c r="J36" s="1" t="s">
        <v>57</v>
      </c>
      <c r="K36" s="1" t="s">
        <v>48</v>
      </c>
      <c r="O36" s="1">
        <v>0</v>
      </c>
      <c r="P36" s="1">
        <v>0</v>
      </c>
      <c r="S36" s="1" t="s">
        <v>50</v>
      </c>
      <c r="T36" s="1" t="s">
        <v>51</v>
      </c>
      <c r="V36" s="1" t="s">
        <v>50</v>
      </c>
      <c r="W36" s="1" t="s">
        <v>50</v>
      </c>
      <c r="X36" s="1" t="s">
        <v>51</v>
      </c>
      <c r="Y36" s="1" t="s">
        <v>51</v>
      </c>
      <c r="Z36" s="1" t="s">
        <v>52</v>
      </c>
      <c r="AA36" s="1" t="s">
        <v>50</v>
      </c>
      <c r="AB36" s="1" t="s">
        <v>50</v>
      </c>
      <c r="AK36" s="1" t="s">
        <v>50</v>
      </c>
      <c r="AL36" s="1" t="s">
        <v>50</v>
      </c>
      <c r="AN36" s="1" t="s">
        <v>51</v>
      </c>
      <c r="AO36" s="1" t="s">
        <v>51</v>
      </c>
      <c r="AP36" s="1" t="s">
        <v>51</v>
      </c>
      <c r="AQ36" s="1" t="s">
        <v>50</v>
      </c>
      <c r="AR36" s="1" t="s">
        <v>50</v>
      </c>
      <c r="AS36" s="1" t="s">
        <v>50</v>
      </c>
      <c r="AT36" s="1" t="s">
        <v>52</v>
      </c>
      <c r="AU36" s="1" t="s">
        <v>52</v>
      </c>
      <c r="AV36" s="1" t="s">
        <v>52</v>
      </c>
      <c r="AW36" s="6" t="s">
        <v>51</v>
      </c>
    </row>
    <row r="37" spans="1:49" x14ac:dyDescent="0.25">
      <c r="A37" s="4">
        <v>156027</v>
      </c>
      <c r="B37" s="1">
        <v>85</v>
      </c>
      <c r="D37" s="1">
        <v>85</v>
      </c>
      <c r="E37" s="1">
        <v>1</v>
      </c>
      <c r="F37" s="1" t="s">
        <v>94</v>
      </c>
      <c r="G37" s="3">
        <v>11651</v>
      </c>
      <c r="H37" s="1">
        <v>87</v>
      </c>
      <c r="I37" s="1" t="s">
        <v>46</v>
      </c>
      <c r="J37" s="1" t="s">
        <v>47</v>
      </c>
      <c r="K37" s="1" t="s">
        <v>58</v>
      </c>
      <c r="L37" s="1">
        <v>27.7</v>
      </c>
      <c r="M37" s="1">
        <v>130</v>
      </c>
      <c r="N37" s="1">
        <v>70</v>
      </c>
      <c r="O37" s="1">
        <v>60</v>
      </c>
      <c r="P37" s="1">
        <v>100</v>
      </c>
      <c r="Q37" s="1">
        <v>87</v>
      </c>
      <c r="R37" s="1" t="s">
        <v>54</v>
      </c>
      <c r="S37" s="1" t="s">
        <v>51</v>
      </c>
      <c r="T37" s="1" t="s">
        <v>50</v>
      </c>
      <c r="U37" s="1" t="s">
        <v>50</v>
      </c>
      <c r="V37" s="1" t="s">
        <v>51</v>
      </c>
      <c r="W37" s="1" t="s">
        <v>50</v>
      </c>
      <c r="X37" s="1" t="s">
        <v>51</v>
      </c>
      <c r="Y37" s="1" t="s">
        <v>51</v>
      </c>
      <c r="Z37" s="1" t="s">
        <v>52</v>
      </c>
      <c r="AA37" s="1" t="s">
        <v>50</v>
      </c>
      <c r="AB37" s="1" t="s">
        <v>51</v>
      </c>
      <c r="AC37" s="1">
        <v>99</v>
      </c>
      <c r="AD37" s="1">
        <v>45</v>
      </c>
      <c r="AE37" s="1">
        <v>119</v>
      </c>
      <c r="AF37" s="1">
        <v>4.4000000000000004</v>
      </c>
      <c r="AK37" s="1" t="s">
        <v>50</v>
      </c>
      <c r="AL37" s="1" t="s">
        <v>51</v>
      </c>
      <c r="AM37" s="1" t="s">
        <v>50</v>
      </c>
      <c r="AN37" s="1" t="s">
        <v>50</v>
      </c>
      <c r="AO37" s="1" t="s">
        <v>50</v>
      </c>
      <c r="AP37" s="1" t="s">
        <v>50</v>
      </c>
      <c r="AQ37" s="1" t="s">
        <v>50</v>
      </c>
      <c r="AR37" s="1" t="s">
        <v>50</v>
      </c>
      <c r="AS37" s="1" t="s">
        <v>50</v>
      </c>
      <c r="AT37" s="1" t="s">
        <v>52</v>
      </c>
      <c r="AU37" s="1" t="s">
        <v>52</v>
      </c>
      <c r="AV37" s="1" t="s">
        <v>52</v>
      </c>
      <c r="AW37" s="6" t="s">
        <v>51</v>
      </c>
    </row>
    <row r="38" spans="1:49" x14ac:dyDescent="0.25">
      <c r="A38" s="4">
        <v>158137</v>
      </c>
      <c r="B38" s="1">
        <v>67</v>
      </c>
      <c r="D38" s="1">
        <v>67</v>
      </c>
      <c r="E38" s="1">
        <v>1</v>
      </c>
      <c r="F38" s="1" t="s">
        <v>95</v>
      </c>
      <c r="G38" s="3">
        <v>9580</v>
      </c>
      <c r="H38" s="1">
        <v>92</v>
      </c>
      <c r="I38" s="1" t="s">
        <v>46</v>
      </c>
      <c r="J38" s="1" t="s">
        <v>47</v>
      </c>
      <c r="K38" s="1" t="s">
        <v>58</v>
      </c>
      <c r="L38" s="1">
        <v>0</v>
      </c>
      <c r="M38" s="1">
        <v>135</v>
      </c>
      <c r="N38" s="1">
        <v>80</v>
      </c>
      <c r="O38" s="1">
        <v>55</v>
      </c>
      <c r="P38" s="1">
        <v>107.5</v>
      </c>
      <c r="Q38" s="1">
        <v>61</v>
      </c>
      <c r="R38" s="1" t="s">
        <v>59</v>
      </c>
      <c r="S38" s="1" t="s">
        <v>51</v>
      </c>
      <c r="T38" s="1" t="s">
        <v>50</v>
      </c>
      <c r="U38" s="1" t="s">
        <v>51</v>
      </c>
      <c r="V38" s="1" t="s">
        <v>51</v>
      </c>
      <c r="W38" s="1" t="s">
        <v>50</v>
      </c>
      <c r="X38" s="1" t="s">
        <v>51</v>
      </c>
      <c r="Y38" s="1" t="s">
        <v>50</v>
      </c>
      <c r="Z38" s="1" t="s">
        <v>52</v>
      </c>
      <c r="AA38" s="1" t="s">
        <v>50</v>
      </c>
      <c r="AB38" s="1" t="s">
        <v>50</v>
      </c>
      <c r="AC38" s="1">
        <v>100</v>
      </c>
      <c r="AD38" s="1">
        <v>43</v>
      </c>
      <c r="AE38" s="1">
        <v>133</v>
      </c>
      <c r="AF38" s="1">
        <v>3.4</v>
      </c>
      <c r="AI38" s="1" t="s">
        <v>52</v>
      </c>
      <c r="AJ38" s="1" t="s">
        <v>52</v>
      </c>
      <c r="AK38" s="1" t="s">
        <v>50</v>
      </c>
      <c r="AL38" s="1" t="s">
        <v>51</v>
      </c>
      <c r="AM38" s="1" t="s">
        <v>52</v>
      </c>
      <c r="AN38" s="1" t="s">
        <v>51</v>
      </c>
      <c r="AO38" s="1" t="s">
        <v>51</v>
      </c>
      <c r="AP38" s="1" t="s">
        <v>50</v>
      </c>
      <c r="AQ38" s="1" t="s">
        <v>50</v>
      </c>
      <c r="AR38" s="1" t="s">
        <v>51</v>
      </c>
      <c r="AS38" s="1" t="s">
        <v>50</v>
      </c>
      <c r="AT38" s="1" t="s">
        <v>52</v>
      </c>
      <c r="AU38" s="1" t="s">
        <v>52</v>
      </c>
      <c r="AV38" s="1" t="s">
        <v>52</v>
      </c>
      <c r="AW38" s="6" t="s">
        <v>51</v>
      </c>
    </row>
    <row r="39" spans="1:49" x14ac:dyDescent="0.25">
      <c r="A39" s="4">
        <v>159579</v>
      </c>
      <c r="B39" s="1">
        <v>74</v>
      </c>
      <c r="C39" s="1">
        <v>74</v>
      </c>
      <c r="D39" s="1">
        <v>65</v>
      </c>
      <c r="E39" s="1">
        <v>1</v>
      </c>
      <c r="F39" s="1" t="s">
        <v>96</v>
      </c>
      <c r="G39" s="3">
        <v>10738</v>
      </c>
      <c r="H39" s="1">
        <v>89</v>
      </c>
      <c r="I39" s="1" t="s">
        <v>46</v>
      </c>
      <c r="J39" s="1" t="s">
        <v>57</v>
      </c>
      <c r="K39" s="1" t="s">
        <v>58</v>
      </c>
      <c r="L39" s="1">
        <v>26</v>
      </c>
      <c r="M39" s="1">
        <v>120</v>
      </c>
      <c r="N39" s="1">
        <v>80</v>
      </c>
      <c r="O39" s="1">
        <v>40</v>
      </c>
      <c r="P39" s="1">
        <v>100</v>
      </c>
      <c r="Q39" s="1">
        <v>51</v>
      </c>
      <c r="R39" s="1" t="s">
        <v>54</v>
      </c>
      <c r="S39" s="1" t="s">
        <v>50</v>
      </c>
      <c r="T39" s="1" t="s">
        <v>50</v>
      </c>
      <c r="U39" s="1" t="s">
        <v>50</v>
      </c>
      <c r="V39" s="1" t="s">
        <v>51</v>
      </c>
      <c r="W39" s="1" t="s">
        <v>50</v>
      </c>
      <c r="X39" s="1" t="s">
        <v>51</v>
      </c>
      <c r="Y39" s="1" t="s">
        <v>50</v>
      </c>
      <c r="Z39" s="1" t="s">
        <v>52</v>
      </c>
      <c r="AA39" s="1" t="s">
        <v>50</v>
      </c>
      <c r="AB39" s="1" t="s">
        <v>50</v>
      </c>
      <c r="AC39" s="1">
        <v>62</v>
      </c>
      <c r="AD39" s="1">
        <v>78</v>
      </c>
      <c r="AE39" s="1">
        <v>130</v>
      </c>
      <c r="AF39" s="1">
        <v>4.2</v>
      </c>
      <c r="AI39" s="1">
        <v>4</v>
      </c>
      <c r="AJ39" s="1">
        <v>1.9</v>
      </c>
      <c r="AK39" s="1" t="s">
        <v>50</v>
      </c>
      <c r="AL39" s="1" t="s">
        <v>51</v>
      </c>
      <c r="AN39" s="1" t="s">
        <v>51</v>
      </c>
      <c r="AO39" s="1" t="s">
        <v>50</v>
      </c>
      <c r="AP39" s="1" t="s">
        <v>50</v>
      </c>
      <c r="AQ39" s="1" t="s">
        <v>50</v>
      </c>
      <c r="AR39" s="1" t="s">
        <v>51</v>
      </c>
      <c r="AS39" s="1" t="s">
        <v>50</v>
      </c>
      <c r="AT39" s="1" t="s">
        <v>52</v>
      </c>
      <c r="AU39" s="1" t="s">
        <v>52</v>
      </c>
      <c r="AV39" s="1" t="s">
        <v>52</v>
      </c>
      <c r="AW39" s="6" t="s">
        <v>51</v>
      </c>
    </row>
    <row r="40" spans="1:49" x14ac:dyDescent="0.25">
      <c r="A40" s="4">
        <v>159653</v>
      </c>
      <c r="B40" s="1">
        <v>60</v>
      </c>
      <c r="C40" s="1">
        <v>60</v>
      </c>
      <c r="D40" s="1">
        <v>50</v>
      </c>
      <c r="E40" s="1">
        <v>1</v>
      </c>
      <c r="F40" s="1" t="s">
        <v>97</v>
      </c>
      <c r="G40" s="3">
        <v>20621</v>
      </c>
      <c r="H40" s="1">
        <v>62</v>
      </c>
      <c r="I40" s="1" t="s">
        <v>46</v>
      </c>
      <c r="J40" s="1" t="s">
        <v>57</v>
      </c>
      <c r="K40" s="1" t="s">
        <v>58</v>
      </c>
      <c r="L40" s="1">
        <v>32.5</v>
      </c>
      <c r="M40" s="1">
        <v>115</v>
      </c>
      <c r="N40" s="1">
        <v>70</v>
      </c>
      <c r="O40" s="1">
        <v>45</v>
      </c>
      <c r="P40" s="1">
        <v>92.5</v>
      </c>
      <c r="Q40" s="1">
        <v>62</v>
      </c>
      <c r="R40" s="1" t="s">
        <v>54</v>
      </c>
      <c r="S40" s="1" t="s">
        <v>50</v>
      </c>
      <c r="T40" s="1" t="s">
        <v>50</v>
      </c>
      <c r="U40" s="1" t="s">
        <v>50</v>
      </c>
      <c r="V40" s="1" t="s">
        <v>51</v>
      </c>
      <c r="W40" s="1" t="s">
        <v>50</v>
      </c>
      <c r="X40" s="1" t="s">
        <v>50</v>
      </c>
      <c r="Y40" s="1" t="s">
        <v>51</v>
      </c>
      <c r="Z40" s="1" t="s">
        <v>52</v>
      </c>
      <c r="AA40" s="1" t="s">
        <v>50</v>
      </c>
      <c r="AB40" s="1" t="s">
        <v>50</v>
      </c>
      <c r="AC40" s="1">
        <v>66</v>
      </c>
      <c r="AD40" s="1">
        <v>87</v>
      </c>
      <c r="AE40" s="1">
        <v>129</v>
      </c>
      <c r="AF40" s="1">
        <v>4.2</v>
      </c>
      <c r="AI40" s="1">
        <v>4.5999999999999996</v>
      </c>
      <c r="AJ40" s="1">
        <v>2.2999999999999998</v>
      </c>
      <c r="AK40" s="1" t="s">
        <v>50</v>
      </c>
      <c r="AL40" s="1" t="s">
        <v>51</v>
      </c>
      <c r="AM40" s="1" t="s">
        <v>50</v>
      </c>
      <c r="AN40" s="1" t="s">
        <v>51</v>
      </c>
      <c r="AO40" s="1" t="s">
        <v>51</v>
      </c>
      <c r="AP40" s="1" t="s">
        <v>50</v>
      </c>
      <c r="AQ40" s="1" t="s">
        <v>50</v>
      </c>
      <c r="AR40" s="1" t="s">
        <v>51</v>
      </c>
      <c r="AS40" s="1" t="s">
        <v>50</v>
      </c>
      <c r="AT40" s="1" t="s">
        <v>52</v>
      </c>
      <c r="AU40" s="1" t="s">
        <v>52</v>
      </c>
      <c r="AV40" s="1" t="s">
        <v>52</v>
      </c>
      <c r="AW40" s="6" t="s">
        <v>51</v>
      </c>
    </row>
    <row r="41" spans="1:49" x14ac:dyDescent="0.25">
      <c r="A41" s="4">
        <v>159683</v>
      </c>
      <c r="B41" s="1">
        <v>62</v>
      </c>
      <c r="C41" s="1">
        <v>62</v>
      </c>
      <c r="E41" s="1">
        <v>1</v>
      </c>
      <c r="F41" s="1" t="s">
        <v>98</v>
      </c>
      <c r="G41" s="3">
        <v>11717</v>
      </c>
      <c r="H41" s="1">
        <v>86</v>
      </c>
      <c r="I41" s="1" t="s">
        <v>56</v>
      </c>
      <c r="J41" s="1" t="s">
        <v>47</v>
      </c>
      <c r="K41" s="1" t="s">
        <v>58</v>
      </c>
      <c r="L41" s="1">
        <v>23.1</v>
      </c>
      <c r="M41" s="1">
        <v>130</v>
      </c>
      <c r="N41" s="1">
        <v>70</v>
      </c>
      <c r="O41" s="1">
        <v>60</v>
      </c>
      <c r="P41" s="1">
        <v>100</v>
      </c>
      <c r="Q41" s="1">
        <v>65</v>
      </c>
      <c r="R41" s="1" t="s">
        <v>54</v>
      </c>
      <c r="S41" s="1" t="s">
        <v>51</v>
      </c>
      <c r="T41" s="1" t="s">
        <v>50</v>
      </c>
      <c r="U41" s="1" t="s">
        <v>50</v>
      </c>
      <c r="V41" s="1" t="s">
        <v>51</v>
      </c>
      <c r="W41" s="1" t="s">
        <v>51</v>
      </c>
      <c r="X41" s="1" t="s">
        <v>51</v>
      </c>
      <c r="Y41" s="1" t="s">
        <v>50</v>
      </c>
      <c r="Z41" s="1" t="s">
        <v>52</v>
      </c>
      <c r="AA41" s="1" t="s">
        <v>50</v>
      </c>
      <c r="AB41" s="1" t="s">
        <v>50</v>
      </c>
      <c r="AC41" s="1">
        <v>169</v>
      </c>
      <c r="AD41" s="1">
        <v>31</v>
      </c>
      <c r="AE41" s="1">
        <v>128</v>
      </c>
      <c r="AF41" s="1">
        <v>4.5999999999999996</v>
      </c>
      <c r="AK41" s="1" t="s">
        <v>50</v>
      </c>
      <c r="AL41" s="1" t="s">
        <v>50</v>
      </c>
      <c r="AM41" s="1" t="s">
        <v>50</v>
      </c>
      <c r="AN41" s="1" t="s">
        <v>51</v>
      </c>
      <c r="AO41" s="1" t="s">
        <v>51</v>
      </c>
      <c r="AP41" s="1" t="s">
        <v>50</v>
      </c>
      <c r="AQ41" s="1" t="s">
        <v>50</v>
      </c>
      <c r="AR41" s="1" t="s">
        <v>50</v>
      </c>
      <c r="AS41" s="1" t="s">
        <v>50</v>
      </c>
      <c r="AT41" s="1" t="s">
        <v>52</v>
      </c>
      <c r="AU41" s="1" t="s">
        <v>52</v>
      </c>
      <c r="AV41" s="1" t="s">
        <v>52</v>
      </c>
      <c r="AW41" s="6" t="s">
        <v>51</v>
      </c>
    </row>
    <row r="42" spans="1:49" x14ac:dyDescent="0.25">
      <c r="A42" s="4">
        <v>159801</v>
      </c>
      <c r="B42" s="1">
        <v>65</v>
      </c>
      <c r="C42" s="1">
        <v>65</v>
      </c>
      <c r="D42" s="1">
        <v>30</v>
      </c>
      <c r="E42" s="1">
        <v>1</v>
      </c>
      <c r="F42" s="1" t="s">
        <v>99</v>
      </c>
      <c r="G42" s="3">
        <v>17161</v>
      </c>
      <c r="H42" s="1">
        <v>72</v>
      </c>
      <c r="I42" s="1" t="s">
        <v>46</v>
      </c>
      <c r="J42" s="1" t="s">
        <v>47</v>
      </c>
      <c r="K42" s="1" t="s">
        <v>58</v>
      </c>
      <c r="L42" s="1">
        <v>35.5</v>
      </c>
      <c r="M42" s="1">
        <v>160</v>
      </c>
      <c r="N42" s="1">
        <v>80</v>
      </c>
      <c r="O42" s="1">
        <v>80</v>
      </c>
      <c r="P42" s="1">
        <v>120</v>
      </c>
      <c r="Q42" s="1">
        <v>57</v>
      </c>
      <c r="R42" s="1" t="s">
        <v>54</v>
      </c>
      <c r="S42" s="1" t="s">
        <v>50</v>
      </c>
      <c r="T42" s="1" t="s">
        <v>50</v>
      </c>
      <c r="U42" s="1" t="s">
        <v>50</v>
      </c>
      <c r="V42" s="1" t="s">
        <v>51</v>
      </c>
      <c r="W42" s="1" t="s">
        <v>50</v>
      </c>
      <c r="X42" s="1" t="s">
        <v>50</v>
      </c>
      <c r="Y42" s="1" t="s">
        <v>50</v>
      </c>
      <c r="Z42" s="1" t="s">
        <v>52</v>
      </c>
      <c r="AA42" s="1" t="s">
        <v>50</v>
      </c>
      <c r="AB42" s="1" t="s">
        <v>50</v>
      </c>
      <c r="AC42" s="1">
        <v>58</v>
      </c>
      <c r="AD42" s="1">
        <v>90</v>
      </c>
      <c r="AE42" s="1">
        <v>131</v>
      </c>
      <c r="AF42" s="1">
        <v>4</v>
      </c>
      <c r="AG42" s="1">
        <v>5</v>
      </c>
      <c r="AI42" s="1">
        <v>5.4</v>
      </c>
      <c r="AJ42" s="1">
        <v>3.4</v>
      </c>
      <c r="AK42" s="1" t="s">
        <v>50</v>
      </c>
      <c r="AL42" s="1" t="s">
        <v>50</v>
      </c>
      <c r="AM42" s="1" t="s">
        <v>50</v>
      </c>
      <c r="AN42" s="1" t="s">
        <v>51</v>
      </c>
      <c r="AO42" s="1" t="s">
        <v>50</v>
      </c>
      <c r="AP42" s="1" t="s">
        <v>50</v>
      </c>
      <c r="AQ42" s="1" t="s">
        <v>50</v>
      </c>
      <c r="AR42" s="1" t="s">
        <v>50</v>
      </c>
      <c r="AS42" s="1" t="s">
        <v>50</v>
      </c>
      <c r="AT42" s="1" t="s">
        <v>52</v>
      </c>
      <c r="AU42" s="1" t="s">
        <v>52</v>
      </c>
      <c r="AV42" s="1" t="s">
        <v>52</v>
      </c>
      <c r="AW42" s="6" t="s">
        <v>51</v>
      </c>
    </row>
    <row r="43" spans="1:49" x14ac:dyDescent="0.25">
      <c r="A43" s="4">
        <v>161771</v>
      </c>
      <c r="B43" s="1">
        <v>55</v>
      </c>
      <c r="C43" s="1">
        <v>55</v>
      </c>
      <c r="D43" s="1">
        <v>46</v>
      </c>
      <c r="E43" s="1">
        <v>1</v>
      </c>
      <c r="F43" s="1" t="s">
        <v>100</v>
      </c>
      <c r="G43" s="3">
        <v>11859</v>
      </c>
      <c r="H43" s="1">
        <v>86</v>
      </c>
      <c r="I43" s="1" t="s">
        <v>56</v>
      </c>
      <c r="J43" s="1" t="s">
        <v>70</v>
      </c>
      <c r="K43" s="1" t="s">
        <v>58</v>
      </c>
      <c r="L43" s="1">
        <v>34.799999999999997</v>
      </c>
      <c r="M43" s="1">
        <v>130</v>
      </c>
      <c r="N43" s="1">
        <v>70</v>
      </c>
      <c r="O43" s="1">
        <v>60</v>
      </c>
      <c r="P43" s="1">
        <v>100</v>
      </c>
      <c r="Q43" s="1">
        <v>83</v>
      </c>
      <c r="R43" s="1" t="s">
        <v>54</v>
      </c>
      <c r="S43" s="1" t="s">
        <v>51</v>
      </c>
      <c r="T43" s="1" t="s">
        <v>50</v>
      </c>
      <c r="U43" s="1" t="s">
        <v>50</v>
      </c>
      <c r="V43" s="1" t="s">
        <v>50</v>
      </c>
      <c r="W43" s="1" t="s">
        <v>51</v>
      </c>
      <c r="X43" s="1" t="s">
        <v>51</v>
      </c>
      <c r="Y43" s="1" t="s">
        <v>50</v>
      </c>
      <c r="Z43" s="1" t="b">
        <v>1</v>
      </c>
      <c r="AA43" s="1" t="s">
        <v>50</v>
      </c>
      <c r="AB43" s="1" t="s">
        <v>51</v>
      </c>
      <c r="AC43" s="1">
        <v>78</v>
      </c>
      <c r="AD43" s="1">
        <v>78</v>
      </c>
      <c r="AE43" s="1">
        <v>126</v>
      </c>
      <c r="AF43" s="1">
        <v>5</v>
      </c>
      <c r="AI43" s="1">
        <v>4.4000000000000004</v>
      </c>
      <c r="AJ43" s="1">
        <v>2.5</v>
      </c>
      <c r="AK43" s="1" t="s">
        <v>51</v>
      </c>
      <c r="AL43" s="1" t="s">
        <v>50</v>
      </c>
      <c r="AM43" s="1" t="s">
        <v>50</v>
      </c>
      <c r="AN43" s="1" t="s">
        <v>51</v>
      </c>
      <c r="AO43" s="1" t="s">
        <v>51</v>
      </c>
      <c r="AP43" s="1" t="s">
        <v>50</v>
      </c>
      <c r="AQ43" s="1" t="s">
        <v>50</v>
      </c>
      <c r="AR43" s="1" t="s">
        <v>50</v>
      </c>
      <c r="AS43" s="1" t="s">
        <v>50</v>
      </c>
      <c r="AT43" s="1" t="s">
        <v>52</v>
      </c>
      <c r="AU43" s="1" t="s">
        <v>52</v>
      </c>
      <c r="AV43" s="1" t="s">
        <v>52</v>
      </c>
      <c r="AW43" s="6" t="s">
        <v>51</v>
      </c>
    </row>
    <row r="44" spans="1:49" x14ac:dyDescent="0.25">
      <c r="A44" s="4">
        <v>161835</v>
      </c>
      <c r="B44" s="1">
        <v>58</v>
      </c>
      <c r="D44" s="1">
        <v>58</v>
      </c>
      <c r="E44" s="1">
        <v>1</v>
      </c>
      <c r="F44" s="1" t="s">
        <v>101</v>
      </c>
      <c r="G44" s="3">
        <v>12072</v>
      </c>
      <c r="H44" s="1">
        <v>85</v>
      </c>
      <c r="I44" s="1" t="s">
        <v>46</v>
      </c>
      <c r="J44" s="1" t="s">
        <v>47</v>
      </c>
      <c r="K44" s="1" t="s">
        <v>58</v>
      </c>
      <c r="L44" s="1">
        <v>29.21</v>
      </c>
      <c r="M44" s="1">
        <v>145</v>
      </c>
      <c r="N44" s="1">
        <v>60</v>
      </c>
      <c r="O44" s="1">
        <v>85</v>
      </c>
      <c r="P44" s="1">
        <v>102.5</v>
      </c>
      <c r="Q44" s="1">
        <v>64</v>
      </c>
      <c r="R44" s="1" t="s">
        <v>59</v>
      </c>
      <c r="S44" s="1" t="s">
        <v>50</v>
      </c>
      <c r="T44" s="1" t="s">
        <v>50</v>
      </c>
      <c r="U44" s="1" t="s">
        <v>51</v>
      </c>
      <c r="V44" s="1" t="s">
        <v>51</v>
      </c>
      <c r="W44" s="1" t="s">
        <v>51</v>
      </c>
      <c r="X44" s="1" t="s">
        <v>51</v>
      </c>
      <c r="Y44" s="1" t="s">
        <v>50</v>
      </c>
      <c r="Z44" s="1" t="s">
        <v>52</v>
      </c>
      <c r="AA44" s="1" t="s">
        <v>50</v>
      </c>
      <c r="AB44" s="1" t="s">
        <v>50</v>
      </c>
      <c r="AC44" s="1">
        <v>71</v>
      </c>
      <c r="AD44" s="1">
        <v>69</v>
      </c>
      <c r="AE44" s="1">
        <v>154</v>
      </c>
      <c r="AF44" s="1">
        <v>4.8</v>
      </c>
      <c r="AI44" s="1" t="s">
        <v>52</v>
      </c>
      <c r="AJ44" s="1" t="s">
        <v>52</v>
      </c>
      <c r="AK44" s="1" t="s">
        <v>50</v>
      </c>
      <c r="AL44" s="1" t="s">
        <v>50</v>
      </c>
      <c r="AM44" s="1" t="s">
        <v>52</v>
      </c>
      <c r="AN44" s="1" t="s">
        <v>51</v>
      </c>
      <c r="AO44" s="1" t="s">
        <v>51</v>
      </c>
      <c r="AP44" s="1" t="s">
        <v>51</v>
      </c>
      <c r="AQ44" s="1" t="s">
        <v>51</v>
      </c>
      <c r="AR44" s="1" t="s">
        <v>51</v>
      </c>
      <c r="AS44" s="1" t="s">
        <v>50</v>
      </c>
      <c r="AT44" s="1" t="s">
        <v>52</v>
      </c>
      <c r="AU44" s="1" t="s">
        <v>52</v>
      </c>
      <c r="AV44" s="1" t="s">
        <v>52</v>
      </c>
      <c r="AW44" s="6" t="s">
        <v>51</v>
      </c>
    </row>
    <row r="45" spans="1:49" x14ac:dyDescent="0.25">
      <c r="A45" s="4">
        <v>162489</v>
      </c>
      <c r="B45" s="1">
        <v>55</v>
      </c>
      <c r="D45" s="1">
        <v>55</v>
      </c>
      <c r="E45" s="1">
        <v>1</v>
      </c>
      <c r="F45" s="1" t="s">
        <v>102</v>
      </c>
      <c r="G45" s="3">
        <v>7981</v>
      </c>
      <c r="H45" s="1">
        <v>97</v>
      </c>
      <c r="I45" s="1" t="s">
        <v>46</v>
      </c>
      <c r="J45" s="1" t="s">
        <v>57</v>
      </c>
      <c r="K45" s="1" t="s">
        <v>58</v>
      </c>
      <c r="L45" s="1">
        <v>27.11</v>
      </c>
      <c r="M45" s="1">
        <v>140</v>
      </c>
      <c r="N45" s="1">
        <v>80</v>
      </c>
      <c r="O45" s="1">
        <v>60</v>
      </c>
      <c r="P45" s="1">
        <v>110</v>
      </c>
      <c r="Q45" s="1">
        <v>74</v>
      </c>
      <c r="R45" s="1" t="s">
        <v>59</v>
      </c>
      <c r="S45" s="1" t="s">
        <v>50</v>
      </c>
      <c r="T45" s="1" t="s">
        <v>50</v>
      </c>
      <c r="U45" s="1" t="s">
        <v>50</v>
      </c>
      <c r="V45" s="1" t="s">
        <v>51</v>
      </c>
      <c r="W45" s="1" t="s">
        <v>51</v>
      </c>
      <c r="X45" s="1" t="s">
        <v>50</v>
      </c>
      <c r="Y45" s="1" t="s">
        <v>50</v>
      </c>
      <c r="Z45" s="1" t="s">
        <v>52</v>
      </c>
      <c r="AA45" s="1" t="s">
        <v>50</v>
      </c>
      <c r="AB45" s="1" t="s">
        <v>50</v>
      </c>
      <c r="AC45" s="1">
        <v>52</v>
      </c>
      <c r="AD45" s="1">
        <v>80</v>
      </c>
      <c r="AE45" s="1">
        <v>144</v>
      </c>
      <c r="AF45" s="1">
        <v>3.4</v>
      </c>
      <c r="AI45" s="1" t="s">
        <v>52</v>
      </c>
      <c r="AJ45" s="1" t="s">
        <v>52</v>
      </c>
      <c r="AK45" s="1" t="s">
        <v>51</v>
      </c>
      <c r="AL45" s="1" t="s">
        <v>50</v>
      </c>
      <c r="AM45" s="1" t="s">
        <v>52</v>
      </c>
      <c r="AN45" s="1" t="s">
        <v>50</v>
      </c>
      <c r="AO45" s="1" t="s">
        <v>51</v>
      </c>
      <c r="AP45" s="1" t="s">
        <v>50</v>
      </c>
      <c r="AQ45" s="1" t="s">
        <v>50</v>
      </c>
      <c r="AR45" s="1" t="s">
        <v>50</v>
      </c>
      <c r="AS45" s="1" t="s">
        <v>50</v>
      </c>
      <c r="AT45" s="1" t="s">
        <v>52</v>
      </c>
      <c r="AU45" s="1" t="s">
        <v>52</v>
      </c>
      <c r="AV45" s="1" t="s">
        <v>52</v>
      </c>
      <c r="AW45" s="6" t="s">
        <v>51</v>
      </c>
    </row>
    <row r="46" spans="1:49" x14ac:dyDescent="0.25">
      <c r="A46" s="4">
        <v>163444</v>
      </c>
      <c r="B46" s="1">
        <v>58</v>
      </c>
      <c r="C46" s="1">
        <v>58</v>
      </c>
      <c r="D46" s="1">
        <v>40</v>
      </c>
      <c r="E46" s="1">
        <v>1</v>
      </c>
      <c r="F46" s="1" t="s">
        <v>103</v>
      </c>
      <c r="G46" s="3">
        <v>17343</v>
      </c>
      <c r="H46" s="1">
        <v>71</v>
      </c>
      <c r="I46" s="1" t="s">
        <v>46</v>
      </c>
      <c r="J46" s="1" t="s">
        <v>47</v>
      </c>
      <c r="K46" s="1" t="s">
        <v>58</v>
      </c>
      <c r="L46" s="1">
        <v>31.7</v>
      </c>
      <c r="M46" s="1">
        <v>120</v>
      </c>
      <c r="N46" s="1">
        <v>80</v>
      </c>
      <c r="O46" s="1">
        <v>40</v>
      </c>
      <c r="P46" s="1">
        <v>100</v>
      </c>
      <c r="Q46" s="1">
        <v>96</v>
      </c>
      <c r="R46" s="1" t="s">
        <v>54</v>
      </c>
      <c r="S46" s="1" t="s">
        <v>50</v>
      </c>
      <c r="T46" s="1" t="s">
        <v>50</v>
      </c>
      <c r="U46" s="1" t="s">
        <v>50</v>
      </c>
      <c r="V46" s="1" t="s">
        <v>51</v>
      </c>
      <c r="W46" s="1" t="s">
        <v>50</v>
      </c>
      <c r="X46" s="1" t="s">
        <v>51</v>
      </c>
      <c r="Y46" s="1" t="s">
        <v>51</v>
      </c>
      <c r="Z46" s="1" t="b">
        <v>1</v>
      </c>
      <c r="AA46" s="1" t="s">
        <v>50</v>
      </c>
      <c r="AB46" s="1" t="s">
        <v>50</v>
      </c>
      <c r="AE46" s="1">
        <v>134</v>
      </c>
      <c r="AG46" s="1">
        <v>58</v>
      </c>
      <c r="AK46" s="1" t="s">
        <v>50</v>
      </c>
      <c r="AL46" s="1" t="s">
        <v>51</v>
      </c>
      <c r="AM46" s="1" t="s">
        <v>50</v>
      </c>
      <c r="AN46" s="1" t="s">
        <v>51</v>
      </c>
      <c r="AO46" s="1" t="s">
        <v>51</v>
      </c>
      <c r="AP46" s="1" t="s">
        <v>51</v>
      </c>
      <c r="AQ46" s="1" t="s">
        <v>51</v>
      </c>
      <c r="AR46" s="1" t="s">
        <v>50</v>
      </c>
      <c r="AS46" s="1" t="s">
        <v>50</v>
      </c>
      <c r="AT46" s="1" t="s">
        <v>52</v>
      </c>
      <c r="AU46" s="1" t="s">
        <v>52</v>
      </c>
      <c r="AV46" s="1" t="s">
        <v>52</v>
      </c>
      <c r="AW46" s="6" t="s">
        <v>51</v>
      </c>
    </row>
    <row r="47" spans="1:49" x14ac:dyDescent="0.25">
      <c r="A47" s="4">
        <v>163516</v>
      </c>
      <c r="B47" s="1">
        <v>65</v>
      </c>
      <c r="D47" s="1">
        <v>65</v>
      </c>
      <c r="E47" s="1">
        <v>1</v>
      </c>
      <c r="F47" s="1" t="s">
        <v>104</v>
      </c>
      <c r="G47" s="3">
        <v>8143</v>
      </c>
      <c r="H47" s="1">
        <v>96</v>
      </c>
      <c r="I47" s="1" t="s">
        <v>56</v>
      </c>
      <c r="J47" s="1" t="s">
        <v>47</v>
      </c>
      <c r="K47" s="1" t="s">
        <v>58</v>
      </c>
      <c r="L47" s="1">
        <v>21.97</v>
      </c>
      <c r="M47" s="1">
        <v>140</v>
      </c>
      <c r="N47" s="1">
        <v>65</v>
      </c>
      <c r="O47" s="1">
        <v>75</v>
      </c>
      <c r="P47" s="1">
        <v>102.5</v>
      </c>
      <c r="Q47" s="1">
        <v>92</v>
      </c>
      <c r="R47" s="1" t="s">
        <v>105</v>
      </c>
      <c r="S47" s="1" t="s">
        <v>50</v>
      </c>
      <c r="T47" s="1" t="s">
        <v>50</v>
      </c>
      <c r="U47" s="1" t="s">
        <v>51</v>
      </c>
      <c r="V47" s="1" t="s">
        <v>51</v>
      </c>
      <c r="W47" s="1" t="s">
        <v>50</v>
      </c>
      <c r="X47" s="1" t="s">
        <v>51</v>
      </c>
      <c r="Y47" s="1" t="s">
        <v>50</v>
      </c>
      <c r="Z47" s="1" t="s">
        <v>52</v>
      </c>
      <c r="AA47" s="1" t="s">
        <v>51</v>
      </c>
      <c r="AB47" s="1" t="s">
        <v>50</v>
      </c>
      <c r="AC47" s="1">
        <v>311</v>
      </c>
      <c r="AD47" s="1">
        <v>14</v>
      </c>
      <c r="AF47" s="1">
        <v>4.5999999999999996</v>
      </c>
      <c r="AI47" s="1" t="s">
        <v>52</v>
      </c>
      <c r="AJ47" s="1" t="s">
        <v>52</v>
      </c>
      <c r="AK47" s="1" t="s">
        <v>50</v>
      </c>
      <c r="AL47" s="1" t="s">
        <v>50</v>
      </c>
      <c r="AM47" s="1" t="s">
        <v>52</v>
      </c>
      <c r="AN47" s="1" t="s">
        <v>50</v>
      </c>
      <c r="AO47" s="1" t="s">
        <v>51</v>
      </c>
      <c r="AP47" s="1" t="s">
        <v>50</v>
      </c>
      <c r="AQ47" s="1" t="s">
        <v>50</v>
      </c>
      <c r="AR47" s="1" t="s">
        <v>51</v>
      </c>
      <c r="AS47" s="1" t="s">
        <v>51</v>
      </c>
      <c r="AT47" s="1" t="s">
        <v>52</v>
      </c>
      <c r="AU47" s="1" t="s">
        <v>52</v>
      </c>
      <c r="AV47" s="1" t="s">
        <v>52</v>
      </c>
      <c r="AW47" s="6" t="s">
        <v>51</v>
      </c>
    </row>
    <row r="48" spans="1:49" x14ac:dyDescent="0.25">
      <c r="A48" s="4">
        <v>164001</v>
      </c>
      <c r="B48" s="1">
        <v>55</v>
      </c>
      <c r="C48" s="1">
        <v>55</v>
      </c>
      <c r="D48" s="1">
        <v>50</v>
      </c>
      <c r="E48" s="1">
        <v>1</v>
      </c>
      <c r="F48" s="1" t="s">
        <v>106</v>
      </c>
      <c r="G48" s="3">
        <v>13801</v>
      </c>
      <c r="H48" s="1">
        <v>81</v>
      </c>
      <c r="I48" s="1" t="s">
        <v>46</v>
      </c>
      <c r="J48" s="1" t="s">
        <v>47</v>
      </c>
      <c r="K48" s="1" t="s">
        <v>58</v>
      </c>
      <c r="L48" s="1">
        <v>38</v>
      </c>
      <c r="M48" s="1">
        <v>120</v>
      </c>
      <c r="N48" s="1">
        <v>70</v>
      </c>
      <c r="O48" s="1">
        <v>50</v>
      </c>
      <c r="P48" s="1">
        <v>95</v>
      </c>
      <c r="Q48" s="1">
        <v>54</v>
      </c>
      <c r="R48" s="1" t="s">
        <v>59</v>
      </c>
      <c r="S48" s="1" t="s">
        <v>50</v>
      </c>
      <c r="T48" s="1" t="s">
        <v>50</v>
      </c>
      <c r="U48" s="1" t="s">
        <v>50</v>
      </c>
      <c r="V48" s="1" t="s">
        <v>51</v>
      </c>
      <c r="W48" s="1" t="s">
        <v>51</v>
      </c>
      <c r="X48" s="1" t="s">
        <v>51</v>
      </c>
      <c r="Y48" s="1" t="s">
        <v>50</v>
      </c>
      <c r="Z48" s="1" t="s">
        <v>52</v>
      </c>
      <c r="AA48" s="1" t="s">
        <v>50</v>
      </c>
      <c r="AB48" s="1" t="s">
        <v>51</v>
      </c>
      <c r="AC48" s="1">
        <v>104</v>
      </c>
      <c r="AD48" s="1">
        <v>44</v>
      </c>
      <c r="AE48" s="1">
        <v>126</v>
      </c>
      <c r="AF48" s="1">
        <v>4.4000000000000004</v>
      </c>
      <c r="AK48" s="1" t="s">
        <v>50</v>
      </c>
      <c r="AL48" s="1" t="s">
        <v>51</v>
      </c>
      <c r="AM48" s="1" t="s">
        <v>50</v>
      </c>
      <c r="AN48" s="1" t="s">
        <v>51</v>
      </c>
      <c r="AO48" s="1" t="s">
        <v>51</v>
      </c>
      <c r="AP48" s="1" t="s">
        <v>51</v>
      </c>
      <c r="AQ48" s="1" t="s">
        <v>50</v>
      </c>
      <c r="AR48" s="1" t="s">
        <v>51</v>
      </c>
      <c r="AS48" s="1" t="s">
        <v>50</v>
      </c>
      <c r="AT48" s="1" t="s">
        <v>52</v>
      </c>
      <c r="AU48" s="1" t="s">
        <v>52</v>
      </c>
      <c r="AV48" s="1" t="s">
        <v>52</v>
      </c>
      <c r="AW48" s="6" t="s">
        <v>51</v>
      </c>
    </row>
    <row r="49" spans="1:49" x14ac:dyDescent="0.25">
      <c r="A49" s="4">
        <v>164693</v>
      </c>
      <c r="B49" s="1">
        <v>54</v>
      </c>
      <c r="D49" s="1">
        <v>54</v>
      </c>
      <c r="E49" s="1">
        <v>1</v>
      </c>
      <c r="F49" s="1" t="s">
        <v>107</v>
      </c>
      <c r="G49" s="3">
        <v>17829</v>
      </c>
      <c r="H49" s="1">
        <v>70</v>
      </c>
      <c r="I49" s="1" t="s">
        <v>56</v>
      </c>
      <c r="J49" s="1" t="s">
        <v>57</v>
      </c>
      <c r="K49" s="1" t="s">
        <v>58</v>
      </c>
      <c r="L49" s="1">
        <v>30.1</v>
      </c>
      <c r="M49" s="1">
        <v>110</v>
      </c>
      <c r="N49" s="1">
        <v>70</v>
      </c>
      <c r="O49" s="1">
        <v>40</v>
      </c>
      <c r="P49" s="1">
        <v>90</v>
      </c>
      <c r="Q49" s="1">
        <v>69</v>
      </c>
      <c r="R49" s="1" t="s">
        <v>59</v>
      </c>
      <c r="S49" s="1" t="s">
        <v>50</v>
      </c>
      <c r="T49" s="1" t="s">
        <v>51</v>
      </c>
      <c r="U49" s="1" t="s">
        <v>51</v>
      </c>
      <c r="V49" s="1" t="s">
        <v>51</v>
      </c>
      <c r="W49" s="1" t="s">
        <v>51</v>
      </c>
      <c r="X49" s="1" t="s">
        <v>51</v>
      </c>
      <c r="Y49" s="1" t="s">
        <v>51</v>
      </c>
      <c r="Z49" s="1" t="s">
        <v>52</v>
      </c>
      <c r="AA49" s="1" t="s">
        <v>50</v>
      </c>
      <c r="AB49" s="1" t="s">
        <v>50</v>
      </c>
      <c r="AC49" s="1">
        <v>66</v>
      </c>
      <c r="AD49" s="1" t="s">
        <v>92</v>
      </c>
      <c r="AE49" s="1">
        <v>143</v>
      </c>
      <c r="AF49" s="1">
        <v>4.0999999999999996</v>
      </c>
      <c r="AI49" s="1">
        <v>2.2999999999999998</v>
      </c>
      <c r="AJ49" s="1">
        <v>0.9</v>
      </c>
      <c r="AK49" s="1" t="s">
        <v>50</v>
      </c>
      <c r="AL49" s="1" t="s">
        <v>50</v>
      </c>
      <c r="AM49" s="1" t="s">
        <v>50</v>
      </c>
      <c r="AN49" s="1" t="s">
        <v>51</v>
      </c>
      <c r="AO49" s="1" t="s">
        <v>51</v>
      </c>
      <c r="AP49" s="1" t="s">
        <v>50</v>
      </c>
      <c r="AQ49" s="1" t="s">
        <v>50</v>
      </c>
      <c r="AR49" s="1" t="s">
        <v>51</v>
      </c>
      <c r="AS49" s="1" t="s">
        <v>50</v>
      </c>
      <c r="AT49" s="1" t="s">
        <v>52</v>
      </c>
      <c r="AU49" s="1" t="s">
        <v>52</v>
      </c>
      <c r="AV49" s="1" t="s">
        <v>52</v>
      </c>
      <c r="AW49" s="6" t="s">
        <v>51</v>
      </c>
    </row>
    <row r="50" spans="1:49" x14ac:dyDescent="0.25">
      <c r="A50" s="4">
        <v>164830</v>
      </c>
      <c r="B50" s="1">
        <v>66</v>
      </c>
      <c r="D50" s="1">
        <v>66</v>
      </c>
      <c r="E50" s="1">
        <v>1</v>
      </c>
      <c r="F50" s="1" t="s">
        <v>108</v>
      </c>
      <c r="G50" s="3">
        <v>12844</v>
      </c>
      <c r="H50" s="1">
        <v>83</v>
      </c>
      <c r="I50" s="1" t="s">
        <v>46</v>
      </c>
      <c r="J50" s="1" t="s">
        <v>47</v>
      </c>
      <c r="K50" s="1" t="s">
        <v>58</v>
      </c>
      <c r="L50" s="1">
        <v>40.31</v>
      </c>
      <c r="M50" s="1">
        <v>145</v>
      </c>
      <c r="N50" s="1">
        <v>90</v>
      </c>
      <c r="O50" s="1">
        <v>55</v>
      </c>
      <c r="P50" s="1">
        <v>117.5</v>
      </c>
      <c r="Q50" s="1">
        <v>108</v>
      </c>
      <c r="R50" s="1" t="s">
        <v>59</v>
      </c>
      <c r="S50" s="1" t="s">
        <v>50</v>
      </c>
      <c r="T50" s="1" t="s">
        <v>50</v>
      </c>
      <c r="U50" s="1" t="s">
        <v>50</v>
      </c>
      <c r="V50" s="1" t="s">
        <v>51</v>
      </c>
      <c r="W50" s="1" t="s">
        <v>51</v>
      </c>
      <c r="X50" s="1" t="s">
        <v>51</v>
      </c>
      <c r="Y50" s="1" t="s">
        <v>50</v>
      </c>
      <c r="Z50" s="1" t="s">
        <v>52</v>
      </c>
      <c r="AA50" s="1" t="s">
        <v>50</v>
      </c>
      <c r="AB50" s="1" t="s">
        <v>51</v>
      </c>
      <c r="AC50" s="1">
        <v>71</v>
      </c>
      <c r="AD50" s="1">
        <v>70</v>
      </c>
      <c r="AE50" s="1">
        <v>14.6</v>
      </c>
      <c r="AF50" s="1">
        <v>4.3</v>
      </c>
      <c r="AI50" s="1" t="s">
        <v>52</v>
      </c>
      <c r="AJ50" s="1" t="s">
        <v>52</v>
      </c>
      <c r="AK50" s="1" t="s">
        <v>51</v>
      </c>
      <c r="AL50" s="1" t="s">
        <v>50</v>
      </c>
      <c r="AM50" s="1" t="s">
        <v>52</v>
      </c>
      <c r="AO50" s="1" t="s">
        <v>51</v>
      </c>
      <c r="AP50" s="1" t="s">
        <v>51</v>
      </c>
      <c r="AQ50" s="1" t="s">
        <v>50</v>
      </c>
      <c r="AR50" s="1" t="s">
        <v>50</v>
      </c>
      <c r="AS50" s="1" t="s">
        <v>50</v>
      </c>
      <c r="AT50" s="1" t="s">
        <v>52</v>
      </c>
      <c r="AU50" s="1" t="s">
        <v>52</v>
      </c>
      <c r="AV50" s="1" t="s">
        <v>52</v>
      </c>
      <c r="AW50" s="6" t="s">
        <v>51</v>
      </c>
    </row>
    <row r="51" spans="1:49" x14ac:dyDescent="0.25">
      <c r="A51" s="4">
        <v>164972</v>
      </c>
      <c r="B51" s="1">
        <v>63</v>
      </c>
      <c r="D51" s="1">
        <v>63</v>
      </c>
      <c r="E51" s="1">
        <v>1</v>
      </c>
      <c r="F51" s="1" t="s">
        <v>109</v>
      </c>
      <c r="G51" s="3">
        <v>7391</v>
      </c>
      <c r="H51" s="1">
        <v>98</v>
      </c>
      <c r="I51" s="1" t="s">
        <v>56</v>
      </c>
      <c r="J51" s="1" t="s">
        <v>47</v>
      </c>
      <c r="K51" s="1" t="s">
        <v>58</v>
      </c>
      <c r="L51" s="1">
        <v>18.399999999999999</v>
      </c>
      <c r="M51" s="1">
        <v>110</v>
      </c>
      <c r="N51" s="1">
        <v>70</v>
      </c>
      <c r="O51" s="1">
        <v>40</v>
      </c>
      <c r="P51" s="1">
        <v>90</v>
      </c>
      <c r="Q51" s="1">
        <v>94</v>
      </c>
      <c r="R51" s="1" t="s">
        <v>105</v>
      </c>
      <c r="S51" s="1" t="s">
        <v>51</v>
      </c>
      <c r="T51" s="1" t="s">
        <v>50</v>
      </c>
      <c r="U51" s="1" t="s">
        <v>50</v>
      </c>
      <c r="V51" s="1" t="s">
        <v>51</v>
      </c>
      <c r="W51" s="1" t="s">
        <v>50</v>
      </c>
      <c r="X51" s="1" t="s">
        <v>51</v>
      </c>
      <c r="Y51" s="1" t="s">
        <v>50</v>
      </c>
      <c r="Z51" s="1" t="s">
        <v>52</v>
      </c>
      <c r="AA51" s="1" t="s">
        <v>51</v>
      </c>
      <c r="AB51" s="1" t="s">
        <v>50</v>
      </c>
      <c r="AC51" s="1">
        <v>145</v>
      </c>
      <c r="AD51" s="1">
        <v>35</v>
      </c>
      <c r="AE51" s="1">
        <v>136</v>
      </c>
      <c r="AF51" s="1">
        <v>4.8</v>
      </c>
      <c r="AI51" s="1">
        <v>4.2</v>
      </c>
      <c r="AJ51" s="1">
        <v>1.9</v>
      </c>
      <c r="AK51" s="1" t="s">
        <v>50</v>
      </c>
      <c r="AL51" s="1" t="s">
        <v>50</v>
      </c>
      <c r="AN51" s="1" t="s">
        <v>50</v>
      </c>
      <c r="AO51" s="1" t="s">
        <v>51</v>
      </c>
      <c r="AP51" s="1" t="s">
        <v>50</v>
      </c>
      <c r="AQ51" s="1" t="s">
        <v>50</v>
      </c>
      <c r="AR51" s="1" t="s">
        <v>50</v>
      </c>
      <c r="AS51" s="1" t="s">
        <v>50</v>
      </c>
      <c r="AT51" s="1" t="s">
        <v>52</v>
      </c>
      <c r="AU51" s="1" t="s">
        <v>52</v>
      </c>
      <c r="AV51" s="1" t="s">
        <v>52</v>
      </c>
      <c r="AW51" s="6" t="s">
        <v>51</v>
      </c>
    </row>
    <row r="52" spans="1:49" x14ac:dyDescent="0.25">
      <c r="A52" s="4">
        <v>164996</v>
      </c>
      <c r="B52" s="1">
        <v>80</v>
      </c>
      <c r="C52" s="1">
        <v>80</v>
      </c>
      <c r="D52" s="1">
        <v>74</v>
      </c>
      <c r="E52" s="1">
        <v>1</v>
      </c>
      <c r="F52" s="1" t="s">
        <v>110</v>
      </c>
      <c r="G52" s="3">
        <v>13356</v>
      </c>
      <c r="H52" s="1">
        <v>82</v>
      </c>
      <c r="I52" s="1" t="s">
        <v>46</v>
      </c>
      <c r="J52" s="1" t="s">
        <v>47</v>
      </c>
      <c r="K52" s="1" t="s">
        <v>58</v>
      </c>
      <c r="L52" s="1">
        <v>27.7</v>
      </c>
      <c r="O52" s="1">
        <v>0</v>
      </c>
      <c r="P52" s="1">
        <v>0</v>
      </c>
      <c r="S52" s="1" t="s">
        <v>50</v>
      </c>
      <c r="T52" s="1" t="s">
        <v>50</v>
      </c>
      <c r="V52" s="1" t="s">
        <v>51</v>
      </c>
      <c r="W52" s="1" t="s">
        <v>51</v>
      </c>
      <c r="X52" s="1" t="s">
        <v>51</v>
      </c>
      <c r="Y52" s="1" t="s">
        <v>50</v>
      </c>
      <c r="Z52" s="1" t="s">
        <v>52</v>
      </c>
      <c r="AA52" s="1" t="s">
        <v>50</v>
      </c>
      <c r="AB52" s="1" t="s">
        <v>51</v>
      </c>
      <c r="AK52" s="1" t="s">
        <v>50</v>
      </c>
      <c r="AL52" s="1" t="s">
        <v>50</v>
      </c>
      <c r="AN52" s="1" t="s">
        <v>51</v>
      </c>
      <c r="AO52" s="1" t="s">
        <v>51</v>
      </c>
      <c r="AP52" s="1" t="s">
        <v>51</v>
      </c>
      <c r="AQ52" s="1" t="s">
        <v>50</v>
      </c>
      <c r="AR52" s="1" t="s">
        <v>50</v>
      </c>
      <c r="AS52" s="1" t="s">
        <v>50</v>
      </c>
      <c r="AT52" s="1" t="s">
        <v>52</v>
      </c>
      <c r="AU52" s="1" t="s">
        <v>52</v>
      </c>
      <c r="AV52" s="1" t="s">
        <v>52</v>
      </c>
      <c r="AW52" s="6" t="s">
        <v>51</v>
      </c>
    </row>
    <row r="53" spans="1:49" x14ac:dyDescent="0.25">
      <c r="A53" s="4">
        <v>165028</v>
      </c>
      <c r="B53" s="1">
        <v>57</v>
      </c>
      <c r="D53" s="1">
        <v>57</v>
      </c>
      <c r="E53" s="1">
        <v>1</v>
      </c>
      <c r="F53" s="1" t="s">
        <v>111</v>
      </c>
      <c r="G53" s="3">
        <v>13181</v>
      </c>
      <c r="H53" s="1">
        <v>82</v>
      </c>
      <c r="I53" s="1" t="s">
        <v>56</v>
      </c>
      <c r="J53" s="1" t="s">
        <v>47</v>
      </c>
      <c r="K53" s="1" t="s">
        <v>58</v>
      </c>
      <c r="L53" s="1">
        <v>23.83</v>
      </c>
      <c r="M53" s="1">
        <v>130</v>
      </c>
      <c r="N53" s="1">
        <v>65</v>
      </c>
      <c r="O53" s="1">
        <v>65</v>
      </c>
      <c r="P53" s="1">
        <v>97.5</v>
      </c>
      <c r="Q53" s="1">
        <v>82</v>
      </c>
      <c r="R53" s="1" t="s">
        <v>54</v>
      </c>
      <c r="S53" s="1" t="s">
        <v>50</v>
      </c>
      <c r="T53" s="1" t="s">
        <v>50</v>
      </c>
      <c r="U53" s="1" t="s">
        <v>50</v>
      </c>
      <c r="V53" s="1" t="s">
        <v>51</v>
      </c>
      <c r="W53" s="1" t="s">
        <v>50</v>
      </c>
      <c r="X53" s="1" t="s">
        <v>51</v>
      </c>
      <c r="Z53" s="1" t="s">
        <v>52</v>
      </c>
      <c r="AA53" s="1" t="s">
        <v>50</v>
      </c>
      <c r="AB53" s="1" t="s">
        <v>51</v>
      </c>
      <c r="AC53" s="1">
        <v>79</v>
      </c>
      <c r="AD53" s="1">
        <v>81</v>
      </c>
      <c r="AE53" s="1">
        <v>93</v>
      </c>
      <c r="AF53" s="1">
        <v>4.3</v>
      </c>
      <c r="AI53" s="1" t="s">
        <v>52</v>
      </c>
      <c r="AJ53" s="1" t="s">
        <v>52</v>
      </c>
      <c r="AK53" s="1" t="s">
        <v>50</v>
      </c>
      <c r="AL53" s="1" t="s">
        <v>50</v>
      </c>
      <c r="AM53" s="1" t="s">
        <v>52</v>
      </c>
      <c r="AN53" s="1" t="s">
        <v>50</v>
      </c>
      <c r="AO53" s="1" t="s">
        <v>51</v>
      </c>
      <c r="AP53" s="1" t="s">
        <v>51</v>
      </c>
      <c r="AQ53" s="1" t="s">
        <v>50</v>
      </c>
      <c r="AR53" s="1" t="s">
        <v>50</v>
      </c>
      <c r="AS53" s="1" t="s">
        <v>50</v>
      </c>
      <c r="AT53" s="1" t="s">
        <v>52</v>
      </c>
      <c r="AU53" s="1" t="s">
        <v>52</v>
      </c>
      <c r="AV53" s="1" t="s">
        <v>52</v>
      </c>
      <c r="AW53" s="6" t="s">
        <v>51</v>
      </c>
    </row>
    <row r="54" spans="1:49" x14ac:dyDescent="0.25">
      <c r="A54" s="4">
        <v>165170</v>
      </c>
      <c r="B54" s="1">
        <v>50</v>
      </c>
      <c r="D54" s="1">
        <v>50</v>
      </c>
      <c r="E54" s="1">
        <v>1</v>
      </c>
      <c r="F54" s="1" t="s">
        <v>112</v>
      </c>
      <c r="G54" s="3">
        <v>16552</v>
      </c>
      <c r="H54" s="1">
        <v>73</v>
      </c>
      <c r="I54" s="1" t="s">
        <v>56</v>
      </c>
      <c r="J54" s="1" t="s">
        <v>57</v>
      </c>
      <c r="K54" s="1" t="s">
        <v>58</v>
      </c>
      <c r="L54" s="1">
        <v>31.41</v>
      </c>
      <c r="M54" s="1">
        <v>135</v>
      </c>
      <c r="N54" s="1">
        <v>80</v>
      </c>
      <c r="O54" s="1">
        <v>55</v>
      </c>
      <c r="P54" s="1">
        <v>107.5</v>
      </c>
      <c r="Q54" s="1">
        <v>70</v>
      </c>
      <c r="R54" s="1" t="s">
        <v>54</v>
      </c>
      <c r="S54" s="1" t="s">
        <v>50</v>
      </c>
      <c r="T54" s="1" t="s">
        <v>51</v>
      </c>
      <c r="U54" s="1" t="s">
        <v>50</v>
      </c>
      <c r="V54" s="1" t="s">
        <v>50</v>
      </c>
      <c r="W54" s="1" t="s">
        <v>50</v>
      </c>
      <c r="X54" s="1" t="s">
        <v>51</v>
      </c>
      <c r="Y54" s="1" t="s">
        <v>51</v>
      </c>
      <c r="Z54" s="1" t="s">
        <v>52</v>
      </c>
      <c r="AA54" s="1" t="s">
        <v>50</v>
      </c>
      <c r="AB54" s="1" t="s">
        <v>50</v>
      </c>
      <c r="AC54" s="1">
        <v>63</v>
      </c>
      <c r="AD54" s="1">
        <v>90</v>
      </c>
      <c r="AE54" s="1">
        <v>15.2</v>
      </c>
      <c r="AF54" s="1">
        <v>4.4000000000000004</v>
      </c>
      <c r="AI54" s="1" t="s">
        <v>52</v>
      </c>
      <c r="AJ54" s="1" t="s">
        <v>52</v>
      </c>
      <c r="AK54" s="1" t="s">
        <v>50</v>
      </c>
      <c r="AL54" s="1" t="s">
        <v>50</v>
      </c>
      <c r="AM54" s="1" t="s">
        <v>52</v>
      </c>
      <c r="AN54" s="1" t="s">
        <v>50</v>
      </c>
      <c r="AO54" s="1" t="s">
        <v>50</v>
      </c>
      <c r="AQ54" s="1" t="s">
        <v>50</v>
      </c>
      <c r="AR54" s="1" t="s">
        <v>50</v>
      </c>
      <c r="AS54" s="1" t="s">
        <v>50</v>
      </c>
      <c r="AT54" s="1" t="s">
        <v>52</v>
      </c>
      <c r="AU54" s="1" t="s">
        <v>52</v>
      </c>
      <c r="AV54" s="1" t="s">
        <v>52</v>
      </c>
      <c r="AW54" s="6" t="s">
        <v>51</v>
      </c>
    </row>
    <row r="55" spans="1:49" x14ac:dyDescent="0.25">
      <c r="A55" s="4">
        <v>165289</v>
      </c>
      <c r="B55" s="1">
        <v>55</v>
      </c>
      <c r="C55" s="1">
        <v>55</v>
      </c>
      <c r="D55" s="1">
        <v>55</v>
      </c>
      <c r="E55" s="1">
        <v>1</v>
      </c>
      <c r="F55" s="1" t="s">
        <v>113</v>
      </c>
      <c r="G55" s="3">
        <v>15012</v>
      </c>
      <c r="H55" s="1">
        <v>77</v>
      </c>
      <c r="I55" s="1" t="s">
        <v>46</v>
      </c>
      <c r="J55" s="1" t="s">
        <v>47</v>
      </c>
      <c r="K55" s="1" t="s">
        <v>58</v>
      </c>
      <c r="L55" s="1">
        <v>39.200000000000003</v>
      </c>
      <c r="M55" s="1">
        <v>140</v>
      </c>
      <c r="N55" s="1">
        <v>80</v>
      </c>
      <c r="O55" s="1">
        <v>60</v>
      </c>
      <c r="P55" s="1">
        <v>110</v>
      </c>
      <c r="Q55" s="1">
        <v>63</v>
      </c>
      <c r="R55" s="1" t="s">
        <v>54</v>
      </c>
      <c r="S55" s="1" t="s">
        <v>51</v>
      </c>
      <c r="T55" s="1" t="s">
        <v>50</v>
      </c>
      <c r="U55" s="1" t="s">
        <v>51</v>
      </c>
      <c r="V55" s="1" t="s">
        <v>51</v>
      </c>
      <c r="W55" s="1" t="s">
        <v>50</v>
      </c>
      <c r="X55" s="1" t="s">
        <v>51</v>
      </c>
      <c r="Y55" s="1" t="s">
        <v>50</v>
      </c>
      <c r="Z55" s="1" t="s">
        <v>52</v>
      </c>
      <c r="AA55" s="1" t="s">
        <v>50</v>
      </c>
      <c r="AB55" s="1" t="s">
        <v>50</v>
      </c>
      <c r="AC55" s="1">
        <v>38</v>
      </c>
      <c r="AD55" s="1">
        <v>90</v>
      </c>
      <c r="AE55" s="1">
        <v>145</v>
      </c>
      <c r="AF55" s="1">
        <v>4.0999999999999996</v>
      </c>
      <c r="AI55" s="1">
        <v>5.8</v>
      </c>
      <c r="AJ55" s="1">
        <v>3.7</v>
      </c>
      <c r="AK55" s="1" t="s">
        <v>51</v>
      </c>
      <c r="AL55" s="1" t="s">
        <v>50</v>
      </c>
      <c r="AM55" s="1" t="s">
        <v>50</v>
      </c>
      <c r="AN55" s="1" t="s">
        <v>51</v>
      </c>
      <c r="AO55" s="1" t="s">
        <v>50</v>
      </c>
      <c r="AP55" s="1" t="s">
        <v>50</v>
      </c>
      <c r="AQ55" s="1" t="s">
        <v>50</v>
      </c>
      <c r="AR55" s="1" t="s">
        <v>50</v>
      </c>
      <c r="AS55" s="1" t="s">
        <v>50</v>
      </c>
      <c r="AT55" s="1" t="s">
        <v>52</v>
      </c>
      <c r="AU55" s="1" t="s">
        <v>52</v>
      </c>
      <c r="AV55" s="1" t="s">
        <v>52</v>
      </c>
      <c r="AW55" s="6" t="s">
        <v>51</v>
      </c>
    </row>
    <row r="56" spans="1:49" x14ac:dyDescent="0.25">
      <c r="A56" s="4">
        <v>165346</v>
      </c>
      <c r="B56" s="1">
        <v>64</v>
      </c>
      <c r="C56" s="1">
        <v>64</v>
      </c>
      <c r="E56" s="1">
        <v>1</v>
      </c>
      <c r="F56" s="1" t="s">
        <v>114</v>
      </c>
      <c r="G56" s="3">
        <v>10236</v>
      </c>
      <c r="H56" s="1">
        <v>90</v>
      </c>
      <c r="I56" s="1" t="s">
        <v>56</v>
      </c>
      <c r="J56" s="1" t="s">
        <v>57</v>
      </c>
      <c r="K56" s="1" t="s">
        <v>58</v>
      </c>
      <c r="L56" s="1">
        <v>20.03</v>
      </c>
      <c r="M56" s="1">
        <v>130</v>
      </c>
      <c r="N56" s="1">
        <v>70</v>
      </c>
      <c r="O56" s="1">
        <v>60</v>
      </c>
      <c r="P56" s="1">
        <v>100</v>
      </c>
      <c r="Q56" s="1">
        <v>64</v>
      </c>
      <c r="R56" s="1" t="s">
        <v>54</v>
      </c>
      <c r="S56" s="1" t="s">
        <v>50</v>
      </c>
      <c r="T56" s="1" t="s">
        <v>51</v>
      </c>
      <c r="U56" s="1" t="s">
        <v>50</v>
      </c>
      <c r="V56" s="1" t="s">
        <v>51</v>
      </c>
      <c r="W56" s="1" t="s">
        <v>50</v>
      </c>
      <c r="X56" s="1" t="s">
        <v>51</v>
      </c>
      <c r="Y56" s="1" t="s">
        <v>50</v>
      </c>
      <c r="Z56" s="1" t="b">
        <v>1</v>
      </c>
      <c r="AA56" s="1" t="s">
        <v>50</v>
      </c>
      <c r="AB56" s="1" t="s">
        <v>50</v>
      </c>
      <c r="AC56" s="1">
        <v>56</v>
      </c>
      <c r="AD56" s="1">
        <v>89</v>
      </c>
      <c r="AE56" s="1">
        <v>129</v>
      </c>
      <c r="AF56" s="1">
        <v>4.8</v>
      </c>
      <c r="AH56" s="1">
        <v>55</v>
      </c>
      <c r="AI56" s="1" t="s">
        <v>52</v>
      </c>
      <c r="AJ56" s="1" t="s">
        <v>52</v>
      </c>
      <c r="AK56" s="1" t="s">
        <v>50</v>
      </c>
      <c r="AL56" s="1" t="s">
        <v>50</v>
      </c>
      <c r="AM56" s="1" t="s">
        <v>52</v>
      </c>
      <c r="AN56" s="1" t="s">
        <v>51</v>
      </c>
      <c r="AO56" s="1" t="s">
        <v>51</v>
      </c>
      <c r="AP56" s="1" t="s">
        <v>50</v>
      </c>
      <c r="AQ56" s="1" t="s">
        <v>50</v>
      </c>
      <c r="AR56" s="1" t="s">
        <v>51</v>
      </c>
      <c r="AS56" s="1" t="s">
        <v>50</v>
      </c>
      <c r="AT56" s="1" t="s">
        <v>52</v>
      </c>
      <c r="AU56" s="1" t="s">
        <v>52</v>
      </c>
      <c r="AV56" s="1" t="s">
        <v>52</v>
      </c>
      <c r="AW56" s="6" t="s">
        <v>51</v>
      </c>
    </row>
    <row r="57" spans="1:49" x14ac:dyDescent="0.25">
      <c r="A57" s="4">
        <v>165730</v>
      </c>
      <c r="B57" s="1">
        <v>65</v>
      </c>
      <c r="C57" s="1">
        <v>65</v>
      </c>
      <c r="D57" s="1">
        <v>43</v>
      </c>
      <c r="E57" s="1">
        <v>1</v>
      </c>
      <c r="F57" s="1" t="s">
        <v>115</v>
      </c>
      <c r="G57" s="3">
        <v>10844</v>
      </c>
      <c r="H57" s="1">
        <v>89</v>
      </c>
      <c r="I57" s="1" t="s">
        <v>46</v>
      </c>
      <c r="J57" s="1" t="s">
        <v>47</v>
      </c>
      <c r="K57" s="1" t="s">
        <v>58</v>
      </c>
      <c r="L57" s="1">
        <v>41.9</v>
      </c>
      <c r="M57" s="1">
        <v>120</v>
      </c>
      <c r="N57" s="1">
        <v>60</v>
      </c>
      <c r="O57" s="1">
        <v>60</v>
      </c>
      <c r="P57" s="1">
        <v>90</v>
      </c>
      <c r="Q57" s="1">
        <v>60</v>
      </c>
      <c r="R57" s="1" t="s">
        <v>59</v>
      </c>
      <c r="S57" s="1" t="s">
        <v>50</v>
      </c>
      <c r="T57" s="1" t="s">
        <v>50</v>
      </c>
      <c r="U57" s="1" t="s">
        <v>50</v>
      </c>
      <c r="V57" s="1" t="s">
        <v>51</v>
      </c>
      <c r="W57" s="1" t="s">
        <v>51</v>
      </c>
      <c r="X57" s="1" t="s">
        <v>50</v>
      </c>
      <c r="Y57" s="1" t="s">
        <v>50</v>
      </c>
      <c r="Z57" s="1" t="b">
        <v>1</v>
      </c>
      <c r="AA57" s="1" t="s">
        <v>50</v>
      </c>
      <c r="AB57" s="1" t="s">
        <v>50</v>
      </c>
      <c r="AC57" s="1">
        <v>165</v>
      </c>
      <c r="AD57" s="1">
        <v>24</v>
      </c>
      <c r="AF57" s="1">
        <v>4</v>
      </c>
      <c r="AK57" s="1" t="s">
        <v>50</v>
      </c>
      <c r="AL57" s="1" t="s">
        <v>50</v>
      </c>
      <c r="AM57" s="1" t="s">
        <v>50</v>
      </c>
      <c r="AN57" s="1" t="s">
        <v>51</v>
      </c>
      <c r="AO57" s="1" t="s">
        <v>51</v>
      </c>
      <c r="AP57" s="1" t="s">
        <v>51</v>
      </c>
      <c r="AQ57" s="1" t="s">
        <v>50</v>
      </c>
      <c r="AR57" s="1" t="s">
        <v>51</v>
      </c>
      <c r="AS57" s="1" t="s">
        <v>50</v>
      </c>
      <c r="AT57" s="1" t="s">
        <v>52</v>
      </c>
      <c r="AU57" s="1" t="s">
        <v>52</v>
      </c>
      <c r="AV57" s="1" t="s">
        <v>52</v>
      </c>
      <c r="AW57" s="6" t="s">
        <v>51</v>
      </c>
    </row>
    <row r="58" spans="1:49" x14ac:dyDescent="0.25">
      <c r="A58" s="4">
        <v>165791</v>
      </c>
      <c r="B58" s="1">
        <v>66</v>
      </c>
      <c r="C58" s="1">
        <v>66</v>
      </c>
      <c r="D58" s="1">
        <v>63</v>
      </c>
      <c r="E58" s="1">
        <v>1</v>
      </c>
      <c r="F58" s="1" t="s">
        <v>116</v>
      </c>
      <c r="G58" s="3">
        <v>16647</v>
      </c>
      <c r="H58" s="1">
        <v>73</v>
      </c>
      <c r="I58" s="1" t="s">
        <v>56</v>
      </c>
      <c r="J58" s="1" t="s">
        <v>47</v>
      </c>
      <c r="K58" s="1" t="s">
        <v>58</v>
      </c>
      <c r="L58" s="1">
        <v>35.299999999999997</v>
      </c>
      <c r="M58" s="1">
        <v>140</v>
      </c>
      <c r="N58" s="1">
        <v>80</v>
      </c>
      <c r="O58" s="1">
        <v>60</v>
      </c>
      <c r="P58" s="1">
        <v>110</v>
      </c>
      <c r="Q58" s="1">
        <v>75</v>
      </c>
      <c r="R58" s="1" t="s">
        <v>54</v>
      </c>
      <c r="S58" s="1" t="s">
        <v>50</v>
      </c>
      <c r="T58" s="1" t="s">
        <v>51</v>
      </c>
      <c r="U58" s="1" t="s">
        <v>50</v>
      </c>
      <c r="V58" s="1" t="s">
        <v>51</v>
      </c>
      <c r="W58" s="1" t="s">
        <v>51</v>
      </c>
      <c r="X58" s="1" t="s">
        <v>51</v>
      </c>
      <c r="Y58" s="1" t="s">
        <v>50</v>
      </c>
      <c r="Z58" s="1" t="s">
        <v>52</v>
      </c>
      <c r="AA58" s="1" t="s">
        <v>50</v>
      </c>
      <c r="AB58" s="1" t="s">
        <v>50</v>
      </c>
      <c r="AC58" s="1">
        <v>78</v>
      </c>
      <c r="AD58" s="1">
        <v>86</v>
      </c>
      <c r="AE58" s="1">
        <v>158</v>
      </c>
      <c r="AF58" s="1">
        <v>3.9</v>
      </c>
      <c r="AH58" s="1">
        <v>27.7</v>
      </c>
      <c r="AI58" s="1">
        <v>2</v>
      </c>
      <c r="AJ58" s="1">
        <v>0.5</v>
      </c>
      <c r="AK58" s="1" t="s">
        <v>50</v>
      </c>
      <c r="AL58" s="1" t="s">
        <v>51</v>
      </c>
      <c r="AN58" s="1" t="s">
        <v>51</v>
      </c>
      <c r="AO58" s="1" t="s">
        <v>51</v>
      </c>
      <c r="AP58" s="1" t="s">
        <v>50</v>
      </c>
      <c r="AQ58" s="1" t="s">
        <v>50</v>
      </c>
      <c r="AR58" s="1" t="s">
        <v>51</v>
      </c>
      <c r="AS58" s="1" t="s">
        <v>50</v>
      </c>
      <c r="AT58" s="1" t="s">
        <v>52</v>
      </c>
      <c r="AU58" s="1" t="s">
        <v>52</v>
      </c>
      <c r="AV58" s="1" t="s">
        <v>52</v>
      </c>
      <c r="AW58" s="6" t="s">
        <v>51</v>
      </c>
    </row>
    <row r="59" spans="1:49" x14ac:dyDescent="0.25">
      <c r="A59" s="4">
        <v>165856</v>
      </c>
      <c r="B59" s="1">
        <v>63</v>
      </c>
      <c r="D59" s="1">
        <v>63</v>
      </c>
      <c r="E59" s="1">
        <v>1</v>
      </c>
      <c r="F59" s="1" t="s">
        <v>117</v>
      </c>
      <c r="G59" s="3">
        <v>9574</v>
      </c>
      <c r="H59" s="1">
        <v>92</v>
      </c>
      <c r="I59" s="1" t="s">
        <v>46</v>
      </c>
      <c r="J59" s="1" t="s">
        <v>47</v>
      </c>
      <c r="K59" s="1" t="s">
        <v>58</v>
      </c>
      <c r="L59" s="1">
        <v>31.69</v>
      </c>
      <c r="M59" s="1">
        <v>140</v>
      </c>
      <c r="N59" s="1">
        <v>80</v>
      </c>
      <c r="O59" s="1">
        <v>60</v>
      </c>
      <c r="P59" s="1">
        <v>110</v>
      </c>
      <c r="Q59" s="1">
        <v>74</v>
      </c>
      <c r="R59" s="1" t="s">
        <v>59</v>
      </c>
      <c r="S59" s="1" t="s">
        <v>50</v>
      </c>
      <c r="T59" s="1" t="s">
        <v>50</v>
      </c>
      <c r="U59" s="1" t="s">
        <v>51</v>
      </c>
      <c r="V59" s="1" t="s">
        <v>51</v>
      </c>
      <c r="W59" s="1" t="s">
        <v>50</v>
      </c>
      <c r="X59" s="1" t="s">
        <v>51</v>
      </c>
      <c r="Y59" s="1" t="s">
        <v>50</v>
      </c>
      <c r="Z59" s="1" t="b">
        <v>1</v>
      </c>
      <c r="AA59" s="1" t="s">
        <v>50</v>
      </c>
      <c r="AB59" s="1" t="s">
        <v>50</v>
      </c>
      <c r="AC59" s="1">
        <v>103</v>
      </c>
      <c r="AD59" s="1">
        <v>41</v>
      </c>
      <c r="AF59" s="1">
        <v>3.7</v>
      </c>
      <c r="AI59" s="1" t="s">
        <v>52</v>
      </c>
      <c r="AJ59" s="1" t="s">
        <v>52</v>
      </c>
      <c r="AK59" s="1" t="s">
        <v>50</v>
      </c>
      <c r="AL59" s="1" t="s">
        <v>50</v>
      </c>
      <c r="AM59" s="1" t="s">
        <v>52</v>
      </c>
      <c r="AN59" s="1" t="s">
        <v>50</v>
      </c>
      <c r="AO59" s="1" t="s">
        <v>51</v>
      </c>
      <c r="AP59" s="1" t="s">
        <v>50</v>
      </c>
      <c r="AQ59" s="1" t="s">
        <v>50</v>
      </c>
      <c r="AR59" s="1" t="s">
        <v>50</v>
      </c>
      <c r="AS59" s="1" t="s">
        <v>50</v>
      </c>
      <c r="AT59" s="1" t="s">
        <v>52</v>
      </c>
      <c r="AU59" s="1" t="s">
        <v>52</v>
      </c>
      <c r="AV59" s="1" t="s">
        <v>52</v>
      </c>
      <c r="AW59" s="6" t="s">
        <v>51</v>
      </c>
    </row>
    <row r="60" spans="1:49" x14ac:dyDescent="0.25">
      <c r="A60" s="4">
        <v>166080</v>
      </c>
      <c r="B60" s="1">
        <v>56</v>
      </c>
      <c r="D60" s="1">
        <v>56</v>
      </c>
      <c r="E60" s="1">
        <v>1</v>
      </c>
      <c r="F60" s="1" t="s">
        <v>118</v>
      </c>
      <c r="G60" s="3">
        <v>11073</v>
      </c>
      <c r="H60" s="1">
        <v>88</v>
      </c>
      <c r="I60" s="1" t="s">
        <v>46</v>
      </c>
      <c r="J60" s="1" t="s">
        <v>57</v>
      </c>
      <c r="K60" s="1" t="s">
        <v>58</v>
      </c>
      <c r="L60" s="1">
        <v>41.52</v>
      </c>
      <c r="M60" s="1">
        <v>112</v>
      </c>
      <c r="N60" s="1">
        <v>70</v>
      </c>
      <c r="O60" s="1">
        <v>42</v>
      </c>
      <c r="P60" s="1">
        <v>91</v>
      </c>
      <c r="Q60" s="1">
        <v>82</v>
      </c>
      <c r="R60" s="1" t="s">
        <v>59</v>
      </c>
      <c r="S60" s="1" t="s">
        <v>50</v>
      </c>
      <c r="T60" s="1" t="s">
        <v>51</v>
      </c>
      <c r="U60" s="1" t="s">
        <v>51</v>
      </c>
      <c r="V60" s="1" t="s">
        <v>51</v>
      </c>
      <c r="W60" s="1" t="s">
        <v>51</v>
      </c>
      <c r="X60" s="1" t="s">
        <v>51</v>
      </c>
      <c r="Y60" s="1" t="s">
        <v>51</v>
      </c>
      <c r="Z60" s="1" t="s">
        <v>52</v>
      </c>
      <c r="AA60" s="1" t="s">
        <v>50</v>
      </c>
      <c r="AB60" s="1" t="s">
        <v>51</v>
      </c>
      <c r="AI60" s="1" t="s">
        <v>52</v>
      </c>
      <c r="AJ60" s="1" t="s">
        <v>52</v>
      </c>
      <c r="AK60" s="1" t="s">
        <v>50</v>
      </c>
      <c r="AL60" s="1" t="s">
        <v>50</v>
      </c>
      <c r="AM60" s="1" t="s">
        <v>52</v>
      </c>
      <c r="AN60" s="1" t="s">
        <v>51</v>
      </c>
      <c r="AO60" s="1" t="s">
        <v>51</v>
      </c>
      <c r="AP60" s="1" t="s">
        <v>50</v>
      </c>
      <c r="AQ60" s="1" t="s">
        <v>50</v>
      </c>
      <c r="AR60" s="1" t="s">
        <v>51</v>
      </c>
      <c r="AS60" s="1" t="s">
        <v>51</v>
      </c>
      <c r="AT60" s="1" t="s">
        <v>52</v>
      </c>
      <c r="AU60" s="1" t="s">
        <v>52</v>
      </c>
      <c r="AV60" s="1" t="s">
        <v>52</v>
      </c>
      <c r="AW60" s="6" t="s">
        <v>51</v>
      </c>
    </row>
    <row r="61" spans="1:49" x14ac:dyDescent="0.25">
      <c r="A61" s="4">
        <v>166278</v>
      </c>
      <c r="B61" s="1">
        <v>54</v>
      </c>
      <c r="D61" s="1">
        <v>54</v>
      </c>
      <c r="E61" s="1">
        <v>1</v>
      </c>
      <c r="F61" s="1" t="s">
        <v>119</v>
      </c>
      <c r="G61" s="3">
        <v>11606</v>
      </c>
      <c r="H61" s="1">
        <v>87</v>
      </c>
      <c r="I61" s="1" t="s">
        <v>56</v>
      </c>
      <c r="J61" s="1" t="s">
        <v>57</v>
      </c>
      <c r="K61" s="1" t="s">
        <v>58</v>
      </c>
      <c r="L61" s="1">
        <v>24.22</v>
      </c>
      <c r="M61" s="1">
        <v>105</v>
      </c>
      <c r="N61" s="1">
        <v>60</v>
      </c>
      <c r="O61" s="1">
        <v>45</v>
      </c>
      <c r="P61" s="1">
        <v>82.5</v>
      </c>
      <c r="Q61" s="1">
        <v>78</v>
      </c>
      <c r="R61" s="1" t="s">
        <v>59</v>
      </c>
      <c r="S61" s="1" t="s">
        <v>50</v>
      </c>
      <c r="T61" s="1" t="s">
        <v>50</v>
      </c>
      <c r="U61" s="1" t="s">
        <v>50</v>
      </c>
      <c r="V61" s="1" t="s">
        <v>51</v>
      </c>
      <c r="W61" s="1" t="s">
        <v>50</v>
      </c>
      <c r="X61" s="1" t="s">
        <v>51</v>
      </c>
      <c r="Y61" s="1" t="s">
        <v>51</v>
      </c>
      <c r="Z61" s="1" t="s">
        <v>52</v>
      </c>
      <c r="AA61" s="1" t="s">
        <v>50</v>
      </c>
      <c r="AB61" s="1" t="s">
        <v>50</v>
      </c>
      <c r="AC61" s="1">
        <v>76</v>
      </c>
      <c r="AD61" s="1">
        <v>80</v>
      </c>
      <c r="AE61" s="1">
        <v>13.2</v>
      </c>
      <c r="AF61" s="1">
        <v>5</v>
      </c>
      <c r="AI61" s="1" t="s">
        <v>52</v>
      </c>
      <c r="AJ61" s="1" t="s">
        <v>52</v>
      </c>
      <c r="AK61" s="1" t="s">
        <v>51</v>
      </c>
      <c r="AL61" s="1" t="s">
        <v>50</v>
      </c>
      <c r="AM61" s="1" t="s">
        <v>52</v>
      </c>
      <c r="AN61" s="1" t="s">
        <v>51</v>
      </c>
      <c r="AO61" s="1" t="s">
        <v>51</v>
      </c>
      <c r="AP61" s="1" t="s">
        <v>51</v>
      </c>
      <c r="AQ61" s="1" t="s">
        <v>50</v>
      </c>
      <c r="AR61" s="1" t="s">
        <v>51</v>
      </c>
      <c r="AS61" s="1" t="s">
        <v>50</v>
      </c>
      <c r="AT61" s="1" t="s">
        <v>52</v>
      </c>
      <c r="AU61" s="1" t="s">
        <v>52</v>
      </c>
      <c r="AV61" s="1" t="s">
        <v>52</v>
      </c>
      <c r="AW61" s="6" t="s">
        <v>51</v>
      </c>
    </row>
    <row r="62" spans="1:49" x14ac:dyDescent="0.25">
      <c r="A62" s="4">
        <v>166517</v>
      </c>
      <c r="B62" s="1">
        <v>54</v>
      </c>
      <c r="C62" s="1">
        <v>54</v>
      </c>
      <c r="D62" s="1">
        <v>54</v>
      </c>
      <c r="E62" s="1">
        <v>1</v>
      </c>
      <c r="F62" s="1" t="s">
        <v>120</v>
      </c>
      <c r="G62" s="3">
        <v>23065</v>
      </c>
      <c r="H62" s="1">
        <v>55</v>
      </c>
      <c r="I62" s="1" t="s">
        <v>56</v>
      </c>
      <c r="J62" s="1" t="s">
        <v>47</v>
      </c>
      <c r="K62" s="1" t="s">
        <v>58</v>
      </c>
      <c r="L62" s="1">
        <v>24.4</v>
      </c>
      <c r="M62" s="1">
        <v>120</v>
      </c>
      <c r="N62" s="1">
        <v>70</v>
      </c>
      <c r="O62" s="1">
        <v>50</v>
      </c>
      <c r="P62" s="1">
        <v>95</v>
      </c>
      <c r="Q62" s="1">
        <v>68</v>
      </c>
      <c r="R62" s="1" t="s">
        <v>54</v>
      </c>
      <c r="S62" s="1" t="s">
        <v>50</v>
      </c>
      <c r="T62" s="1" t="s">
        <v>50</v>
      </c>
      <c r="U62" s="1" t="s">
        <v>50</v>
      </c>
      <c r="V62" s="1" t="s">
        <v>50</v>
      </c>
      <c r="W62" s="1" t="s">
        <v>51</v>
      </c>
      <c r="X62" s="1" t="s">
        <v>50</v>
      </c>
      <c r="Y62" s="1" t="s">
        <v>50</v>
      </c>
      <c r="Z62" s="1" t="s">
        <v>52</v>
      </c>
      <c r="AA62" s="1" t="s">
        <v>50</v>
      </c>
      <c r="AB62" s="1" t="s">
        <v>50</v>
      </c>
      <c r="AC62" s="1">
        <v>79</v>
      </c>
      <c r="AD62" s="1" t="s">
        <v>92</v>
      </c>
      <c r="AE62" s="1">
        <v>107</v>
      </c>
      <c r="AF62" s="1">
        <v>4</v>
      </c>
      <c r="AK62" s="1" t="s">
        <v>50</v>
      </c>
      <c r="AL62" s="1" t="s">
        <v>50</v>
      </c>
      <c r="AM62" s="1" t="s">
        <v>50</v>
      </c>
      <c r="AN62" s="1" t="s">
        <v>50</v>
      </c>
      <c r="AO62" s="1" t="s">
        <v>50</v>
      </c>
      <c r="AP62" s="1" t="s">
        <v>50</v>
      </c>
      <c r="AQ62" s="1" t="s">
        <v>50</v>
      </c>
      <c r="AR62" s="1" t="s">
        <v>51</v>
      </c>
      <c r="AS62" s="1" t="s">
        <v>50</v>
      </c>
      <c r="AT62" s="1" t="s">
        <v>52</v>
      </c>
      <c r="AU62" s="1" t="s">
        <v>52</v>
      </c>
      <c r="AV62" s="1" t="s">
        <v>52</v>
      </c>
      <c r="AW62" s="6" t="s">
        <v>50</v>
      </c>
    </row>
    <row r="63" spans="1:49" x14ac:dyDescent="0.25">
      <c r="A63" s="4">
        <v>166634</v>
      </c>
      <c r="B63" s="1">
        <v>70</v>
      </c>
      <c r="D63" s="1">
        <v>70</v>
      </c>
      <c r="E63" s="1">
        <v>1</v>
      </c>
      <c r="F63" s="1" t="s">
        <v>121</v>
      </c>
      <c r="G63" s="3">
        <v>12414</v>
      </c>
      <c r="H63" s="1">
        <v>85</v>
      </c>
      <c r="I63" s="1" t="s">
        <v>46</v>
      </c>
      <c r="J63" s="1" t="s">
        <v>47</v>
      </c>
      <c r="K63" s="1" t="s">
        <v>58</v>
      </c>
      <c r="L63" s="1">
        <v>21.23</v>
      </c>
      <c r="M63" s="1">
        <v>110</v>
      </c>
      <c r="N63" s="1">
        <v>70</v>
      </c>
      <c r="O63" s="1">
        <v>40</v>
      </c>
      <c r="P63" s="1">
        <v>90</v>
      </c>
      <c r="Q63" s="1">
        <v>60</v>
      </c>
      <c r="R63" s="1" t="s">
        <v>54</v>
      </c>
      <c r="S63" s="1" t="s">
        <v>50</v>
      </c>
      <c r="T63" s="1" t="s">
        <v>50</v>
      </c>
      <c r="U63" s="1" t="s">
        <v>50</v>
      </c>
      <c r="V63" s="1" t="s">
        <v>51</v>
      </c>
      <c r="W63" s="1" t="s">
        <v>51</v>
      </c>
      <c r="X63" s="1" t="s">
        <v>50</v>
      </c>
      <c r="Y63" s="1" t="s">
        <v>50</v>
      </c>
      <c r="Z63" s="1" t="s">
        <v>52</v>
      </c>
      <c r="AA63" s="1" t="s">
        <v>50</v>
      </c>
      <c r="AB63" s="1" t="s">
        <v>51</v>
      </c>
      <c r="AC63" s="1">
        <v>81</v>
      </c>
      <c r="AD63" s="1">
        <v>59</v>
      </c>
      <c r="AF63" s="1">
        <v>4.0999999999999996</v>
      </c>
      <c r="AG63" s="1">
        <v>28</v>
      </c>
      <c r="AI63" s="1" t="s">
        <v>52</v>
      </c>
      <c r="AJ63" s="1" t="s">
        <v>52</v>
      </c>
      <c r="AK63" s="1" t="s">
        <v>51</v>
      </c>
      <c r="AL63" s="1" t="s">
        <v>50</v>
      </c>
      <c r="AM63" s="1" t="s">
        <v>52</v>
      </c>
      <c r="AN63" s="1" t="s">
        <v>51</v>
      </c>
      <c r="AO63" s="1" t="s">
        <v>51</v>
      </c>
      <c r="AP63" s="1" t="s">
        <v>50</v>
      </c>
      <c r="AQ63" s="1" t="s">
        <v>50</v>
      </c>
      <c r="AR63" s="1" t="s">
        <v>50</v>
      </c>
      <c r="AS63" s="1" t="s">
        <v>50</v>
      </c>
      <c r="AT63" s="1" t="s">
        <v>52</v>
      </c>
      <c r="AU63" s="1" t="s">
        <v>52</v>
      </c>
      <c r="AV63" s="1" t="s">
        <v>52</v>
      </c>
      <c r="AW63" s="6" t="s">
        <v>51</v>
      </c>
    </row>
    <row r="64" spans="1:49" x14ac:dyDescent="0.25">
      <c r="A64" s="4">
        <v>167297</v>
      </c>
      <c r="B64" s="1">
        <v>60</v>
      </c>
      <c r="C64" s="1">
        <v>60</v>
      </c>
      <c r="E64" s="1">
        <v>1</v>
      </c>
      <c r="F64" s="1" t="s">
        <v>122</v>
      </c>
      <c r="G64" s="3">
        <v>16135</v>
      </c>
      <c r="H64" s="1">
        <v>74</v>
      </c>
      <c r="I64" s="1" t="s">
        <v>56</v>
      </c>
      <c r="J64" s="1" t="s">
        <v>57</v>
      </c>
      <c r="K64" s="1" t="s">
        <v>58</v>
      </c>
      <c r="L64" s="1">
        <v>29.8</v>
      </c>
      <c r="M64" s="1">
        <v>126</v>
      </c>
      <c r="N64" s="1">
        <v>68</v>
      </c>
      <c r="O64" s="1">
        <v>58</v>
      </c>
      <c r="P64" s="1">
        <v>97</v>
      </c>
      <c r="Q64" s="1">
        <v>69</v>
      </c>
      <c r="R64" s="1" t="s">
        <v>59</v>
      </c>
      <c r="S64" s="1" t="s">
        <v>50</v>
      </c>
      <c r="T64" s="1" t="s">
        <v>50</v>
      </c>
      <c r="U64" s="1" t="s">
        <v>50</v>
      </c>
      <c r="V64" s="1" t="s">
        <v>51</v>
      </c>
      <c r="W64" s="1" t="s">
        <v>51</v>
      </c>
      <c r="X64" s="1" t="s">
        <v>51</v>
      </c>
      <c r="Z64" s="1" t="s">
        <v>52</v>
      </c>
      <c r="AA64" s="1" t="s">
        <v>50</v>
      </c>
      <c r="AB64" s="1" t="s">
        <v>50</v>
      </c>
      <c r="AC64" s="1">
        <v>93</v>
      </c>
      <c r="AD64" s="1">
        <v>70</v>
      </c>
      <c r="AE64" s="1">
        <v>153</v>
      </c>
      <c r="AF64" s="1">
        <v>4.8</v>
      </c>
      <c r="AK64" s="1" t="s">
        <v>50</v>
      </c>
      <c r="AL64" s="1" t="s">
        <v>50</v>
      </c>
      <c r="AN64" s="1" t="s">
        <v>51</v>
      </c>
      <c r="AO64" s="1" t="s">
        <v>51</v>
      </c>
      <c r="AP64" s="1" t="s">
        <v>51</v>
      </c>
      <c r="AQ64" s="1" t="s">
        <v>50</v>
      </c>
      <c r="AR64" s="1" t="s">
        <v>50</v>
      </c>
      <c r="AS64" s="1" t="s">
        <v>50</v>
      </c>
      <c r="AT64" s="1" t="s">
        <v>52</v>
      </c>
      <c r="AU64" s="1" t="s">
        <v>52</v>
      </c>
      <c r="AV64" s="1" t="s">
        <v>52</v>
      </c>
      <c r="AW64" s="6" t="s">
        <v>51</v>
      </c>
    </row>
    <row r="65" spans="1:49" x14ac:dyDescent="0.25">
      <c r="A65" s="4">
        <v>167520</v>
      </c>
      <c r="B65" s="1">
        <v>61</v>
      </c>
      <c r="D65" s="1">
        <v>61</v>
      </c>
      <c r="E65" s="1">
        <v>1</v>
      </c>
      <c r="F65" s="1" t="s">
        <v>123</v>
      </c>
      <c r="G65" s="3">
        <v>12164</v>
      </c>
      <c r="H65" s="1">
        <v>85</v>
      </c>
      <c r="I65" s="1" t="s">
        <v>46</v>
      </c>
      <c r="J65" s="1" t="s">
        <v>57</v>
      </c>
      <c r="K65" s="1" t="s">
        <v>58</v>
      </c>
      <c r="L65" s="1">
        <v>27.38</v>
      </c>
      <c r="M65" s="1">
        <v>135</v>
      </c>
      <c r="N65" s="1">
        <v>65</v>
      </c>
      <c r="O65" s="1">
        <v>70</v>
      </c>
      <c r="P65" s="1">
        <v>100</v>
      </c>
      <c r="Q65" s="1">
        <v>73</v>
      </c>
      <c r="R65" s="1" t="s">
        <v>54</v>
      </c>
      <c r="S65" s="1" t="s">
        <v>50</v>
      </c>
      <c r="T65" s="1" t="s">
        <v>50</v>
      </c>
      <c r="U65" s="1" t="s">
        <v>50</v>
      </c>
      <c r="V65" s="1" t="s">
        <v>51</v>
      </c>
      <c r="W65" s="1" t="s">
        <v>51</v>
      </c>
      <c r="X65" s="1" t="s">
        <v>50</v>
      </c>
      <c r="Y65" s="1" t="s">
        <v>50</v>
      </c>
      <c r="Z65" s="1" t="s">
        <v>52</v>
      </c>
      <c r="AA65" s="1" t="s">
        <v>50</v>
      </c>
      <c r="AB65" s="1" t="s">
        <v>50</v>
      </c>
      <c r="AC65" s="1">
        <v>56</v>
      </c>
      <c r="AD65" s="1">
        <v>83</v>
      </c>
      <c r="AE65" s="1">
        <v>136</v>
      </c>
      <c r="AF65" s="1">
        <v>4.4000000000000004</v>
      </c>
      <c r="AI65" s="1" t="s">
        <v>52</v>
      </c>
      <c r="AJ65" s="1" t="s">
        <v>52</v>
      </c>
      <c r="AK65" s="1" t="s">
        <v>51</v>
      </c>
      <c r="AL65" s="1" t="s">
        <v>50</v>
      </c>
      <c r="AM65" s="1" t="s">
        <v>52</v>
      </c>
      <c r="AN65" s="1" t="s">
        <v>51</v>
      </c>
      <c r="AO65" s="1" t="s">
        <v>51</v>
      </c>
      <c r="AP65" s="1" t="s">
        <v>50</v>
      </c>
      <c r="AQ65" s="1" t="s">
        <v>50</v>
      </c>
      <c r="AR65" s="1" t="s">
        <v>50</v>
      </c>
      <c r="AS65" s="1" t="s">
        <v>50</v>
      </c>
      <c r="AT65" s="1" t="s">
        <v>52</v>
      </c>
      <c r="AU65" s="1" t="s">
        <v>52</v>
      </c>
      <c r="AV65" s="1" t="s">
        <v>52</v>
      </c>
      <c r="AW65" s="6" t="s">
        <v>51</v>
      </c>
    </row>
    <row r="66" spans="1:49" x14ac:dyDescent="0.25">
      <c r="A66" s="4">
        <v>167553</v>
      </c>
      <c r="B66" s="1">
        <v>55</v>
      </c>
      <c r="C66" s="1">
        <v>55</v>
      </c>
      <c r="D66" s="1">
        <v>43</v>
      </c>
      <c r="E66" s="1">
        <v>1</v>
      </c>
      <c r="F66" s="1" t="s">
        <v>124</v>
      </c>
      <c r="G66" s="3">
        <v>18329</v>
      </c>
      <c r="H66" s="1">
        <v>68</v>
      </c>
      <c r="I66" s="1" t="s">
        <v>56</v>
      </c>
      <c r="J66" s="1" t="s">
        <v>57</v>
      </c>
      <c r="K66" s="1" t="s">
        <v>58</v>
      </c>
      <c r="L66" s="1">
        <v>43.6</v>
      </c>
      <c r="M66" s="1">
        <v>135</v>
      </c>
      <c r="N66" s="1">
        <v>80</v>
      </c>
      <c r="O66" s="1">
        <v>55</v>
      </c>
      <c r="P66" s="1">
        <v>107.5</v>
      </c>
      <c r="Q66" s="1">
        <v>61</v>
      </c>
      <c r="R66" s="1" t="s">
        <v>54</v>
      </c>
      <c r="S66" s="1" t="s">
        <v>50</v>
      </c>
      <c r="T66" s="1" t="s">
        <v>51</v>
      </c>
      <c r="U66" s="1" t="s">
        <v>50</v>
      </c>
      <c r="V66" s="1" t="s">
        <v>51</v>
      </c>
      <c r="W66" s="1" t="s">
        <v>51</v>
      </c>
      <c r="X66" s="1" t="s">
        <v>50</v>
      </c>
      <c r="Y66" s="1" t="s">
        <v>50</v>
      </c>
      <c r="Z66" s="1" t="s">
        <v>52</v>
      </c>
      <c r="AA66" s="1" t="s">
        <v>50</v>
      </c>
      <c r="AB66" s="1" t="s">
        <v>50</v>
      </c>
      <c r="AC66" s="1">
        <v>93</v>
      </c>
      <c r="AD66" s="1">
        <v>73</v>
      </c>
      <c r="AF66" s="1">
        <v>4.7</v>
      </c>
      <c r="AK66" s="1" t="s">
        <v>51</v>
      </c>
      <c r="AL66" s="1" t="s">
        <v>50</v>
      </c>
      <c r="AM66" s="1" t="s">
        <v>50</v>
      </c>
      <c r="AN66" s="1" t="s">
        <v>51</v>
      </c>
      <c r="AO66" s="1" t="s">
        <v>51</v>
      </c>
      <c r="AP66" s="1" t="s">
        <v>51</v>
      </c>
      <c r="AQ66" s="1" t="s">
        <v>50</v>
      </c>
      <c r="AR66" s="1" t="s">
        <v>51</v>
      </c>
      <c r="AS66" s="1" t="s">
        <v>50</v>
      </c>
      <c r="AT66" s="1" t="s">
        <v>52</v>
      </c>
      <c r="AU66" s="1" t="s">
        <v>52</v>
      </c>
      <c r="AV66" s="1" t="s">
        <v>52</v>
      </c>
      <c r="AW66" s="6" t="s">
        <v>51</v>
      </c>
    </row>
    <row r="67" spans="1:49" x14ac:dyDescent="0.25">
      <c r="A67" s="4">
        <v>168221</v>
      </c>
      <c r="B67" s="1">
        <v>60</v>
      </c>
      <c r="D67" s="1">
        <v>60</v>
      </c>
      <c r="E67" s="1">
        <v>1</v>
      </c>
      <c r="F67" s="1" t="s">
        <v>125</v>
      </c>
      <c r="G67" s="3">
        <v>11516</v>
      </c>
      <c r="H67" s="1">
        <v>87</v>
      </c>
      <c r="I67" s="1" t="s">
        <v>46</v>
      </c>
      <c r="J67" s="1" t="s">
        <v>47</v>
      </c>
      <c r="K67" s="1" t="s">
        <v>58</v>
      </c>
      <c r="L67" s="1">
        <v>24.97</v>
      </c>
      <c r="M67" s="1">
        <v>160</v>
      </c>
      <c r="N67" s="1">
        <v>80</v>
      </c>
      <c r="O67" s="1">
        <v>80</v>
      </c>
      <c r="P67" s="1">
        <v>120</v>
      </c>
      <c r="Q67" s="1">
        <v>82</v>
      </c>
      <c r="R67" s="1" t="s">
        <v>54</v>
      </c>
      <c r="S67" s="1" t="s">
        <v>50</v>
      </c>
      <c r="T67" s="1" t="s">
        <v>51</v>
      </c>
      <c r="U67" s="1" t="s">
        <v>50</v>
      </c>
      <c r="V67" s="1" t="s">
        <v>51</v>
      </c>
      <c r="W67" s="1" t="s">
        <v>50</v>
      </c>
      <c r="X67" s="1" t="s">
        <v>51</v>
      </c>
      <c r="Y67" s="1" t="s">
        <v>50</v>
      </c>
      <c r="Z67" s="1" t="s">
        <v>52</v>
      </c>
      <c r="AA67" s="1" t="s">
        <v>50</v>
      </c>
      <c r="AB67" s="1" t="s">
        <v>51</v>
      </c>
      <c r="AI67" s="1" t="s">
        <v>52</v>
      </c>
      <c r="AJ67" s="1" t="s">
        <v>52</v>
      </c>
      <c r="AK67" s="1" t="s">
        <v>50</v>
      </c>
      <c r="AL67" s="1" t="s">
        <v>50</v>
      </c>
      <c r="AM67" s="1" t="s">
        <v>52</v>
      </c>
      <c r="AN67" s="1" t="s">
        <v>51</v>
      </c>
      <c r="AO67" s="1" t="s">
        <v>51</v>
      </c>
      <c r="AP67" s="1" t="s">
        <v>50</v>
      </c>
      <c r="AQ67" s="1" t="s">
        <v>50</v>
      </c>
      <c r="AR67" s="1" t="s">
        <v>50</v>
      </c>
      <c r="AS67" s="1" t="s">
        <v>51</v>
      </c>
      <c r="AT67" s="1" t="s">
        <v>52</v>
      </c>
      <c r="AU67" s="1" t="s">
        <v>52</v>
      </c>
      <c r="AV67" s="1" t="s">
        <v>52</v>
      </c>
      <c r="AW67" s="6" t="s">
        <v>51</v>
      </c>
    </row>
    <row r="68" spans="1:49" x14ac:dyDescent="0.25">
      <c r="A68" s="4">
        <v>168385</v>
      </c>
      <c r="B68" s="1">
        <v>52</v>
      </c>
      <c r="C68" s="1">
        <v>52</v>
      </c>
      <c r="D68" s="1">
        <v>52</v>
      </c>
      <c r="E68" s="1">
        <v>1</v>
      </c>
      <c r="F68" s="1" t="s">
        <v>126</v>
      </c>
      <c r="G68" s="3">
        <v>16860</v>
      </c>
      <c r="H68" s="1">
        <v>72</v>
      </c>
      <c r="I68" s="1" t="s">
        <v>46</v>
      </c>
      <c r="J68" s="1" t="s">
        <v>57</v>
      </c>
      <c r="K68" s="1" t="s">
        <v>58</v>
      </c>
      <c r="L68" s="1">
        <v>26.8</v>
      </c>
      <c r="M68" s="1">
        <v>110</v>
      </c>
      <c r="N68" s="1">
        <v>60</v>
      </c>
      <c r="O68" s="1">
        <v>50</v>
      </c>
      <c r="P68" s="1">
        <v>85</v>
      </c>
      <c r="Q68" s="1">
        <v>115</v>
      </c>
      <c r="R68" s="1" t="s">
        <v>54</v>
      </c>
      <c r="S68" s="1" t="s">
        <v>50</v>
      </c>
      <c r="T68" s="1" t="s">
        <v>50</v>
      </c>
      <c r="U68" s="1" t="s">
        <v>50</v>
      </c>
      <c r="V68" s="1" t="s">
        <v>51</v>
      </c>
      <c r="W68" s="1" t="s">
        <v>50</v>
      </c>
      <c r="X68" s="1" t="s">
        <v>51</v>
      </c>
      <c r="Y68" s="1" t="s">
        <v>50</v>
      </c>
      <c r="Z68" s="1" t="b">
        <v>1</v>
      </c>
      <c r="AA68" s="1" t="s">
        <v>50</v>
      </c>
      <c r="AB68" s="1" t="s">
        <v>50</v>
      </c>
      <c r="AC68" s="1">
        <v>92</v>
      </c>
      <c r="AD68" s="1">
        <v>54</v>
      </c>
      <c r="AF68" s="1">
        <v>4.2</v>
      </c>
      <c r="AK68" s="1" t="s">
        <v>50</v>
      </c>
      <c r="AL68" s="1" t="s">
        <v>50</v>
      </c>
      <c r="AN68" s="1" t="s">
        <v>51</v>
      </c>
      <c r="AO68" s="1" t="s">
        <v>51</v>
      </c>
      <c r="AP68" s="1" t="s">
        <v>50</v>
      </c>
      <c r="AQ68" s="1" t="s">
        <v>51</v>
      </c>
      <c r="AR68" s="1" t="s">
        <v>50</v>
      </c>
      <c r="AS68" s="1" t="s">
        <v>50</v>
      </c>
      <c r="AT68" s="1" t="s">
        <v>52</v>
      </c>
      <c r="AU68" s="1" t="s">
        <v>52</v>
      </c>
      <c r="AV68" s="1" t="s">
        <v>52</v>
      </c>
      <c r="AW68" s="6" t="s">
        <v>51</v>
      </c>
    </row>
    <row r="69" spans="1:49" x14ac:dyDescent="0.25">
      <c r="A69" s="4">
        <v>169002</v>
      </c>
      <c r="B69" s="1">
        <v>60</v>
      </c>
      <c r="C69" s="1">
        <v>60</v>
      </c>
      <c r="D69" s="1">
        <v>60</v>
      </c>
      <c r="E69" s="1">
        <v>1</v>
      </c>
      <c r="F69" s="1" t="s">
        <v>127</v>
      </c>
      <c r="G69" s="3">
        <v>12491</v>
      </c>
      <c r="H69" s="1">
        <v>84</v>
      </c>
      <c r="I69" s="1" t="s">
        <v>46</v>
      </c>
      <c r="J69" s="1" t="s">
        <v>47</v>
      </c>
      <c r="K69" s="1" t="s">
        <v>58</v>
      </c>
      <c r="L69" s="1">
        <v>39.200000000000003</v>
      </c>
      <c r="M69" s="1">
        <v>110</v>
      </c>
      <c r="N69" s="1">
        <v>70</v>
      </c>
      <c r="O69" s="1">
        <v>40</v>
      </c>
      <c r="P69" s="1">
        <v>90</v>
      </c>
      <c r="Q69" s="1">
        <v>81</v>
      </c>
      <c r="R69" s="1" t="s">
        <v>54</v>
      </c>
      <c r="S69" s="1" t="s">
        <v>51</v>
      </c>
      <c r="T69" s="1" t="s">
        <v>51</v>
      </c>
      <c r="U69" s="1" t="s">
        <v>50</v>
      </c>
      <c r="V69" s="1" t="s">
        <v>50</v>
      </c>
      <c r="W69" s="1" t="s">
        <v>50</v>
      </c>
      <c r="X69" s="1" t="s">
        <v>51</v>
      </c>
      <c r="Y69" s="1" t="s">
        <v>50</v>
      </c>
      <c r="Z69" s="1" t="s">
        <v>52</v>
      </c>
      <c r="AA69" s="1" t="s">
        <v>50</v>
      </c>
      <c r="AB69" s="1" t="s">
        <v>51</v>
      </c>
      <c r="AC69" s="1">
        <v>107</v>
      </c>
      <c r="AD69" s="1">
        <v>42</v>
      </c>
      <c r="AF69" s="1">
        <v>4.4000000000000004</v>
      </c>
      <c r="AG69" s="1">
        <v>665</v>
      </c>
      <c r="AK69" s="1" t="s">
        <v>50</v>
      </c>
      <c r="AL69" s="1" t="s">
        <v>50</v>
      </c>
      <c r="AM69" s="1" t="s">
        <v>50</v>
      </c>
      <c r="AN69" s="1" t="s">
        <v>51</v>
      </c>
      <c r="AO69" s="1" t="s">
        <v>51</v>
      </c>
      <c r="AP69" s="1" t="s">
        <v>51</v>
      </c>
      <c r="AQ69" s="1" t="s">
        <v>50</v>
      </c>
      <c r="AR69" s="1" t="s">
        <v>51</v>
      </c>
      <c r="AS69" s="1" t="s">
        <v>50</v>
      </c>
      <c r="AT69" s="1" t="s">
        <v>52</v>
      </c>
      <c r="AU69" s="1" t="s">
        <v>52</v>
      </c>
      <c r="AV69" s="1" t="s">
        <v>52</v>
      </c>
      <c r="AW69" s="6" t="s">
        <v>51</v>
      </c>
    </row>
    <row r="70" spans="1:49" x14ac:dyDescent="0.25">
      <c r="A70" s="4">
        <v>170571</v>
      </c>
      <c r="B70" s="1">
        <v>50</v>
      </c>
      <c r="D70" s="1">
        <v>50</v>
      </c>
      <c r="E70" s="1">
        <v>1</v>
      </c>
      <c r="F70" s="1" t="s">
        <v>128</v>
      </c>
      <c r="G70" s="3">
        <v>13373</v>
      </c>
      <c r="H70" s="1">
        <v>82</v>
      </c>
      <c r="I70" s="1" t="s">
        <v>56</v>
      </c>
      <c r="J70" s="1" t="s">
        <v>57</v>
      </c>
      <c r="K70" s="1" t="s">
        <v>58</v>
      </c>
      <c r="L70" s="1">
        <v>26.85</v>
      </c>
      <c r="M70" s="1">
        <v>80</v>
      </c>
      <c r="N70" s="1">
        <v>60</v>
      </c>
      <c r="O70" s="1">
        <v>20</v>
      </c>
      <c r="P70" s="1">
        <v>70</v>
      </c>
      <c r="Q70" s="1">
        <v>57</v>
      </c>
      <c r="R70" s="1" t="s">
        <v>59</v>
      </c>
      <c r="S70" s="1" t="s">
        <v>51</v>
      </c>
      <c r="T70" s="1" t="s">
        <v>50</v>
      </c>
      <c r="U70" s="1" t="s">
        <v>50</v>
      </c>
      <c r="V70" s="1" t="s">
        <v>51</v>
      </c>
      <c r="W70" s="1" t="s">
        <v>51</v>
      </c>
      <c r="X70" s="1" t="s">
        <v>51</v>
      </c>
      <c r="Y70" s="1" t="s">
        <v>51</v>
      </c>
      <c r="Z70" s="1" t="b">
        <v>1</v>
      </c>
      <c r="AA70" s="1" t="s">
        <v>50</v>
      </c>
      <c r="AB70" s="1" t="s">
        <v>51</v>
      </c>
      <c r="AC70" s="1">
        <v>172</v>
      </c>
      <c r="AD70" s="1">
        <v>32</v>
      </c>
      <c r="AE70" s="1">
        <v>97</v>
      </c>
      <c r="AF70" s="1">
        <v>4.8</v>
      </c>
      <c r="AI70" s="1" t="s">
        <v>52</v>
      </c>
      <c r="AJ70" s="1" t="s">
        <v>52</v>
      </c>
      <c r="AK70" s="1" t="s">
        <v>50</v>
      </c>
      <c r="AL70" s="1" t="s">
        <v>50</v>
      </c>
      <c r="AM70" s="1" t="s">
        <v>52</v>
      </c>
      <c r="AN70" s="1" t="s">
        <v>50</v>
      </c>
      <c r="AO70" s="1" t="s">
        <v>51</v>
      </c>
      <c r="AP70" s="1" t="s">
        <v>51</v>
      </c>
      <c r="AQ70" s="1" t="s">
        <v>50</v>
      </c>
      <c r="AR70" s="1" t="s">
        <v>50</v>
      </c>
      <c r="AS70" s="1" t="s">
        <v>50</v>
      </c>
      <c r="AT70" s="1" t="s">
        <v>52</v>
      </c>
      <c r="AU70" s="1" t="s">
        <v>52</v>
      </c>
      <c r="AV70" s="1" t="s">
        <v>52</v>
      </c>
      <c r="AW70" s="6" t="s">
        <v>51</v>
      </c>
    </row>
    <row r="71" spans="1:49" x14ac:dyDescent="0.25">
      <c r="A71" s="4">
        <v>170686</v>
      </c>
      <c r="B71" s="1">
        <v>63</v>
      </c>
      <c r="D71" s="1">
        <v>63</v>
      </c>
      <c r="E71" s="1">
        <v>1</v>
      </c>
      <c r="F71" s="1" t="s">
        <v>129</v>
      </c>
      <c r="G71" s="3">
        <v>9341</v>
      </c>
      <c r="H71" s="1">
        <v>93</v>
      </c>
      <c r="I71" s="1" t="s">
        <v>56</v>
      </c>
      <c r="J71" s="1" t="s">
        <v>57</v>
      </c>
      <c r="K71" s="1" t="s">
        <v>58</v>
      </c>
      <c r="L71" s="1">
        <v>30.28</v>
      </c>
      <c r="M71" s="1">
        <v>158</v>
      </c>
      <c r="N71" s="1">
        <v>68</v>
      </c>
      <c r="O71" s="1">
        <v>90</v>
      </c>
      <c r="P71" s="1">
        <v>113</v>
      </c>
      <c r="Q71" s="1">
        <v>61</v>
      </c>
      <c r="R71" s="1" t="s">
        <v>54</v>
      </c>
      <c r="S71" s="1" t="s">
        <v>50</v>
      </c>
      <c r="T71" s="1" t="s">
        <v>50</v>
      </c>
      <c r="U71" s="1" t="s">
        <v>50</v>
      </c>
      <c r="V71" s="1" t="s">
        <v>50</v>
      </c>
      <c r="W71" s="1" t="s">
        <v>50</v>
      </c>
      <c r="X71" s="1" t="s">
        <v>51</v>
      </c>
      <c r="Y71" s="1" t="s">
        <v>50</v>
      </c>
      <c r="Z71" s="1" t="s">
        <v>52</v>
      </c>
      <c r="AA71" s="1" t="s">
        <v>50</v>
      </c>
      <c r="AB71" s="1" t="s">
        <v>50</v>
      </c>
      <c r="AC71" s="1">
        <v>158</v>
      </c>
      <c r="AD71" s="1">
        <v>33</v>
      </c>
      <c r="AF71" s="1">
        <v>4.7</v>
      </c>
      <c r="AI71" s="1" t="s">
        <v>52</v>
      </c>
      <c r="AJ71" s="1" t="s">
        <v>52</v>
      </c>
      <c r="AK71" s="1" t="s">
        <v>50</v>
      </c>
      <c r="AL71" s="1" t="s">
        <v>50</v>
      </c>
      <c r="AM71" s="1" t="s">
        <v>52</v>
      </c>
      <c r="AN71" s="1" t="s">
        <v>51</v>
      </c>
      <c r="AO71" s="1" t="s">
        <v>51</v>
      </c>
      <c r="AP71" s="1" t="s">
        <v>51</v>
      </c>
      <c r="AQ71" s="1" t="s">
        <v>50</v>
      </c>
      <c r="AR71" s="1" t="s">
        <v>51</v>
      </c>
      <c r="AS71" s="1" t="s">
        <v>50</v>
      </c>
      <c r="AT71" s="1" t="s">
        <v>52</v>
      </c>
      <c r="AU71" s="1" t="s">
        <v>52</v>
      </c>
      <c r="AV71" s="1" t="s">
        <v>52</v>
      </c>
      <c r="AW71" s="6" t="s">
        <v>51</v>
      </c>
    </row>
    <row r="72" spans="1:49" x14ac:dyDescent="0.25">
      <c r="A72" s="4">
        <v>171265</v>
      </c>
      <c r="B72" s="1">
        <v>55</v>
      </c>
      <c r="C72" s="1">
        <v>55</v>
      </c>
      <c r="D72" s="1">
        <v>50</v>
      </c>
      <c r="E72" s="1">
        <v>1</v>
      </c>
      <c r="F72" s="1" t="s">
        <v>130</v>
      </c>
      <c r="G72" s="3">
        <v>19164</v>
      </c>
      <c r="H72" s="1">
        <v>66</v>
      </c>
      <c r="I72" s="1" t="s">
        <v>56</v>
      </c>
      <c r="J72" s="1" t="s">
        <v>57</v>
      </c>
      <c r="K72" s="1" t="s">
        <v>58</v>
      </c>
      <c r="L72" s="1">
        <v>38.6</v>
      </c>
      <c r="M72" s="1">
        <v>130</v>
      </c>
      <c r="N72" s="1">
        <v>60</v>
      </c>
      <c r="O72" s="1">
        <v>70</v>
      </c>
      <c r="P72" s="1">
        <v>95</v>
      </c>
      <c r="Q72" s="1">
        <v>67</v>
      </c>
      <c r="R72" s="1" t="s">
        <v>54</v>
      </c>
      <c r="S72" s="1" t="s">
        <v>50</v>
      </c>
      <c r="T72" s="1" t="s">
        <v>51</v>
      </c>
      <c r="U72" s="1" t="s">
        <v>50</v>
      </c>
      <c r="V72" s="1" t="s">
        <v>51</v>
      </c>
      <c r="W72" s="1" t="s">
        <v>50</v>
      </c>
      <c r="X72" s="1" t="s">
        <v>50</v>
      </c>
      <c r="Y72" s="1" t="s">
        <v>51</v>
      </c>
      <c r="Z72" s="1" t="s">
        <v>52</v>
      </c>
      <c r="AA72" s="1" t="s">
        <v>50</v>
      </c>
      <c r="AB72" s="1" t="s">
        <v>50</v>
      </c>
      <c r="AC72" s="1">
        <v>92</v>
      </c>
      <c r="AD72" s="1">
        <v>75</v>
      </c>
      <c r="AE72" s="1">
        <v>142</v>
      </c>
      <c r="AF72" s="1">
        <v>4.5999999999999996</v>
      </c>
      <c r="AI72" s="1">
        <v>4.5</v>
      </c>
      <c r="AJ72" s="1">
        <v>2.5</v>
      </c>
      <c r="AK72" s="1" t="s">
        <v>51</v>
      </c>
      <c r="AL72" s="1" t="s">
        <v>50</v>
      </c>
      <c r="AM72" s="1" t="s">
        <v>50</v>
      </c>
      <c r="AN72" s="1" t="s">
        <v>51</v>
      </c>
      <c r="AO72" s="1" t="s">
        <v>50</v>
      </c>
      <c r="AP72" s="1" t="s">
        <v>51</v>
      </c>
      <c r="AQ72" s="1" t="s">
        <v>50</v>
      </c>
      <c r="AR72" s="1" t="s">
        <v>51</v>
      </c>
      <c r="AS72" s="1" t="s">
        <v>50</v>
      </c>
      <c r="AT72" s="1" t="s">
        <v>52</v>
      </c>
      <c r="AU72" s="1" t="s">
        <v>52</v>
      </c>
      <c r="AV72" s="1" t="s">
        <v>52</v>
      </c>
      <c r="AW72" s="6" t="s">
        <v>50</v>
      </c>
    </row>
    <row r="73" spans="1:49" x14ac:dyDescent="0.25">
      <c r="A73" s="4">
        <v>171648</v>
      </c>
      <c r="B73" s="1">
        <v>55</v>
      </c>
      <c r="C73" s="1">
        <v>55</v>
      </c>
      <c r="E73" s="1">
        <v>1</v>
      </c>
      <c r="F73" s="1" t="s">
        <v>131</v>
      </c>
      <c r="G73" s="3">
        <v>11073</v>
      </c>
      <c r="H73" s="1">
        <v>88</v>
      </c>
      <c r="I73" s="1" t="s">
        <v>46</v>
      </c>
      <c r="J73" s="1" t="s">
        <v>47</v>
      </c>
      <c r="K73" s="1" t="s">
        <v>58</v>
      </c>
      <c r="L73" s="1">
        <v>32.5</v>
      </c>
      <c r="M73" s="1">
        <v>150</v>
      </c>
      <c r="N73" s="1">
        <v>90</v>
      </c>
      <c r="O73" s="1">
        <v>60</v>
      </c>
      <c r="P73" s="1">
        <v>120</v>
      </c>
      <c r="Q73" s="1">
        <v>59</v>
      </c>
      <c r="R73" s="1" t="s">
        <v>54</v>
      </c>
      <c r="S73" s="1" t="s">
        <v>50</v>
      </c>
      <c r="T73" s="1" t="s">
        <v>50</v>
      </c>
      <c r="U73" s="1" t="s">
        <v>50</v>
      </c>
      <c r="V73" s="1" t="s">
        <v>51</v>
      </c>
      <c r="W73" s="1" t="s">
        <v>51</v>
      </c>
      <c r="X73" s="1" t="s">
        <v>51</v>
      </c>
      <c r="Y73" s="1" t="s">
        <v>50</v>
      </c>
      <c r="Z73" s="1" t="s">
        <v>52</v>
      </c>
      <c r="AA73" s="1" t="s">
        <v>50</v>
      </c>
      <c r="AB73" s="1" t="s">
        <v>50</v>
      </c>
      <c r="AC73" s="1">
        <v>100</v>
      </c>
      <c r="AD73" s="1">
        <v>44</v>
      </c>
      <c r="AE73" s="1">
        <v>121</v>
      </c>
      <c r="AF73" s="1">
        <v>4.2</v>
      </c>
      <c r="AI73" s="1">
        <v>3.4</v>
      </c>
      <c r="AJ73" s="1">
        <v>1.2</v>
      </c>
      <c r="AK73" s="1" t="s">
        <v>51</v>
      </c>
      <c r="AL73" s="1" t="s">
        <v>50</v>
      </c>
      <c r="AM73" s="1" t="s">
        <v>50</v>
      </c>
      <c r="AN73" s="1" t="s">
        <v>51</v>
      </c>
      <c r="AO73" s="1" t="s">
        <v>51</v>
      </c>
      <c r="AP73" s="1" t="s">
        <v>51</v>
      </c>
      <c r="AQ73" s="1" t="s">
        <v>50</v>
      </c>
      <c r="AR73" s="1" t="s">
        <v>51</v>
      </c>
      <c r="AS73" s="1" t="s">
        <v>50</v>
      </c>
      <c r="AT73" s="1" t="s">
        <v>52</v>
      </c>
      <c r="AU73" s="1" t="s">
        <v>52</v>
      </c>
      <c r="AV73" s="1" t="s">
        <v>52</v>
      </c>
      <c r="AW73" s="6" t="s">
        <v>51</v>
      </c>
    </row>
    <row r="74" spans="1:49" x14ac:dyDescent="0.25">
      <c r="A74" s="4">
        <v>172274</v>
      </c>
      <c r="B74" s="1">
        <v>65</v>
      </c>
      <c r="C74" s="1">
        <v>65</v>
      </c>
      <c r="D74" s="1">
        <v>65</v>
      </c>
      <c r="E74" s="1">
        <v>1</v>
      </c>
      <c r="F74" s="1" t="s">
        <v>132</v>
      </c>
      <c r="G74" s="3">
        <v>15721</v>
      </c>
      <c r="H74" s="1">
        <v>75</v>
      </c>
      <c r="I74" s="1" t="s">
        <v>56</v>
      </c>
      <c r="J74" s="1" t="s">
        <v>47</v>
      </c>
      <c r="K74" s="1" t="s">
        <v>58</v>
      </c>
      <c r="L74" s="1">
        <v>37.700000000000003</v>
      </c>
      <c r="M74" s="1">
        <v>145</v>
      </c>
      <c r="N74" s="1">
        <v>60</v>
      </c>
      <c r="O74" s="1">
        <v>85</v>
      </c>
      <c r="P74" s="1">
        <v>102.5</v>
      </c>
      <c r="Q74" s="1">
        <v>86</v>
      </c>
      <c r="R74" s="1" t="s">
        <v>54</v>
      </c>
      <c r="S74" s="1" t="s">
        <v>50</v>
      </c>
      <c r="T74" s="1" t="s">
        <v>51</v>
      </c>
      <c r="U74" s="1" t="s">
        <v>51</v>
      </c>
      <c r="V74" s="1" t="s">
        <v>51</v>
      </c>
      <c r="W74" s="1" t="s">
        <v>51</v>
      </c>
      <c r="X74" s="1" t="s">
        <v>51</v>
      </c>
      <c r="Y74" s="1" t="s">
        <v>50</v>
      </c>
      <c r="Z74" s="1" t="s">
        <v>52</v>
      </c>
      <c r="AA74" s="1" t="s">
        <v>50</v>
      </c>
      <c r="AB74" s="1" t="s">
        <v>51</v>
      </c>
      <c r="AC74" s="1">
        <v>246</v>
      </c>
      <c r="AD74" s="1">
        <v>21</v>
      </c>
      <c r="AE74" s="1">
        <v>146</v>
      </c>
      <c r="AF74" s="1">
        <v>3.4</v>
      </c>
      <c r="AI74" s="1">
        <v>3.7</v>
      </c>
      <c r="AJ74" s="1">
        <v>1.1000000000000001</v>
      </c>
      <c r="AK74" s="1" t="s">
        <v>50</v>
      </c>
      <c r="AL74" s="1" t="s">
        <v>51</v>
      </c>
      <c r="AM74" s="1" t="s">
        <v>50</v>
      </c>
      <c r="AN74" s="1" t="s">
        <v>51</v>
      </c>
      <c r="AO74" s="1" t="s">
        <v>51</v>
      </c>
      <c r="AP74" s="1" t="s">
        <v>50</v>
      </c>
      <c r="AQ74" s="1" t="s">
        <v>50</v>
      </c>
      <c r="AR74" s="1" t="s">
        <v>51</v>
      </c>
      <c r="AS74" s="1" t="s">
        <v>50</v>
      </c>
      <c r="AT74" s="1" t="s">
        <v>52</v>
      </c>
      <c r="AU74" s="1" t="s">
        <v>52</v>
      </c>
      <c r="AV74" s="1" t="s">
        <v>52</v>
      </c>
      <c r="AW74" s="6" t="s">
        <v>51</v>
      </c>
    </row>
    <row r="75" spans="1:49" x14ac:dyDescent="0.25">
      <c r="A75" s="4">
        <v>172983</v>
      </c>
      <c r="B75" s="1">
        <v>59</v>
      </c>
      <c r="C75" s="1">
        <v>59</v>
      </c>
      <c r="E75" s="1">
        <v>1</v>
      </c>
      <c r="F75" s="1" t="s">
        <v>133</v>
      </c>
      <c r="G75" s="3">
        <v>8683</v>
      </c>
      <c r="H75" s="1">
        <v>95</v>
      </c>
      <c r="I75" s="1" t="s">
        <v>56</v>
      </c>
      <c r="J75" s="1" t="s">
        <v>47</v>
      </c>
      <c r="K75" s="1" t="s">
        <v>58</v>
      </c>
      <c r="L75" s="1">
        <v>28</v>
      </c>
      <c r="M75" s="1">
        <v>150</v>
      </c>
      <c r="N75" s="1">
        <v>70</v>
      </c>
      <c r="O75" s="1">
        <v>80</v>
      </c>
      <c r="P75" s="1">
        <v>110</v>
      </c>
      <c r="Q75" s="1">
        <v>73</v>
      </c>
      <c r="R75" s="1" t="s">
        <v>105</v>
      </c>
      <c r="S75" s="1" t="s">
        <v>50</v>
      </c>
      <c r="T75" s="1" t="s">
        <v>50</v>
      </c>
      <c r="U75" s="1" t="s">
        <v>51</v>
      </c>
      <c r="V75" s="1" t="s">
        <v>51</v>
      </c>
      <c r="W75" s="1" t="s">
        <v>51</v>
      </c>
      <c r="X75" s="1" t="s">
        <v>51</v>
      </c>
      <c r="Y75" s="1" t="s">
        <v>50</v>
      </c>
      <c r="Z75" s="1" t="s">
        <v>52</v>
      </c>
      <c r="AA75" s="1" t="s">
        <v>50</v>
      </c>
      <c r="AB75" s="1" t="s">
        <v>51</v>
      </c>
      <c r="AC75" s="1">
        <v>89</v>
      </c>
      <c r="AD75" s="1">
        <v>64</v>
      </c>
      <c r="AE75" s="1">
        <v>112</v>
      </c>
      <c r="AF75" s="1">
        <v>4.5</v>
      </c>
      <c r="AI75" s="1">
        <v>5.3</v>
      </c>
      <c r="AJ75" s="1">
        <v>3.6</v>
      </c>
      <c r="AK75" s="1" t="s">
        <v>50</v>
      </c>
      <c r="AL75" s="1" t="s">
        <v>51</v>
      </c>
      <c r="AM75" s="1" t="s">
        <v>50</v>
      </c>
      <c r="AN75" s="1" t="s">
        <v>50</v>
      </c>
      <c r="AO75" s="1" t="s">
        <v>51</v>
      </c>
      <c r="AP75" s="1" t="s">
        <v>50</v>
      </c>
      <c r="AQ75" s="1" t="s">
        <v>50</v>
      </c>
      <c r="AR75" s="1" t="s">
        <v>50</v>
      </c>
      <c r="AS75" s="1" t="s">
        <v>50</v>
      </c>
      <c r="AT75" s="1" t="s">
        <v>52</v>
      </c>
      <c r="AU75" s="1" t="s">
        <v>52</v>
      </c>
      <c r="AV75" s="1" t="s">
        <v>52</v>
      </c>
      <c r="AW75" s="6" t="s">
        <v>51</v>
      </c>
    </row>
    <row r="76" spans="1:49" x14ac:dyDescent="0.25">
      <c r="A76" s="4">
        <v>173038</v>
      </c>
      <c r="B76" s="1">
        <v>62</v>
      </c>
      <c r="C76" s="1">
        <v>62</v>
      </c>
      <c r="D76" s="1">
        <v>61</v>
      </c>
      <c r="E76" s="1">
        <v>1</v>
      </c>
      <c r="F76" s="1" t="s">
        <v>134</v>
      </c>
      <c r="G76" s="3">
        <v>15748</v>
      </c>
      <c r="H76" s="1">
        <v>75</v>
      </c>
      <c r="I76" s="1" t="s">
        <v>46</v>
      </c>
      <c r="J76" s="1" t="s">
        <v>47</v>
      </c>
      <c r="K76" s="1" t="s">
        <v>58</v>
      </c>
      <c r="L76" s="1">
        <v>22.7</v>
      </c>
      <c r="M76" s="1">
        <v>105</v>
      </c>
      <c r="N76" s="1">
        <v>60</v>
      </c>
      <c r="O76" s="1">
        <v>45</v>
      </c>
      <c r="P76" s="1">
        <v>82.5</v>
      </c>
      <c r="Q76" s="1">
        <v>71</v>
      </c>
      <c r="R76" s="1" t="s">
        <v>59</v>
      </c>
      <c r="S76" s="1" t="s">
        <v>51</v>
      </c>
      <c r="T76" s="1" t="s">
        <v>50</v>
      </c>
      <c r="U76" s="1" t="s">
        <v>50</v>
      </c>
      <c r="V76" s="1" t="s">
        <v>50</v>
      </c>
      <c r="W76" s="1" t="s">
        <v>50</v>
      </c>
      <c r="X76" s="1" t="s">
        <v>51</v>
      </c>
      <c r="Y76" s="1" t="s">
        <v>51</v>
      </c>
      <c r="Z76" s="1" t="s">
        <v>52</v>
      </c>
      <c r="AA76" s="1" t="s">
        <v>50</v>
      </c>
      <c r="AB76" s="1" t="s">
        <v>51</v>
      </c>
      <c r="AC76" s="1">
        <v>46</v>
      </c>
      <c r="AD76" s="1">
        <v>95</v>
      </c>
      <c r="AE76" s="1">
        <v>108</v>
      </c>
      <c r="AG76" s="1">
        <v>204</v>
      </c>
      <c r="AK76" s="1" t="s">
        <v>50</v>
      </c>
      <c r="AL76" s="1" t="s">
        <v>50</v>
      </c>
      <c r="AN76" s="1" t="s">
        <v>50</v>
      </c>
      <c r="AO76" s="1" t="s">
        <v>51</v>
      </c>
      <c r="AP76" s="1" t="s">
        <v>50</v>
      </c>
      <c r="AQ76" s="1" t="s">
        <v>50</v>
      </c>
      <c r="AR76" s="1" t="s">
        <v>50</v>
      </c>
      <c r="AS76" s="1" t="s">
        <v>50</v>
      </c>
      <c r="AT76" s="1" t="s">
        <v>52</v>
      </c>
      <c r="AU76" s="1" t="s">
        <v>52</v>
      </c>
      <c r="AV76" s="1" t="s">
        <v>52</v>
      </c>
      <c r="AW76" s="6" t="s">
        <v>51</v>
      </c>
    </row>
    <row r="77" spans="1:49" x14ac:dyDescent="0.25">
      <c r="A77" s="4">
        <v>173171</v>
      </c>
      <c r="B77" s="1">
        <v>55</v>
      </c>
      <c r="C77" s="1">
        <v>55</v>
      </c>
      <c r="D77" s="1">
        <v>55</v>
      </c>
      <c r="E77" s="1">
        <v>1</v>
      </c>
      <c r="F77" s="1" t="s">
        <v>135</v>
      </c>
      <c r="G77" s="3">
        <v>12685</v>
      </c>
      <c r="H77" s="1">
        <v>84</v>
      </c>
      <c r="I77" s="1" t="s">
        <v>46</v>
      </c>
      <c r="J77" s="1" t="s">
        <v>47</v>
      </c>
      <c r="K77" s="1" t="s">
        <v>58</v>
      </c>
      <c r="L77" s="1">
        <v>33.81</v>
      </c>
      <c r="M77" s="1">
        <v>140</v>
      </c>
      <c r="N77" s="1">
        <v>85</v>
      </c>
      <c r="O77" s="1">
        <v>55</v>
      </c>
      <c r="P77" s="1">
        <v>112.5</v>
      </c>
      <c r="Q77" s="1">
        <v>87</v>
      </c>
      <c r="R77" s="1" t="s">
        <v>59</v>
      </c>
      <c r="S77" s="1" t="s">
        <v>50</v>
      </c>
      <c r="T77" s="1" t="s">
        <v>51</v>
      </c>
      <c r="U77" s="1" t="s">
        <v>51</v>
      </c>
      <c r="V77" s="1" t="s">
        <v>51</v>
      </c>
      <c r="W77" s="1" t="s">
        <v>50</v>
      </c>
      <c r="X77" s="1" t="s">
        <v>51</v>
      </c>
      <c r="Y77" s="1" t="s">
        <v>50</v>
      </c>
      <c r="Z77" s="1" t="s">
        <v>52</v>
      </c>
      <c r="AA77" s="1" t="s">
        <v>50</v>
      </c>
      <c r="AB77" s="1" t="s">
        <v>50</v>
      </c>
      <c r="AC77" s="1">
        <v>76</v>
      </c>
      <c r="AD77" s="1">
        <v>64</v>
      </c>
      <c r="AE77" s="1">
        <v>123</v>
      </c>
      <c r="AF77" s="1">
        <v>4.2</v>
      </c>
      <c r="AI77" s="1" t="s">
        <v>52</v>
      </c>
      <c r="AJ77" s="1" t="s">
        <v>52</v>
      </c>
      <c r="AK77" s="1" t="s">
        <v>50</v>
      </c>
      <c r="AL77" s="1" t="s">
        <v>50</v>
      </c>
      <c r="AM77" s="1" t="s">
        <v>52</v>
      </c>
      <c r="AN77" s="1" t="s">
        <v>51</v>
      </c>
      <c r="AO77" s="1" t="s">
        <v>51</v>
      </c>
      <c r="AP77" s="1" t="s">
        <v>50</v>
      </c>
      <c r="AQ77" s="1" t="s">
        <v>50</v>
      </c>
      <c r="AR77" s="1" t="s">
        <v>50</v>
      </c>
      <c r="AS77" s="1" t="s">
        <v>50</v>
      </c>
      <c r="AT77" s="1" t="s">
        <v>52</v>
      </c>
      <c r="AU77" s="1" t="s">
        <v>52</v>
      </c>
      <c r="AV77" s="1" t="s">
        <v>52</v>
      </c>
      <c r="AW77" s="6" t="s">
        <v>51</v>
      </c>
    </row>
    <row r="78" spans="1:49" x14ac:dyDescent="0.25">
      <c r="A78" s="4">
        <v>173269</v>
      </c>
      <c r="B78" s="1">
        <v>57</v>
      </c>
      <c r="C78" s="1">
        <v>57</v>
      </c>
      <c r="E78" s="1">
        <v>1</v>
      </c>
      <c r="F78" s="1" t="s">
        <v>136</v>
      </c>
      <c r="G78" s="3">
        <v>16841</v>
      </c>
      <c r="H78" s="1">
        <v>72</v>
      </c>
      <c r="I78" s="1" t="s">
        <v>46</v>
      </c>
      <c r="J78" s="1" t="s">
        <v>47</v>
      </c>
      <c r="K78" s="1" t="s">
        <v>58</v>
      </c>
      <c r="L78" s="1">
        <v>33.9</v>
      </c>
      <c r="M78" s="1">
        <v>125</v>
      </c>
      <c r="N78" s="1">
        <v>80</v>
      </c>
      <c r="O78" s="1">
        <v>45</v>
      </c>
      <c r="P78" s="1">
        <v>102.5</v>
      </c>
      <c r="Q78" s="1">
        <v>65</v>
      </c>
      <c r="R78" s="1" t="s">
        <v>54</v>
      </c>
      <c r="S78" s="1" t="s">
        <v>50</v>
      </c>
      <c r="T78" s="1" t="s">
        <v>50</v>
      </c>
      <c r="U78" s="1" t="s">
        <v>50</v>
      </c>
      <c r="V78" s="1" t="s">
        <v>51</v>
      </c>
      <c r="W78" s="1" t="s">
        <v>51</v>
      </c>
      <c r="X78" s="1" t="s">
        <v>50</v>
      </c>
      <c r="Y78" s="1" t="s">
        <v>51</v>
      </c>
      <c r="Z78" s="1" t="s">
        <v>52</v>
      </c>
      <c r="AA78" s="1" t="s">
        <v>50</v>
      </c>
      <c r="AB78" s="1" t="s">
        <v>50</v>
      </c>
      <c r="AC78" s="1">
        <v>77</v>
      </c>
      <c r="AD78" s="1">
        <v>67</v>
      </c>
      <c r="AE78" s="1">
        <v>124</v>
      </c>
      <c r="AF78" s="1">
        <v>4.2</v>
      </c>
      <c r="AK78" s="1" t="s">
        <v>51</v>
      </c>
      <c r="AL78" s="1" t="s">
        <v>50</v>
      </c>
      <c r="AN78" s="1" t="s">
        <v>51</v>
      </c>
      <c r="AO78" s="1" t="s">
        <v>51</v>
      </c>
      <c r="AP78" s="1" t="s">
        <v>51</v>
      </c>
      <c r="AQ78" s="1" t="s">
        <v>50</v>
      </c>
      <c r="AR78" s="1" t="s">
        <v>51</v>
      </c>
      <c r="AS78" s="1" t="s">
        <v>50</v>
      </c>
      <c r="AT78" s="1" t="s">
        <v>52</v>
      </c>
      <c r="AU78" s="1" t="s">
        <v>52</v>
      </c>
      <c r="AV78" s="1" t="s">
        <v>52</v>
      </c>
      <c r="AW78" s="6" t="s">
        <v>51</v>
      </c>
    </row>
    <row r="79" spans="1:49" x14ac:dyDescent="0.25">
      <c r="A79" s="4">
        <v>173862</v>
      </c>
      <c r="B79" s="1">
        <v>75</v>
      </c>
      <c r="C79" s="1">
        <v>75</v>
      </c>
      <c r="D79" s="1">
        <v>70</v>
      </c>
      <c r="E79" s="1">
        <v>1</v>
      </c>
      <c r="F79" s="1" t="s">
        <v>137</v>
      </c>
      <c r="G79" s="3">
        <v>11694</v>
      </c>
      <c r="H79" s="1">
        <v>86</v>
      </c>
      <c r="I79" s="1" t="s">
        <v>56</v>
      </c>
      <c r="J79" s="1" t="s">
        <v>47</v>
      </c>
      <c r="K79" s="1" t="s">
        <v>58</v>
      </c>
      <c r="L79" s="1">
        <v>29.74</v>
      </c>
      <c r="M79" s="1">
        <v>90</v>
      </c>
      <c r="N79" s="1">
        <v>60</v>
      </c>
      <c r="O79" s="1">
        <v>30</v>
      </c>
      <c r="P79" s="1">
        <v>75</v>
      </c>
      <c r="Q79" s="1">
        <v>103</v>
      </c>
      <c r="R79" s="1" t="s">
        <v>59</v>
      </c>
      <c r="S79" s="1" t="s">
        <v>50</v>
      </c>
      <c r="T79" s="1" t="s">
        <v>50</v>
      </c>
      <c r="U79" s="1" t="s">
        <v>50</v>
      </c>
      <c r="V79" s="1" t="s">
        <v>51</v>
      </c>
      <c r="W79" s="1" t="s">
        <v>51</v>
      </c>
      <c r="X79" s="1" t="s">
        <v>50</v>
      </c>
      <c r="Y79" s="1" t="s">
        <v>51</v>
      </c>
      <c r="Z79" s="1" t="s">
        <v>52</v>
      </c>
      <c r="AA79" s="1" t="s">
        <v>50</v>
      </c>
      <c r="AB79" s="1" t="s">
        <v>50</v>
      </c>
      <c r="AC79" s="1">
        <v>112</v>
      </c>
      <c r="AD79" s="1">
        <v>52</v>
      </c>
      <c r="AE79" s="1">
        <v>111</v>
      </c>
      <c r="AF79" s="1">
        <v>4.7</v>
      </c>
      <c r="AI79" s="1" t="s">
        <v>52</v>
      </c>
      <c r="AJ79" s="1" t="s">
        <v>52</v>
      </c>
      <c r="AL79" s="1" t="s">
        <v>50</v>
      </c>
      <c r="AM79" s="1" t="s">
        <v>52</v>
      </c>
      <c r="AN79" s="1" t="s">
        <v>50</v>
      </c>
      <c r="AO79" s="1" t="s">
        <v>51</v>
      </c>
      <c r="AP79" s="1" t="s">
        <v>50</v>
      </c>
      <c r="AQ79" s="1" t="s">
        <v>50</v>
      </c>
      <c r="AR79" s="1" t="s">
        <v>51</v>
      </c>
      <c r="AS79" s="1" t="s">
        <v>50</v>
      </c>
      <c r="AT79" s="1" t="s">
        <v>52</v>
      </c>
      <c r="AU79" s="1" t="s">
        <v>52</v>
      </c>
      <c r="AV79" s="1" t="s">
        <v>52</v>
      </c>
      <c r="AW79" s="6" t="s">
        <v>51</v>
      </c>
    </row>
    <row r="80" spans="1:49" x14ac:dyDescent="0.25">
      <c r="A80" s="4">
        <v>174129</v>
      </c>
      <c r="B80" s="1">
        <v>62</v>
      </c>
      <c r="C80" s="1">
        <v>62</v>
      </c>
      <c r="D80" s="1">
        <v>30</v>
      </c>
      <c r="E80" s="1">
        <v>1</v>
      </c>
      <c r="F80" s="1" t="s">
        <v>138</v>
      </c>
      <c r="G80" s="3">
        <v>18045</v>
      </c>
      <c r="H80" s="1">
        <v>69</v>
      </c>
      <c r="I80" s="1" t="s">
        <v>46</v>
      </c>
      <c r="J80" s="1" t="s">
        <v>57</v>
      </c>
      <c r="K80" s="1" t="s">
        <v>58</v>
      </c>
      <c r="L80" s="1">
        <v>35.1</v>
      </c>
      <c r="M80" s="1">
        <v>160</v>
      </c>
      <c r="N80" s="1">
        <v>80</v>
      </c>
      <c r="O80" s="1">
        <v>80</v>
      </c>
      <c r="P80" s="1">
        <v>120</v>
      </c>
      <c r="Q80" s="1">
        <v>78</v>
      </c>
      <c r="R80" s="1" t="s">
        <v>59</v>
      </c>
      <c r="S80" s="1" t="s">
        <v>50</v>
      </c>
      <c r="T80" s="1" t="s">
        <v>50</v>
      </c>
      <c r="U80" s="1" t="s">
        <v>51</v>
      </c>
      <c r="V80" s="1" t="s">
        <v>50</v>
      </c>
      <c r="W80" s="1" t="s">
        <v>51</v>
      </c>
      <c r="X80" s="1" t="s">
        <v>51</v>
      </c>
      <c r="Y80" s="1" t="s">
        <v>51</v>
      </c>
      <c r="Z80" s="1" t="s">
        <v>52</v>
      </c>
      <c r="AA80" s="1" t="s">
        <v>50</v>
      </c>
      <c r="AB80" s="1" t="s">
        <v>50</v>
      </c>
      <c r="AK80" s="1" t="s">
        <v>51</v>
      </c>
      <c r="AL80" s="1" t="s">
        <v>50</v>
      </c>
      <c r="AN80" s="1" t="s">
        <v>51</v>
      </c>
      <c r="AO80" s="1" t="s">
        <v>51</v>
      </c>
      <c r="AP80" s="1" t="s">
        <v>51</v>
      </c>
      <c r="AQ80" s="1" t="s">
        <v>50</v>
      </c>
      <c r="AR80" s="1" t="s">
        <v>50</v>
      </c>
      <c r="AS80" s="1" t="s">
        <v>50</v>
      </c>
      <c r="AT80" s="1" t="s">
        <v>52</v>
      </c>
      <c r="AU80" s="1" t="s">
        <v>52</v>
      </c>
      <c r="AV80" s="1" t="s">
        <v>52</v>
      </c>
      <c r="AW80" s="6" t="s">
        <v>51</v>
      </c>
    </row>
    <row r="81" spans="1:49" x14ac:dyDescent="0.25">
      <c r="A81" s="4">
        <v>174400</v>
      </c>
      <c r="B81" s="1">
        <v>55</v>
      </c>
      <c r="D81" s="1">
        <v>55</v>
      </c>
      <c r="E81" s="1">
        <v>1</v>
      </c>
      <c r="F81" s="1" t="s">
        <v>139</v>
      </c>
      <c r="G81" s="3">
        <v>16166</v>
      </c>
      <c r="H81" s="1">
        <v>74</v>
      </c>
      <c r="I81" s="1" t="s">
        <v>46</v>
      </c>
      <c r="J81" s="1" t="s">
        <v>47</v>
      </c>
      <c r="K81" s="1" t="s">
        <v>58</v>
      </c>
      <c r="L81" s="1">
        <v>35.76</v>
      </c>
      <c r="M81" s="1">
        <v>140</v>
      </c>
      <c r="N81" s="1">
        <v>100</v>
      </c>
      <c r="O81" s="1">
        <v>40</v>
      </c>
      <c r="P81" s="1">
        <v>120</v>
      </c>
      <c r="Q81" s="1">
        <v>94</v>
      </c>
      <c r="R81" s="1" t="s">
        <v>49</v>
      </c>
      <c r="S81" s="1" t="s">
        <v>50</v>
      </c>
      <c r="T81" s="1" t="s">
        <v>50</v>
      </c>
      <c r="U81" s="1" t="s">
        <v>50</v>
      </c>
      <c r="V81" s="1" t="s">
        <v>51</v>
      </c>
      <c r="W81" s="1" t="s">
        <v>50</v>
      </c>
      <c r="X81" s="1" t="s">
        <v>51</v>
      </c>
      <c r="Y81" s="1" t="s">
        <v>50</v>
      </c>
      <c r="Z81" s="1" t="s">
        <v>52</v>
      </c>
      <c r="AA81" s="1" t="s">
        <v>50</v>
      </c>
      <c r="AB81" s="1" t="s">
        <v>50</v>
      </c>
      <c r="AC81" s="1">
        <v>46</v>
      </c>
      <c r="AD81" s="1">
        <v>90</v>
      </c>
      <c r="AE81" s="1">
        <v>137</v>
      </c>
      <c r="AF81" s="1">
        <v>3.5</v>
      </c>
      <c r="AI81" s="1" t="s">
        <v>52</v>
      </c>
      <c r="AJ81" s="1" t="s">
        <v>52</v>
      </c>
      <c r="AK81" s="1" t="s">
        <v>50</v>
      </c>
      <c r="AL81" s="1" t="s">
        <v>51</v>
      </c>
      <c r="AM81" s="1" t="s">
        <v>52</v>
      </c>
      <c r="AN81" s="1" t="s">
        <v>51</v>
      </c>
      <c r="AO81" s="1" t="s">
        <v>51</v>
      </c>
      <c r="AP81" s="1" t="s">
        <v>50</v>
      </c>
      <c r="AQ81" s="1" t="s">
        <v>50</v>
      </c>
      <c r="AR81" s="1" t="s">
        <v>51</v>
      </c>
      <c r="AS81" s="1" t="s">
        <v>50</v>
      </c>
      <c r="AT81" s="1" t="s">
        <v>52</v>
      </c>
      <c r="AU81" s="1" t="s">
        <v>52</v>
      </c>
      <c r="AV81" s="1" t="s">
        <v>52</v>
      </c>
      <c r="AW81" s="6" t="s">
        <v>51</v>
      </c>
    </row>
    <row r="82" spans="1:49" x14ac:dyDescent="0.25">
      <c r="A82" s="4">
        <v>174578</v>
      </c>
      <c r="B82" s="1">
        <v>53</v>
      </c>
      <c r="D82" s="1">
        <v>53</v>
      </c>
      <c r="E82" s="1">
        <v>1</v>
      </c>
      <c r="F82" s="1" t="s">
        <v>140</v>
      </c>
      <c r="G82" s="3">
        <v>12883</v>
      </c>
      <c r="H82" s="1">
        <v>83</v>
      </c>
      <c r="I82" s="1" t="s">
        <v>56</v>
      </c>
      <c r="J82" s="1" t="s">
        <v>57</v>
      </c>
      <c r="K82" s="1" t="s">
        <v>58</v>
      </c>
      <c r="L82" s="1">
        <v>24.78</v>
      </c>
      <c r="M82" s="1">
        <v>140</v>
      </c>
      <c r="N82" s="1">
        <v>60</v>
      </c>
      <c r="O82" s="1">
        <v>80</v>
      </c>
      <c r="P82" s="1">
        <v>100</v>
      </c>
      <c r="Q82" s="1">
        <v>57</v>
      </c>
      <c r="R82" s="1" t="s">
        <v>54</v>
      </c>
      <c r="S82" s="1" t="s">
        <v>50</v>
      </c>
      <c r="T82" s="1" t="s">
        <v>50</v>
      </c>
      <c r="U82" s="1" t="s">
        <v>50</v>
      </c>
      <c r="V82" s="1" t="s">
        <v>51</v>
      </c>
      <c r="W82" s="1" t="s">
        <v>51</v>
      </c>
      <c r="X82" s="1" t="s">
        <v>51</v>
      </c>
      <c r="Y82" s="1" t="s">
        <v>51</v>
      </c>
      <c r="Z82" s="1" t="s">
        <v>52</v>
      </c>
      <c r="AA82" s="1" t="s">
        <v>51</v>
      </c>
      <c r="AB82" s="1" t="s">
        <v>51</v>
      </c>
      <c r="AC82" s="1">
        <v>111</v>
      </c>
      <c r="AD82" s="1">
        <v>54</v>
      </c>
      <c r="AE82" s="1">
        <v>124</v>
      </c>
      <c r="AF82" s="1">
        <v>4.5999999999999996</v>
      </c>
      <c r="AI82" s="1" t="s">
        <v>52</v>
      </c>
      <c r="AJ82" s="1" t="s">
        <v>52</v>
      </c>
      <c r="AK82" s="1" t="s">
        <v>50</v>
      </c>
      <c r="AL82" s="1" t="s">
        <v>51</v>
      </c>
      <c r="AM82" s="1" t="s">
        <v>52</v>
      </c>
      <c r="AN82" s="1" t="s">
        <v>51</v>
      </c>
      <c r="AO82" s="1" t="s">
        <v>51</v>
      </c>
      <c r="AP82" s="1" t="s">
        <v>50</v>
      </c>
      <c r="AQ82" s="1" t="s">
        <v>50</v>
      </c>
      <c r="AR82" s="1" t="s">
        <v>51</v>
      </c>
      <c r="AS82" s="1" t="s">
        <v>51</v>
      </c>
      <c r="AT82" s="1" t="s">
        <v>52</v>
      </c>
      <c r="AU82" s="1" t="s">
        <v>52</v>
      </c>
      <c r="AV82" s="1" t="s">
        <v>52</v>
      </c>
      <c r="AW82" s="6" t="s">
        <v>51</v>
      </c>
    </row>
    <row r="83" spans="1:49" x14ac:dyDescent="0.25">
      <c r="A83" s="4">
        <v>175517</v>
      </c>
      <c r="B83" s="1">
        <v>75</v>
      </c>
      <c r="C83" s="1">
        <v>75</v>
      </c>
      <c r="D83" s="1">
        <v>75</v>
      </c>
      <c r="E83" s="1">
        <v>1</v>
      </c>
      <c r="F83" s="1" t="s">
        <v>141</v>
      </c>
      <c r="G83" s="3">
        <v>10531</v>
      </c>
      <c r="H83" s="1">
        <v>90</v>
      </c>
      <c r="I83" s="1" t="s">
        <v>46</v>
      </c>
      <c r="J83" s="1" t="s">
        <v>47</v>
      </c>
      <c r="K83" s="1" t="s">
        <v>58</v>
      </c>
      <c r="L83" s="1">
        <v>22.2</v>
      </c>
      <c r="M83" s="1">
        <v>110</v>
      </c>
      <c r="N83" s="1">
        <v>60</v>
      </c>
      <c r="O83" s="1">
        <v>50</v>
      </c>
      <c r="P83" s="1">
        <v>85</v>
      </c>
      <c r="Q83" s="1">
        <v>89</v>
      </c>
      <c r="R83" s="1" t="s">
        <v>59</v>
      </c>
      <c r="S83" s="1" t="s">
        <v>50</v>
      </c>
      <c r="T83" s="1" t="s">
        <v>50</v>
      </c>
      <c r="U83" s="1" t="s">
        <v>51</v>
      </c>
      <c r="V83" s="1" t="s">
        <v>51</v>
      </c>
      <c r="W83" s="1" t="s">
        <v>50</v>
      </c>
      <c r="X83" s="1" t="s">
        <v>50</v>
      </c>
      <c r="Y83" s="1" t="s">
        <v>51</v>
      </c>
      <c r="Z83" s="1" t="s">
        <v>52</v>
      </c>
      <c r="AA83" s="1" t="s">
        <v>50</v>
      </c>
      <c r="AB83" s="1" t="s">
        <v>51</v>
      </c>
      <c r="AC83" s="1">
        <v>86</v>
      </c>
      <c r="AD83" s="1">
        <v>52</v>
      </c>
      <c r="AE83" s="1">
        <v>110</v>
      </c>
      <c r="AF83" s="1">
        <v>4</v>
      </c>
      <c r="AI83" s="1">
        <v>4.7</v>
      </c>
      <c r="AJ83" s="1">
        <v>2.2999999999999998</v>
      </c>
      <c r="AK83" s="1" t="s">
        <v>50</v>
      </c>
      <c r="AL83" s="1" t="s">
        <v>50</v>
      </c>
      <c r="AM83" s="1" t="s">
        <v>50</v>
      </c>
      <c r="AN83" s="1" t="s">
        <v>50</v>
      </c>
      <c r="AO83" s="1" t="s">
        <v>51</v>
      </c>
      <c r="AP83" s="1" t="s">
        <v>50</v>
      </c>
      <c r="AQ83" s="1" t="s">
        <v>50</v>
      </c>
      <c r="AR83" s="1" t="s">
        <v>50</v>
      </c>
      <c r="AS83" s="1" t="s">
        <v>50</v>
      </c>
      <c r="AT83" s="1" t="s">
        <v>52</v>
      </c>
      <c r="AU83" s="1" t="s">
        <v>52</v>
      </c>
      <c r="AV83" s="1" t="s">
        <v>52</v>
      </c>
      <c r="AW83" s="6" t="s">
        <v>51</v>
      </c>
    </row>
    <row r="84" spans="1:49" x14ac:dyDescent="0.25">
      <c r="A84" s="4">
        <v>175893</v>
      </c>
      <c r="B84" s="1">
        <v>65</v>
      </c>
      <c r="D84" s="1">
        <v>65</v>
      </c>
      <c r="E84" s="1">
        <v>1</v>
      </c>
      <c r="F84" s="1" t="s">
        <v>142</v>
      </c>
      <c r="G84" s="3">
        <v>21698</v>
      </c>
      <c r="H84" s="1">
        <v>59</v>
      </c>
      <c r="I84" s="1" t="s">
        <v>46</v>
      </c>
      <c r="J84" s="1" t="s">
        <v>57</v>
      </c>
      <c r="K84" s="1" t="s">
        <v>58</v>
      </c>
      <c r="L84" s="1">
        <v>47.03</v>
      </c>
      <c r="M84" s="1">
        <v>140</v>
      </c>
      <c r="N84" s="1">
        <v>100</v>
      </c>
      <c r="O84" s="1">
        <v>40</v>
      </c>
      <c r="P84" s="1">
        <v>120</v>
      </c>
      <c r="Q84" s="1">
        <v>66</v>
      </c>
      <c r="R84" s="1" t="s">
        <v>54</v>
      </c>
      <c r="S84" s="1" t="s">
        <v>51</v>
      </c>
      <c r="T84" s="1" t="s">
        <v>50</v>
      </c>
      <c r="U84" s="1" t="s">
        <v>50</v>
      </c>
      <c r="V84" s="1" t="s">
        <v>51</v>
      </c>
      <c r="W84" s="1" t="s">
        <v>50</v>
      </c>
      <c r="X84" s="1" t="s">
        <v>50</v>
      </c>
      <c r="Z84" s="1" t="s">
        <v>52</v>
      </c>
      <c r="AA84" s="1" t="s">
        <v>50</v>
      </c>
      <c r="AB84" s="1" t="s">
        <v>50</v>
      </c>
      <c r="AI84" s="1" t="s">
        <v>52</v>
      </c>
      <c r="AJ84" s="1" t="s">
        <v>52</v>
      </c>
      <c r="AK84" s="1" t="s">
        <v>50</v>
      </c>
      <c r="AL84" s="1" t="s">
        <v>51</v>
      </c>
      <c r="AM84" s="1" t="s">
        <v>52</v>
      </c>
      <c r="AN84" s="1" t="s">
        <v>51</v>
      </c>
      <c r="AO84" s="1" t="s">
        <v>51</v>
      </c>
      <c r="AP84" s="1" t="s">
        <v>50</v>
      </c>
      <c r="AQ84" s="1" t="s">
        <v>50</v>
      </c>
      <c r="AR84" s="1" t="s">
        <v>51</v>
      </c>
      <c r="AS84" s="1" t="s">
        <v>50</v>
      </c>
      <c r="AT84" s="1" t="s">
        <v>52</v>
      </c>
      <c r="AU84" s="1" t="s">
        <v>52</v>
      </c>
      <c r="AV84" s="1" t="s">
        <v>52</v>
      </c>
      <c r="AW84" s="6" t="s">
        <v>51</v>
      </c>
    </row>
    <row r="85" spans="1:49" x14ac:dyDescent="0.25">
      <c r="A85" s="4">
        <v>177007</v>
      </c>
      <c r="B85" s="1">
        <v>61</v>
      </c>
      <c r="D85" s="1">
        <v>61</v>
      </c>
      <c r="E85" s="1">
        <v>1</v>
      </c>
      <c r="F85" s="1" t="s">
        <v>143</v>
      </c>
      <c r="G85" s="3">
        <v>14200</v>
      </c>
      <c r="H85" s="1">
        <v>80</v>
      </c>
      <c r="I85" s="1" t="s">
        <v>46</v>
      </c>
      <c r="J85" s="1" t="s">
        <v>47</v>
      </c>
      <c r="K85" s="1" t="s">
        <v>58</v>
      </c>
      <c r="L85" s="1">
        <v>27.26</v>
      </c>
      <c r="M85" s="1">
        <v>145</v>
      </c>
      <c r="N85" s="1">
        <v>80</v>
      </c>
      <c r="O85" s="1">
        <v>65</v>
      </c>
      <c r="P85" s="1">
        <v>112.5</v>
      </c>
      <c r="Q85" s="1">
        <v>81</v>
      </c>
      <c r="R85" s="1" t="s">
        <v>49</v>
      </c>
      <c r="S85" s="1" t="s">
        <v>50</v>
      </c>
      <c r="T85" s="1" t="s">
        <v>50</v>
      </c>
      <c r="U85" s="1" t="s">
        <v>50</v>
      </c>
      <c r="V85" s="1" t="s">
        <v>51</v>
      </c>
      <c r="W85" s="1" t="s">
        <v>50</v>
      </c>
      <c r="X85" s="1" t="s">
        <v>51</v>
      </c>
      <c r="Y85" s="1" t="s">
        <v>50</v>
      </c>
      <c r="Z85" s="1" t="s">
        <v>52</v>
      </c>
      <c r="AA85" s="1" t="s">
        <v>50</v>
      </c>
      <c r="AB85" s="1" t="s">
        <v>50</v>
      </c>
      <c r="AC85" s="1">
        <v>156</v>
      </c>
      <c r="AD85" s="1">
        <v>28</v>
      </c>
      <c r="AE85" s="1">
        <v>11.8</v>
      </c>
      <c r="AF85" s="1">
        <v>4</v>
      </c>
      <c r="AI85" s="1" t="s">
        <v>52</v>
      </c>
      <c r="AJ85" s="1" t="s">
        <v>52</v>
      </c>
      <c r="AK85" s="1" t="s">
        <v>50</v>
      </c>
      <c r="AL85" s="1" t="s">
        <v>51</v>
      </c>
      <c r="AM85" s="1" t="s">
        <v>52</v>
      </c>
      <c r="AN85" s="1" t="s">
        <v>50</v>
      </c>
      <c r="AO85" s="1" t="s">
        <v>51</v>
      </c>
      <c r="AP85" s="1" t="s">
        <v>50</v>
      </c>
      <c r="AQ85" s="1" t="s">
        <v>50</v>
      </c>
      <c r="AR85" s="1" t="s">
        <v>50</v>
      </c>
      <c r="AS85" s="1" t="s">
        <v>50</v>
      </c>
      <c r="AT85" s="1" t="s">
        <v>52</v>
      </c>
      <c r="AU85" s="1" t="s">
        <v>52</v>
      </c>
      <c r="AV85" s="1" t="s">
        <v>52</v>
      </c>
      <c r="AW85" s="6" t="s">
        <v>51</v>
      </c>
    </row>
    <row r="86" spans="1:49" x14ac:dyDescent="0.25">
      <c r="A86" s="4">
        <v>177042</v>
      </c>
      <c r="B86" s="1">
        <v>50</v>
      </c>
      <c r="D86" s="1">
        <v>50</v>
      </c>
      <c r="E86" s="1">
        <v>1</v>
      </c>
      <c r="F86" s="1" t="s">
        <v>144</v>
      </c>
      <c r="G86" s="3">
        <v>11379</v>
      </c>
      <c r="H86" s="1">
        <v>87</v>
      </c>
      <c r="I86" s="1" t="s">
        <v>46</v>
      </c>
      <c r="J86" s="1" t="s">
        <v>57</v>
      </c>
      <c r="K86" s="1" t="s">
        <v>58</v>
      </c>
      <c r="L86" s="1">
        <v>27.2</v>
      </c>
      <c r="M86" s="1">
        <v>120</v>
      </c>
      <c r="N86" s="1">
        <v>80</v>
      </c>
      <c r="O86" s="1">
        <v>40</v>
      </c>
      <c r="P86" s="1">
        <v>100</v>
      </c>
      <c r="Q86" s="1">
        <v>81</v>
      </c>
      <c r="R86" s="1" t="s">
        <v>54</v>
      </c>
      <c r="S86" s="1" t="s">
        <v>51</v>
      </c>
      <c r="T86" s="1" t="s">
        <v>50</v>
      </c>
      <c r="U86" s="1" t="s">
        <v>50</v>
      </c>
      <c r="V86" s="1" t="s">
        <v>50</v>
      </c>
      <c r="W86" s="1" t="s">
        <v>51</v>
      </c>
      <c r="X86" s="1" t="s">
        <v>51</v>
      </c>
      <c r="Y86" s="1" t="s">
        <v>51</v>
      </c>
      <c r="Z86" s="1" t="b">
        <v>1</v>
      </c>
      <c r="AA86" s="1" t="s">
        <v>50</v>
      </c>
      <c r="AB86" s="1" t="s">
        <v>50</v>
      </c>
      <c r="AC86" s="1">
        <v>75</v>
      </c>
      <c r="AD86" s="1">
        <v>63</v>
      </c>
      <c r="AF86" s="1">
        <v>4.0999999999999996</v>
      </c>
      <c r="AI86" s="1" t="s">
        <v>52</v>
      </c>
      <c r="AJ86" s="1" t="s">
        <v>52</v>
      </c>
      <c r="AK86" s="1" t="s">
        <v>51</v>
      </c>
      <c r="AL86" s="1" t="s">
        <v>50</v>
      </c>
      <c r="AM86" s="1" t="s">
        <v>52</v>
      </c>
      <c r="AN86" s="1" t="s">
        <v>51</v>
      </c>
      <c r="AO86" s="1" t="s">
        <v>51</v>
      </c>
      <c r="AP86" s="1" t="s">
        <v>50</v>
      </c>
      <c r="AQ86" s="1" t="s">
        <v>50</v>
      </c>
      <c r="AR86" s="1" t="s">
        <v>51</v>
      </c>
      <c r="AS86" s="1" t="s">
        <v>50</v>
      </c>
      <c r="AT86" s="1" t="s">
        <v>52</v>
      </c>
      <c r="AU86" s="1" t="s">
        <v>52</v>
      </c>
      <c r="AV86" s="1" t="s">
        <v>52</v>
      </c>
      <c r="AW86" s="6" t="s">
        <v>51</v>
      </c>
    </row>
    <row r="87" spans="1:49" x14ac:dyDescent="0.25">
      <c r="A87" s="4">
        <v>178259</v>
      </c>
      <c r="B87" s="1">
        <v>55</v>
      </c>
      <c r="C87" s="1">
        <v>55</v>
      </c>
      <c r="D87" s="1">
        <v>48</v>
      </c>
      <c r="E87" s="1">
        <v>1</v>
      </c>
      <c r="F87" s="1" t="s">
        <v>145</v>
      </c>
      <c r="G87" s="3">
        <v>8901</v>
      </c>
      <c r="H87" s="1">
        <v>94</v>
      </c>
      <c r="I87" s="1" t="s">
        <v>46</v>
      </c>
      <c r="J87" s="1" t="s">
        <v>57</v>
      </c>
      <c r="K87" s="1" t="s">
        <v>58</v>
      </c>
      <c r="L87" s="1">
        <v>25.6</v>
      </c>
      <c r="M87" s="1">
        <v>120</v>
      </c>
      <c r="N87" s="1">
        <v>60</v>
      </c>
      <c r="O87" s="1">
        <v>60</v>
      </c>
      <c r="P87" s="1">
        <v>90</v>
      </c>
      <c r="Q87" s="1">
        <v>68</v>
      </c>
      <c r="R87" s="1" t="s">
        <v>54</v>
      </c>
      <c r="S87" s="1" t="s">
        <v>50</v>
      </c>
      <c r="T87" s="1" t="s">
        <v>50</v>
      </c>
      <c r="U87" s="1" t="s">
        <v>50</v>
      </c>
      <c r="V87" s="1" t="s">
        <v>51</v>
      </c>
      <c r="W87" s="1" t="s">
        <v>50</v>
      </c>
      <c r="X87" s="1" t="s">
        <v>51</v>
      </c>
      <c r="Y87" s="1" t="s">
        <v>50</v>
      </c>
      <c r="Z87" s="1" t="s">
        <v>52</v>
      </c>
      <c r="AA87" s="1" t="s">
        <v>50</v>
      </c>
      <c r="AB87" s="1" t="s">
        <v>50</v>
      </c>
      <c r="AC87" s="1">
        <v>88</v>
      </c>
      <c r="AD87" s="1">
        <v>49</v>
      </c>
      <c r="AE87" s="1">
        <v>140</v>
      </c>
      <c r="AF87" s="1">
        <v>4.9000000000000004</v>
      </c>
      <c r="AI87" s="1">
        <v>4.7</v>
      </c>
      <c r="AK87" s="1" t="s">
        <v>50</v>
      </c>
      <c r="AL87" s="1" t="s">
        <v>50</v>
      </c>
      <c r="AN87" s="1" t="s">
        <v>51</v>
      </c>
      <c r="AO87" s="1" t="s">
        <v>51</v>
      </c>
      <c r="AP87" s="1" t="s">
        <v>51</v>
      </c>
      <c r="AQ87" s="1" t="s">
        <v>50</v>
      </c>
      <c r="AR87" s="1" t="s">
        <v>50</v>
      </c>
      <c r="AS87" s="1" t="s">
        <v>50</v>
      </c>
      <c r="AT87" s="1" t="s">
        <v>52</v>
      </c>
      <c r="AU87" s="1" t="s">
        <v>52</v>
      </c>
      <c r="AV87" s="1" t="s">
        <v>52</v>
      </c>
      <c r="AW87" s="6" t="s">
        <v>51</v>
      </c>
    </row>
    <row r="88" spans="1:49" x14ac:dyDescent="0.25">
      <c r="A88" s="4">
        <v>178645</v>
      </c>
      <c r="B88" s="1">
        <v>67</v>
      </c>
      <c r="C88" s="1">
        <v>67</v>
      </c>
      <c r="D88" s="1">
        <v>27</v>
      </c>
      <c r="E88" s="1">
        <v>1</v>
      </c>
      <c r="F88" s="1" t="s">
        <v>146</v>
      </c>
      <c r="G88" s="3">
        <v>11713</v>
      </c>
      <c r="H88" s="1">
        <v>86</v>
      </c>
      <c r="I88" s="1" t="s">
        <v>46</v>
      </c>
      <c r="J88" s="1" t="s">
        <v>57</v>
      </c>
      <c r="K88" s="1" t="s">
        <v>58</v>
      </c>
      <c r="L88" s="1">
        <v>26.8</v>
      </c>
      <c r="M88" s="1">
        <v>120</v>
      </c>
      <c r="N88" s="1">
        <v>80</v>
      </c>
      <c r="O88" s="1">
        <v>40</v>
      </c>
      <c r="P88" s="1">
        <v>100</v>
      </c>
      <c r="Q88" s="1">
        <v>56</v>
      </c>
      <c r="R88" s="1" t="s">
        <v>54</v>
      </c>
      <c r="S88" s="1" t="s">
        <v>50</v>
      </c>
      <c r="T88" s="1" t="s">
        <v>50</v>
      </c>
      <c r="U88" s="1" t="s">
        <v>50</v>
      </c>
      <c r="V88" s="1" t="s">
        <v>51</v>
      </c>
      <c r="W88" s="1" t="s">
        <v>50</v>
      </c>
      <c r="X88" s="1" t="s">
        <v>50</v>
      </c>
      <c r="Y88" s="1" t="s">
        <v>51</v>
      </c>
      <c r="Z88" s="1" t="s">
        <v>52</v>
      </c>
      <c r="AA88" s="1" t="s">
        <v>50</v>
      </c>
      <c r="AB88" s="1" t="s">
        <v>51</v>
      </c>
      <c r="AC88" s="1">
        <v>70</v>
      </c>
      <c r="AD88" s="1">
        <v>68</v>
      </c>
      <c r="AE88" s="1">
        <v>118</v>
      </c>
      <c r="AF88" s="1">
        <v>4.2</v>
      </c>
      <c r="AI88" s="1">
        <v>3.7</v>
      </c>
      <c r="AJ88" s="1">
        <v>1.6</v>
      </c>
      <c r="AK88" s="1" t="s">
        <v>51</v>
      </c>
      <c r="AL88" s="1" t="s">
        <v>50</v>
      </c>
      <c r="AM88" s="1" t="s">
        <v>50</v>
      </c>
      <c r="AN88" s="1" t="s">
        <v>51</v>
      </c>
      <c r="AO88" s="1" t="s">
        <v>51</v>
      </c>
      <c r="AP88" s="1" t="s">
        <v>50</v>
      </c>
      <c r="AQ88" s="1" t="s">
        <v>50</v>
      </c>
      <c r="AR88" s="1" t="s">
        <v>51</v>
      </c>
      <c r="AS88" s="1" t="s">
        <v>51</v>
      </c>
      <c r="AT88" s="1" t="s">
        <v>52</v>
      </c>
      <c r="AU88" s="1" t="s">
        <v>52</v>
      </c>
      <c r="AV88" s="1" t="s">
        <v>52</v>
      </c>
      <c r="AW88" s="6" t="s">
        <v>51</v>
      </c>
    </row>
    <row r="89" spans="1:49" x14ac:dyDescent="0.25">
      <c r="A89" s="4">
        <v>178767</v>
      </c>
      <c r="B89" s="1">
        <v>57</v>
      </c>
      <c r="D89" s="1">
        <v>57</v>
      </c>
      <c r="E89" s="1">
        <v>1</v>
      </c>
      <c r="F89" s="1" t="s">
        <v>147</v>
      </c>
      <c r="G89" s="3">
        <v>13703</v>
      </c>
      <c r="H89" s="1">
        <v>81</v>
      </c>
      <c r="I89" s="1" t="s">
        <v>46</v>
      </c>
      <c r="J89" s="1" t="s">
        <v>47</v>
      </c>
      <c r="K89" s="1" t="s">
        <v>58</v>
      </c>
      <c r="L89" s="1">
        <v>44.12</v>
      </c>
      <c r="M89" s="1">
        <v>150</v>
      </c>
      <c r="N89" s="1">
        <v>70</v>
      </c>
      <c r="O89" s="1">
        <v>80</v>
      </c>
      <c r="P89" s="1">
        <v>110</v>
      </c>
      <c r="Q89" s="1">
        <v>68</v>
      </c>
      <c r="R89" s="1" t="s">
        <v>59</v>
      </c>
      <c r="S89" s="1" t="s">
        <v>50</v>
      </c>
      <c r="T89" s="1" t="s">
        <v>50</v>
      </c>
      <c r="U89" s="1" t="s">
        <v>50</v>
      </c>
      <c r="V89" s="1" t="s">
        <v>51</v>
      </c>
      <c r="W89" s="1" t="s">
        <v>51</v>
      </c>
      <c r="X89" s="1" t="s">
        <v>51</v>
      </c>
      <c r="Y89" s="1" t="s">
        <v>50</v>
      </c>
      <c r="Z89" s="1" t="s">
        <v>52</v>
      </c>
      <c r="AA89" s="1" t="s">
        <v>50</v>
      </c>
      <c r="AB89" s="1" t="s">
        <v>50</v>
      </c>
      <c r="AC89" s="1">
        <v>174</v>
      </c>
      <c r="AD89" s="1">
        <v>24</v>
      </c>
      <c r="AE89" s="1">
        <v>12.2</v>
      </c>
      <c r="AF89" s="1">
        <v>4.5999999999999996</v>
      </c>
      <c r="AI89" s="1" t="s">
        <v>52</v>
      </c>
      <c r="AJ89" s="1" t="s">
        <v>52</v>
      </c>
      <c r="AK89" s="1" t="s">
        <v>50</v>
      </c>
      <c r="AL89" s="1" t="s">
        <v>51</v>
      </c>
      <c r="AM89" s="1" t="s">
        <v>52</v>
      </c>
      <c r="AN89" s="1" t="s">
        <v>50</v>
      </c>
      <c r="AO89" s="1" t="s">
        <v>51</v>
      </c>
      <c r="AP89" s="1" t="s">
        <v>51</v>
      </c>
      <c r="AQ89" s="1" t="s">
        <v>50</v>
      </c>
      <c r="AR89" s="1" t="s">
        <v>51</v>
      </c>
      <c r="AS89" s="1" t="s">
        <v>50</v>
      </c>
      <c r="AT89" s="1" t="s">
        <v>52</v>
      </c>
      <c r="AU89" s="1" t="s">
        <v>52</v>
      </c>
      <c r="AV89" s="1" t="s">
        <v>52</v>
      </c>
      <c r="AW89" s="6" t="s">
        <v>51</v>
      </c>
    </row>
    <row r="90" spans="1:49" x14ac:dyDescent="0.25">
      <c r="A90" s="4">
        <v>179150</v>
      </c>
      <c r="B90" s="1">
        <v>70</v>
      </c>
      <c r="C90" s="1">
        <v>70</v>
      </c>
      <c r="D90" s="1">
        <v>60</v>
      </c>
      <c r="E90" s="1">
        <v>1</v>
      </c>
      <c r="F90" s="1" t="s">
        <v>148</v>
      </c>
      <c r="G90" s="3">
        <v>14268</v>
      </c>
      <c r="H90" s="1">
        <v>79</v>
      </c>
      <c r="I90" s="1" t="s">
        <v>46</v>
      </c>
      <c r="J90" s="1" t="s">
        <v>57</v>
      </c>
      <c r="K90" s="1" t="s">
        <v>58</v>
      </c>
      <c r="L90" s="1">
        <v>36.700000000000003</v>
      </c>
      <c r="M90" s="1">
        <v>130</v>
      </c>
      <c r="N90" s="1">
        <v>65</v>
      </c>
      <c r="O90" s="1">
        <v>65</v>
      </c>
      <c r="P90" s="1">
        <v>97.5</v>
      </c>
      <c r="Q90" s="1">
        <v>75</v>
      </c>
      <c r="R90" s="1" t="s">
        <v>54</v>
      </c>
      <c r="S90" s="1" t="s">
        <v>51</v>
      </c>
      <c r="T90" s="1" t="s">
        <v>50</v>
      </c>
      <c r="U90" s="1" t="s">
        <v>50</v>
      </c>
      <c r="V90" s="1" t="s">
        <v>51</v>
      </c>
      <c r="W90" s="1" t="s">
        <v>50</v>
      </c>
      <c r="X90" s="1" t="s">
        <v>50</v>
      </c>
      <c r="Y90" s="1" t="s">
        <v>51</v>
      </c>
      <c r="Z90" s="1" t="s">
        <v>52</v>
      </c>
      <c r="AA90" s="1" t="s">
        <v>50</v>
      </c>
      <c r="AB90" s="1" t="s">
        <v>50</v>
      </c>
      <c r="AC90" s="1">
        <v>74</v>
      </c>
      <c r="AD90" s="1">
        <v>66</v>
      </c>
      <c r="AE90" s="1">
        <v>139</v>
      </c>
      <c r="AF90" s="1">
        <v>4.4000000000000004</v>
      </c>
      <c r="AI90" s="1">
        <v>5.8</v>
      </c>
      <c r="AJ90" s="1">
        <v>3.5</v>
      </c>
      <c r="AK90" s="1" t="s">
        <v>51</v>
      </c>
      <c r="AL90" s="1" t="s">
        <v>50</v>
      </c>
      <c r="AM90" s="1" t="s">
        <v>50</v>
      </c>
      <c r="AN90" s="1" t="s">
        <v>50</v>
      </c>
      <c r="AO90" s="1" t="s">
        <v>50</v>
      </c>
      <c r="AP90" s="1" t="s">
        <v>50</v>
      </c>
      <c r="AQ90" s="1" t="s">
        <v>50</v>
      </c>
      <c r="AR90" s="1" t="s">
        <v>50</v>
      </c>
      <c r="AS90" s="1" t="s">
        <v>50</v>
      </c>
      <c r="AT90" s="1" t="s">
        <v>52</v>
      </c>
      <c r="AU90" s="1" t="s">
        <v>52</v>
      </c>
      <c r="AV90" s="1" t="s">
        <v>52</v>
      </c>
      <c r="AW90" s="6" t="s">
        <v>51</v>
      </c>
    </row>
    <row r="91" spans="1:49" x14ac:dyDescent="0.25">
      <c r="A91" s="4">
        <v>179866</v>
      </c>
      <c r="B91" s="1">
        <v>60</v>
      </c>
      <c r="C91" s="1">
        <v>60</v>
      </c>
      <c r="E91" s="1">
        <v>1</v>
      </c>
      <c r="F91" s="1" t="s">
        <v>149</v>
      </c>
      <c r="G91" s="3">
        <v>12281</v>
      </c>
      <c r="H91" s="1">
        <v>85</v>
      </c>
      <c r="I91" s="1" t="s">
        <v>56</v>
      </c>
      <c r="J91" s="1" t="s">
        <v>47</v>
      </c>
      <c r="K91" s="1" t="s">
        <v>58</v>
      </c>
      <c r="L91" s="1">
        <v>25.95</v>
      </c>
      <c r="M91" s="1">
        <v>130</v>
      </c>
      <c r="N91" s="1">
        <v>70</v>
      </c>
      <c r="O91" s="1">
        <v>60</v>
      </c>
      <c r="P91" s="1">
        <v>100</v>
      </c>
      <c r="Q91" s="1">
        <v>64</v>
      </c>
      <c r="R91" s="1" t="s">
        <v>54</v>
      </c>
      <c r="S91" s="1" t="s">
        <v>50</v>
      </c>
      <c r="T91" s="1" t="s">
        <v>51</v>
      </c>
      <c r="U91" s="1" t="s">
        <v>50</v>
      </c>
      <c r="V91" s="1" t="s">
        <v>51</v>
      </c>
      <c r="W91" s="1" t="s">
        <v>50</v>
      </c>
      <c r="X91" s="1" t="s">
        <v>51</v>
      </c>
      <c r="Y91" s="1" t="s">
        <v>50</v>
      </c>
      <c r="Z91" s="1" t="s">
        <v>52</v>
      </c>
      <c r="AA91" s="1" t="s">
        <v>50</v>
      </c>
      <c r="AB91" s="1" t="s">
        <v>50</v>
      </c>
      <c r="AI91" s="1" t="s">
        <v>52</v>
      </c>
      <c r="AJ91" s="1" t="s">
        <v>52</v>
      </c>
      <c r="AK91" s="1" t="s">
        <v>51</v>
      </c>
      <c r="AL91" s="1" t="s">
        <v>50</v>
      </c>
      <c r="AM91" s="1" t="s">
        <v>52</v>
      </c>
      <c r="AN91" s="1" t="s">
        <v>50</v>
      </c>
      <c r="AO91" s="1" t="s">
        <v>50</v>
      </c>
      <c r="AQ91" s="1" t="s">
        <v>50</v>
      </c>
      <c r="AR91" s="1" t="s">
        <v>50</v>
      </c>
      <c r="AS91" s="1" t="s">
        <v>50</v>
      </c>
      <c r="AT91" s="1" t="s">
        <v>52</v>
      </c>
      <c r="AU91" s="1" t="s">
        <v>52</v>
      </c>
      <c r="AV91" s="1" t="s">
        <v>52</v>
      </c>
      <c r="AW91" s="6" t="s">
        <v>50</v>
      </c>
    </row>
    <row r="92" spans="1:49" x14ac:dyDescent="0.25">
      <c r="A92" s="4">
        <v>180598</v>
      </c>
      <c r="B92" s="1">
        <v>56</v>
      </c>
      <c r="D92" s="1">
        <v>56</v>
      </c>
      <c r="E92" s="1">
        <v>1</v>
      </c>
      <c r="F92" s="1" t="s">
        <v>150</v>
      </c>
      <c r="G92" s="3">
        <v>8767</v>
      </c>
      <c r="H92" s="1">
        <v>94</v>
      </c>
      <c r="I92" s="1" t="s">
        <v>46</v>
      </c>
      <c r="J92" s="1" t="s">
        <v>47</v>
      </c>
      <c r="K92" s="1" t="s">
        <v>58</v>
      </c>
      <c r="L92" s="1">
        <v>33.85</v>
      </c>
      <c r="M92" s="1">
        <v>140</v>
      </c>
      <c r="N92" s="1">
        <v>80</v>
      </c>
      <c r="O92" s="1">
        <v>60</v>
      </c>
      <c r="P92" s="1">
        <v>110</v>
      </c>
      <c r="Q92" s="1">
        <v>91</v>
      </c>
      <c r="R92" s="1" t="s">
        <v>105</v>
      </c>
      <c r="S92" s="1" t="s">
        <v>50</v>
      </c>
      <c r="T92" s="1" t="s">
        <v>50</v>
      </c>
      <c r="U92" s="1" t="s">
        <v>50</v>
      </c>
      <c r="V92" s="1" t="s">
        <v>51</v>
      </c>
      <c r="W92" s="1" t="s">
        <v>51</v>
      </c>
      <c r="X92" s="1" t="s">
        <v>51</v>
      </c>
      <c r="Y92" s="1" t="s">
        <v>50</v>
      </c>
      <c r="Z92" s="1" t="b">
        <v>1</v>
      </c>
      <c r="AA92" s="1" t="s">
        <v>50</v>
      </c>
      <c r="AB92" s="1" t="s">
        <v>50</v>
      </c>
      <c r="AC92" s="1">
        <v>108</v>
      </c>
      <c r="AD92" s="1">
        <v>39</v>
      </c>
      <c r="AE92" s="1">
        <v>115</v>
      </c>
      <c r="AF92" s="1">
        <v>4.0999999999999996</v>
      </c>
      <c r="AI92" s="1" t="s">
        <v>52</v>
      </c>
      <c r="AJ92" s="1" t="s">
        <v>52</v>
      </c>
      <c r="AK92" s="1" t="s">
        <v>50</v>
      </c>
      <c r="AL92" s="1" t="s">
        <v>50</v>
      </c>
      <c r="AM92" s="1" t="s">
        <v>52</v>
      </c>
      <c r="AN92" s="1" t="s">
        <v>51</v>
      </c>
      <c r="AO92" s="1" t="s">
        <v>51</v>
      </c>
      <c r="AP92" s="1" t="s">
        <v>51</v>
      </c>
      <c r="AQ92" s="1" t="s">
        <v>50</v>
      </c>
      <c r="AR92" s="1" t="s">
        <v>50</v>
      </c>
      <c r="AS92" s="1" t="s">
        <v>50</v>
      </c>
      <c r="AT92" s="1" t="s">
        <v>52</v>
      </c>
      <c r="AU92" s="1" t="s">
        <v>52</v>
      </c>
      <c r="AV92" s="1" t="s">
        <v>52</v>
      </c>
      <c r="AW92" s="6" t="s">
        <v>51</v>
      </c>
    </row>
    <row r="93" spans="1:49" x14ac:dyDescent="0.25">
      <c r="A93" s="4">
        <v>180761</v>
      </c>
      <c r="B93" s="1">
        <v>62</v>
      </c>
      <c r="C93" s="1">
        <v>62</v>
      </c>
      <c r="E93" s="1">
        <v>1</v>
      </c>
      <c r="F93" s="1" t="s">
        <v>151</v>
      </c>
      <c r="G93" s="3">
        <v>10281</v>
      </c>
      <c r="H93" s="1">
        <v>90</v>
      </c>
      <c r="I93" s="1" t="s">
        <v>56</v>
      </c>
      <c r="J93" s="1" t="s">
        <v>47</v>
      </c>
      <c r="K93" s="1" t="s">
        <v>58</v>
      </c>
      <c r="L93" s="1">
        <v>38.4</v>
      </c>
      <c r="M93" s="1">
        <v>100</v>
      </c>
      <c r="N93" s="1">
        <v>60</v>
      </c>
      <c r="O93" s="1">
        <v>40</v>
      </c>
      <c r="P93" s="1">
        <v>80</v>
      </c>
      <c r="Q93" s="1">
        <v>59</v>
      </c>
      <c r="R93" s="1" t="s">
        <v>59</v>
      </c>
      <c r="S93" s="1" t="s">
        <v>51</v>
      </c>
      <c r="T93" s="1" t="s">
        <v>50</v>
      </c>
      <c r="U93" s="1" t="s">
        <v>51</v>
      </c>
      <c r="V93" s="1" t="s">
        <v>51</v>
      </c>
      <c r="W93" s="1" t="s">
        <v>50</v>
      </c>
      <c r="X93" s="1" t="s">
        <v>51</v>
      </c>
      <c r="Y93" s="1" t="s">
        <v>50</v>
      </c>
      <c r="Z93" s="1" t="b">
        <v>1</v>
      </c>
      <c r="AA93" s="1" t="s">
        <v>50</v>
      </c>
      <c r="AB93" s="1" t="s">
        <v>50</v>
      </c>
      <c r="AC93" s="1">
        <v>84</v>
      </c>
      <c r="AD93" s="1">
        <v>71</v>
      </c>
      <c r="AF93" s="1">
        <v>4.5</v>
      </c>
      <c r="AG93" s="1">
        <v>138</v>
      </c>
      <c r="AK93" s="1" t="s">
        <v>50</v>
      </c>
      <c r="AL93" s="1" t="s">
        <v>50</v>
      </c>
      <c r="AN93" s="1" t="s">
        <v>51</v>
      </c>
      <c r="AO93" s="1" t="s">
        <v>51</v>
      </c>
      <c r="AP93" s="1" t="s">
        <v>50</v>
      </c>
      <c r="AQ93" s="1" t="s">
        <v>50</v>
      </c>
      <c r="AR93" s="1" t="s">
        <v>51</v>
      </c>
      <c r="AS93" s="1" t="s">
        <v>50</v>
      </c>
      <c r="AT93" s="1" t="s">
        <v>52</v>
      </c>
      <c r="AU93" s="1" t="s">
        <v>52</v>
      </c>
      <c r="AV93" s="1" t="s">
        <v>52</v>
      </c>
      <c r="AW93" s="6" t="s">
        <v>51</v>
      </c>
    </row>
    <row r="94" spans="1:49" x14ac:dyDescent="0.25">
      <c r="A94" s="4">
        <v>180874</v>
      </c>
      <c r="B94" s="1">
        <v>68</v>
      </c>
      <c r="D94" s="1">
        <v>68</v>
      </c>
      <c r="E94" s="1">
        <v>1</v>
      </c>
      <c r="F94" s="1" t="s">
        <v>152</v>
      </c>
      <c r="G94" s="3">
        <v>9138</v>
      </c>
      <c r="H94" s="1">
        <v>93</v>
      </c>
      <c r="I94" s="1" t="s">
        <v>46</v>
      </c>
      <c r="J94" s="1" t="s">
        <v>47</v>
      </c>
      <c r="K94" s="1" t="s">
        <v>58</v>
      </c>
      <c r="L94" s="1">
        <v>32.89</v>
      </c>
      <c r="M94" s="1">
        <v>140</v>
      </c>
      <c r="N94" s="1">
        <v>70</v>
      </c>
      <c r="O94" s="1">
        <v>70</v>
      </c>
      <c r="P94" s="1">
        <v>105</v>
      </c>
      <c r="Q94" s="1">
        <v>65</v>
      </c>
      <c r="R94" s="1" t="s">
        <v>54</v>
      </c>
      <c r="S94" s="1" t="s">
        <v>50</v>
      </c>
      <c r="T94" s="1" t="s">
        <v>50</v>
      </c>
      <c r="U94" s="1" t="s">
        <v>50</v>
      </c>
      <c r="V94" s="1" t="s">
        <v>51</v>
      </c>
      <c r="W94" s="1" t="s">
        <v>51</v>
      </c>
      <c r="X94" s="1" t="s">
        <v>51</v>
      </c>
      <c r="Y94" s="1" t="s">
        <v>50</v>
      </c>
      <c r="Z94" s="1" t="s">
        <v>52</v>
      </c>
      <c r="AA94" s="1" t="s">
        <v>51</v>
      </c>
      <c r="AB94" s="1" t="s">
        <v>51</v>
      </c>
      <c r="AC94" s="1">
        <v>113</v>
      </c>
      <c r="AD94" s="1">
        <v>37</v>
      </c>
      <c r="AF94" s="1">
        <v>5.2</v>
      </c>
      <c r="AI94" s="1" t="s">
        <v>52</v>
      </c>
      <c r="AJ94" s="1" t="s">
        <v>52</v>
      </c>
      <c r="AK94" s="1" t="s">
        <v>50</v>
      </c>
      <c r="AL94" s="1" t="s">
        <v>51</v>
      </c>
      <c r="AM94" s="1" t="s">
        <v>52</v>
      </c>
      <c r="AN94" s="1" t="s">
        <v>51</v>
      </c>
      <c r="AO94" s="1" t="s">
        <v>51</v>
      </c>
      <c r="AP94" s="1" t="s">
        <v>50</v>
      </c>
      <c r="AQ94" s="1" t="s">
        <v>50</v>
      </c>
      <c r="AR94" s="1" t="s">
        <v>51</v>
      </c>
      <c r="AS94" s="1" t="s">
        <v>51</v>
      </c>
      <c r="AT94" s="1" t="s">
        <v>52</v>
      </c>
      <c r="AU94" s="1" t="s">
        <v>52</v>
      </c>
      <c r="AV94" s="1" t="s">
        <v>52</v>
      </c>
      <c r="AW94" s="6" t="s">
        <v>51</v>
      </c>
    </row>
    <row r="95" spans="1:49" x14ac:dyDescent="0.25">
      <c r="A95" s="4">
        <v>182405</v>
      </c>
      <c r="B95" s="1">
        <v>50</v>
      </c>
      <c r="D95" s="1">
        <v>50</v>
      </c>
      <c r="E95" s="1">
        <v>1</v>
      </c>
      <c r="F95" s="1" t="s">
        <v>153</v>
      </c>
      <c r="G95" s="3">
        <v>14828</v>
      </c>
      <c r="H95" s="1">
        <v>78</v>
      </c>
      <c r="I95" s="1" t="s">
        <v>46</v>
      </c>
      <c r="J95" s="1" t="s">
        <v>70</v>
      </c>
      <c r="K95" s="1" t="s">
        <v>58</v>
      </c>
      <c r="L95" s="1">
        <v>28.98</v>
      </c>
      <c r="M95" s="1">
        <v>140</v>
      </c>
      <c r="N95" s="1">
        <v>80</v>
      </c>
      <c r="O95" s="1">
        <v>60</v>
      </c>
      <c r="P95" s="1">
        <v>110</v>
      </c>
      <c r="Q95" s="1">
        <v>84</v>
      </c>
      <c r="R95" s="1" t="s">
        <v>54</v>
      </c>
      <c r="S95" s="1" t="s">
        <v>50</v>
      </c>
      <c r="T95" s="1" t="s">
        <v>50</v>
      </c>
      <c r="U95" s="1" t="s">
        <v>50</v>
      </c>
      <c r="V95" s="1" t="s">
        <v>50</v>
      </c>
      <c r="W95" s="1" t="s">
        <v>50</v>
      </c>
      <c r="X95" s="1" t="s">
        <v>50</v>
      </c>
      <c r="Y95" s="1" t="s">
        <v>51</v>
      </c>
      <c r="Z95" s="1" t="s">
        <v>52</v>
      </c>
      <c r="AA95" s="1" t="s">
        <v>50</v>
      </c>
      <c r="AB95" s="1" t="s">
        <v>50</v>
      </c>
      <c r="AC95" s="1">
        <v>67</v>
      </c>
      <c r="AD95" s="1">
        <v>77</v>
      </c>
      <c r="AE95" s="1">
        <v>13.8</v>
      </c>
      <c r="AF95" s="1">
        <v>4.2</v>
      </c>
      <c r="AI95" s="1" t="s">
        <v>52</v>
      </c>
      <c r="AJ95" s="1" t="s">
        <v>52</v>
      </c>
      <c r="AK95" s="1" t="s">
        <v>50</v>
      </c>
      <c r="AL95" s="1" t="s">
        <v>50</v>
      </c>
      <c r="AM95" s="1" t="s">
        <v>52</v>
      </c>
      <c r="AN95" s="1" t="s">
        <v>50</v>
      </c>
      <c r="AO95" s="1" t="s">
        <v>51</v>
      </c>
      <c r="AP95" s="1" t="s">
        <v>51</v>
      </c>
      <c r="AQ95" s="1" t="s">
        <v>50</v>
      </c>
      <c r="AR95" s="1" t="s">
        <v>51</v>
      </c>
      <c r="AS95" s="1" t="s">
        <v>51</v>
      </c>
      <c r="AT95" s="1" t="s">
        <v>52</v>
      </c>
      <c r="AU95" s="1" t="s">
        <v>52</v>
      </c>
      <c r="AV95" s="1" t="s">
        <v>52</v>
      </c>
      <c r="AW95" s="6" t="s">
        <v>51</v>
      </c>
    </row>
    <row r="96" spans="1:49" x14ac:dyDescent="0.25">
      <c r="A96" s="4">
        <v>182593</v>
      </c>
      <c r="B96" s="1">
        <v>64</v>
      </c>
      <c r="C96" s="1">
        <v>64</v>
      </c>
      <c r="D96" s="1">
        <v>45</v>
      </c>
      <c r="E96" s="1">
        <v>1</v>
      </c>
      <c r="F96" s="1" t="s">
        <v>154</v>
      </c>
      <c r="G96" s="3">
        <v>11464</v>
      </c>
      <c r="H96" s="1">
        <v>87</v>
      </c>
      <c r="I96" s="1" t="s">
        <v>46</v>
      </c>
      <c r="J96" s="1" t="s">
        <v>47</v>
      </c>
      <c r="K96" s="1" t="s">
        <v>58</v>
      </c>
      <c r="L96" s="1">
        <v>30.2</v>
      </c>
      <c r="M96" s="1">
        <v>140</v>
      </c>
      <c r="N96" s="1">
        <v>80</v>
      </c>
      <c r="O96" s="1">
        <v>60</v>
      </c>
      <c r="P96" s="1">
        <v>110</v>
      </c>
      <c r="Q96" s="1">
        <v>59</v>
      </c>
      <c r="R96" s="1" t="s">
        <v>54</v>
      </c>
      <c r="S96" s="1" t="s">
        <v>50</v>
      </c>
      <c r="T96" s="1" t="s">
        <v>50</v>
      </c>
      <c r="U96" s="1" t="s">
        <v>50</v>
      </c>
      <c r="V96" s="1" t="s">
        <v>51</v>
      </c>
      <c r="W96" s="1" t="s">
        <v>51</v>
      </c>
      <c r="X96" s="1" t="s">
        <v>51</v>
      </c>
      <c r="Y96" s="1" t="s">
        <v>50</v>
      </c>
      <c r="Z96" s="1" t="s">
        <v>52</v>
      </c>
      <c r="AA96" s="1" t="s">
        <v>50</v>
      </c>
      <c r="AB96" s="1" t="s">
        <v>50</v>
      </c>
      <c r="AC96" s="1">
        <v>71</v>
      </c>
      <c r="AD96" s="1">
        <v>67</v>
      </c>
      <c r="AE96" s="1">
        <v>128</v>
      </c>
      <c r="AF96" s="1">
        <v>4.0999999999999996</v>
      </c>
      <c r="AI96" s="1">
        <v>4.0999999999999996</v>
      </c>
      <c r="AJ96" s="1">
        <v>2.2000000000000002</v>
      </c>
      <c r="AK96" s="1" t="s">
        <v>50</v>
      </c>
      <c r="AL96" s="1" t="s">
        <v>51</v>
      </c>
      <c r="AN96" s="1" t="s">
        <v>51</v>
      </c>
      <c r="AO96" s="1" t="s">
        <v>51</v>
      </c>
      <c r="AP96" s="1" t="s">
        <v>50</v>
      </c>
      <c r="AQ96" s="1" t="s">
        <v>51</v>
      </c>
      <c r="AR96" s="1" t="s">
        <v>50</v>
      </c>
      <c r="AS96" s="1" t="s">
        <v>50</v>
      </c>
      <c r="AT96" s="1" t="s">
        <v>52</v>
      </c>
      <c r="AU96" s="1" t="s">
        <v>52</v>
      </c>
      <c r="AV96" s="1" t="s">
        <v>52</v>
      </c>
      <c r="AW96" s="6" t="s">
        <v>51</v>
      </c>
    </row>
    <row r="97" spans="1:49" x14ac:dyDescent="0.25">
      <c r="A97" s="4">
        <v>182879</v>
      </c>
      <c r="B97" s="1">
        <v>70</v>
      </c>
      <c r="C97" s="1">
        <v>70</v>
      </c>
      <c r="D97" s="1">
        <v>65</v>
      </c>
      <c r="E97" s="1">
        <v>1</v>
      </c>
      <c r="F97" s="1" t="s">
        <v>155</v>
      </c>
      <c r="G97" s="3">
        <v>14879</v>
      </c>
      <c r="H97" s="1">
        <v>78</v>
      </c>
      <c r="I97" s="1" t="s">
        <v>56</v>
      </c>
      <c r="J97" s="1" t="s">
        <v>70</v>
      </c>
      <c r="K97" s="1" t="s">
        <v>48</v>
      </c>
      <c r="L97" s="1">
        <v>38.799999999999997</v>
      </c>
      <c r="M97" s="1">
        <v>80</v>
      </c>
      <c r="N97" s="1">
        <v>60</v>
      </c>
      <c r="O97" s="1">
        <v>20</v>
      </c>
      <c r="P97" s="1">
        <v>70</v>
      </c>
      <c r="Q97" s="1">
        <v>67</v>
      </c>
      <c r="R97" s="1" t="s">
        <v>59</v>
      </c>
      <c r="S97" s="1" t="s">
        <v>50</v>
      </c>
      <c r="T97" s="1" t="s">
        <v>51</v>
      </c>
      <c r="U97" s="1" t="s">
        <v>50</v>
      </c>
      <c r="V97" s="1" t="s">
        <v>50</v>
      </c>
      <c r="W97" s="1" t="s">
        <v>51</v>
      </c>
      <c r="X97" s="1" t="s">
        <v>51</v>
      </c>
      <c r="Y97" s="1" t="s">
        <v>51</v>
      </c>
      <c r="Z97" s="1" t="s">
        <v>52</v>
      </c>
      <c r="AA97" s="1" t="s">
        <v>50</v>
      </c>
      <c r="AB97" s="1" t="s">
        <v>50</v>
      </c>
      <c r="AC97" s="1">
        <v>103</v>
      </c>
      <c r="AD97" s="1">
        <v>61</v>
      </c>
      <c r="AE97" s="1">
        <v>137</v>
      </c>
      <c r="AF97" s="1">
        <v>4.5</v>
      </c>
      <c r="AK97" s="1" t="s">
        <v>50</v>
      </c>
      <c r="AL97" s="1" t="s">
        <v>50</v>
      </c>
      <c r="AN97" s="1" t="s">
        <v>51</v>
      </c>
      <c r="AO97" s="1" t="s">
        <v>51</v>
      </c>
      <c r="AP97" s="1" t="s">
        <v>51</v>
      </c>
      <c r="AQ97" s="1" t="s">
        <v>50</v>
      </c>
      <c r="AR97" s="1" t="s">
        <v>50</v>
      </c>
      <c r="AS97" s="1" t="s">
        <v>50</v>
      </c>
      <c r="AT97" s="1" t="s">
        <v>52</v>
      </c>
      <c r="AU97" s="1" t="s">
        <v>52</v>
      </c>
      <c r="AV97" s="1" t="s">
        <v>52</v>
      </c>
      <c r="AW97" s="6" t="s">
        <v>51</v>
      </c>
    </row>
    <row r="98" spans="1:49" x14ac:dyDescent="0.25">
      <c r="A98" s="4">
        <v>183088</v>
      </c>
      <c r="B98" s="1">
        <v>70</v>
      </c>
      <c r="D98" s="1">
        <v>70</v>
      </c>
      <c r="E98" s="1">
        <v>1</v>
      </c>
      <c r="F98" s="1" t="s">
        <v>156</v>
      </c>
      <c r="G98" s="3">
        <v>15721</v>
      </c>
      <c r="H98" s="1">
        <v>75</v>
      </c>
      <c r="I98" s="1" t="s">
        <v>56</v>
      </c>
      <c r="J98" s="1" t="s">
        <v>57</v>
      </c>
      <c r="K98" s="1" t="s">
        <v>58</v>
      </c>
      <c r="L98" s="1">
        <v>33.03</v>
      </c>
      <c r="M98" s="1">
        <v>150</v>
      </c>
      <c r="N98" s="1">
        <v>70</v>
      </c>
      <c r="O98" s="1">
        <v>80</v>
      </c>
      <c r="P98" s="1">
        <v>110</v>
      </c>
      <c r="Q98" s="1">
        <v>71</v>
      </c>
      <c r="R98" s="1" t="s">
        <v>54</v>
      </c>
      <c r="S98" s="1" t="s">
        <v>50</v>
      </c>
      <c r="T98" s="1" t="s">
        <v>50</v>
      </c>
      <c r="U98" s="1" t="s">
        <v>50</v>
      </c>
      <c r="V98" s="1" t="s">
        <v>51</v>
      </c>
      <c r="W98" s="1" t="s">
        <v>51</v>
      </c>
      <c r="X98" s="1" t="s">
        <v>51</v>
      </c>
      <c r="Y98" s="1" t="s">
        <v>50</v>
      </c>
      <c r="Z98" s="1" t="s">
        <v>52</v>
      </c>
      <c r="AA98" s="1" t="s">
        <v>51</v>
      </c>
      <c r="AB98" s="1" t="s">
        <v>50</v>
      </c>
      <c r="AI98" s="1" t="s">
        <v>52</v>
      </c>
      <c r="AJ98" s="1" t="s">
        <v>52</v>
      </c>
      <c r="AK98" s="1" t="s">
        <v>50</v>
      </c>
      <c r="AL98" s="1" t="s">
        <v>51</v>
      </c>
      <c r="AM98" s="1" t="s">
        <v>52</v>
      </c>
      <c r="AN98" s="1" t="s">
        <v>51</v>
      </c>
      <c r="AO98" s="1" t="s">
        <v>51</v>
      </c>
      <c r="AP98" s="1" t="s">
        <v>50</v>
      </c>
      <c r="AQ98" s="1" t="s">
        <v>50</v>
      </c>
      <c r="AR98" s="1" t="s">
        <v>51</v>
      </c>
      <c r="AS98" s="1" t="s">
        <v>50</v>
      </c>
      <c r="AT98" s="1" t="s">
        <v>52</v>
      </c>
      <c r="AU98" s="1" t="s">
        <v>52</v>
      </c>
      <c r="AV98" s="1" t="s">
        <v>52</v>
      </c>
      <c r="AW98" s="6" t="s">
        <v>51</v>
      </c>
    </row>
    <row r="99" spans="1:49" x14ac:dyDescent="0.25">
      <c r="A99" s="4">
        <v>185530</v>
      </c>
      <c r="B99" s="1">
        <v>67</v>
      </c>
      <c r="C99" s="1">
        <v>67</v>
      </c>
      <c r="D99" s="1">
        <v>67</v>
      </c>
      <c r="E99" s="1">
        <v>1</v>
      </c>
      <c r="F99" s="1" t="s">
        <v>157</v>
      </c>
      <c r="G99" s="3">
        <v>20480</v>
      </c>
      <c r="H99" s="1">
        <v>62</v>
      </c>
      <c r="I99" s="1" t="s">
        <v>56</v>
      </c>
      <c r="J99" s="1" t="s">
        <v>57</v>
      </c>
      <c r="K99" s="1" t="s">
        <v>58</v>
      </c>
      <c r="L99" s="1">
        <v>30.9</v>
      </c>
      <c r="M99" s="1">
        <v>120</v>
      </c>
      <c r="N99" s="1">
        <v>80</v>
      </c>
      <c r="O99" s="1">
        <v>40</v>
      </c>
      <c r="P99" s="1">
        <v>100</v>
      </c>
      <c r="Q99" s="1">
        <v>80</v>
      </c>
      <c r="R99" s="1" t="s">
        <v>54</v>
      </c>
      <c r="S99" s="1" t="s">
        <v>50</v>
      </c>
      <c r="T99" s="1" t="s">
        <v>50</v>
      </c>
      <c r="U99" s="1" t="s">
        <v>50</v>
      </c>
      <c r="V99" s="1" t="s">
        <v>51</v>
      </c>
      <c r="W99" s="1" t="s">
        <v>51</v>
      </c>
      <c r="X99" s="1" t="s">
        <v>50</v>
      </c>
      <c r="Y99" s="1" t="s">
        <v>50</v>
      </c>
      <c r="Z99" s="1" t="s">
        <v>52</v>
      </c>
      <c r="AA99" s="1" t="s">
        <v>50</v>
      </c>
      <c r="AB99" s="1" t="s">
        <v>50</v>
      </c>
      <c r="AC99" s="1">
        <v>80</v>
      </c>
      <c r="AD99" s="1">
        <v>91</v>
      </c>
      <c r="AE99" s="1">
        <v>155</v>
      </c>
      <c r="AF99" s="1">
        <v>4</v>
      </c>
      <c r="AI99" s="1">
        <v>5</v>
      </c>
      <c r="AJ99" s="1">
        <v>2.4</v>
      </c>
      <c r="AK99" s="1" t="s">
        <v>51</v>
      </c>
      <c r="AL99" s="1" t="s">
        <v>50</v>
      </c>
      <c r="AM99" s="1" t="s">
        <v>50</v>
      </c>
      <c r="AN99" s="1" t="s">
        <v>51</v>
      </c>
      <c r="AO99" s="1" t="s">
        <v>51</v>
      </c>
      <c r="AP99" s="1" t="s">
        <v>50</v>
      </c>
      <c r="AQ99" s="1" t="s">
        <v>50</v>
      </c>
      <c r="AR99" s="1" t="s">
        <v>51</v>
      </c>
      <c r="AS99" s="1" t="s">
        <v>51</v>
      </c>
      <c r="AT99" s="1" t="s">
        <v>52</v>
      </c>
      <c r="AU99" s="1" t="s">
        <v>52</v>
      </c>
      <c r="AV99" s="1" t="s">
        <v>52</v>
      </c>
      <c r="AW99" s="6" t="s">
        <v>51</v>
      </c>
    </row>
    <row r="100" spans="1:49" x14ac:dyDescent="0.25">
      <c r="A100" s="4">
        <v>185692</v>
      </c>
      <c r="B100" s="1">
        <v>60</v>
      </c>
      <c r="C100" s="1">
        <v>60</v>
      </c>
      <c r="D100" s="1">
        <v>55</v>
      </c>
      <c r="E100" s="1">
        <v>1</v>
      </c>
      <c r="F100" s="1" t="s">
        <v>158</v>
      </c>
      <c r="G100" s="3">
        <v>17109</v>
      </c>
      <c r="H100" s="1">
        <v>72</v>
      </c>
      <c r="I100" s="1" t="s">
        <v>56</v>
      </c>
      <c r="J100" s="1" t="s">
        <v>70</v>
      </c>
      <c r="K100" s="1" t="s">
        <v>58</v>
      </c>
      <c r="L100" s="1">
        <v>23.6</v>
      </c>
      <c r="M100" s="1">
        <v>140</v>
      </c>
      <c r="N100" s="1">
        <v>80</v>
      </c>
      <c r="O100" s="1">
        <v>60</v>
      </c>
      <c r="P100" s="1">
        <v>110</v>
      </c>
      <c r="Q100" s="1">
        <v>55</v>
      </c>
      <c r="R100" s="1" t="s">
        <v>54</v>
      </c>
      <c r="S100" s="1" t="s">
        <v>50</v>
      </c>
      <c r="T100" s="1" t="s">
        <v>50</v>
      </c>
      <c r="U100" s="1" t="s">
        <v>50</v>
      </c>
      <c r="V100" s="1" t="s">
        <v>51</v>
      </c>
      <c r="W100" s="1" t="s">
        <v>50</v>
      </c>
      <c r="X100" s="1" t="s">
        <v>50</v>
      </c>
      <c r="Y100" s="1" t="s">
        <v>50</v>
      </c>
      <c r="Z100" s="1" t="s">
        <v>52</v>
      </c>
      <c r="AA100" s="1" t="s">
        <v>50</v>
      </c>
      <c r="AB100" s="1" t="s">
        <v>50</v>
      </c>
      <c r="AC100" s="1">
        <v>109</v>
      </c>
      <c r="AD100" s="1">
        <v>59</v>
      </c>
      <c r="AE100" s="1">
        <v>152</v>
      </c>
      <c r="AF100" s="1">
        <v>4.5999999999999996</v>
      </c>
      <c r="AI100" s="1">
        <v>4</v>
      </c>
      <c r="AJ100" s="1">
        <v>2.4</v>
      </c>
      <c r="AK100" s="1" t="s">
        <v>51</v>
      </c>
      <c r="AL100" s="1" t="s">
        <v>50</v>
      </c>
      <c r="AM100" s="1" t="s">
        <v>50</v>
      </c>
      <c r="AN100" s="1" t="s">
        <v>50</v>
      </c>
      <c r="AO100" s="1" t="s">
        <v>50</v>
      </c>
      <c r="AP100" s="1" t="s">
        <v>50</v>
      </c>
      <c r="AQ100" s="1" t="s">
        <v>50</v>
      </c>
      <c r="AR100" s="1" t="s">
        <v>51</v>
      </c>
      <c r="AS100" s="1" t="s">
        <v>50</v>
      </c>
      <c r="AT100" s="1" t="s">
        <v>52</v>
      </c>
      <c r="AU100" s="1" t="s">
        <v>52</v>
      </c>
      <c r="AV100" s="1" t="s">
        <v>52</v>
      </c>
      <c r="AW100" s="6" t="s">
        <v>51</v>
      </c>
    </row>
    <row r="101" spans="1:49" x14ac:dyDescent="0.25">
      <c r="A101" s="4">
        <v>186969</v>
      </c>
      <c r="B101" s="1">
        <v>63</v>
      </c>
      <c r="D101" s="1">
        <v>63</v>
      </c>
      <c r="E101" s="1">
        <v>1</v>
      </c>
      <c r="F101" s="1" t="s">
        <v>159</v>
      </c>
      <c r="G101" s="3">
        <v>14781</v>
      </c>
      <c r="H101" s="1">
        <v>78</v>
      </c>
      <c r="I101" s="1" t="s">
        <v>56</v>
      </c>
      <c r="J101" s="1" t="s">
        <v>57</v>
      </c>
      <c r="K101" s="1" t="s">
        <v>58</v>
      </c>
      <c r="L101" s="1">
        <v>31.07</v>
      </c>
      <c r="M101" s="1">
        <v>110</v>
      </c>
      <c r="N101" s="1">
        <v>60</v>
      </c>
      <c r="O101" s="1">
        <v>50</v>
      </c>
      <c r="P101" s="1">
        <v>85</v>
      </c>
      <c r="Q101" s="1">
        <v>76</v>
      </c>
      <c r="R101" s="1" t="s">
        <v>54</v>
      </c>
      <c r="S101" s="1" t="s">
        <v>50</v>
      </c>
      <c r="T101" s="1" t="s">
        <v>51</v>
      </c>
      <c r="U101" s="1" t="s">
        <v>50</v>
      </c>
      <c r="V101" s="1" t="s">
        <v>50</v>
      </c>
      <c r="W101" s="1" t="s">
        <v>50</v>
      </c>
      <c r="X101" s="1" t="s">
        <v>51</v>
      </c>
      <c r="Y101" s="1" t="s">
        <v>50</v>
      </c>
      <c r="Z101" s="1" t="s">
        <v>52</v>
      </c>
      <c r="AA101" s="1" t="s">
        <v>50</v>
      </c>
      <c r="AB101" s="1" t="s">
        <v>50</v>
      </c>
      <c r="AC101" s="1">
        <v>126</v>
      </c>
      <c r="AD101" s="1">
        <v>48</v>
      </c>
      <c r="AE101" s="1">
        <v>124</v>
      </c>
      <c r="AF101" s="1">
        <v>4.4000000000000004</v>
      </c>
      <c r="AI101" s="1" t="s">
        <v>52</v>
      </c>
      <c r="AJ101" s="1" t="s">
        <v>52</v>
      </c>
      <c r="AK101" s="1" t="s">
        <v>51</v>
      </c>
      <c r="AL101" s="1" t="s">
        <v>50</v>
      </c>
      <c r="AM101" s="1" t="s">
        <v>52</v>
      </c>
      <c r="AN101" s="1" t="s">
        <v>51</v>
      </c>
      <c r="AO101" s="1" t="s">
        <v>51</v>
      </c>
      <c r="AP101" s="1" t="s">
        <v>51</v>
      </c>
      <c r="AQ101" s="1" t="s">
        <v>50</v>
      </c>
      <c r="AR101" s="1" t="s">
        <v>50</v>
      </c>
      <c r="AS101" s="1" t="s">
        <v>50</v>
      </c>
      <c r="AT101" s="1" t="s">
        <v>52</v>
      </c>
      <c r="AU101" s="1" t="s">
        <v>52</v>
      </c>
      <c r="AV101" s="1" t="s">
        <v>52</v>
      </c>
      <c r="AW101" s="6" t="s">
        <v>51</v>
      </c>
    </row>
    <row r="102" spans="1:49" x14ac:dyDescent="0.25">
      <c r="A102" s="4">
        <v>187019</v>
      </c>
      <c r="B102" s="1">
        <v>65</v>
      </c>
      <c r="D102" s="1">
        <v>65</v>
      </c>
      <c r="E102" s="1">
        <v>1</v>
      </c>
      <c r="F102" s="1" t="s">
        <v>160</v>
      </c>
      <c r="G102" s="3">
        <v>10998</v>
      </c>
      <c r="H102" s="1">
        <v>88</v>
      </c>
      <c r="I102" s="1" t="s">
        <v>46</v>
      </c>
      <c r="J102" s="1" t="s">
        <v>47</v>
      </c>
      <c r="K102" s="1" t="s">
        <v>58</v>
      </c>
      <c r="L102" s="1">
        <v>35.299999999999997</v>
      </c>
      <c r="M102" s="1">
        <v>130</v>
      </c>
      <c r="N102" s="1">
        <v>80</v>
      </c>
      <c r="O102" s="1">
        <v>50</v>
      </c>
      <c r="P102" s="1">
        <v>105</v>
      </c>
      <c r="Q102" s="1">
        <v>66</v>
      </c>
      <c r="R102" s="1" t="s">
        <v>59</v>
      </c>
      <c r="S102" s="1" t="s">
        <v>50</v>
      </c>
      <c r="T102" s="1" t="s">
        <v>50</v>
      </c>
      <c r="U102" s="1" t="s">
        <v>50</v>
      </c>
      <c r="V102" s="1" t="s">
        <v>51</v>
      </c>
      <c r="W102" s="1" t="s">
        <v>50</v>
      </c>
      <c r="X102" s="1" t="s">
        <v>50</v>
      </c>
      <c r="Y102" s="1" t="s">
        <v>51</v>
      </c>
      <c r="Z102" s="1" t="b">
        <v>1</v>
      </c>
      <c r="AA102" s="1" t="s">
        <v>50</v>
      </c>
      <c r="AB102" s="1" t="s">
        <v>51</v>
      </c>
      <c r="AC102" s="1">
        <v>91</v>
      </c>
      <c r="AD102" s="1">
        <v>49</v>
      </c>
      <c r="AE102" s="1">
        <v>118</v>
      </c>
      <c r="AF102" s="1">
        <v>3.5</v>
      </c>
      <c r="AK102" s="1" t="s">
        <v>50</v>
      </c>
      <c r="AL102" s="1" t="s">
        <v>51</v>
      </c>
      <c r="AN102" s="1" t="s">
        <v>51</v>
      </c>
      <c r="AO102" s="1" t="s">
        <v>51</v>
      </c>
      <c r="AP102" s="1" t="s">
        <v>50</v>
      </c>
      <c r="AQ102" s="1" t="s">
        <v>50</v>
      </c>
      <c r="AR102" s="1" t="s">
        <v>51</v>
      </c>
      <c r="AS102" s="1" t="s">
        <v>50</v>
      </c>
      <c r="AT102" s="1" t="s">
        <v>52</v>
      </c>
      <c r="AU102" s="1" t="s">
        <v>52</v>
      </c>
      <c r="AV102" s="1" t="s">
        <v>52</v>
      </c>
      <c r="AW102" s="6" t="s">
        <v>51</v>
      </c>
    </row>
    <row r="103" spans="1:49" x14ac:dyDescent="0.25">
      <c r="A103" s="4">
        <v>188472</v>
      </c>
      <c r="B103" s="1">
        <v>63</v>
      </c>
      <c r="C103" s="1">
        <v>63</v>
      </c>
      <c r="D103" s="1">
        <v>60</v>
      </c>
      <c r="E103" s="1">
        <v>1</v>
      </c>
      <c r="F103" s="1" t="s">
        <v>161</v>
      </c>
      <c r="G103" s="3">
        <v>11237</v>
      </c>
      <c r="H103" s="1">
        <v>88</v>
      </c>
      <c r="I103" s="1" t="s">
        <v>56</v>
      </c>
      <c r="J103" s="1" t="s">
        <v>57</v>
      </c>
      <c r="K103" s="1" t="s">
        <v>58</v>
      </c>
      <c r="L103" s="1">
        <v>27</v>
      </c>
      <c r="M103" s="1">
        <v>120</v>
      </c>
      <c r="N103" s="1">
        <v>70</v>
      </c>
      <c r="O103" s="1">
        <v>50</v>
      </c>
      <c r="P103" s="1">
        <v>95</v>
      </c>
      <c r="Q103" s="1">
        <v>75</v>
      </c>
      <c r="R103" s="1" t="s">
        <v>54</v>
      </c>
      <c r="S103" s="1" t="s">
        <v>51</v>
      </c>
      <c r="T103" s="1" t="s">
        <v>50</v>
      </c>
      <c r="U103" s="1" t="s">
        <v>50</v>
      </c>
      <c r="V103" s="1" t="s">
        <v>51</v>
      </c>
      <c r="W103" s="1" t="s">
        <v>51</v>
      </c>
      <c r="X103" s="1" t="s">
        <v>50</v>
      </c>
      <c r="Y103" s="1" t="s">
        <v>50</v>
      </c>
      <c r="Z103" s="1" t="s">
        <v>52</v>
      </c>
      <c r="AA103" s="1" t="s">
        <v>50</v>
      </c>
      <c r="AB103" s="1" t="s">
        <v>50</v>
      </c>
      <c r="AK103" s="1" t="s">
        <v>50</v>
      </c>
      <c r="AL103" s="1" t="s">
        <v>50</v>
      </c>
      <c r="AM103" s="1" t="s">
        <v>50</v>
      </c>
      <c r="AN103" s="1" t="s">
        <v>51</v>
      </c>
      <c r="AO103" s="1" t="s">
        <v>51</v>
      </c>
      <c r="AP103" s="1" t="s">
        <v>50</v>
      </c>
      <c r="AQ103" s="1" t="s">
        <v>50</v>
      </c>
      <c r="AR103" s="1" t="s">
        <v>51</v>
      </c>
      <c r="AS103" s="1" t="s">
        <v>50</v>
      </c>
      <c r="AT103" s="1" t="s">
        <v>52</v>
      </c>
      <c r="AU103" s="1" t="s">
        <v>52</v>
      </c>
      <c r="AV103" s="1" t="s">
        <v>52</v>
      </c>
      <c r="AW103" s="6" t="s">
        <v>51</v>
      </c>
    </row>
    <row r="104" spans="1:49" x14ac:dyDescent="0.25">
      <c r="A104" s="4">
        <v>188479</v>
      </c>
      <c r="B104" s="1">
        <v>69</v>
      </c>
      <c r="C104" s="1">
        <v>69</v>
      </c>
      <c r="D104" s="1">
        <v>69</v>
      </c>
      <c r="E104" s="1">
        <v>1</v>
      </c>
      <c r="F104" s="1" t="s">
        <v>162</v>
      </c>
      <c r="G104" s="3">
        <v>10943</v>
      </c>
      <c r="H104" s="1">
        <v>89</v>
      </c>
      <c r="I104" s="1" t="s">
        <v>46</v>
      </c>
      <c r="J104" s="1" t="s">
        <v>47</v>
      </c>
      <c r="K104" s="1" t="s">
        <v>58</v>
      </c>
      <c r="L104" s="1">
        <v>26.2</v>
      </c>
      <c r="M104" s="1">
        <v>140</v>
      </c>
      <c r="N104" s="1">
        <v>70</v>
      </c>
      <c r="O104" s="1">
        <v>70</v>
      </c>
      <c r="P104" s="1">
        <v>105</v>
      </c>
      <c r="Q104" s="1">
        <v>79</v>
      </c>
      <c r="R104" s="1" t="s">
        <v>54</v>
      </c>
      <c r="S104" s="1" t="s">
        <v>50</v>
      </c>
      <c r="T104" s="1" t="s">
        <v>50</v>
      </c>
      <c r="U104" s="1" t="s">
        <v>51</v>
      </c>
      <c r="V104" s="1" t="s">
        <v>51</v>
      </c>
      <c r="W104" s="1" t="s">
        <v>50</v>
      </c>
      <c r="X104" s="1" t="s">
        <v>50</v>
      </c>
      <c r="Y104" s="1" t="s">
        <v>51</v>
      </c>
      <c r="Z104" s="1" t="s">
        <v>52</v>
      </c>
      <c r="AA104" s="1" t="s">
        <v>50</v>
      </c>
      <c r="AB104" s="1" t="s">
        <v>50</v>
      </c>
      <c r="AC104" s="1">
        <v>137</v>
      </c>
      <c r="AD104" s="1">
        <v>30</v>
      </c>
      <c r="AE104" s="1">
        <v>113</v>
      </c>
      <c r="AF104" s="1">
        <v>4.5999999999999996</v>
      </c>
      <c r="AI104" s="1">
        <v>4.5</v>
      </c>
      <c r="AJ104" s="1">
        <v>1.9</v>
      </c>
      <c r="AK104" s="1" t="s">
        <v>50</v>
      </c>
      <c r="AL104" s="1" t="s">
        <v>50</v>
      </c>
      <c r="AM104" s="1" t="s">
        <v>50</v>
      </c>
      <c r="AN104" s="1" t="s">
        <v>51</v>
      </c>
      <c r="AO104" s="1" t="s">
        <v>51</v>
      </c>
      <c r="AP104" s="1" t="s">
        <v>50</v>
      </c>
      <c r="AQ104" s="1" t="s">
        <v>50</v>
      </c>
      <c r="AR104" s="1" t="s">
        <v>51</v>
      </c>
      <c r="AS104" s="1" t="s">
        <v>50</v>
      </c>
      <c r="AT104" s="1" t="s">
        <v>52</v>
      </c>
      <c r="AU104" s="1" t="s">
        <v>52</v>
      </c>
      <c r="AV104" s="1" t="s">
        <v>52</v>
      </c>
      <c r="AW104" s="6" t="s">
        <v>51</v>
      </c>
    </row>
    <row r="105" spans="1:49" x14ac:dyDescent="0.25">
      <c r="A105" s="4">
        <v>191506</v>
      </c>
      <c r="B105" s="1">
        <v>58</v>
      </c>
      <c r="D105" s="1">
        <v>58</v>
      </c>
      <c r="E105" s="1">
        <v>1</v>
      </c>
      <c r="F105" s="1" t="s">
        <v>163</v>
      </c>
      <c r="G105" s="3">
        <v>9822</v>
      </c>
      <c r="H105" s="1">
        <v>92</v>
      </c>
      <c r="I105" s="1" t="s">
        <v>56</v>
      </c>
      <c r="J105" s="1" t="s">
        <v>47</v>
      </c>
      <c r="K105" s="1" t="s">
        <v>58</v>
      </c>
      <c r="L105" s="1">
        <v>22.24</v>
      </c>
      <c r="M105" s="1">
        <v>130</v>
      </c>
      <c r="N105" s="1">
        <v>60</v>
      </c>
      <c r="O105" s="1">
        <v>70</v>
      </c>
      <c r="P105" s="1">
        <v>95</v>
      </c>
      <c r="Q105" s="1">
        <v>70</v>
      </c>
      <c r="R105" s="1" t="s">
        <v>54</v>
      </c>
      <c r="S105" s="1" t="s">
        <v>50</v>
      </c>
      <c r="T105" s="1" t="s">
        <v>50</v>
      </c>
      <c r="U105" s="1" t="s">
        <v>51</v>
      </c>
      <c r="V105" s="1" t="s">
        <v>50</v>
      </c>
      <c r="W105" s="1" t="s">
        <v>50</v>
      </c>
      <c r="X105" s="1" t="s">
        <v>51</v>
      </c>
      <c r="Y105" s="1" t="s">
        <v>50</v>
      </c>
      <c r="Z105" s="1" t="b">
        <v>1</v>
      </c>
      <c r="AA105" s="1" t="s">
        <v>50</v>
      </c>
      <c r="AB105" s="1" t="s">
        <v>51</v>
      </c>
      <c r="AC105" s="1">
        <v>155</v>
      </c>
      <c r="AD105" s="1">
        <v>34</v>
      </c>
      <c r="AE105" s="1">
        <v>113</v>
      </c>
      <c r="AF105" s="1">
        <v>4.9000000000000004</v>
      </c>
      <c r="AI105" s="1" t="s">
        <v>52</v>
      </c>
      <c r="AJ105" s="1" t="s">
        <v>52</v>
      </c>
      <c r="AK105" s="1" t="s">
        <v>50</v>
      </c>
      <c r="AL105" s="1" t="s">
        <v>50</v>
      </c>
      <c r="AM105" s="1" t="s">
        <v>52</v>
      </c>
      <c r="AN105" s="1" t="s">
        <v>50</v>
      </c>
      <c r="AO105" s="1" t="s">
        <v>51</v>
      </c>
      <c r="AP105" s="1" t="s">
        <v>50</v>
      </c>
      <c r="AQ105" s="1" t="s">
        <v>50</v>
      </c>
      <c r="AR105" s="1" t="s">
        <v>50</v>
      </c>
      <c r="AS105" s="1" t="s">
        <v>51</v>
      </c>
      <c r="AT105" s="1" t="s">
        <v>52</v>
      </c>
      <c r="AU105" s="1" t="s">
        <v>52</v>
      </c>
      <c r="AV105" s="1" t="s">
        <v>52</v>
      </c>
      <c r="AW105" s="6" t="s">
        <v>51</v>
      </c>
    </row>
    <row r="106" spans="1:49" x14ac:dyDescent="0.25">
      <c r="A106" s="4">
        <v>192339</v>
      </c>
      <c r="B106" s="1">
        <v>52</v>
      </c>
      <c r="C106" s="1">
        <v>52</v>
      </c>
      <c r="D106" s="1">
        <v>35</v>
      </c>
      <c r="E106" s="1">
        <v>1</v>
      </c>
      <c r="F106" s="1" t="s">
        <v>164</v>
      </c>
      <c r="G106" s="3">
        <v>15635</v>
      </c>
      <c r="H106" s="1">
        <v>76</v>
      </c>
      <c r="I106" s="1" t="s">
        <v>46</v>
      </c>
      <c r="J106" s="1" t="s">
        <v>57</v>
      </c>
      <c r="K106" s="1" t="s">
        <v>58</v>
      </c>
      <c r="L106" s="1">
        <v>21.1</v>
      </c>
      <c r="M106" s="1">
        <v>130</v>
      </c>
      <c r="N106" s="1">
        <v>70</v>
      </c>
      <c r="O106" s="1">
        <v>60</v>
      </c>
      <c r="P106" s="1">
        <v>100</v>
      </c>
      <c r="Q106" s="1">
        <v>82</v>
      </c>
      <c r="R106" s="1" t="s">
        <v>54</v>
      </c>
      <c r="S106" s="1" t="s">
        <v>50</v>
      </c>
      <c r="T106" s="1" t="s">
        <v>50</v>
      </c>
      <c r="U106" s="1" t="s">
        <v>50</v>
      </c>
      <c r="V106" s="1" t="s">
        <v>51</v>
      </c>
      <c r="W106" s="1" t="s">
        <v>51</v>
      </c>
      <c r="X106" s="1" t="s">
        <v>51</v>
      </c>
      <c r="Y106" s="1" t="s">
        <v>50</v>
      </c>
      <c r="Z106" s="1" t="b">
        <v>1</v>
      </c>
      <c r="AA106" s="1" t="s">
        <v>50</v>
      </c>
      <c r="AB106" s="1" t="s">
        <v>50</v>
      </c>
      <c r="AC106" s="1">
        <v>70</v>
      </c>
      <c r="AD106" s="1">
        <v>74</v>
      </c>
      <c r="AE106" s="1">
        <v>133</v>
      </c>
      <c r="AF106" s="1">
        <v>4.4000000000000004</v>
      </c>
      <c r="AI106" s="1">
        <v>5</v>
      </c>
      <c r="AJ106" s="1">
        <v>3.2</v>
      </c>
      <c r="AK106" s="1" t="s">
        <v>51</v>
      </c>
      <c r="AL106" s="1" t="s">
        <v>50</v>
      </c>
      <c r="AM106" s="1" t="s">
        <v>50</v>
      </c>
      <c r="AN106" s="1" t="s">
        <v>51</v>
      </c>
      <c r="AO106" s="1" t="s">
        <v>51</v>
      </c>
      <c r="AP106" s="1" t="s">
        <v>51</v>
      </c>
      <c r="AQ106" s="1" t="s">
        <v>50</v>
      </c>
      <c r="AR106" s="1" t="s">
        <v>50</v>
      </c>
      <c r="AS106" s="1" t="s">
        <v>50</v>
      </c>
      <c r="AT106" s="1" t="s">
        <v>52</v>
      </c>
      <c r="AU106" s="1" t="s">
        <v>52</v>
      </c>
      <c r="AV106" s="1" t="s">
        <v>52</v>
      </c>
      <c r="AW106" s="6" t="s">
        <v>51</v>
      </c>
    </row>
    <row r="107" spans="1:49" x14ac:dyDescent="0.25">
      <c r="A107" s="4">
        <v>197377</v>
      </c>
      <c r="B107" s="1">
        <v>55</v>
      </c>
      <c r="D107" s="1">
        <v>55</v>
      </c>
      <c r="E107" s="1">
        <v>1</v>
      </c>
      <c r="F107" s="1" t="s">
        <v>165</v>
      </c>
      <c r="G107" s="3">
        <v>12299</v>
      </c>
      <c r="H107" s="1">
        <v>85</v>
      </c>
      <c r="I107" s="1" t="s">
        <v>46</v>
      </c>
      <c r="J107" s="1" t="s">
        <v>57</v>
      </c>
      <c r="K107" s="1" t="s">
        <v>58</v>
      </c>
      <c r="L107" s="1">
        <v>30.37</v>
      </c>
      <c r="M107" s="1">
        <v>110</v>
      </c>
      <c r="N107" s="1">
        <v>60</v>
      </c>
      <c r="O107" s="1">
        <v>50</v>
      </c>
      <c r="P107" s="1">
        <v>85</v>
      </c>
      <c r="Q107" s="1">
        <v>68</v>
      </c>
      <c r="R107" s="1" t="s">
        <v>54</v>
      </c>
      <c r="S107" s="1" t="s">
        <v>50</v>
      </c>
      <c r="T107" s="1" t="s">
        <v>50</v>
      </c>
      <c r="U107" s="1" t="s">
        <v>50</v>
      </c>
      <c r="V107" s="1" t="s">
        <v>50</v>
      </c>
      <c r="W107" s="1" t="s">
        <v>51</v>
      </c>
      <c r="X107" s="1" t="s">
        <v>51</v>
      </c>
      <c r="Y107" s="1" t="s">
        <v>50</v>
      </c>
      <c r="Z107" s="1" t="s">
        <v>52</v>
      </c>
      <c r="AA107" s="1" t="s">
        <v>50</v>
      </c>
      <c r="AB107" s="1" t="s">
        <v>50</v>
      </c>
      <c r="AC107" s="1">
        <v>119</v>
      </c>
      <c r="AD107" s="1">
        <v>37</v>
      </c>
      <c r="AF107" s="1">
        <v>4.4000000000000004</v>
      </c>
      <c r="AI107" s="1" t="s">
        <v>52</v>
      </c>
      <c r="AJ107" s="1" t="s">
        <v>52</v>
      </c>
      <c r="AK107" s="1" t="s">
        <v>50</v>
      </c>
      <c r="AL107" s="1" t="s">
        <v>51</v>
      </c>
      <c r="AM107" s="1" t="s">
        <v>52</v>
      </c>
      <c r="AN107" s="1" t="s">
        <v>51</v>
      </c>
      <c r="AO107" s="1" t="s">
        <v>51</v>
      </c>
      <c r="AP107" s="1" t="s">
        <v>50</v>
      </c>
      <c r="AQ107" s="1" t="s">
        <v>51</v>
      </c>
      <c r="AR107" s="1" t="s">
        <v>50</v>
      </c>
      <c r="AS107" s="1" t="s">
        <v>50</v>
      </c>
      <c r="AT107" s="1" t="s">
        <v>52</v>
      </c>
      <c r="AU107" s="1" t="s">
        <v>52</v>
      </c>
      <c r="AV107" s="1" t="s">
        <v>52</v>
      </c>
      <c r="AW107" s="6" t="s">
        <v>51</v>
      </c>
    </row>
    <row r="108" spans="1:49" x14ac:dyDescent="0.25">
      <c r="A108" s="4">
        <v>199632</v>
      </c>
      <c r="B108" s="1">
        <v>70</v>
      </c>
      <c r="C108" s="1">
        <v>70</v>
      </c>
      <c r="D108" s="1">
        <v>70</v>
      </c>
      <c r="E108" s="1">
        <v>1</v>
      </c>
      <c r="F108" s="1" t="s">
        <v>166</v>
      </c>
      <c r="G108" s="3">
        <v>15407</v>
      </c>
      <c r="H108" s="1">
        <v>76</v>
      </c>
      <c r="I108" s="1" t="s">
        <v>46</v>
      </c>
      <c r="J108" s="1" t="s">
        <v>47</v>
      </c>
      <c r="K108" s="1" t="s">
        <v>58</v>
      </c>
      <c r="L108" s="1">
        <v>21.8</v>
      </c>
      <c r="M108" s="1">
        <v>130</v>
      </c>
      <c r="N108" s="1">
        <v>70</v>
      </c>
      <c r="O108" s="1">
        <v>60</v>
      </c>
      <c r="P108" s="1">
        <v>100</v>
      </c>
      <c r="Q108" s="1">
        <v>65</v>
      </c>
      <c r="R108" s="1" t="s">
        <v>54</v>
      </c>
      <c r="S108" s="1" t="s">
        <v>50</v>
      </c>
      <c r="T108" s="1" t="s">
        <v>50</v>
      </c>
      <c r="U108" s="1" t="s">
        <v>50</v>
      </c>
      <c r="V108" s="1" t="s">
        <v>51</v>
      </c>
      <c r="W108" s="1" t="s">
        <v>50</v>
      </c>
      <c r="X108" s="1" t="s">
        <v>50</v>
      </c>
      <c r="Y108" s="1" t="s">
        <v>50</v>
      </c>
      <c r="Z108" s="1" t="s">
        <v>52</v>
      </c>
      <c r="AA108" s="1" t="s">
        <v>50</v>
      </c>
      <c r="AB108" s="1" t="s">
        <v>51</v>
      </c>
      <c r="AK108" s="1" t="s">
        <v>50</v>
      </c>
      <c r="AL108" s="1" t="s">
        <v>50</v>
      </c>
      <c r="AM108" s="1" t="s">
        <v>50</v>
      </c>
      <c r="AN108" s="1" t="s">
        <v>51</v>
      </c>
      <c r="AO108" s="1" t="s">
        <v>50</v>
      </c>
      <c r="AP108" s="1" t="s">
        <v>50</v>
      </c>
      <c r="AQ108" s="1" t="s">
        <v>50</v>
      </c>
      <c r="AR108" s="1" t="s">
        <v>51</v>
      </c>
      <c r="AS108" s="1" t="s">
        <v>50</v>
      </c>
      <c r="AT108" s="1" t="s">
        <v>52</v>
      </c>
      <c r="AU108" s="1" t="s">
        <v>52</v>
      </c>
      <c r="AV108" s="1" t="s">
        <v>52</v>
      </c>
      <c r="AW108" s="6" t="s">
        <v>50</v>
      </c>
    </row>
    <row r="109" spans="1:49" x14ac:dyDescent="0.25">
      <c r="A109" s="4">
        <v>199763</v>
      </c>
      <c r="B109" s="1">
        <v>55</v>
      </c>
      <c r="C109" s="1">
        <v>55</v>
      </c>
      <c r="D109" s="1">
        <v>53</v>
      </c>
      <c r="E109" s="1">
        <v>1</v>
      </c>
      <c r="F109" s="1" t="s">
        <v>167</v>
      </c>
      <c r="G109" s="3">
        <v>20185</v>
      </c>
      <c r="H109" s="1">
        <v>63</v>
      </c>
      <c r="I109" s="1" t="s">
        <v>56</v>
      </c>
      <c r="J109" s="1" t="s">
        <v>57</v>
      </c>
      <c r="K109" s="1" t="s">
        <v>58</v>
      </c>
      <c r="L109" s="1">
        <v>44.6</v>
      </c>
      <c r="M109" s="1">
        <v>120</v>
      </c>
      <c r="N109" s="1">
        <v>60</v>
      </c>
      <c r="O109" s="1">
        <v>60</v>
      </c>
      <c r="P109" s="1">
        <v>90</v>
      </c>
      <c r="Q109" s="1">
        <v>95</v>
      </c>
      <c r="R109" s="1" t="s">
        <v>59</v>
      </c>
      <c r="S109" s="1" t="s">
        <v>50</v>
      </c>
      <c r="T109" s="1" t="s">
        <v>51</v>
      </c>
      <c r="U109" s="1" t="s">
        <v>51</v>
      </c>
      <c r="V109" s="1" t="s">
        <v>51</v>
      </c>
      <c r="W109" s="1" t="s">
        <v>51</v>
      </c>
      <c r="X109" s="1" t="s">
        <v>51</v>
      </c>
      <c r="Y109" s="1" t="s">
        <v>51</v>
      </c>
      <c r="Z109" s="1" t="s">
        <v>52</v>
      </c>
      <c r="AA109" s="1" t="s">
        <v>51</v>
      </c>
      <c r="AB109" s="1" t="s">
        <v>51</v>
      </c>
      <c r="AC109" s="1">
        <v>96</v>
      </c>
      <c r="AD109" s="1">
        <v>73</v>
      </c>
      <c r="AE109" s="1">
        <v>111</v>
      </c>
      <c r="AF109" s="1">
        <v>4.5999999999999996</v>
      </c>
      <c r="AK109" s="1" t="s">
        <v>50</v>
      </c>
      <c r="AL109" s="1" t="s">
        <v>51</v>
      </c>
      <c r="AM109" s="1" t="s">
        <v>50</v>
      </c>
      <c r="AN109" s="1" t="s">
        <v>51</v>
      </c>
      <c r="AO109" s="1" t="s">
        <v>51</v>
      </c>
      <c r="AP109" s="1" t="s">
        <v>50</v>
      </c>
      <c r="AQ109" s="1" t="s">
        <v>50</v>
      </c>
      <c r="AR109" s="1" t="s">
        <v>51</v>
      </c>
      <c r="AS109" s="1" t="s">
        <v>50</v>
      </c>
      <c r="AT109" s="1" t="s">
        <v>52</v>
      </c>
      <c r="AU109" s="1" t="s">
        <v>52</v>
      </c>
      <c r="AV109" s="1" t="s">
        <v>52</v>
      </c>
      <c r="AW109" s="6" t="s">
        <v>51</v>
      </c>
    </row>
    <row r="110" spans="1:49" x14ac:dyDescent="0.25">
      <c r="A110" s="4">
        <v>2000007</v>
      </c>
      <c r="B110" s="1">
        <v>58</v>
      </c>
      <c r="C110" s="1">
        <v>58</v>
      </c>
      <c r="D110" s="1">
        <v>53</v>
      </c>
      <c r="E110" s="1">
        <v>1</v>
      </c>
      <c r="F110" s="1" t="s">
        <v>168</v>
      </c>
      <c r="G110" s="3">
        <v>13591</v>
      </c>
      <c r="H110" s="1">
        <v>81</v>
      </c>
      <c r="I110" s="1" t="s">
        <v>169</v>
      </c>
      <c r="J110" s="1" t="s">
        <v>47</v>
      </c>
      <c r="K110" s="1" t="s">
        <v>58</v>
      </c>
      <c r="L110" s="1">
        <v>36.299999999999997</v>
      </c>
      <c r="M110" s="1">
        <v>150</v>
      </c>
      <c r="N110" s="1">
        <v>60</v>
      </c>
      <c r="O110" s="1">
        <v>90</v>
      </c>
      <c r="P110" s="1">
        <v>105</v>
      </c>
      <c r="Q110" s="1">
        <v>60</v>
      </c>
      <c r="R110" s="1" t="s">
        <v>59</v>
      </c>
      <c r="S110" s="1" t="s">
        <v>50</v>
      </c>
      <c r="T110" s="1" t="s">
        <v>50</v>
      </c>
      <c r="U110" s="1" t="s">
        <v>50</v>
      </c>
      <c r="V110" s="1" t="s">
        <v>51</v>
      </c>
      <c r="W110" s="1" t="s">
        <v>50</v>
      </c>
      <c r="X110" s="1" t="s">
        <v>51</v>
      </c>
      <c r="Y110" s="1" t="s">
        <v>50</v>
      </c>
      <c r="Z110" s="1" t="s">
        <v>52</v>
      </c>
      <c r="AA110" s="1" t="s">
        <v>50</v>
      </c>
      <c r="AB110" s="1" t="s">
        <v>51</v>
      </c>
      <c r="AC110" s="1">
        <v>79</v>
      </c>
      <c r="AD110" s="1">
        <v>62</v>
      </c>
      <c r="AF110" s="1">
        <v>3.9</v>
      </c>
      <c r="AG110" s="1">
        <v>1413</v>
      </c>
      <c r="AK110" s="1" t="s">
        <v>50</v>
      </c>
      <c r="AL110" s="1" t="s">
        <v>50</v>
      </c>
      <c r="AN110" s="1" t="s">
        <v>51</v>
      </c>
      <c r="AO110" s="1" t="s">
        <v>51</v>
      </c>
      <c r="AP110" s="1" t="s">
        <v>51</v>
      </c>
      <c r="AQ110" s="1" t="s">
        <v>50</v>
      </c>
      <c r="AR110" s="1" t="s">
        <v>50</v>
      </c>
      <c r="AS110" s="1" t="s">
        <v>50</v>
      </c>
      <c r="AT110" s="1" t="s">
        <v>52</v>
      </c>
      <c r="AU110" s="1" t="s">
        <v>52</v>
      </c>
      <c r="AV110" s="1" t="s">
        <v>52</v>
      </c>
      <c r="AW110" s="6" t="s">
        <v>51</v>
      </c>
    </row>
    <row r="111" spans="1:49" x14ac:dyDescent="0.25">
      <c r="A111" s="4">
        <v>2000103</v>
      </c>
      <c r="B111" s="1">
        <v>60</v>
      </c>
      <c r="C111" s="1">
        <v>60</v>
      </c>
      <c r="D111" s="1">
        <v>60</v>
      </c>
      <c r="E111" s="1">
        <v>1</v>
      </c>
      <c r="F111" s="1" t="s">
        <v>170</v>
      </c>
      <c r="G111" s="3">
        <v>17660</v>
      </c>
      <c r="H111" s="1">
        <v>70</v>
      </c>
      <c r="I111" s="1" t="s">
        <v>169</v>
      </c>
      <c r="J111" s="1" t="s">
        <v>47</v>
      </c>
      <c r="K111" s="1" t="s">
        <v>58</v>
      </c>
      <c r="L111" s="1">
        <v>23.3</v>
      </c>
      <c r="M111" s="1">
        <v>140</v>
      </c>
      <c r="N111" s="1">
        <v>60</v>
      </c>
      <c r="O111" s="1">
        <v>80</v>
      </c>
      <c r="P111" s="1">
        <v>100</v>
      </c>
      <c r="Q111" s="1">
        <v>99</v>
      </c>
      <c r="R111" s="1" t="s">
        <v>54</v>
      </c>
      <c r="S111" s="1" t="s">
        <v>51</v>
      </c>
      <c r="T111" s="1" t="s">
        <v>50</v>
      </c>
      <c r="U111" s="1" t="s">
        <v>50</v>
      </c>
      <c r="V111" s="1" t="s">
        <v>51</v>
      </c>
      <c r="W111" s="1" t="s">
        <v>50</v>
      </c>
      <c r="X111" s="1" t="s">
        <v>50</v>
      </c>
      <c r="Y111" s="1" t="s">
        <v>50</v>
      </c>
      <c r="Z111" s="1" t="s">
        <v>52</v>
      </c>
      <c r="AA111" s="1" t="s">
        <v>50</v>
      </c>
      <c r="AB111" s="1" t="s">
        <v>51</v>
      </c>
      <c r="AK111" s="1" t="s">
        <v>50</v>
      </c>
      <c r="AL111" s="1" t="s">
        <v>51</v>
      </c>
      <c r="AM111" s="1" t="s">
        <v>50</v>
      </c>
      <c r="AN111" s="1" t="s">
        <v>50</v>
      </c>
      <c r="AO111" s="1" t="s">
        <v>50</v>
      </c>
      <c r="AP111" s="1" t="s">
        <v>50</v>
      </c>
      <c r="AQ111" s="1" t="s">
        <v>50</v>
      </c>
      <c r="AR111" s="1" t="s">
        <v>50</v>
      </c>
      <c r="AS111" s="1" t="s">
        <v>50</v>
      </c>
      <c r="AT111" s="1" t="s">
        <v>52</v>
      </c>
      <c r="AU111" s="1" t="s">
        <v>52</v>
      </c>
      <c r="AV111" s="1" t="s">
        <v>52</v>
      </c>
      <c r="AW111" s="6" t="s">
        <v>51</v>
      </c>
    </row>
    <row r="112" spans="1:49" x14ac:dyDescent="0.25">
      <c r="A112" s="4">
        <v>2000152</v>
      </c>
      <c r="B112" s="1">
        <v>70</v>
      </c>
      <c r="C112" s="1">
        <v>70</v>
      </c>
      <c r="E112" s="1">
        <v>1</v>
      </c>
      <c r="F112" s="1" t="s">
        <v>171</v>
      </c>
      <c r="G112" s="3">
        <v>17059</v>
      </c>
      <c r="H112" s="1">
        <v>72</v>
      </c>
      <c r="I112" s="1" t="s">
        <v>169</v>
      </c>
      <c r="J112" s="1" t="s">
        <v>47</v>
      </c>
      <c r="K112" s="1" t="s">
        <v>58</v>
      </c>
      <c r="L112" s="1">
        <v>42.3</v>
      </c>
      <c r="M112" s="1">
        <v>170</v>
      </c>
      <c r="N112" s="1">
        <v>100</v>
      </c>
      <c r="O112" s="1">
        <v>70</v>
      </c>
      <c r="P112" s="1">
        <v>135</v>
      </c>
      <c r="Q112" s="1">
        <v>90</v>
      </c>
      <c r="R112" s="1" t="s">
        <v>59</v>
      </c>
      <c r="S112" s="1" t="s">
        <v>50</v>
      </c>
      <c r="T112" s="1" t="s">
        <v>51</v>
      </c>
      <c r="U112" s="1" t="s">
        <v>51</v>
      </c>
      <c r="V112" s="1" t="s">
        <v>51</v>
      </c>
      <c r="W112" s="1" t="s">
        <v>50</v>
      </c>
      <c r="X112" s="1" t="s">
        <v>51</v>
      </c>
      <c r="Y112" s="1" t="s">
        <v>50</v>
      </c>
      <c r="Z112" s="1" t="s">
        <v>52</v>
      </c>
      <c r="AA112" s="1" t="s">
        <v>50</v>
      </c>
      <c r="AB112" s="1" t="s">
        <v>51</v>
      </c>
      <c r="AC112" s="1">
        <v>86</v>
      </c>
      <c r="AD112" s="1">
        <v>59</v>
      </c>
      <c r="AE112" s="1">
        <v>103</v>
      </c>
      <c r="AF112" s="1">
        <v>4.2</v>
      </c>
      <c r="AK112" s="1" t="s">
        <v>51</v>
      </c>
      <c r="AL112" s="1" t="s">
        <v>50</v>
      </c>
      <c r="AM112" s="1" t="s">
        <v>50</v>
      </c>
      <c r="AN112" s="1" t="s">
        <v>51</v>
      </c>
      <c r="AO112" s="1" t="s">
        <v>51</v>
      </c>
      <c r="AP112" s="1" t="s">
        <v>50</v>
      </c>
      <c r="AQ112" s="1" t="s">
        <v>51</v>
      </c>
      <c r="AR112" s="1" t="s">
        <v>50</v>
      </c>
      <c r="AS112" s="1" t="s">
        <v>50</v>
      </c>
      <c r="AT112" s="1" t="s">
        <v>52</v>
      </c>
      <c r="AU112" s="1" t="s">
        <v>52</v>
      </c>
      <c r="AV112" s="1" t="s">
        <v>52</v>
      </c>
      <c r="AW112" s="6" t="s">
        <v>51</v>
      </c>
    </row>
    <row r="113" spans="1:49" x14ac:dyDescent="0.25">
      <c r="A113" s="4">
        <v>2000423</v>
      </c>
      <c r="B113" s="1">
        <v>65</v>
      </c>
      <c r="D113" s="1">
        <v>65</v>
      </c>
      <c r="E113" s="1">
        <v>1</v>
      </c>
      <c r="F113" s="1" t="s">
        <v>172</v>
      </c>
      <c r="G113" s="3">
        <v>20508</v>
      </c>
      <c r="H113" s="1">
        <v>62</v>
      </c>
      <c r="I113" s="1" t="s">
        <v>169</v>
      </c>
      <c r="J113" s="1" t="s">
        <v>47</v>
      </c>
      <c r="K113" s="1" t="s">
        <v>58</v>
      </c>
      <c r="L113" s="1">
        <v>28.2</v>
      </c>
      <c r="M113" s="1">
        <v>130</v>
      </c>
      <c r="N113" s="1">
        <v>70</v>
      </c>
      <c r="O113" s="1">
        <v>60</v>
      </c>
      <c r="P113" s="1">
        <v>100</v>
      </c>
      <c r="Q113" s="1">
        <v>76</v>
      </c>
      <c r="R113" s="1" t="s">
        <v>54</v>
      </c>
      <c r="S113" s="1" t="s">
        <v>50</v>
      </c>
      <c r="T113" s="1" t="s">
        <v>50</v>
      </c>
      <c r="U113" s="1" t="s">
        <v>51</v>
      </c>
      <c r="V113" s="1" t="s">
        <v>51</v>
      </c>
      <c r="W113" s="1" t="s">
        <v>51</v>
      </c>
      <c r="X113" s="1" t="s">
        <v>51</v>
      </c>
      <c r="Y113" s="1" t="s">
        <v>50</v>
      </c>
      <c r="Z113" s="1" t="s">
        <v>52</v>
      </c>
      <c r="AA113" s="1" t="s">
        <v>50</v>
      </c>
      <c r="AB113" s="1" t="s">
        <v>50</v>
      </c>
      <c r="AC113" s="1">
        <v>147</v>
      </c>
      <c r="AD113" s="1">
        <v>33</v>
      </c>
      <c r="AF113" s="1">
        <v>4.2</v>
      </c>
      <c r="AK113" s="1" t="s">
        <v>50</v>
      </c>
      <c r="AL113" s="1" t="s">
        <v>51</v>
      </c>
      <c r="AM113" s="1" t="s">
        <v>50</v>
      </c>
      <c r="AN113" s="1" t="s">
        <v>51</v>
      </c>
      <c r="AO113" s="1" t="s">
        <v>51</v>
      </c>
      <c r="AP113" s="1" t="s">
        <v>50</v>
      </c>
      <c r="AQ113" s="1" t="s">
        <v>50</v>
      </c>
      <c r="AR113" s="1" t="s">
        <v>51</v>
      </c>
      <c r="AS113" s="1" t="s">
        <v>50</v>
      </c>
      <c r="AT113" s="1" t="s">
        <v>52</v>
      </c>
      <c r="AU113" s="1" t="s">
        <v>52</v>
      </c>
      <c r="AV113" s="1" t="s">
        <v>52</v>
      </c>
      <c r="AW113" s="6" t="s">
        <v>51</v>
      </c>
    </row>
    <row r="114" spans="1:49" x14ac:dyDescent="0.25">
      <c r="A114" s="4">
        <v>2000942</v>
      </c>
      <c r="B114" s="1">
        <v>65</v>
      </c>
      <c r="C114" s="1">
        <v>65</v>
      </c>
      <c r="E114" s="1">
        <v>1</v>
      </c>
      <c r="F114" s="1" t="s">
        <v>173</v>
      </c>
      <c r="G114" s="3">
        <v>12244</v>
      </c>
      <c r="H114" s="1">
        <v>85</v>
      </c>
      <c r="I114" s="1" t="s">
        <v>169</v>
      </c>
      <c r="J114" s="1" t="s">
        <v>57</v>
      </c>
      <c r="K114" s="1" t="s">
        <v>58</v>
      </c>
      <c r="O114" s="1">
        <v>0</v>
      </c>
      <c r="P114" s="1">
        <v>0</v>
      </c>
      <c r="T114" s="1" t="s">
        <v>50</v>
      </c>
      <c r="V114" s="1" t="s">
        <v>51</v>
      </c>
      <c r="W114" s="1" t="s">
        <v>50</v>
      </c>
      <c r="X114" s="1" t="s">
        <v>50</v>
      </c>
      <c r="Y114" s="1" t="s">
        <v>50</v>
      </c>
      <c r="Z114" s="1" t="s">
        <v>52</v>
      </c>
      <c r="AA114" s="1" t="s">
        <v>50</v>
      </c>
      <c r="AB114" s="1" t="s">
        <v>50</v>
      </c>
      <c r="AC114" s="1">
        <v>68</v>
      </c>
      <c r="AD114" s="1">
        <v>71</v>
      </c>
      <c r="AF114" s="1">
        <v>4.3</v>
      </c>
      <c r="AK114" s="1" t="s">
        <v>50</v>
      </c>
      <c r="AL114" s="1" t="s">
        <v>51</v>
      </c>
      <c r="AM114" s="1" t="s">
        <v>50</v>
      </c>
      <c r="AN114" s="1" t="s">
        <v>50</v>
      </c>
      <c r="AO114" s="1" t="s">
        <v>51</v>
      </c>
      <c r="AP114" s="1" t="s">
        <v>50</v>
      </c>
      <c r="AQ114" s="1" t="s">
        <v>50</v>
      </c>
      <c r="AR114" s="1" t="s">
        <v>50</v>
      </c>
      <c r="AS114" s="1" t="s">
        <v>50</v>
      </c>
      <c r="AT114" s="1" t="s">
        <v>52</v>
      </c>
      <c r="AU114" s="1" t="s">
        <v>52</v>
      </c>
      <c r="AV114" s="1" t="s">
        <v>52</v>
      </c>
      <c r="AW114" s="6" t="s">
        <v>51</v>
      </c>
    </row>
    <row r="115" spans="1:49" x14ac:dyDescent="0.25">
      <c r="A115" s="4">
        <v>2001607</v>
      </c>
      <c r="B115" s="1">
        <v>56.7</v>
      </c>
      <c r="C115" s="1">
        <v>56.7</v>
      </c>
      <c r="D115" s="1">
        <v>57</v>
      </c>
      <c r="E115" s="1">
        <v>1</v>
      </c>
      <c r="F115" s="1" t="s">
        <v>174</v>
      </c>
      <c r="G115" s="3">
        <v>8675</v>
      </c>
      <c r="H115" s="1">
        <v>95</v>
      </c>
      <c r="I115" s="1" t="s">
        <v>175</v>
      </c>
      <c r="J115" s="1" t="s">
        <v>47</v>
      </c>
      <c r="K115" s="1" t="s">
        <v>58</v>
      </c>
      <c r="L115" s="1">
        <v>25</v>
      </c>
      <c r="M115" s="1">
        <v>125</v>
      </c>
      <c r="N115" s="1">
        <v>60</v>
      </c>
      <c r="O115" s="1">
        <v>65</v>
      </c>
      <c r="P115" s="1">
        <v>92.5</v>
      </c>
      <c r="Q115" s="1">
        <v>50</v>
      </c>
      <c r="R115" s="1" t="s">
        <v>59</v>
      </c>
      <c r="S115" s="1" t="s">
        <v>50</v>
      </c>
      <c r="T115" s="1" t="s">
        <v>50</v>
      </c>
      <c r="U115" s="1" t="s">
        <v>50</v>
      </c>
      <c r="V115" s="1" t="s">
        <v>51</v>
      </c>
      <c r="W115" s="1" t="s">
        <v>50</v>
      </c>
      <c r="X115" s="1" t="s">
        <v>51</v>
      </c>
      <c r="Y115" s="1" t="s">
        <v>50</v>
      </c>
      <c r="Z115" s="1" t="b">
        <v>1</v>
      </c>
      <c r="AA115" s="1" t="s">
        <v>50</v>
      </c>
      <c r="AB115" s="1" t="s">
        <v>50</v>
      </c>
      <c r="AC115" s="1">
        <v>150</v>
      </c>
      <c r="AD115" s="1">
        <v>34</v>
      </c>
      <c r="AF115" s="1">
        <v>4.5999999999999996</v>
      </c>
      <c r="AK115" s="1" t="s">
        <v>50</v>
      </c>
      <c r="AL115" s="1" t="s">
        <v>51</v>
      </c>
      <c r="AM115" s="1" t="s">
        <v>50</v>
      </c>
      <c r="AN115" s="1" t="s">
        <v>50</v>
      </c>
      <c r="AO115" s="1" t="s">
        <v>51</v>
      </c>
      <c r="AP115" s="1" t="s">
        <v>50</v>
      </c>
      <c r="AQ115" s="1" t="s">
        <v>50</v>
      </c>
      <c r="AR115" s="1" t="s">
        <v>51</v>
      </c>
      <c r="AS115" s="1" t="s">
        <v>50</v>
      </c>
      <c r="AT115" s="1" t="s">
        <v>52</v>
      </c>
      <c r="AU115" s="1" t="s">
        <v>52</v>
      </c>
      <c r="AV115" s="1" t="s">
        <v>52</v>
      </c>
      <c r="AW115" s="6" t="s">
        <v>51</v>
      </c>
    </row>
    <row r="116" spans="1:49" x14ac:dyDescent="0.25">
      <c r="A116" s="4">
        <v>2002044</v>
      </c>
      <c r="B116" s="1">
        <v>66</v>
      </c>
      <c r="C116" s="1">
        <v>66</v>
      </c>
      <c r="D116" s="1">
        <v>66</v>
      </c>
      <c r="E116" s="1">
        <v>1</v>
      </c>
      <c r="F116" s="1" t="s">
        <v>176</v>
      </c>
      <c r="G116" s="3">
        <v>12835</v>
      </c>
      <c r="H116" s="1">
        <v>83</v>
      </c>
      <c r="I116" s="1" t="s">
        <v>169</v>
      </c>
      <c r="J116" s="1" t="s">
        <v>47</v>
      </c>
      <c r="K116" s="1" t="s">
        <v>58</v>
      </c>
      <c r="L116" s="1">
        <v>35.5</v>
      </c>
      <c r="M116" s="1">
        <v>125</v>
      </c>
      <c r="N116" s="1">
        <v>70</v>
      </c>
      <c r="O116" s="1">
        <v>55</v>
      </c>
      <c r="P116" s="1">
        <v>97.5</v>
      </c>
      <c r="Q116" s="1">
        <v>84</v>
      </c>
      <c r="R116" s="1" t="s">
        <v>54</v>
      </c>
      <c r="S116" s="1" t="s">
        <v>50</v>
      </c>
      <c r="T116" s="1" t="s">
        <v>50</v>
      </c>
      <c r="U116" s="1" t="s">
        <v>51</v>
      </c>
      <c r="V116" s="1" t="s">
        <v>51</v>
      </c>
      <c r="W116" s="1" t="s">
        <v>50</v>
      </c>
      <c r="X116" s="1" t="s">
        <v>51</v>
      </c>
      <c r="Y116" s="1" t="s">
        <v>50</v>
      </c>
      <c r="Z116" s="1" t="s">
        <v>52</v>
      </c>
      <c r="AA116" s="1" t="s">
        <v>50</v>
      </c>
      <c r="AB116" s="1" t="s">
        <v>50</v>
      </c>
      <c r="AC116" s="1">
        <v>93</v>
      </c>
      <c r="AD116" s="1">
        <v>49</v>
      </c>
      <c r="AE116" s="1">
        <v>151</v>
      </c>
      <c r="AF116" s="1">
        <v>3.6</v>
      </c>
      <c r="AI116" s="1">
        <v>6.6</v>
      </c>
      <c r="AJ116" s="1">
        <v>4.2</v>
      </c>
      <c r="AK116" s="1" t="s">
        <v>50</v>
      </c>
      <c r="AL116" s="1" t="s">
        <v>50</v>
      </c>
      <c r="AM116" s="1" t="s">
        <v>50</v>
      </c>
      <c r="AN116" s="1" t="s">
        <v>51</v>
      </c>
      <c r="AO116" s="1" t="s">
        <v>51</v>
      </c>
      <c r="AP116" s="1" t="s">
        <v>50</v>
      </c>
      <c r="AQ116" s="1" t="s">
        <v>50</v>
      </c>
      <c r="AR116" s="1" t="s">
        <v>50</v>
      </c>
      <c r="AS116" s="1" t="s">
        <v>50</v>
      </c>
      <c r="AT116" s="1" t="s">
        <v>52</v>
      </c>
      <c r="AU116" s="1" t="s">
        <v>52</v>
      </c>
      <c r="AV116" s="1" t="s">
        <v>52</v>
      </c>
      <c r="AW116" s="6" t="s">
        <v>51</v>
      </c>
    </row>
    <row r="117" spans="1:49" x14ac:dyDescent="0.25">
      <c r="A117" s="4">
        <v>2002094</v>
      </c>
      <c r="B117" s="1">
        <v>61</v>
      </c>
      <c r="C117" s="1">
        <v>61</v>
      </c>
      <c r="D117" s="1">
        <v>61</v>
      </c>
      <c r="E117" s="1">
        <v>1</v>
      </c>
      <c r="F117" s="1" t="s">
        <v>177</v>
      </c>
      <c r="G117" s="3">
        <v>13504</v>
      </c>
      <c r="H117" s="1">
        <v>82</v>
      </c>
      <c r="I117" s="1" t="s">
        <v>169</v>
      </c>
      <c r="J117" s="1" t="s">
        <v>70</v>
      </c>
      <c r="K117" s="1" t="s">
        <v>58</v>
      </c>
      <c r="L117" s="1">
        <v>20.8</v>
      </c>
      <c r="M117" s="1">
        <v>145</v>
      </c>
      <c r="N117" s="1">
        <v>70</v>
      </c>
      <c r="O117" s="1">
        <v>75</v>
      </c>
      <c r="P117" s="1">
        <v>107.5</v>
      </c>
      <c r="Q117" s="1">
        <v>71</v>
      </c>
      <c r="R117" s="1" t="s">
        <v>54</v>
      </c>
      <c r="S117" s="1" t="s">
        <v>50</v>
      </c>
      <c r="T117" s="1" t="s">
        <v>50</v>
      </c>
      <c r="U117" s="1" t="s">
        <v>50</v>
      </c>
      <c r="V117" s="1" t="s">
        <v>50</v>
      </c>
      <c r="W117" s="1" t="s">
        <v>50</v>
      </c>
      <c r="X117" s="1" t="s">
        <v>50</v>
      </c>
      <c r="Y117" s="1" t="s">
        <v>50</v>
      </c>
      <c r="Z117" s="1" t="s">
        <v>52</v>
      </c>
      <c r="AA117" s="1" t="s">
        <v>50</v>
      </c>
      <c r="AB117" s="1" t="s">
        <v>50</v>
      </c>
      <c r="AC117" s="1">
        <v>70</v>
      </c>
      <c r="AD117" s="1">
        <v>70</v>
      </c>
      <c r="AE117" s="1">
        <v>151</v>
      </c>
      <c r="AF117" s="1">
        <v>3.2</v>
      </c>
      <c r="AH117" s="1">
        <v>5.6</v>
      </c>
      <c r="AK117" s="1" t="s">
        <v>50</v>
      </c>
      <c r="AL117" s="1" t="s">
        <v>50</v>
      </c>
      <c r="AM117" s="1" t="s">
        <v>50</v>
      </c>
      <c r="AN117" s="1" t="s">
        <v>50</v>
      </c>
      <c r="AO117" s="1" t="s">
        <v>51</v>
      </c>
      <c r="AP117" s="1" t="s">
        <v>50</v>
      </c>
      <c r="AQ117" s="1" t="s">
        <v>50</v>
      </c>
      <c r="AR117" s="1" t="s">
        <v>51</v>
      </c>
      <c r="AS117" s="1" t="s">
        <v>50</v>
      </c>
      <c r="AT117" s="1" t="s">
        <v>52</v>
      </c>
      <c r="AU117" s="1" t="s">
        <v>52</v>
      </c>
      <c r="AV117" s="1" t="s">
        <v>52</v>
      </c>
      <c r="AW117" s="6" t="s">
        <v>51</v>
      </c>
    </row>
    <row r="118" spans="1:49" x14ac:dyDescent="0.25">
      <c r="A118" s="4">
        <v>2002181</v>
      </c>
      <c r="B118" s="1">
        <v>58</v>
      </c>
      <c r="C118" s="1">
        <v>58</v>
      </c>
      <c r="D118" s="1">
        <v>58</v>
      </c>
      <c r="E118" s="1">
        <v>1</v>
      </c>
      <c r="F118" s="1" t="s">
        <v>178</v>
      </c>
      <c r="G118" s="3">
        <v>9708</v>
      </c>
      <c r="H118" s="1">
        <v>92</v>
      </c>
      <c r="I118" s="1" t="s">
        <v>169</v>
      </c>
      <c r="J118" s="1" t="s">
        <v>47</v>
      </c>
      <c r="K118" s="1" t="s">
        <v>58</v>
      </c>
      <c r="L118" s="1">
        <v>40</v>
      </c>
      <c r="M118" s="1">
        <v>125</v>
      </c>
      <c r="N118" s="1">
        <v>80</v>
      </c>
      <c r="O118" s="1">
        <v>45</v>
      </c>
      <c r="P118" s="1">
        <v>102.5</v>
      </c>
      <c r="Q118" s="1">
        <v>76</v>
      </c>
      <c r="R118" s="1" t="s">
        <v>59</v>
      </c>
      <c r="S118" s="1" t="s">
        <v>51</v>
      </c>
      <c r="T118" s="1" t="s">
        <v>50</v>
      </c>
      <c r="U118" s="1" t="s">
        <v>50</v>
      </c>
      <c r="V118" s="1" t="s">
        <v>51</v>
      </c>
      <c r="W118" s="1" t="s">
        <v>50</v>
      </c>
      <c r="X118" s="1" t="s">
        <v>50</v>
      </c>
      <c r="Y118" s="1" t="s">
        <v>50</v>
      </c>
      <c r="Z118" s="1" t="s">
        <v>52</v>
      </c>
      <c r="AA118" s="1" t="s">
        <v>50</v>
      </c>
      <c r="AB118" s="1" t="s">
        <v>50</v>
      </c>
      <c r="AK118" s="1" t="s">
        <v>50</v>
      </c>
      <c r="AL118" s="1" t="s">
        <v>50</v>
      </c>
      <c r="AM118" s="1" t="s">
        <v>50</v>
      </c>
      <c r="AN118" s="1" t="s">
        <v>50</v>
      </c>
      <c r="AO118" s="1" t="s">
        <v>51</v>
      </c>
      <c r="AP118" s="1" t="s">
        <v>50</v>
      </c>
      <c r="AQ118" s="1" t="s">
        <v>50</v>
      </c>
      <c r="AR118" s="1" t="s">
        <v>50</v>
      </c>
      <c r="AS118" s="1" t="s">
        <v>50</v>
      </c>
      <c r="AT118" s="1" t="s">
        <v>52</v>
      </c>
      <c r="AU118" s="1" t="s">
        <v>52</v>
      </c>
      <c r="AV118" s="1" t="s">
        <v>52</v>
      </c>
      <c r="AW118" s="6" t="s">
        <v>51</v>
      </c>
    </row>
    <row r="119" spans="1:49" x14ac:dyDescent="0.25">
      <c r="A119" s="4">
        <v>2002627</v>
      </c>
      <c r="B119" s="1">
        <v>57</v>
      </c>
      <c r="C119" s="1">
        <v>57</v>
      </c>
      <c r="D119" s="1">
        <v>37</v>
      </c>
      <c r="E119" s="1">
        <v>1</v>
      </c>
      <c r="F119" s="1" t="s">
        <v>179</v>
      </c>
      <c r="G119" s="3">
        <v>12556</v>
      </c>
      <c r="H119" s="1">
        <v>84</v>
      </c>
      <c r="I119" s="1" t="s">
        <v>169</v>
      </c>
      <c r="J119" s="1" t="s">
        <v>47</v>
      </c>
      <c r="K119" s="1" t="s">
        <v>58</v>
      </c>
      <c r="L119" s="1">
        <v>30.2</v>
      </c>
      <c r="M119" s="1">
        <v>140</v>
      </c>
      <c r="N119" s="1">
        <v>60</v>
      </c>
      <c r="O119" s="1">
        <v>80</v>
      </c>
      <c r="P119" s="1">
        <v>100</v>
      </c>
      <c r="Q119" s="1">
        <v>61</v>
      </c>
      <c r="R119" s="1" t="s">
        <v>54</v>
      </c>
      <c r="S119" s="1" t="s">
        <v>50</v>
      </c>
      <c r="T119" s="1" t="s">
        <v>50</v>
      </c>
      <c r="U119" s="1" t="s">
        <v>50</v>
      </c>
      <c r="V119" s="1" t="s">
        <v>51</v>
      </c>
      <c r="W119" s="1" t="s">
        <v>50</v>
      </c>
      <c r="X119" s="1" t="s">
        <v>51</v>
      </c>
      <c r="Y119" s="1" t="s">
        <v>50</v>
      </c>
      <c r="Z119" s="1" t="b">
        <v>1</v>
      </c>
      <c r="AA119" s="1" t="s">
        <v>50</v>
      </c>
      <c r="AB119" s="1" t="s">
        <v>50</v>
      </c>
      <c r="AK119" s="1" t="s">
        <v>50</v>
      </c>
      <c r="AL119" s="1" t="s">
        <v>51</v>
      </c>
      <c r="AM119" s="1" t="s">
        <v>50</v>
      </c>
      <c r="AN119" s="1" t="s">
        <v>51</v>
      </c>
      <c r="AO119" s="1" t="s">
        <v>51</v>
      </c>
      <c r="AP119" s="1" t="s">
        <v>51</v>
      </c>
      <c r="AQ119" s="1" t="s">
        <v>50</v>
      </c>
      <c r="AR119" s="1" t="s">
        <v>51</v>
      </c>
      <c r="AS119" s="1" t="s">
        <v>50</v>
      </c>
      <c r="AT119" s="1" t="s">
        <v>52</v>
      </c>
      <c r="AU119" s="1" t="s">
        <v>52</v>
      </c>
      <c r="AV119" s="1" t="s">
        <v>52</v>
      </c>
      <c r="AW119" s="6" t="s">
        <v>51</v>
      </c>
    </row>
    <row r="120" spans="1:49" x14ac:dyDescent="0.25">
      <c r="A120" s="4">
        <v>2002673</v>
      </c>
      <c r="B120" s="1">
        <v>57</v>
      </c>
      <c r="C120" s="1">
        <v>57</v>
      </c>
      <c r="D120" s="1">
        <v>57</v>
      </c>
      <c r="E120" s="1">
        <v>1</v>
      </c>
      <c r="F120" s="1" t="s">
        <v>180</v>
      </c>
      <c r="G120" s="3">
        <v>27857</v>
      </c>
      <c r="H120" s="1">
        <v>42</v>
      </c>
      <c r="I120" s="1" t="s">
        <v>169</v>
      </c>
      <c r="J120" s="1" t="s">
        <v>57</v>
      </c>
      <c r="K120" s="1" t="s">
        <v>58</v>
      </c>
      <c r="L120" s="1">
        <v>57.3</v>
      </c>
      <c r="M120" s="1">
        <v>140</v>
      </c>
      <c r="N120" s="1">
        <v>70</v>
      </c>
      <c r="O120" s="1">
        <v>70</v>
      </c>
      <c r="P120" s="1">
        <v>105</v>
      </c>
      <c r="Q120" s="1">
        <v>81</v>
      </c>
      <c r="R120" s="1" t="s">
        <v>54</v>
      </c>
      <c r="S120" s="1" t="s">
        <v>50</v>
      </c>
      <c r="T120" s="1" t="s">
        <v>50</v>
      </c>
      <c r="U120" s="1" t="s">
        <v>50</v>
      </c>
      <c r="V120" s="1" t="s">
        <v>50</v>
      </c>
      <c r="W120" s="1" t="s">
        <v>50</v>
      </c>
      <c r="X120" s="1" t="s">
        <v>50</v>
      </c>
      <c r="Y120" s="1" t="s">
        <v>50</v>
      </c>
      <c r="Z120" s="1" t="s">
        <v>52</v>
      </c>
      <c r="AA120" s="1" t="s">
        <v>50</v>
      </c>
      <c r="AB120" s="1" t="s">
        <v>50</v>
      </c>
      <c r="AC120" s="1">
        <v>55</v>
      </c>
      <c r="AD120" s="1" t="s">
        <v>92</v>
      </c>
      <c r="AF120" s="1">
        <v>4.7</v>
      </c>
      <c r="AK120" s="1" t="s">
        <v>50</v>
      </c>
      <c r="AL120" s="1" t="s">
        <v>51</v>
      </c>
      <c r="AM120" s="1" t="s">
        <v>50</v>
      </c>
      <c r="AN120" s="1" t="s">
        <v>51</v>
      </c>
      <c r="AO120" s="1" t="s">
        <v>50</v>
      </c>
      <c r="AP120" s="1" t="s">
        <v>50</v>
      </c>
      <c r="AQ120" s="1" t="s">
        <v>50</v>
      </c>
      <c r="AR120" s="1" t="s">
        <v>50</v>
      </c>
      <c r="AS120" s="1" t="s">
        <v>50</v>
      </c>
      <c r="AT120" s="1" t="s">
        <v>52</v>
      </c>
      <c r="AU120" s="1" t="s">
        <v>52</v>
      </c>
      <c r="AV120" s="1" t="s">
        <v>52</v>
      </c>
      <c r="AW120" s="6" t="s">
        <v>50</v>
      </c>
    </row>
    <row r="121" spans="1:49" x14ac:dyDescent="0.25">
      <c r="A121" s="4">
        <v>2004069</v>
      </c>
      <c r="B121" s="1">
        <v>55</v>
      </c>
      <c r="C121" s="1">
        <v>55</v>
      </c>
      <c r="D121" s="1">
        <v>55</v>
      </c>
      <c r="E121" s="1">
        <v>1</v>
      </c>
      <c r="F121" s="1" t="s">
        <v>181</v>
      </c>
      <c r="G121" s="3">
        <v>20377</v>
      </c>
      <c r="H121" s="1">
        <v>63</v>
      </c>
      <c r="I121" s="1" t="s">
        <v>169</v>
      </c>
      <c r="J121" s="1" t="s">
        <v>47</v>
      </c>
      <c r="K121" s="1" t="s">
        <v>58</v>
      </c>
      <c r="L121" s="1">
        <v>32</v>
      </c>
      <c r="M121" s="1">
        <v>115</v>
      </c>
      <c r="N121" s="1">
        <v>70</v>
      </c>
      <c r="O121" s="1">
        <v>45</v>
      </c>
      <c r="P121" s="1">
        <v>92.5</v>
      </c>
      <c r="Q121" s="1">
        <v>66</v>
      </c>
      <c r="R121" s="1" t="s">
        <v>54</v>
      </c>
      <c r="S121" s="1" t="s">
        <v>50</v>
      </c>
      <c r="T121" s="1" t="s">
        <v>50</v>
      </c>
      <c r="U121" s="1" t="s">
        <v>50</v>
      </c>
      <c r="V121" s="1" t="s">
        <v>50</v>
      </c>
      <c r="W121" s="1" t="s">
        <v>50</v>
      </c>
      <c r="X121" s="1" t="s">
        <v>51</v>
      </c>
      <c r="Y121" s="1" t="s">
        <v>50</v>
      </c>
      <c r="Z121" s="1" t="s">
        <v>52</v>
      </c>
      <c r="AA121" s="1" t="s">
        <v>50</v>
      </c>
      <c r="AB121" s="1" t="s">
        <v>50</v>
      </c>
      <c r="AC121" s="1">
        <v>78</v>
      </c>
      <c r="AD121" s="1">
        <v>71</v>
      </c>
      <c r="AF121" s="1">
        <v>3.8</v>
      </c>
      <c r="AK121" s="1" t="s">
        <v>51</v>
      </c>
      <c r="AL121" s="1" t="s">
        <v>50</v>
      </c>
      <c r="AM121" s="1" t="s">
        <v>50</v>
      </c>
      <c r="AN121" s="1" t="s">
        <v>51</v>
      </c>
      <c r="AO121" s="1" t="s">
        <v>51</v>
      </c>
      <c r="AP121" s="1" t="s">
        <v>50</v>
      </c>
      <c r="AQ121" s="1" t="s">
        <v>51</v>
      </c>
      <c r="AR121" s="1" t="s">
        <v>50</v>
      </c>
      <c r="AS121" s="1" t="s">
        <v>50</v>
      </c>
      <c r="AT121" s="1" t="s">
        <v>52</v>
      </c>
      <c r="AU121" s="1" t="s">
        <v>52</v>
      </c>
      <c r="AV121" s="1" t="s">
        <v>52</v>
      </c>
      <c r="AW121" s="6" t="s">
        <v>51</v>
      </c>
    </row>
    <row r="122" spans="1:49" x14ac:dyDescent="0.25">
      <c r="A122" s="4">
        <v>2005276</v>
      </c>
      <c r="B122" s="1">
        <v>52</v>
      </c>
      <c r="C122" s="1">
        <v>52</v>
      </c>
      <c r="D122" s="1">
        <v>52</v>
      </c>
      <c r="E122" s="1">
        <v>1</v>
      </c>
      <c r="F122" s="1" t="s">
        <v>182</v>
      </c>
      <c r="G122" s="3">
        <v>19356</v>
      </c>
      <c r="H122" s="1">
        <v>66</v>
      </c>
      <c r="I122" s="1" t="s">
        <v>169</v>
      </c>
      <c r="J122" s="1" t="s">
        <v>57</v>
      </c>
      <c r="K122" s="1" t="s">
        <v>58</v>
      </c>
      <c r="L122" s="1">
        <v>22.5</v>
      </c>
      <c r="M122" s="1">
        <v>100</v>
      </c>
      <c r="N122" s="1">
        <v>65</v>
      </c>
      <c r="O122" s="1">
        <v>35</v>
      </c>
      <c r="P122" s="1">
        <v>82.5</v>
      </c>
      <c r="Q122" s="1">
        <v>91</v>
      </c>
      <c r="R122" s="1" t="s">
        <v>49</v>
      </c>
      <c r="S122" s="1" t="s">
        <v>50</v>
      </c>
      <c r="T122" s="1" t="s">
        <v>50</v>
      </c>
      <c r="U122" s="1" t="s">
        <v>50</v>
      </c>
      <c r="V122" s="1" t="s">
        <v>50</v>
      </c>
      <c r="W122" s="1" t="s">
        <v>50</v>
      </c>
      <c r="X122" s="1" t="s">
        <v>50</v>
      </c>
      <c r="Y122" s="1" t="s">
        <v>50</v>
      </c>
      <c r="Z122" s="1" t="s">
        <v>52</v>
      </c>
      <c r="AA122" s="1" t="s">
        <v>50</v>
      </c>
      <c r="AB122" s="1" t="s">
        <v>50</v>
      </c>
      <c r="AK122" s="1" t="s">
        <v>50</v>
      </c>
      <c r="AL122" s="1" t="s">
        <v>50</v>
      </c>
      <c r="AM122" s="1" t="s">
        <v>50</v>
      </c>
      <c r="AN122" s="1" t="s">
        <v>51</v>
      </c>
      <c r="AO122" s="1" t="s">
        <v>50</v>
      </c>
      <c r="AP122" s="1" t="s">
        <v>50</v>
      </c>
      <c r="AQ122" s="1" t="s">
        <v>50</v>
      </c>
      <c r="AR122" s="1" t="s">
        <v>50</v>
      </c>
      <c r="AS122" s="1" t="s">
        <v>50</v>
      </c>
      <c r="AT122" s="1" t="s">
        <v>52</v>
      </c>
      <c r="AU122" s="1" t="s">
        <v>52</v>
      </c>
      <c r="AV122" s="1" t="s">
        <v>52</v>
      </c>
      <c r="AW122" s="6" t="s">
        <v>50</v>
      </c>
    </row>
    <row r="123" spans="1:49" x14ac:dyDescent="0.25">
      <c r="A123" s="4">
        <v>2005340</v>
      </c>
      <c r="B123" s="1">
        <v>52</v>
      </c>
      <c r="C123" s="1">
        <v>52</v>
      </c>
      <c r="D123" s="1">
        <v>52</v>
      </c>
      <c r="E123" s="1">
        <v>1</v>
      </c>
      <c r="F123" s="1" t="s">
        <v>183</v>
      </c>
      <c r="G123" s="3">
        <v>12027</v>
      </c>
      <c r="H123" s="1">
        <v>86</v>
      </c>
      <c r="I123" s="1" t="s">
        <v>169</v>
      </c>
      <c r="J123" s="1" t="s">
        <v>47</v>
      </c>
      <c r="K123" s="1" t="s">
        <v>58</v>
      </c>
      <c r="L123" s="1">
        <v>35.700000000000003</v>
      </c>
      <c r="M123" s="1">
        <v>122</v>
      </c>
      <c r="N123" s="1">
        <v>70</v>
      </c>
      <c r="O123" s="1">
        <v>52</v>
      </c>
      <c r="P123" s="1">
        <v>96</v>
      </c>
      <c r="Q123" s="1">
        <v>87</v>
      </c>
      <c r="R123" s="1" t="s">
        <v>54</v>
      </c>
      <c r="S123" s="1" t="s">
        <v>50</v>
      </c>
      <c r="T123" s="1" t="s">
        <v>50</v>
      </c>
      <c r="U123" s="1" t="s">
        <v>50</v>
      </c>
      <c r="V123" s="1" t="s">
        <v>51</v>
      </c>
      <c r="W123" s="1" t="s">
        <v>50</v>
      </c>
      <c r="X123" s="1" t="s">
        <v>51</v>
      </c>
      <c r="Y123" s="1" t="s">
        <v>50</v>
      </c>
      <c r="Z123" s="1" t="b">
        <v>1</v>
      </c>
      <c r="AA123" s="1" t="s">
        <v>50</v>
      </c>
      <c r="AB123" s="1" t="s">
        <v>50</v>
      </c>
      <c r="AC123" s="1">
        <v>88</v>
      </c>
      <c r="AD123" s="1">
        <v>52</v>
      </c>
      <c r="AE123" s="1">
        <v>151</v>
      </c>
      <c r="AF123" s="1">
        <v>4.4000000000000004</v>
      </c>
      <c r="AK123" s="1" t="s">
        <v>50</v>
      </c>
      <c r="AL123" s="1" t="s">
        <v>51</v>
      </c>
      <c r="AM123" s="1" t="s">
        <v>50</v>
      </c>
      <c r="AN123" s="1" t="s">
        <v>51</v>
      </c>
      <c r="AO123" s="1" t="s">
        <v>51</v>
      </c>
      <c r="AP123" s="1" t="s">
        <v>50</v>
      </c>
      <c r="AQ123" s="1" t="s">
        <v>50</v>
      </c>
      <c r="AR123" s="1" t="s">
        <v>50</v>
      </c>
      <c r="AS123" s="1" t="s">
        <v>50</v>
      </c>
      <c r="AT123" s="1" t="s">
        <v>52</v>
      </c>
      <c r="AU123" s="1" t="s">
        <v>52</v>
      </c>
      <c r="AV123" s="1" t="s">
        <v>52</v>
      </c>
      <c r="AW123" s="6" t="s">
        <v>51</v>
      </c>
    </row>
    <row r="124" spans="1:49" x14ac:dyDescent="0.25">
      <c r="A124" s="4">
        <v>2005373</v>
      </c>
      <c r="B124" s="1">
        <v>51</v>
      </c>
      <c r="C124" s="1">
        <v>51</v>
      </c>
      <c r="D124" s="1">
        <v>51</v>
      </c>
      <c r="E124" s="1">
        <v>1</v>
      </c>
      <c r="F124" s="1" t="s">
        <v>184</v>
      </c>
      <c r="G124" s="3">
        <v>14410</v>
      </c>
      <c r="H124" s="1">
        <v>79</v>
      </c>
      <c r="I124" s="1" t="s">
        <v>169</v>
      </c>
      <c r="J124" s="1" t="s">
        <v>47</v>
      </c>
      <c r="K124" s="1" t="s">
        <v>58</v>
      </c>
      <c r="L124" s="1">
        <v>20</v>
      </c>
      <c r="M124" s="1">
        <v>144</v>
      </c>
      <c r="N124" s="1">
        <v>90</v>
      </c>
      <c r="O124" s="1">
        <v>54</v>
      </c>
      <c r="P124" s="1">
        <v>117</v>
      </c>
      <c r="Q124" s="1">
        <v>59</v>
      </c>
      <c r="R124" s="1" t="s">
        <v>54</v>
      </c>
      <c r="S124" s="1" t="s">
        <v>51</v>
      </c>
      <c r="T124" s="1" t="s">
        <v>50</v>
      </c>
      <c r="U124" s="1" t="s">
        <v>51</v>
      </c>
      <c r="V124" s="1" t="s">
        <v>50</v>
      </c>
      <c r="W124" s="1" t="s">
        <v>50</v>
      </c>
      <c r="X124" s="1" t="s">
        <v>50</v>
      </c>
      <c r="Y124" s="1" t="s">
        <v>50</v>
      </c>
      <c r="Z124" s="1" t="s">
        <v>52</v>
      </c>
      <c r="AA124" s="1" t="s">
        <v>50</v>
      </c>
      <c r="AB124" s="1" t="s">
        <v>50</v>
      </c>
      <c r="AC124" s="1">
        <v>51</v>
      </c>
      <c r="AD124" s="1">
        <v>88</v>
      </c>
      <c r="AE124" s="1">
        <v>127</v>
      </c>
      <c r="AF124" s="1">
        <v>4.5</v>
      </c>
      <c r="AK124" s="1" t="s">
        <v>51</v>
      </c>
      <c r="AL124" s="1" t="s">
        <v>50</v>
      </c>
      <c r="AM124" s="1" t="s">
        <v>50</v>
      </c>
      <c r="AN124" s="1" t="s">
        <v>51</v>
      </c>
      <c r="AO124" s="1" t="s">
        <v>50</v>
      </c>
      <c r="AP124" s="1" t="s">
        <v>50</v>
      </c>
      <c r="AQ124" s="1" t="s">
        <v>50</v>
      </c>
      <c r="AR124" s="1" t="s">
        <v>50</v>
      </c>
      <c r="AS124" s="1" t="s">
        <v>50</v>
      </c>
      <c r="AT124" s="1" t="s">
        <v>52</v>
      </c>
      <c r="AU124" s="1" t="s">
        <v>52</v>
      </c>
      <c r="AV124" s="1" t="s">
        <v>52</v>
      </c>
      <c r="AW124" s="6" t="s">
        <v>50</v>
      </c>
    </row>
    <row r="125" spans="1:49" x14ac:dyDescent="0.25">
      <c r="A125" s="4">
        <v>2006904</v>
      </c>
      <c r="B125" s="1">
        <v>71</v>
      </c>
      <c r="C125" s="1">
        <v>71</v>
      </c>
      <c r="D125" s="1">
        <v>71</v>
      </c>
      <c r="E125" s="1">
        <v>1</v>
      </c>
      <c r="F125" s="1" t="s">
        <v>185</v>
      </c>
      <c r="G125" s="3">
        <v>11680</v>
      </c>
      <c r="H125" s="1">
        <v>87</v>
      </c>
      <c r="I125" s="1" t="s">
        <v>169</v>
      </c>
      <c r="J125" s="1" t="s">
        <v>47</v>
      </c>
      <c r="K125" s="1" t="s">
        <v>58</v>
      </c>
      <c r="L125" s="1">
        <v>24.9</v>
      </c>
      <c r="M125" s="1">
        <v>140</v>
      </c>
      <c r="N125" s="1">
        <v>60</v>
      </c>
      <c r="O125" s="1">
        <v>80</v>
      </c>
      <c r="P125" s="1">
        <v>100</v>
      </c>
      <c r="Q125" s="1">
        <v>73</v>
      </c>
      <c r="R125" s="1" t="s">
        <v>54</v>
      </c>
      <c r="S125" s="1" t="s">
        <v>50</v>
      </c>
      <c r="T125" s="1" t="s">
        <v>50</v>
      </c>
      <c r="U125" s="1" t="s">
        <v>50</v>
      </c>
      <c r="V125" s="1" t="s">
        <v>51</v>
      </c>
      <c r="W125" s="1" t="s">
        <v>50</v>
      </c>
      <c r="X125" s="1" t="s">
        <v>51</v>
      </c>
      <c r="Y125" s="1" t="s">
        <v>51</v>
      </c>
      <c r="Z125" s="1" t="s">
        <v>52</v>
      </c>
      <c r="AA125" s="1" t="s">
        <v>50</v>
      </c>
      <c r="AB125" s="1" t="s">
        <v>50</v>
      </c>
      <c r="AK125" s="1" t="s">
        <v>51</v>
      </c>
      <c r="AL125" s="1" t="s">
        <v>50</v>
      </c>
      <c r="AM125" s="1" t="s">
        <v>50</v>
      </c>
      <c r="AN125" s="1" t="s">
        <v>51</v>
      </c>
      <c r="AO125" s="1" t="s">
        <v>51</v>
      </c>
      <c r="AP125" s="1" t="s">
        <v>50</v>
      </c>
      <c r="AQ125" s="1" t="s">
        <v>50</v>
      </c>
      <c r="AR125" s="1" t="s">
        <v>50</v>
      </c>
      <c r="AS125" s="1" t="s">
        <v>50</v>
      </c>
      <c r="AT125" s="1" t="s">
        <v>52</v>
      </c>
      <c r="AU125" s="1" t="s">
        <v>52</v>
      </c>
      <c r="AV125" s="1" t="s">
        <v>52</v>
      </c>
      <c r="AW125" s="6" t="s">
        <v>51</v>
      </c>
    </row>
    <row r="126" spans="1:49" x14ac:dyDescent="0.25">
      <c r="A126" s="4">
        <v>2006993</v>
      </c>
      <c r="B126" s="1">
        <v>75</v>
      </c>
      <c r="D126" s="1">
        <v>75</v>
      </c>
      <c r="E126" s="1">
        <v>1</v>
      </c>
      <c r="F126" s="1" t="s">
        <v>186</v>
      </c>
      <c r="G126" s="3">
        <v>13713</v>
      </c>
      <c r="H126" s="1">
        <v>81</v>
      </c>
      <c r="I126" s="1" t="s">
        <v>169</v>
      </c>
      <c r="J126" s="1" t="s">
        <v>47</v>
      </c>
      <c r="K126" s="1" t="s">
        <v>58</v>
      </c>
      <c r="L126" s="1">
        <v>32.9</v>
      </c>
      <c r="M126" s="1">
        <v>140</v>
      </c>
      <c r="N126" s="1">
        <v>70</v>
      </c>
      <c r="O126" s="1">
        <v>70</v>
      </c>
      <c r="P126" s="1">
        <v>105</v>
      </c>
      <c r="Q126" s="1">
        <v>67</v>
      </c>
      <c r="R126" s="1" t="s">
        <v>54</v>
      </c>
      <c r="S126" s="1" t="s">
        <v>51</v>
      </c>
      <c r="T126" s="1" t="s">
        <v>50</v>
      </c>
      <c r="U126" s="1" t="s">
        <v>50</v>
      </c>
      <c r="V126" s="1" t="s">
        <v>51</v>
      </c>
      <c r="W126" s="1" t="s">
        <v>50</v>
      </c>
      <c r="X126" s="1" t="s">
        <v>51</v>
      </c>
      <c r="Y126" s="1" t="s">
        <v>51</v>
      </c>
      <c r="Z126" s="1" t="s">
        <v>52</v>
      </c>
      <c r="AA126" s="1" t="s">
        <v>50</v>
      </c>
      <c r="AB126" s="1" t="s">
        <v>50</v>
      </c>
      <c r="AK126" s="1" t="s">
        <v>50</v>
      </c>
      <c r="AL126" s="1" t="s">
        <v>51</v>
      </c>
      <c r="AM126" s="1" t="s">
        <v>50</v>
      </c>
      <c r="AN126" s="1" t="s">
        <v>51</v>
      </c>
      <c r="AO126" s="1" t="s">
        <v>51</v>
      </c>
      <c r="AP126" s="1" t="s">
        <v>50</v>
      </c>
      <c r="AQ126" s="1" t="s">
        <v>50</v>
      </c>
      <c r="AR126" s="1" t="s">
        <v>51</v>
      </c>
      <c r="AS126" s="1" t="s">
        <v>51</v>
      </c>
      <c r="AT126" s="1" t="s">
        <v>52</v>
      </c>
      <c r="AU126" s="1" t="s">
        <v>52</v>
      </c>
      <c r="AV126" s="1" t="s">
        <v>52</v>
      </c>
      <c r="AW126" s="6" t="s">
        <v>51</v>
      </c>
    </row>
    <row r="127" spans="1:49" x14ac:dyDescent="0.25">
      <c r="A127" s="4">
        <v>2007040</v>
      </c>
      <c r="B127" s="1">
        <v>68</v>
      </c>
      <c r="C127" s="1">
        <v>68</v>
      </c>
      <c r="D127" s="1">
        <v>65</v>
      </c>
      <c r="E127" s="1">
        <v>1</v>
      </c>
      <c r="F127" s="1" t="s">
        <v>187</v>
      </c>
      <c r="G127" s="3">
        <v>12330</v>
      </c>
      <c r="H127" s="1">
        <v>85</v>
      </c>
      <c r="I127" s="1" t="s">
        <v>169</v>
      </c>
      <c r="J127" s="1" t="s">
        <v>47</v>
      </c>
      <c r="K127" s="1" t="s">
        <v>58</v>
      </c>
      <c r="L127" s="1">
        <v>41.1</v>
      </c>
      <c r="M127" s="1">
        <v>130</v>
      </c>
      <c r="N127" s="1">
        <v>80</v>
      </c>
      <c r="O127" s="1">
        <v>50</v>
      </c>
      <c r="P127" s="1">
        <v>105</v>
      </c>
      <c r="Q127" s="1">
        <v>65</v>
      </c>
      <c r="R127" s="1" t="s">
        <v>49</v>
      </c>
      <c r="S127" s="1" t="s">
        <v>50</v>
      </c>
      <c r="T127" s="1" t="s">
        <v>51</v>
      </c>
      <c r="U127" s="1" t="s">
        <v>50</v>
      </c>
      <c r="V127" s="1" t="s">
        <v>51</v>
      </c>
      <c r="W127" s="1" t="s">
        <v>51</v>
      </c>
      <c r="X127" s="1" t="s">
        <v>50</v>
      </c>
      <c r="Y127" s="1" t="s">
        <v>50</v>
      </c>
      <c r="Z127" s="1" t="s">
        <v>52</v>
      </c>
      <c r="AA127" s="1" t="s">
        <v>50</v>
      </c>
      <c r="AB127" s="1" t="s">
        <v>50</v>
      </c>
      <c r="AC127" s="1">
        <v>147</v>
      </c>
      <c r="AD127" s="1">
        <v>28</v>
      </c>
      <c r="AE127" s="1">
        <v>120</v>
      </c>
      <c r="AF127" s="1">
        <v>4.7</v>
      </c>
      <c r="AK127" s="1" t="s">
        <v>50</v>
      </c>
      <c r="AL127" s="1" t="s">
        <v>50</v>
      </c>
      <c r="AM127" s="1" t="s">
        <v>50</v>
      </c>
      <c r="AN127" s="1" t="s">
        <v>51</v>
      </c>
      <c r="AO127" s="1" t="s">
        <v>51</v>
      </c>
      <c r="AP127" s="1" t="s">
        <v>51</v>
      </c>
      <c r="AQ127" s="1" t="s">
        <v>50</v>
      </c>
      <c r="AR127" s="1" t="s">
        <v>51</v>
      </c>
      <c r="AS127" s="1" t="s">
        <v>50</v>
      </c>
      <c r="AT127" s="1" t="s">
        <v>52</v>
      </c>
      <c r="AU127" s="1" t="s">
        <v>52</v>
      </c>
      <c r="AV127" s="1" t="s">
        <v>52</v>
      </c>
      <c r="AW127" s="6" t="s">
        <v>51</v>
      </c>
    </row>
    <row r="128" spans="1:49" x14ac:dyDescent="0.25">
      <c r="A128" s="4">
        <v>2007179</v>
      </c>
      <c r="B128" s="1">
        <v>66</v>
      </c>
      <c r="C128" s="1">
        <v>66</v>
      </c>
      <c r="E128" s="1">
        <v>1</v>
      </c>
      <c r="F128" s="1" t="s">
        <v>188</v>
      </c>
      <c r="G128" s="3">
        <v>13566</v>
      </c>
      <c r="H128" s="1">
        <v>81</v>
      </c>
      <c r="I128" s="1" t="s">
        <v>169</v>
      </c>
      <c r="J128" s="1" t="s">
        <v>47</v>
      </c>
      <c r="K128" s="1" t="s">
        <v>58</v>
      </c>
      <c r="L128" s="1">
        <v>31.6</v>
      </c>
      <c r="M128" s="1">
        <v>146</v>
      </c>
      <c r="N128" s="1">
        <v>90</v>
      </c>
      <c r="O128" s="1">
        <v>56</v>
      </c>
      <c r="P128" s="1">
        <v>118</v>
      </c>
      <c r="Q128" s="1">
        <v>91</v>
      </c>
      <c r="R128" s="1" t="s">
        <v>54</v>
      </c>
      <c r="S128" s="1" t="s">
        <v>50</v>
      </c>
      <c r="T128" s="1" t="s">
        <v>50</v>
      </c>
      <c r="U128" s="1" t="s">
        <v>50</v>
      </c>
      <c r="V128" s="1" t="s">
        <v>51</v>
      </c>
      <c r="W128" s="1" t="s">
        <v>50</v>
      </c>
      <c r="X128" s="1" t="s">
        <v>51</v>
      </c>
      <c r="Y128" s="1" t="s">
        <v>50</v>
      </c>
      <c r="Z128" s="1" t="s">
        <v>52</v>
      </c>
      <c r="AA128" s="1" t="s">
        <v>50</v>
      </c>
      <c r="AB128" s="1" t="s">
        <v>50</v>
      </c>
      <c r="AC128" s="1">
        <v>82</v>
      </c>
      <c r="AD128" s="1">
        <v>58</v>
      </c>
      <c r="AE128" s="1">
        <v>124</v>
      </c>
      <c r="AF128" s="1">
        <v>4.5</v>
      </c>
      <c r="AI128" s="1">
        <v>4</v>
      </c>
      <c r="AJ128" s="1">
        <v>1.7</v>
      </c>
      <c r="AK128" s="1" t="s">
        <v>50</v>
      </c>
      <c r="AL128" s="1" t="s">
        <v>50</v>
      </c>
      <c r="AM128" s="1" t="s">
        <v>50</v>
      </c>
      <c r="AN128" s="1" t="s">
        <v>50</v>
      </c>
      <c r="AO128" s="1" t="s">
        <v>51</v>
      </c>
      <c r="AP128" s="1" t="s">
        <v>50</v>
      </c>
      <c r="AQ128" s="1" t="s">
        <v>51</v>
      </c>
      <c r="AR128" s="1" t="s">
        <v>51</v>
      </c>
      <c r="AS128" s="1" t="s">
        <v>50</v>
      </c>
      <c r="AT128" s="1" t="s">
        <v>52</v>
      </c>
      <c r="AU128" s="1" t="s">
        <v>52</v>
      </c>
      <c r="AV128" s="1" t="s">
        <v>52</v>
      </c>
      <c r="AW128" s="6" t="s">
        <v>51</v>
      </c>
    </row>
    <row r="129" spans="1:49" x14ac:dyDescent="0.25">
      <c r="A129" s="4">
        <v>201104</v>
      </c>
      <c r="B129" s="1">
        <v>51</v>
      </c>
      <c r="C129" s="1">
        <v>51</v>
      </c>
      <c r="D129" s="1">
        <v>25</v>
      </c>
      <c r="E129" s="1">
        <v>1</v>
      </c>
      <c r="F129" s="1" t="s">
        <v>189</v>
      </c>
      <c r="G129" s="3">
        <v>13032</v>
      </c>
      <c r="H129" s="1">
        <v>83</v>
      </c>
      <c r="I129" s="1" t="s">
        <v>46</v>
      </c>
      <c r="J129" s="1" t="s">
        <v>47</v>
      </c>
      <c r="K129" s="1" t="s">
        <v>58</v>
      </c>
      <c r="L129" s="1">
        <v>29.3</v>
      </c>
      <c r="M129" s="1">
        <v>155</v>
      </c>
      <c r="N129" s="1">
        <v>90</v>
      </c>
      <c r="O129" s="1">
        <v>65</v>
      </c>
      <c r="P129" s="1">
        <v>122.5</v>
      </c>
      <c r="Q129" s="1">
        <v>65</v>
      </c>
      <c r="R129" s="1" t="s">
        <v>49</v>
      </c>
      <c r="S129" s="1" t="s">
        <v>50</v>
      </c>
      <c r="T129" s="1" t="s">
        <v>50</v>
      </c>
      <c r="U129" s="1" t="s">
        <v>50</v>
      </c>
      <c r="V129" s="1" t="s">
        <v>51</v>
      </c>
      <c r="W129" s="1" t="s">
        <v>50</v>
      </c>
      <c r="X129" s="1" t="s">
        <v>51</v>
      </c>
      <c r="Y129" s="1" t="s">
        <v>50</v>
      </c>
      <c r="Z129" s="1" t="s">
        <v>52</v>
      </c>
      <c r="AA129" s="1" t="s">
        <v>50</v>
      </c>
      <c r="AB129" s="1" t="s">
        <v>50</v>
      </c>
      <c r="AC129" s="1">
        <v>114</v>
      </c>
      <c r="AD129" s="1">
        <v>39</v>
      </c>
      <c r="AE129" s="1">
        <v>133</v>
      </c>
      <c r="AF129" s="1">
        <v>5.0999999999999996</v>
      </c>
      <c r="AK129" s="1" t="s">
        <v>50</v>
      </c>
      <c r="AL129" s="1" t="s">
        <v>51</v>
      </c>
      <c r="AM129" s="1" t="s">
        <v>50</v>
      </c>
      <c r="AN129" s="1" t="s">
        <v>51</v>
      </c>
      <c r="AO129" s="1" t="s">
        <v>51</v>
      </c>
      <c r="AP129" s="1" t="s">
        <v>51</v>
      </c>
      <c r="AQ129" s="1" t="s">
        <v>50</v>
      </c>
      <c r="AR129" s="1" t="s">
        <v>51</v>
      </c>
      <c r="AS129" s="1" t="s">
        <v>50</v>
      </c>
      <c r="AT129" s="1" t="s">
        <v>52</v>
      </c>
      <c r="AU129" s="1" t="s">
        <v>52</v>
      </c>
      <c r="AV129" s="1" t="s">
        <v>52</v>
      </c>
      <c r="AW129" s="6" t="s">
        <v>51</v>
      </c>
    </row>
    <row r="130" spans="1:49" x14ac:dyDescent="0.25">
      <c r="A130" s="4">
        <v>204458</v>
      </c>
      <c r="B130" s="1">
        <v>62</v>
      </c>
      <c r="C130" s="1">
        <v>62</v>
      </c>
      <c r="D130" s="1">
        <v>62</v>
      </c>
      <c r="E130" s="1">
        <v>1</v>
      </c>
      <c r="F130" s="1" t="s">
        <v>190</v>
      </c>
      <c r="G130" s="3">
        <v>17184</v>
      </c>
      <c r="H130" s="1">
        <v>71</v>
      </c>
      <c r="I130" s="1" t="s">
        <v>56</v>
      </c>
      <c r="J130" s="1" t="s">
        <v>57</v>
      </c>
      <c r="K130" s="1" t="s">
        <v>58</v>
      </c>
      <c r="L130" s="1">
        <v>40.200000000000003</v>
      </c>
      <c r="M130" s="1">
        <v>100</v>
      </c>
      <c r="N130" s="1">
        <v>60</v>
      </c>
      <c r="O130" s="1">
        <v>40</v>
      </c>
      <c r="P130" s="1">
        <v>80</v>
      </c>
      <c r="Q130" s="1">
        <v>52</v>
      </c>
      <c r="R130" s="1" t="s">
        <v>54</v>
      </c>
      <c r="S130" s="1" t="s">
        <v>50</v>
      </c>
      <c r="T130" s="1" t="s">
        <v>51</v>
      </c>
      <c r="U130" s="1" t="s">
        <v>50</v>
      </c>
      <c r="V130" s="1" t="s">
        <v>51</v>
      </c>
      <c r="W130" s="1" t="s">
        <v>50</v>
      </c>
      <c r="X130" s="1" t="s">
        <v>50</v>
      </c>
      <c r="Y130" s="1" t="s">
        <v>51</v>
      </c>
      <c r="Z130" s="1" t="s">
        <v>52</v>
      </c>
      <c r="AA130" s="1" t="s">
        <v>50</v>
      </c>
      <c r="AB130" s="1" t="s">
        <v>50</v>
      </c>
      <c r="AK130" s="1" t="s">
        <v>50</v>
      </c>
      <c r="AL130" s="1" t="s">
        <v>50</v>
      </c>
      <c r="AM130" s="1" t="s">
        <v>50</v>
      </c>
      <c r="AN130" s="1" t="s">
        <v>51</v>
      </c>
      <c r="AO130" s="1" t="s">
        <v>51</v>
      </c>
      <c r="AP130" s="1" t="s">
        <v>50</v>
      </c>
      <c r="AQ130" s="1" t="s">
        <v>50</v>
      </c>
      <c r="AR130" s="1" t="s">
        <v>51</v>
      </c>
      <c r="AS130" s="1" t="s">
        <v>50</v>
      </c>
      <c r="AT130" s="1" t="s">
        <v>52</v>
      </c>
      <c r="AU130" s="1" t="s">
        <v>52</v>
      </c>
      <c r="AV130" s="1" t="s">
        <v>52</v>
      </c>
      <c r="AW130" s="6" t="s">
        <v>51</v>
      </c>
    </row>
    <row r="131" spans="1:49" x14ac:dyDescent="0.25">
      <c r="A131" s="4">
        <v>204938</v>
      </c>
      <c r="B131" s="1">
        <v>61</v>
      </c>
      <c r="C131" s="1">
        <v>61</v>
      </c>
      <c r="D131" s="1">
        <v>62</v>
      </c>
      <c r="E131" s="1">
        <v>1</v>
      </c>
      <c r="F131" s="1" t="s">
        <v>191</v>
      </c>
      <c r="G131" s="3">
        <v>10488</v>
      </c>
      <c r="H131" s="1">
        <v>90</v>
      </c>
      <c r="I131" s="1" t="s">
        <v>56</v>
      </c>
      <c r="J131" s="1" t="s">
        <v>57</v>
      </c>
      <c r="K131" s="1" t="s">
        <v>58</v>
      </c>
      <c r="L131" s="1">
        <v>26.2</v>
      </c>
      <c r="M131" s="1">
        <v>100</v>
      </c>
      <c r="N131" s="1">
        <v>60</v>
      </c>
      <c r="O131" s="1">
        <v>40</v>
      </c>
      <c r="P131" s="1">
        <v>80</v>
      </c>
      <c r="Q131" s="1">
        <v>74</v>
      </c>
      <c r="R131" s="1" t="s">
        <v>59</v>
      </c>
      <c r="S131" s="1" t="s">
        <v>50</v>
      </c>
      <c r="T131" s="1" t="s">
        <v>50</v>
      </c>
      <c r="U131" s="1" t="s">
        <v>50</v>
      </c>
      <c r="V131" s="1" t="s">
        <v>51</v>
      </c>
      <c r="W131" s="1" t="s">
        <v>51</v>
      </c>
      <c r="X131" s="1" t="s">
        <v>51</v>
      </c>
      <c r="Y131" s="1" t="s">
        <v>50</v>
      </c>
      <c r="Z131" s="1" t="s">
        <v>52</v>
      </c>
      <c r="AA131" s="1" t="s">
        <v>51</v>
      </c>
      <c r="AB131" s="1" t="s">
        <v>50</v>
      </c>
      <c r="AC131" s="1">
        <v>107</v>
      </c>
      <c r="AE131" s="1">
        <v>149</v>
      </c>
      <c r="AF131" s="1">
        <v>4.0999999999999996</v>
      </c>
      <c r="AK131" s="1" t="s">
        <v>50</v>
      </c>
      <c r="AL131" s="1" t="s">
        <v>51</v>
      </c>
      <c r="AN131" s="1" t="s">
        <v>51</v>
      </c>
      <c r="AO131" s="1" t="s">
        <v>51</v>
      </c>
      <c r="AP131" s="1" t="s">
        <v>51</v>
      </c>
      <c r="AQ131" s="1" t="s">
        <v>50</v>
      </c>
      <c r="AR131" s="1" t="s">
        <v>51</v>
      </c>
      <c r="AS131" s="1" t="s">
        <v>50</v>
      </c>
      <c r="AT131" s="1" t="s">
        <v>52</v>
      </c>
      <c r="AU131" s="1" t="s">
        <v>52</v>
      </c>
      <c r="AV131" s="1" t="s">
        <v>52</v>
      </c>
      <c r="AW131" s="6" t="s">
        <v>51</v>
      </c>
    </row>
    <row r="132" spans="1:49" x14ac:dyDescent="0.25">
      <c r="A132" s="4">
        <v>205355</v>
      </c>
      <c r="B132" s="1">
        <v>60</v>
      </c>
      <c r="C132" s="1">
        <v>60</v>
      </c>
      <c r="D132" s="1">
        <v>53</v>
      </c>
      <c r="E132" s="1">
        <v>1</v>
      </c>
      <c r="F132" s="1" t="s">
        <v>192</v>
      </c>
      <c r="G132" s="3">
        <v>14778</v>
      </c>
      <c r="H132" s="1">
        <v>78</v>
      </c>
      <c r="I132" s="1" t="s">
        <v>56</v>
      </c>
      <c r="J132" s="1" t="s">
        <v>47</v>
      </c>
      <c r="K132" s="1" t="s">
        <v>58</v>
      </c>
      <c r="L132" s="1">
        <v>21.2</v>
      </c>
      <c r="M132" s="1">
        <v>105</v>
      </c>
      <c r="N132" s="1">
        <v>60</v>
      </c>
      <c r="O132" s="1">
        <v>45</v>
      </c>
      <c r="P132" s="1">
        <v>82.5</v>
      </c>
      <c r="Q132" s="1">
        <v>53</v>
      </c>
      <c r="R132" s="1" t="s">
        <v>49</v>
      </c>
      <c r="S132" s="1" t="s">
        <v>50</v>
      </c>
      <c r="T132" s="1" t="s">
        <v>50</v>
      </c>
      <c r="U132" s="1" t="s">
        <v>50</v>
      </c>
      <c r="V132" s="1" t="s">
        <v>50</v>
      </c>
      <c r="W132" s="1" t="s">
        <v>50</v>
      </c>
      <c r="X132" s="1" t="s">
        <v>50</v>
      </c>
      <c r="Y132" s="1" t="s">
        <v>50</v>
      </c>
      <c r="Z132" s="1" t="s">
        <v>52</v>
      </c>
      <c r="AA132" s="1" t="s">
        <v>50</v>
      </c>
      <c r="AB132" s="1" t="s">
        <v>50</v>
      </c>
      <c r="AK132" s="1" t="s">
        <v>51</v>
      </c>
      <c r="AL132" s="1" t="s">
        <v>50</v>
      </c>
      <c r="AN132" s="1" t="s">
        <v>50</v>
      </c>
      <c r="AO132" s="1" t="s">
        <v>50</v>
      </c>
      <c r="AP132" s="1" t="s">
        <v>50</v>
      </c>
      <c r="AQ132" s="1" t="s">
        <v>50</v>
      </c>
      <c r="AR132" s="1" t="s">
        <v>50</v>
      </c>
      <c r="AS132" s="1" t="s">
        <v>50</v>
      </c>
      <c r="AT132" s="1" t="s">
        <v>52</v>
      </c>
      <c r="AU132" s="1" t="s">
        <v>52</v>
      </c>
      <c r="AV132" s="1" t="s">
        <v>52</v>
      </c>
      <c r="AW132" s="6" t="s">
        <v>50</v>
      </c>
    </row>
    <row r="133" spans="1:49" x14ac:dyDescent="0.25">
      <c r="A133" s="4">
        <v>206528</v>
      </c>
      <c r="B133" s="1">
        <v>60</v>
      </c>
      <c r="D133" s="1">
        <v>60</v>
      </c>
      <c r="E133" s="1">
        <v>1</v>
      </c>
      <c r="F133" s="1" t="s">
        <v>193</v>
      </c>
      <c r="G133" s="3">
        <v>14196</v>
      </c>
      <c r="H133" s="1">
        <v>80</v>
      </c>
      <c r="I133" s="1" t="s">
        <v>56</v>
      </c>
      <c r="J133" s="1" t="s">
        <v>57</v>
      </c>
      <c r="K133" s="1" t="s">
        <v>58</v>
      </c>
      <c r="L133" s="1">
        <v>37.35</v>
      </c>
      <c r="M133" s="1">
        <v>125</v>
      </c>
      <c r="N133" s="1">
        <v>60</v>
      </c>
      <c r="O133" s="1">
        <v>65</v>
      </c>
      <c r="P133" s="1">
        <v>92.5</v>
      </c>
      <c r="Q133" s="1">
        <v>63</v>
      </c>
      <c r="R133" s="1" t="s">
        <v>54</v>
      </c>
      <c r="S133" s="1" t="s">
        <v>51</v>
      </c>
      <c r="T133" s="1" t="s">
        <v>50</v>
      </c>
      <c r="U133" s="1" t="s">
        <v>50</v>
      </c>
      <c r="V133" s="1" t="s">
        <v>51</v>
      </c>
      <c r="W133" s="1" t="s">
        <v>50</v>
      </c>
      <c r="X133" s="1" t="s">
        <v>50</v>
      </c>
      <c r="Y133" s="1" t="s">
        <v>50</v>
      </c>
      <c r="Z133" s="1" t="s">
        <v>52</v>
      </c>
      <c r="AA133" s="1" t="s">
        <v>51</v>
      </c>
      <c r="AB133" s="1" t="s">
        <v>50</v>
      </c>
      <c r="AC133" s="1">
        <v>91</v>
      </c>
      <c r="AD133" s="1">
        <v>70</v>
      </c>
      <c r="AE133" s="1">
        <v>145</v>
      </c>
      <c r="AF133" s="1">
        <v>4.7</v>
      </c>
      <c r="AI133" s="1" t="s">
        <v>52</v>
      </c>
      <c r="AJ133" s="1" t="s">
        <v>52</v>
      </c>
      <c r="AK133" s="1" t="s">
        <v>51</v>
      </c>
      <c r="AL133" s="1" t="s">
        <v>50</v>
      </c>
      <c r="AM133" s="1" t="s">
        <v>52</v>
      </c>
      <c r="AN133" s="1" t="s">
        <v>51</v>
      </c>
      <c r="AO133" s="1" t="s">
        <v>51</v>
      </c>
      <c r="AP133" s="1" t="s">
        <v>50</v>
      </c>
      <c r="AQ133" s="1" t="s">
        <v>50</v>
      </c>
      <c r="AR133" s="1" t="s">
        <v>51</v>
      </c>
      <c r="AS133" s="1" t="s">
        <v>50</v>
      </c>
      <c r="AT133" s="1" t="s">
        <v>52</v>
      </c>
      <c r="AU133" s="1" t="s">
        <v>52</v>
      </c>
      <c r="AV133" s="1" t="s">
        <v>52</v>
      </c>
      <c r="AW133" s="6" t="s">
        <v>51</v>
      </c>
    </row>
    <row r="134" spans="1:49" x14ac:dyDescent="0.25">
      <c r="A134" s="4">
        <v>207650</v>
      </c>
      <c r="B134" s="1">
        <v>65</v>
      </c>
      <c r="D134" s="1">
        <v>65</v>
      </c>
      <c r="E134" s="1">
        <v>1</v>
      </c>
      <c r="F134" s="1" t="s">
        <v>194</v>
      </c>
      <c r="G134" s="3">
        <v>12785</v>
      </c>
      <c r="H134" s="1">
        <v>83</v>
      </c>
      <c r="I134" s="1" t="s">
        <v>56</v>
      </c>
      <c r="J134" s="1" t="s">
        <v>57</v>
      </c>
      <c r="K134" s="1" t="s">
        <v>58</v>
      </c>
      <c r="L134" s="1">
        <v>28.4</v>
      </c>
      <c r="M134" s="1">
        <v>105</v>
      </c>
      <c r="N134" s="1">
        <v>70</v>
      </c>
      <c r="O134" s="1">
        <v>35</v>
      </c>
      <c r="P134" s="1">
        <v>87.5</v>
      </c>
      <c r="Q134" s="1">
        <v>76</v>
      </c>
      <c r="R134" s="1" t="s">
        <v>54</v>
      </c>
      <c r="S134" s="1" t="s">
        <v>51</v>
      </c>
      <c r="T134" s="1" t="s">
        <v>50</v>
      </c>
      <c r="U134" s="1" t="s">
        <v>50</v>
      </c>
      <c r="V134" s="1" t="s">
        <v>51</v>
      </c>
      <c r="W134" s="1" t="s">
        <v>50</v>
      </c>
      <c r="X134" s="1" t="s">
        <v>51</v>
      </c>
      <c r="Y134" s="1" t="s">
        <v>51</v>
      </c>
      <c r="Z134" s="1" t="s">
        <v>52</v>
      </c>
      <c r="AA134" s="1" t="s">
        <v>51</v>
      </c>
      <c r="AB134" s="1" t="s">
        <v>50</v>
      </c>
      <c r="AC134" s="1">
        <v>80</v>
      </c>
      <c r="AD134" s="1">
        <v>80</v>
      </c>
      <c r="AE134" s="1">
        <v>127</v>
      </c>
      <c r="AF134" s="1">
        <v>4.0999999999999996</v>
      </c>
      <c r="AG134" s="1">
        <v>57</v>
      </c>
      <c r="AI134" s="1" t="s">
        <v>52</v>
      </c>
      <c r="AJ134" s="1" t="s">
        <v>52</v>
      </c>
      <c r="AK134" s="1" t="s">
        <v>50</v>
      </c>
      <c r="AL134" s="1" t="s">
        <v>51</v>
      </c>
      <c r="AM134" s="1" t="s">
        <v>52</v>
      </c>
      <c r="AN134" s="1" t="s">
        <v>50</v>
      </c>
      <c r="AO134" s="1" t="s">
        <v>51</v>
      </c>
      <c r="AP134" s="1" t="s">
        <v>50</v>
      </c>
      <c r="AQ134" s="1" t="s">
        <v>50</v>
      </c>
      <c r="AR134" s="1" t="s">
        <v>50</v>
      </c>
      <c r="AS134" s="1" t="s">
        <v>50</v>
      </c>
      <c r="AT134" s="1" t="s">
        <v>52</v>
      </c>
      <c r="AU134" s="1" t="s">
        <v>52</v>
      </c>
      <c r="AV134" s="1" t="s">
        <v>52</v>
      </c>
      <c r="AW134" s="6" t="s">
        <v>51</v>
      </c>
    </row>
    <row r="135" spans="1:49" x14ac:dyDescent="0.25">
      <c r="A135" s="4">
        <v>208923</v>
      </c>
      <c r="B135" s="1">
        <v>60</v>
      </c>
      <c r="C135" s="1">
        <v>60</v>
      </c>
      <c r="D135" s="1">
        <v>60</v>
      </c>
      <c r="E135" s="1">
        <v>1</v>
      </c>
      <c r="F135" s="1" t="s">
        <v>195</v>
      </c>
      <c r="G135" s="3">
        <v>13975</v>
      </c>
      <c r="H135" s="1">
        <v>80</v>
      </c>
      <c r="I135" s="1" t="s">
        <v>46</v>
      </c>
      <c r="J135" s="1" t="s">
        <v>57</v>
      </c>
      <c r="K135" s="1" t="s">
        <v>58</v>
      </c>
      <c r="L135" s="1">
        <v>22.7</v>
      </c>
      <c r="M135" s="1">
        <v>130</v>
      </c>
      <c r="N135" s="1">
        <v>60</v>
      </c>
      <c r="O135" s="1">
        <v>70</v>
      </c>
      <c r="P135" s="1">
        <v>95</v>
      </c>
      <c r="Q135" s="1">
        <v>64</v>
      </c>
      <c r="R135" s="1" t="s">
        <v>54</v>
      </c>
      <c r="S135" s="1" t="s">
        <v>50</v>
      </c>
      <c r="T135" s="1" t="s">
        <v>50</v>
      </c>
      <c r="U135" s="1" t="s">
        <v>50</v>
      </c>
      <c r="V135" s="1" t="s">
        <v>51</v>
      </c>
      <c r="W135" s="1" t="s">
        <v>50</v>
      </c>
      <c r="X135" s="1" t="s">
        <v>51</v>
      </c>
      <c r="Y135" s="1" t="s">
        <v>51</v>
      </c>
      <c r="Z135" s="1" t="s">
        <v>52</v>
      </c>
      <c r="AA135" s="1" t="s">
        <v>50</v>
      </c>
      <c r="AB135" s="1" t="s">
        <v>50</v>
      </c>
      <c r="AC135" s="1">
        <v>99</v>
      </c>
      <c r="AD135" s="1">
        <v>46</v>
      </c>
      <c r="AF135" s="1">
        <v>4.2</v>
      </c>
      <c r="AK135" s="1" t="s">
        <v>50</v>
      </c>
      <c r="AL135" s="1" t="s">
        <v>50</v>
      </c>
      <c r="AM135" s="1" t="s">
        <v>50</v>
      </c>
      <c r="AN135" s="1" t="s">
        <v>50</v>
      </c>
      <c r="AO135" s="1" t="s">
        <v>51</v>
      </c>
      <c r="AP135" s="1" t="s">
        <v>51</v>
      </c>
      <c r="AQ135" s="1" t="s">
        <v>51</v>
      </c>
      <c r="AR135" s="2" t="s">
        <v>51</v>
      </c>
      <c r="AS135" s="1" t="s">
        <v>50</v>
      </c>
      <c r="AT135" s="2">
        <v>43188</v>
      </c>
      <c r="AU135" s="1">
        <v>0</v>
      </c>
      <c r="AV135" s="2">
        <v>43195</v>
      </c>
      <c r="AW135" s="6" t="s">
        <v>51</v>
      </c>
    </row>
    <row r="136" spans="1:49" x14ac:dyDescent="0.25">
      <c r="A136" s="4">
        <v>209125</v>
      </c>
      <c r="B136" s="1">
        <v>54</v>
      </c>
      <c r="C136" s="1">
        <v>54</v>
      </c>
      <c r="D136" s="1">
        <v>54</v>
      </c>
      <c r="E136" s="1">
        <v>1</v>
      </c>
      <c r="F136" s="1" t="s">
        <v>196</v>
      </c>
      <c r="G136" s="3">
        <v>14507</v>
      </c>
      <c r="H136" s="1">
        <v>79</v>
      </c>
      <c r="I136" s="1" t="s">
        <v>46</v>
      </c>
      <c r="J136" s="1" t="s">
        <v>47</v>
      </c>
      <c r="K136" s="1" t="s">
        <v>58</v>
      </c>
      <c r="L136" s="1">
        <v>41.1</v>
      </c>
      <c r="M136" s="1">
        <v>90</v>
      </c>
      <c r="N136" s="1">
        <v>60</v>
      </c>
      <c r="O136" s="1">
        <v>30</v>
      </c>
      <c r="P136" s="1">
        <v>75</v>
      </c>
      <c r="Q136" s="1">
        <v>89</v>
      </c>
      <c r="R136" s="1" t="s">
        <v>59</v>
      </c>
      <c r="S136" s="1" t="s">
        <v>51</v>
      </c>
      <c r="T136" s="1" t="s">
        <v>50</v>
      </c>
      <c r="U136" s="1" t="s">
        <v>50</v>
      </c>
      <c r="V136" s="1" t="s">
        <v>51</v>
      </c>
      <c r="W136" s="1" t="s">
        <v>50</v>
      </c>
      <c r="X136" s="1" t="s">
        <v>50</v>
      </c>
      <c r="Y136" s="1" t="s">
        <v>50</v>
      </c>
      <c r="Z136" s="1" t="s">
        <v>52</v>
      </c>
      <c r="AA136" s="1" t="s">
        <v>50</v>
      </c>
      <c r="AB136" s="1" t="s">
        <v>51</v>
      </c>
      <c r="AC136" s="1">
        <v>160</v>
      </c>
      <c r="AD136" s="1">
        <v>26</v>
      </c>
      <c r="AE136" s="1">
        <v>101</v>
      </c>
      <c r="AF136" s="1">
        <v>4.5</v>
      </c>
      <c r="AI136" s="1">
        <v>4.2</v>
      </c>
      <c r="AJ136" s="1">
        <v>2.8</v>
      </c>
      <c r="AK136" s="1" t="s">
        <v>50</v>
      </c>
      <c r="AL136" s="1" t="s">
        <v>51</v>
      </c>
      <c r="AM136" s="1" t="s">
        <v>50</v>
      </c>
      <c r="AN136" s="1" t="s">
        <v>51</v>
      </c>
      <c r="AO136" s="1" t="s">
        <v>51</v>
      </c>
      <c r="AP136" s="1" t="s">
        <v>51</v>
      </c>
      <c r="AQ136" s="1" t="s">
        <v>50</v>
      </c>
      <c r="AR136" s="1" t="s">
        <v>50</v>
      </c>
      <c r="AS136" s="1" t="s">
        <v>50</v>
      </c>
      <c r="AT136" s="1" t="s">
        <v>52</v>
      </c>
      <c r="AU136" s="1" t="s">
        <v>52</v>
      </c>
      <c r="AV136" s="1" t="s">
        <v>52</v>
      </c>
      <c r="AW136" s="6" t="s">
        <v>51</v>
      </c>
    </row>
    <row r="137" spans="1:49" x14ac:dyDescent="0.25">
      <c r="A137" s="4">
        <v>209140</v>
      </c>
      <c r="B137" s="1">
        <v>60</v>
      </c>
      <c r="C137" s="1">
        <v>60</v>
      </c>
      <c r="D137" s="1">
        <v>45</v>
      </c>
      <c r="E137" s="1">
        <v>1</v>
      </c>
      <c r="F137" s="1" t="s">
        <v>197</v>
      </c>
      <c r="G137" s="3">
        <v>10574</v>
      </c>
      <c r="H137" s="1">
        <v>90</v>
      </c>
      <c r="I137" s="1" t="s">
        <v>46</v>
      </c>
      <c r="J137" s="1" t="s">
        <v>47</v>
      </c>
      <c r="K137" s="1" t="s">
        <v>58</v>
      </c>
      <c r="L137" s="1">
        <v>35.1</v>
      </c>
      <c r="M137" s="1">
        <v>160</v>
      </c>
      <c r="N137" s="1">
        <v>60</v>
      </c>
      <c r="O137" s="1">
        <v>100</v>
      </c>
      <c r="P137" s="1">
        <v>110</v>
      </c>
      <c r="Q137" s="1">
        <v>66</v>
      </c>
      <c r="R137" s="1" t="s">
        <v>59</v>
      </c>
      <c r="S137" s="1" t="s">
        <v>50</v>
      </c>
      <c r="T137" s="1" t="s">
        <v>50</v>
      </c>
      <c r="U137" s="1" t="s">
        <v>50</v>
      </c>
      <c r="V137" s="1" t="s">
        <v>51</v>
      </c>
      <c r="W137" s="1" t="s">
        <v>51</v>
      </c>
      <c r="X137" s="1" t="s">
        <v>50</v>
      </c>
      <c r="Y137" s="1" t="s">
        <v>50</v>
      </c>
      <c r="Z137" s="1" t="s">
        <v>52</v>
      </c>
      <c r="AA137" s="1" t="s">
        <v>50</v>
      </c>
      <c r="AB137" s="1" t="s">
        <v>50</v>
      </c>
      <c r="AK137" s="1" t="s">
        <v>50</v>
      </c>
      <c r="AL137" s="1" t="s">
        <v>50</v>
      </c>
      <c r="AM137" s="1" t="s">
        <v>50</v>
      </c>
      <c r="AN137" s="1" t="s">
        <v>51</v>
      </c>
      <c r="AO137" s="1" t="s">
        <v>51</v>
      </c>
      <c r="AP137" s="1" t="s">
        <v>51</v>
      </c>
      <c r="AQ137" s="1" t="s">
        <v>50</v>
      </c>
      <c r="AR137" s="1" t="s">
        <v>50</v>
      </c>
      <c r="AS137" s="1" t="s">
        <v>50</v>
      </c>
      <c r="AT137" s="1" t="s">
        <v>52</v>
      </c>
      <c r="AU137" s="1" t="s">
        <v>52</v>
      </c>
      <c r="AV137" s="1" t="s">
        <v>52</v>
      </c>
      <c r="AW137" s="6" t="s">
        <v>51</v>
      </c>
    </row>
    <row r="138" spans="1:49" x14ac:dyDescent="0.25">
      <c r="A138" s="4">
        <v>209270</v>
      </c>
      <c r="B138" s="1">
        <v>59</v>
      </c>
      <c r="D138" s="1">
        <v>59</v>
      </c>
      <c r="E138" s="1">
        <v>1</v>
      </c>
      <c r="F138" s="1" t="s">
        <v>198</v>
      </c>
      <c r="G138" s="3">
        <v>8199</v>
      </c>
      <c r="H138" s="1">
        <v>96</v>
      </c>
      <c r="I138" s="1" t="s">
        <v>46</v>
      </c>
      <c r="J138" s="1" t="s">
        <v>47</v>
      </c>
      <c r="K138" s="1" t="s">
        <v>58</v>
      </c>
      <c r="L138" s="1">
        <v>23.13</v>
      </c>
      <c r="M138" s="1">
        <v>110</v>
      </c>
      <c r="N138" s="1">
        <v>65</v>
      </c>
      <c r="O138" s="1">
        <v>45</v>
      </c>
      <c r="P138" s="1">
        <v>87.5</v>
      </c>
      <c r="Q138" s="1">
        <v>67</v>
      </c>
      <c r="R138" s="1" t="s">
        <v>54</v>
      </c>
      <c r="S138" s="1" t="s">
        <v>50</v>
      </c>
      <c r="T138" s="1" t="s">
        <v>50</v>
      </c>
      <c r="U138" s="1" t="s">
        <v>50</v>
      </c>
      <c r="V138" s="1" t="s">
        <v>51</v>
      </c>
      <c r="W138" s="1" t="s">
        <v>50</v>
      </c>
      <c r="X138" s="1" t="s">
        <v>51</v>
      </c>
      <c r="Y138" s="1" t="s">
        <v>50</v>
      </c>
      <c r="Z138" s="1" t="s">
        <v>52</v>
      </c>
      <c r="AA138" s="1" t="s">
        <v>50</v>
      </c>
      <c r="AB138" s="1" t="s">
        <v>50</v>
      </c>
      <c r="AC138" s="1">
        <v>122</v>
      </c>
      <c r="AD138" s="1">
        <v>33</v>
      </c>
      <c r="AF138" s="1">
        <v>4.3</v>
      </c>
      <c r="AI138" s="1" t="s">
        <v>52</v>
      </c>
      <c r="AJ138" s="1" t="s">
        <v>52</v>
      </c>
      <c r="AK138" s="1" t="s">
        <v>50</v>
      </c>
      <c r="AL138" s="1" t="s">
        <v>50</v>
      </c>
      <c r="AM138" s="1" t="s">
        <v>52</v>
      </c>
      <c r="AN138" s="1" t="s">
        <v>51</v>
      </c>
      <c r="AO138" s="1" t="s">
        <v>51</v>
      </c>
      <c r="AP138" s="1" t="s">
        <v>50</v>
      </c>
      <c r="AQ138" s="1" t="s">
        <v>50</v>
      </c>
      <c r="AR138" s="1" t="s">
        <v>50</v>
      </c>
      <c r="AS138" s="1" t="s">
        <v>50</v>
      </c>
      <c r="AT138" s="1" t="s">
        <v>52</v>
      </c>
      <c r="AU138" s="1" t="s">
        <v>52</v>
      </c>
      <c r="AV138" s="1" t="s">
        <v>52</v>
      </c>
      <c r="AW138" s="6" t="s">
        <v>51</v>
      </c>
    </row>
    <row r="139" spans="1:49" x14ac:dyDescent="0.25">
      <c r="A139" s="4">
        <v>209774</v>
      </c>
      <c r="B139" s="1">
        <v>60</v>
      </c>
      <c r="C139" s="1">
        <v>60</v>
      </c>
      <c r="E139" s="1">
        <v>1</v>
      </c>
      <c r="F139" s="1" t="s">
        <v>199</v>
      </c>
      <c r="G139" s="3">
        <v>9507</v>
      </c>
      <c r="H139" s="1">
        <v>92</v>
      </c>
      <c r="I139" s="1" t="s">
        <v>46</v>
      </c>
      <c r="J139" s="1" t="s">
        <v>57</v>
      </c>
      <c r="K139" s="1" t="s">
        <v>58</v>
      </c>
      <c r="L139" s="1">
        <v>30.8</v>
      </c>
      <c r="M139" s="1">
        <v>100</v>
      </c>
      <c r="N139" s="1">
        <v>60</v>
      </c>
      <c r="O139" s="1">
        <v>40</v>
      </c>
      <c r="P139" s="1">
        <v>80</v>
      </c>
      <c r="Q139" s="1">
        <v>72</v>
      </c>
      <c r="R139" s="1" t="s">
        <v>59</v>
      </c>
      <c r="S139" s="1" t="s">
        <v>51</v>
      </c>
      <c r="T139" s="1" t="s">
        <v>50</v>
      </c>
      <c r="U139" s="1" t="s">
        <v>51</v>
      </c>
      <c r="V139" s="1" t="s">
        <v>51</v>
      </c>
      <c r="W139" s="1" t="s">
        <v>50</v>
      </c>
      <c r="X139" s="1" t="s">
        <v>51</v>
      </c>
      <c r="Y139" s="1" t="s">
        <v>51</v>
      </c>
      <c r="Z139" s="1" t="s">
        <v>52</v>
      </c>
      <c r="AA139" s="1" t="s">
        <v>50</v>
      </c>
      <c r="AB139" s="1" t="s">
        <v>51</v>
      </c>
      <c r="AC139" s="1">
        <v>112</v>
      </c>
      <c r="AD139" s="1">
        <v>37</v>
      </c>
      <c r="AE139" s="1">
        <v>137</v>
      </c>
      <c r="AF139" s="1">
        <v>4.5999999999999996</v>
      </c>
      <c r="AK139" s="1" t="s">
        <v>50</v>
      </c>
      <c r="AL139" s="1" t="s">
        <v>50</v>
      </c>
      <c r="AN139" s="1" t="s">
        <v>51</v>
      </c>
      <c r="AO139" s="1" t="s">
        <v>51</v>
      </c>
      <c r="AP139" s="1" t="s">
        <v>50</v>
      </c>
      <c r="AQ139" s="1" t="s">
        <v>51</v>
      </c>
      <c r="AR139" s="1" t="s">
        <v>51</v>
      </c>
      <c r="AS139" s="1" t="s">
        <v>50</v>
      </c>
      <c r="AT139" s="1" t="s">
        <v>52</v>
      </c>
      <c r="AU139" s="1" t="s">
        <v>52</v>
      </c>
      <c r="AV139" s="1" t="s">
        <v>52</v>
      </c>
      <c r="AW139" s="6" t="s">
        <v>51</v>
      </c>
    </row>
    <row r="140" spans="1:49" x14ac:dyDescent="0.25">
      <c r="A140" s="4">
        <v>210068</v>
      </c>
      <c r="B140" s="1">
        <v>60</v>
      </c>
      <c r="D140" s="1">
        <v>60</v>
      </c>
      <c r="E140" s="1">
        <v>1</v>
      </c>
      <c r="F140" s="1" t="s">
        <v>200</v>
      </c>
      <c r="G140" s="3">
        <v>9935</v>
      </c>
      <c r="H140" s="1">
        <v>91</v>
      </c>
      <c r="I140" s="1" t="s">
        <v>56</v>
      </c>
      <c r="J140" s="1" t="s">
        <v>47</v>
      </c>
      <c r="K140" s="1" t="s">
        <v>58</v>
      </c>
      <c r="L140" s="1">
        <v>26.67</v>
      </c>
      <c r="M140" s="1">
        <v>120</v>
      </c>
      <c r="N140" s="1">
        <v>60</v>
      </c>
      <c r="O140" s="1">
        <v>60</v>
      </c>
      <c r="P140" s="1">
        <v>90</v>
      </c>
      <c r="Q140" s="1">
        <v>66</v>
      </c>
      <c r="R140" s="1" t="s">
        <v>59</v>
      </c>
      <c r="S140" s="1" t="s">
        <v>50</v>
      </c>
      <c r="T140" s="1" t="s">
        <v>50</v>
      </c>
      <c r="U140" s="1" t="s">
        <v>50</v>
      </c>
      <c r="V140" s="1" t="s">
        <v>51</v>
      </c>
      <c r="W140" s="1" t="s">
        <v>51</v>
      </c>
      <c r="X140" s="1" t="s">
        <v>51</v>
      </c>
      <c r="Y140" s="1" t="s">
        <v>50</v>
      </c>
      <c r="Z140" s="1" t="s">
        <v>52</v>
      </c>
      <c r="AA140" s="1" t="s">
        <v>50</v>
      </c>
      <c r="AB140" s="1" t="s">
        <v>51</v>
      </c>
      <c r="AC140" s="1">
        <v>142</v>
      </c>
      <c r="AD140" s="1">
        <v>37</v>
      </c>
      <c r="AE140" s="1">
        <v>108</v>
      </c>
      <c r="AF140" s="1">
        <v>5</v>
      </c>
      <c r="AI140" s="1" t="s">
        <v>52</v>
      </c>
      <c r="AJ140" s="1" t="s">
        <v>52</v>
      </c>
      <c r="AK140" s="1" t="s">
        <v>51</v>
      </c>
      <c r="AL140" s="1" t="s">
        <v>50</v>
      </c>
      <c r="AM140" s="1" t="s">
        <v>52</v>
      </c>
      <c r="AN140" s="1" t="s">
        <v>51</v>
      </c>
      <c r="AO140" s="1" t="s">
        <v>51</v>
      </c>
      <c r="AP140" s="1" t="s">
        <v>50</v>
      </c>
      <c r="AQ140" s="1" t="s">
        <v>50</v>
      </c>
      <c r="AR140" s="1" t="s">
        <v>51</v>
      </c>
      <c r="AS140" s="1" t="s">
        <v>50</v>
      </c>
      <c r="AT140" s="1" t="s">
        <v>52</v>
      </c>
      <c r="AU140" s="1" t="s">
        <v>52</v>
      </c>
      <c r="AV140" s="1" t="s">
        <v>52</v>
      </c>
      <c r="AW140" s="6" t="s">
        <v>51</v>
      </c>
    </row>
    <row r="141" spans="1:49" x14ac:dyDescent="0.25">
      <c r="A141" s="4">
        <v>210200</v>
      </c>
      <c r="B141" s="1">
        <v>64</v>
      </c>
      <c r="C141" s="1">
        <v>64</v>
      </c>
      <c r="D141" s="1">
        <v>60</v>
      </c>
      <c r="E141" s="1">
        <v>1</v>
      </c>
      <c r="F141" s="1" t="s">
        <v>201</v>
      </c>
      <c r="G141" s="3">
        <v>10466</v>
      </c>
      <c r="H141" s="1">
        <v>90</v>
      </c>
      <c r="I141" s="1" t="s">
        <v>46</v>
      </c>
      <c r="J141" s="1" t="s">
        <v>47</v>
      </c>
      <c r="K141" s="1" t="s">
        <v>58</v>
      </c>
      <c r="L141" s="1">
        <v>29.9</v>
      </c>
      <c r="M141" s="1">
        <v>120</v>
      </c>
      <c r="N141" s="1">
        <v>70</v>
      </c>
      <c r="O141" s="1">
        <v>50</v>
      </c>
      <c r="P141" s="1">
        <v>95</v>
      </c>
      <c r="Q141" s="1">
        <v>67</v>
      </c>
      <c r="R141" s="1" t="s">
        <v>54</v>
      </c>
      <c r="S141" s="1" t="s">
        <v>51</v>
      </c>
      <c r="T141" s="1" t="s">
        <v>50</v>
      </c>
      <c r="U141" s="1" t="s">
        <v>50</v>
      </c>
      <c r="V141" s="1" t="s">
        <v>51</v>
      </c>
      <c r="W141" s="1" t="s">
        <v>51</v>
      </c>
      <c r="X141" s="1" t="s">
        <v>50</v>
      </c>
      <c r="Y141" s="1" t="s">
        <v>50</v>
      </c>
      <c r="Z141" s="1" t="s">
        <v>52</v>
      </c>
      <c r="AA141" s="1" t="s">
        <v>51</v>
      </c>
      <c r="AB141" s="1" t="s">
        <v>50</v>
      </c>
      <c r="AC141" s="1">
        <v>86</v>
      </c>
      <c r="AD141" s="1">
        <v>52</v>
      </c>
      <c r="AE141" s="1">
        <v>116</v>
      </c>
      <c r="AF141" s="1">
        <v>4.4000000000000004</v>
      </c>
      <c r="AI141" s="1">
        <v>3.2</v>
      </c>
      <c r="AJ141" s="1">
        <v>1.3</v>
      </c>
      <c r="AK141" s="1" t="s">
        <v>50</v>
      </c>
      <c r="AL141" s="1" t="s">
        <v>50</v>
      </c>
      <c r="AM141" s="1" t="s">
        <v>50</v>
      </c>
      <c r="AN141" s="1" t="s">
        <v>51</v>
      </c>
      <c r="AO141" s="1" t="s">
        <v>51</v>
      </c>
      <c r="AP141" s="1" t="s">
        <v>50</v>
      </c>
      <c r="AQ141" s="1" t="s">
        <v>50</v>
      </c>
      <c r="AR141" s="1" t="s">
        <v>51</v>
      </c>
      <c r="AS141" s="1" t="s">
        <v>51</v>
      </c>
      <c r="AT141" s="1" t="s">
        <v>52</v>
      </c>
      <c r="AU141" s="1" t="s">
        <v>52</v>
      </c>
      <c r="AV141" s="1" t="s">
        <v>52</v>
      </c>
      <c r="AW141" s="6" t="s">
        <v>51</v>
      </c>
    </row>
    <row r="142" spans="1:49" x14ac:dyDescent="0.25">
      <c r="A142" s="4">
        <v>211129</v>
      </c>
      <c r="B142" s="1">
        <v>60</v>
      </c>
      <c r="C142" s="1">
        <v>60</v>
      </c>
      <c r="D142" s="1">
        <v>60</v>
      </c>
      <c r="E142" s="1">
        <v>1</v>
      </c>
      <c r="F142" s="1" t="s">
        <v>202</v>
      </c>
      <c r="G142" s="3">
        <v>14527</v>
      </c>
      <c r="H142" s="1">
        <v>79</v>
      </c>
      <c r="I142" s="1" t="s">
        <v>46</v>
      </c>
      <c r="J142" s="1" t="s">
        <v>47</v>
      </c>
      <c r="K142" s="1" t="s">
        <v>58</v>
      </c>
      <c r="L142" s="1">
        <v>34.4</v>
      </c>
      <c r="M142" s="1">
        <v>130</v>
      </c>
      <c r="N142" s="1">
        <v>70</v>
      </c>
      <c r="O142" s="1">
        <v>60</v>
      </c>
      <c r="P142" s="1">
        <v>100</v>
      </c>
      <c r="Q142" s="1">
        <v>71</v>
      </c>
      <c r="R142" s="1" t="s">
        <v>54</v>
      </c>
      <c r="S142" s="1" t="s">
        <v>50</v>
      </c>
      <c r="T142" s="1" t="s">
        <v>50</v>
      </c>
      <c r="U142" s="1" t="s">
        <v>50</v>
      </c>
      <c r="V142" s="1" t="s">
        <v>51</v>
      </c>
      <c r="W142" s="1" t="s">
        <v>50</v>
      </c>
      <c r="X142" s="1" t="s">
        <v>51</v>
      </c>
      <c r="Y142" s="1" t="s">
        <v>51</v>
      </c>
      <c r="Z142" s="1" t="s">
        <v>52</v>
      </c>
      <c r="AA142" s="1" t="s">
        <v>50</v>
      </c>
      <c r="AB142" s="1" t="s">
        <v>50</v>
      </c>
      <c r="AC142" s="1">
        <v>64</v>
      </c>
      <c r="AE142" s="1">
        <v>145</v>
      </c>
      <c r="AF142" s="1">
        <v>3.8</v>
      </c>
      <c r="AI142" s="1">
        <v>5.0999999999999996</v>
      </c>
      <c r="AJ142" s="1">
        <v>3.1</v>
      </c>
      <c r="AK142" s="1" t="s">
        <v>50</v>
      </c>
      <c r="AL142" s="1" t="s">
        <v>50</v>
      </c>
      <c r="AN142" s="1" t="s">
        <v>51</v>
      </c>
      <c r="AO142" s="1" t="s">
        <v>50</v>
      </c>
      <c r="AP142" s="1" t="s">
        <v>50</v>
      </c>
      <c r="AQ142" s="1" t="s">
        <v>51</v>
      </c>
      <c r="AR142" s="1" t="s">
        <v>50</v>
      </c>
      <c r="AS142" s="1" t="s">
        <v>50</v>
      </c>
      <c r="AT142" s="1" t="s">
        <v>52</v>
      </c>
      <c r="AU142" s="1" t="s">
        <v>52</v>
      </c>
      <c r="AV142" s="1" t="s">
        <v>52</v>
      </c>
      <c r="AW142" s="6" t="s">
        <v>51</v>
      </c>
    </row>
    <row r="143" spans="1:49" x14ac:dyDescent="0.25">
      <c r="A143" s="4">
        <v>212746</v>
      </c>
      <c r="B143" s="1">
        <v>65</v>
      </c>
      <c r="C143" s="1">
        <v>65</v>
      </c>
      <c r="D143" s="1">
        <v>65</v>
      </c>
      <c r="E143" s="1">
        <v>1</v>
      </c>
      <c r="F143" s="1" t="s">
        <v>203</v>
      </c>
      <c r="G143" s="3">
        <v>10973</v>
      </c>
      <c r="H143" s="1">
        <v>88</v>
      </c>
      <c r="I143" s="1" t="s">
        <v>46</v>
      </c>
      <c r="J143" s="1" t="s">
        <v>47</v>
      </c>
      <c r="K143" s="1" t="s">
        <v>58</v>
      </c>
      <c r="L143" s="1">
        <v>16.3</v>
      </c>
      <c r="M143" s="1">
        <v>125</v>
      </c>
      <c r="N143" s="1">
        <v>70</v>
      </c>
      <c r="O143" s="1">
        <v>55</v>
      </c>
      <c r="P143" s="1">
        <v>97.5</v>
      </c>
      <c r="Q143" s="1">
        <v>70</v>
      </c>
      <c r="R143" s="1" t="s">
        <v>105</v>
      </c>
      <c r="S143" s="1" t="s">
        <v>50</v>
      </c>
      <c r="T143" s="1" t="s">
        <v>50</v>
      </c>
      <c r="U143" s="1" t="s">
        <v>51</v>
      </c>
      <c r="V143" s="1" t="s">
        <v>51</v>
      </c>
      <c r="W143" s="1" t="s">
        <v>51</v>
      </c>
      <c r="X143" s="1" t="s">
        <v>50</v>
      </c>
      <c r="Y143" s="1" t="s">
        <v>51</v>
      </c>
      <c r="Z143" s="1" t="b">
        <v>1</v>
      </c>
      <c r="AA143" s="1" t="s">
        <v>50</v>
      </c>
      <c r="AB143" s="1" t="s">
        <v>50</v>
      </c>
      <c r="AC143" s="1">
        <v>83</v>
      </c>
      <c r="AD143" s="1">
        <v>55</v>
      </c>
      <c r="AE143" s="1">
        <v>140</v>
      </c>
      <c r="AF143" s="1">
        <v>3.8</v>
      </c>
      <c r="AG143" s="1">
        <v>2833</v>
      </c>
      <c r="AK143" s="1" t="s">
        <v>50</v>
      </c>
      <c r="AL143" s="1" t="s">
        <v>51</v>
      </c>
      <c r="AM143" s="1" t="s">
        <v>50</v>
      </c>
      <c r="AN143" s="1" t="s">
        <v>51</v>
      </c>
      <c r="AO143" s="1" t="s">
        <v>51</v>
      </c>
      <c r="AP143" s="1" t="s">
        <v>50</v>
      </c>
      <c r="AQ143" s="1" t="s">
        <v>50</v>
      </c>
      <c r="AR143" s="1" t="s">
        <v>50</v>
      </c>
      <c r="AS143" s="1" t="s">
        <v>50</v>
      </c>
      <c r="AT143" s="1" t="s">
        <v>52</v>
      </c>
      <c r="AU143" s="1" t="s">
        <v>52</v>
      </c>
      <c r="AV143" s="1" t="s">
        <v>52</v>
      </c>
      <c r="AW143" s="6" t="s">
        <v>51</v>
      </c>
    </row>
    <row r="144" spans="1:49" x14ac:dyDescent="0.25">
      <c r="A144" s="4">
        <v>213946</v>
      </c>
      <c r="B144" s="1">
        <v>69</v>
      </c>
      <c r="D144" s="1">
        <v>69</v>
      </c>
      <c r="E144" s="1">
        <v>1</v>
      </c>
      <c r="F144" s="1" t="s">
        <v>204</v>
      </c>
      <c r="G144" s="3">
        <v>8314</v>
      </c>
      <c r="H144" s="1">
        <v>96</v>
      </c>
      <c r="I144" s="1" t="s">
        <v>46</v>
      </c>
      <c r="J144" s="1" t="s">
        <v>47</v>
      </c>
      <c r="K144" s="1" t="s">
        <v>58</v>
      </c>
      <c r="L144" s="1">
        <v>26.24</v>
      </c>
      <c r="M144" s="1">
        <v>140</v>
      </c>
      <c r="N144" s="1">
        <v>90</v>
      </c>
      <c r="O144" s="1">
        <v>50</v>
      </c>
      <c r="P144" s="1">
        <v>115</v>
      </c>
      <c r="Q144" s="1">
        <v>77</v>
      </c>
      <c r="R144" s="1" t="s">
        <v>54</v>
      </c>
      <c r="S144" s="1" t="s">
        <v>50</v>
      </c>
      <c r="T144" s="1" t="s">
        <v>50</v>
      </c>
      <c r="U144" s="1" t="s">
        <v>50</v>
      </c>
      <c r="V144" s="1" t="s">
        <v>51</v>
      </c>
      <c r="W144" s="1" t="s">
        <v>51</v>
      </c>
      <c r="X144" s="1" t="s">
        <v>51</v>
      </c>
      <c r="Y144" s="1" t="s">
        <v>50</v>
      </c>
      <c r="Z144" s="1" t="s">
        <v>52</v>
      </c>
      <c r="AA144" s="1" t="s">
        <v>51</v>
      </c>
      <c r="AB144" s="1" t="s">
        <v>50</v>
      </c>
      <c r="AI144" s="1" t="s">
        <v>52</v>
      </c>
      <c r="AJ144" s="1" t="s">
        <v>52</v>
      </c>
      <c r="AK144" s="1" t="s">
        <v>50</v>
      </c>
      <c r="AL144" s="1" t="s">
        <v>51</v>
      </c>
      <c r="AM144" s="1" t="s">
        <v>52</v>
      </c>
      <c r="AN144" s="1" t="s">
        <v>50</v>
      </c>
      <c r="AO144" s="1" t="s">
        <v>51</v>
      </c>
      <c r="AP144" s="1" t="s">
        <v>51</v>
      </c>
      <c r="AQ144" s="1" t="s">
        <v>51</v>
      </c>
      <c r="AR144" s="1" t="s">
        <v>50</v>
      </c>
      <c r="AS144" s="1" t="s">
        <v>50</v>
      </c>
      <c r="AT144" s="1" t="s">
        <v>52</v>
      </c>
      <c r="AU144" s="1" t="s">
        <v>52</v>
      </c>
      <c r="AV144" s="1" t="s">
        <v>52</v>
      </c>
      <c r="AW144" s="6" t="s">
        <v>51</v>
      </c>
    </row>
    <row r="145" spans="1:49" x14ac:dyDescent="0.25">
      <c r="A145" s="4">
        <v>214674</v>
      </c>
      <c r="B145" s="1">
        <v>66</v>
      </c>
      <c r="D145" s="1">
        <v>66</v>
      </c>
      <c r="E145" s="1">
        <v>1</v>
      </c>
      <c r="F145" s="1" t="s">
        <v>205</v>
      </c>
      <c r="G145" s="3">
        <v>11624</v>
      </c>
      <c r="H145" s="1">
        <v>87</v>
      </c>
      <c r="I145" s="1" t="s">
        <v>46</v>
      </c>
      <c r="J145" s="1" t="s">
        <v>47</v>
      </c>
      <c r="K145" s="1" t="s">
        <v>58</v>
      </c>
      <c r="L145" s="1">
        <v>38.68</v>
      </c>
      <c r="M145" s="1">
        <v>120</v>
      </c>
      <c r="N145" s="1">
        <v>70</v>
      </c>
      <c r="O145" s="1">
        <v>50</v>
      </c>
      <c r="P145" s="1">
        <v>95</v>
      </c>
      <c r="Q145" s="1">
        <v>72</v>
      </c>
      <c r="R145" s="1" t="s">
        <v>59</v>
      </c>
      <c r="S145" s="1" t="s">
        <v>50</v>
      </c>
      <c r="T145" s="1" t="s">
        <v>50</v>
      </c>
      <c r="U145" s="1" t="s">
        <v>51</v>
      </c>
      <c r="V145" s="1" t="s">
        <v>51</v>
      </c>
      <c r="W145" s="1" t="s">
        <v>50</v>
      </c>
      <c r="X145" s="1" t="s">
        <v>51</v>
      </c>
      <c r="Y145" s="1" t="s">
        <v>51</v>
      </c>
      <c r="Z145" s="1" t="s">
        <v>52</v>
      </c>
      <c r="AA145" s="1" t="s">
        <v>50</v>
      </c>
      <c r="AB145" s="1" t="s">
        <v>51</v>
      </c>
      <c r="AC145" s="1">
        <v>109</v>
      </c>
      <c r="AD145" s="1">
        <v>40</v>
      </c>
      <c r="AE145" s="1">
        <v>113</v>
      </c>
      <c r="AI145" s="1" t="s">
        <v>52</v>
      </c>
      <c r="AJ145" s="1" t="s">
        <v>52</v>
      </c>
      <c r="AK145" s="1" t="s">
        <v>50</v>
      </c>
      <c r="AL145" s="1" t="s">
        <v>50</v>
      </c>
      <c r="AM145" s="1" t="s">
        <v>52</v>
      </c>
      <c r="AN145" s="1" t="s">
        <v>50</v>
      </c>
      <c r="AO145" s="1" t="s">
        <v>51</v>
      </c>
      <c r="AP145" s="1" t="s">
        <v>51</v>
      </c>
      <c r="AQ145" s="1" t="s">
        <v>50</v>
      </c>
      <c r="AR145" s="1" t="s">
        <v>50</v>
      </c>
      <c r="AS145" s="1" t="s">
        <v>50</v>
      </c>
      <c r="AT145" s="1" t="s">
        <v>52</v>
      </c>
      <c r="AU145" s="1" t="s">
        <v>52</v>
      </c>
      <c r="AV145" s="1" t="s">
        <v>52</v>
      </c>
      <c r="AW145" s="6" t="s">
        <v>51</v>
      </c>
    </row>
    <row r="146" spans="1:49" x14ac:dyDescent="0.25">
      <c r="A146" s="4">
        <v>215405</v>
      </c>
      <c r="B146" s="1">
        <v>70</v>
      </c>
      <c r="D146" s="1">
        <v>70</v>
      </c>
      <c r="E146" s="1">
        <v>1</v>
      </c>
      <c r="F146" s="1" t="s">
        <v>206</v>
      </c>
      <c r="G146" s="3">
        <v>7774</v>
      </c>
      <c r="H146" s="1">
        <v>97</v>
      </c>
      <c r="I146" s="1" t="s">
        <v>46</v>
      </c>
      <c r="J146" s="1" t="s">
        <v>47</v>
      </c>
      <c r="K146" s="1" t="s">
        <v>58</v>
      </c>
      <c r="L146" s="1">
        <v>28.27</v>
      </c>
      <c r="M146" s="1">
        <v>128</v>
      </c>
      <c r="N146" s="1">
        <v>60</v>
      </c>
      <c r="O146" s="1">
        <v>68</v>
      </c>
      <c r="P146" s="1">
        <v>94</v>
      </c>
      <c r="Q146" s="1">
        <v>76</v>
      </c>
      <c r="R146" s="1" t="s">
        <v>54</v>
      </c>
      <c r="S146" s="1" t="s">
        <v>51</v>
      </c>
      <c r="T146" s="1" t="s">
        <v>50</v>
      </c>
      <c r="U146" s="1" t="s">
        <v>50</v>
      </c>
      <c r="V146" s="1" t="s">
        <v>51</v>
      </c>
      <c r="W146" s="1" t="s">
        <v>51</v>
      </c>
      <c r="X146" s="1" t="s">
        <v>50</v>
      </c>
      <c r="Y146" s="1" t="s">
        <v>50</v>
      </c>
      <c r="Z146" s="1" t="b">
        <v>1</v>
      </c>
      <c r="AA146" s="1" t="s">
        <v>50</v>
      </c>
      <c r="AB146" s="1" t="s">
        <v>51</v>
      </c>
      <c r="AC146" s="1">
        <v>239</v>
      </c>
      <c r="AD146" s="1">
        <v>15</v>
      </c>
      <c r="AE146" s="1">
        <v>116</v>
      </c>
      <c r="AF146" s="1">
        <v>6.9</v>
      </c>
      <c r="AI146" s="1" t="s">
        <v>52</v>
      </c>
      <c r="AJ146" s="1" t="s">
        <v>52</v>
      </c>
      <c r="AK146" s="1" t="s">
        <v>50</v>
      </c>
      <c r="AL146" s="1" t="s">
        <v>51</v>
      </c>
      <c r="AM146" s="1" t="s">
        <v>52</v>
      </c>
      <c r="AN146" s="1" t="s">
        <v>51</v>
      </c>
      <c r="AO146" s="1" t="s">
        <v>51</v>
      </c>
      <c r="AP146" s="1" t="s">
        <v>50</v>
      </c>
      <c r="AQ146" s="1" t="s">
        <v>50</v>
      </c>
      <c r="AR146" s="1" t="s">
        <v>50</v>
      </c>
      <c r="AS146" s="1" t="s">
        <v>51</v>
      </c>
      <c r="AT146" s="1" t="s">
        <v>52</v>
      </c>
      <c r="AU146" s="1" t="s">
        <v>52</v>
      </c>
      <c r="AV146" s="1" t="s">
        <v>52</v>
      </c>
      <c r="AW146" s="6" t="s">
        <v>51</v>
      </c>
    </row>
    <row r="147" spans="1:49" x14ac:dyDescent="0.25">
      <c r="A147" s="4">
        <v>216827</v>
      </c>
      <c r="B147" s="1">
        <v>61</v>
      </c>
      <c r="D147" s="1">
        <v>61</v>
      </c>
      <c r="E147" s="1">
        <v>1</v>
      </c>
      <c r="F147" s="1" t="s">
        <v>207</v>
      </c>
      <c r="G147" s="3">
        <v>13187</v>
      </c>
      <c r="H147" s="1">
        <v>82</v>
      </c>
      <c r="I147" s="1" t="s">
        <v>46</v>
      </c>
      <c r="J147" s="1" t="s">
        <v>47</v>
      </c>
      <c r="K147" s="1" t="s">
        <v>58</v>
      </c>
      <c r="L147" s="1">
        <v>23.49</v>
      </c>
      <c r="M147" s="1">
        <v>160</v>
      </c>
      <c r="N147" s="1">
        <v>60</v>
      </c>
      <c r="O147" s="1">
        <v>100</v>
      </c>
      <c r="P147" s="1">
        <v>110</v>
      </c>
      <c r="Q147" s="1">
        <v>74</v>
      </c>
      <c r="R147" s="1" t="s">
        <v>59</v>
      </c>
      <c r="S147" s="1" t="s">
        <v>50</v>
      </c>
      <c r="T147" s="1" t="s">
        <v>50</v>
      </c>
      <c r="U147" s="1" t="s">
        <v>51</v>
      </c>
      <c r="V147" s="1" t="s">
        <v>51</v>
      </c>
      <c r="W147" s="1" t="s">
        <v>51</v>
      </c>
      <c r="X147" s="1" t="s">
        <v>51</v>
      </c>
      <c r="Y147" s="1" t="s">
        <v>50</v>
      </c>
      <c r="Z147" s="1" t="b">
        <v>1</v>
      </c>
      <c r="AA147" s="1" t="s">
        <v>50</v>
      </c>
      <c r="AB147" s="1" t="s">
        <v>51</v>
      </c>
      <c r="AC147" s="1">
        <v>99</v>
      </c>
      <c r="AD147" s="1">
        <v>47</v>
      </c>
      <c r="AE147" s="1">
        <v>115</v>
      </c>
      <c r="AF147" s="1">
        <v>4.0999999999999996</v>
      </c>
      <c r="AI147" s="1" t="s">
        <v>52</v>
      </c>
      <c r="AJ147" s="1" t="s">
        <v>52</v>
      </c>
      <c r="AK147" s="1" t="s">
        <v>51</v>
      </c>
      <c r="AL147" s="1" t="s">
        <v>50</v>
      </c>
      <c r="AM147" s="1" t="s">
        <v>52</v>
      </c>
      <c r="AN147" s="1" t="s">
        <v>51</v>
      </c>
      <c r="AO147" s="1" t="s">
        <v>51</v>
      </c>
      <c r="AP147" s="1" t="s">
        <v>50</v>
      </c>
      <c r="AQ147" s="1" t="s">
        <v>51</v>
      </c>
      <c r="AR147" s="1" t="s">
        <v>51</v>
      </c>
      <c r="AS147" s="1" t="s">
        <v>50</v>
      </c>
      <c r="AT147" s="1" t="s">
        <v>52</v>
      </c>
      <c r="AU147" s="1" t="s">
        <v>52</v>
      </c>
      <c r="AV147" s="1" t="s">
        <v>52</v>
      </c>
      <c r="AW147" s="6" t="s">
        <v>51</v>
      </c>
    </row>
    <row r="148" spans="1:49" x14ac:dyDescent="0.25">
      <c r="A148" s="4">
        <v>217810</v>
      </c>
      <c r="B148" s="1">
        <v>59</v>
      </c>
      <c r="C148" s="1">
        <v>59</v>
      </c>
      <c r="D148" s="1">
        <v>18</v>
      </c>
      <c r="E148" s="1">
        <v>1</v>
      </c>
      <c r="F148" s="1" t="s">
        <v>208</v>
      </c>
      <c r="G148" s="3">
        <v>13610</v>
      </c>
      <c r="H148" s="1">
        <v>81</v>
      </c>
      <c r="I148" s="1" t="s">
        <v>56</v>
      </c>
      <c r="J148" s="1" t="s">
        <v>57</v>
      </c>
      <c r="K148" s="1" t="s">
        <v>58</v>
      </c>
      <c r="L148" s="1">
        <v>33.1</v>
      </c>
      <c r="M148" s="1">
        <v>115</v>
      </c>
      <c r="N148" s="1">
        <v>70</v>
      </c>
      <c r="O148" s="1">
        <v>45</v>
      </c>
      <c r="P148" s="1">
        <v>92.5</v>
      </c>
      <c r="Q148" s="1">
        <v>81</v>
      </c>
      <c r="R148" s="1" t="s">
        <v>59</v>
      </c>
      <c r="S148" s="1" t="s">
        <v>51</v>
      </c>
      <c r="T148" s="1" t="s">
        <v>50</v>
      </c>
      <c r="U148" s="1" t="s">
        <v>51</v>
      </c>
      <c r="V148" s="1" t="s">
        <v>51</v>
      </c>
      <c r="W148" s="1" t="s">
        <v>51</v>
      </c>
      <c r="X148" s="1" t="s">
        <v>51</v>
      </c>
      <c r="Y148" s="1" t="s">
        <v>51</v>
      </c>
      <c r="Z148" s="1" t="s">
        <v>52</v>
      </c>
      <c r="AA148" s="1" t="s">
        <v>50</v>
      </c>
      <c r="AB148" s="1" t="s">
        <v>50</v>
      </c>
      <c r="AC148" s="1">
        <v>131</v>
      </c>
      <c r="AD148" s="1">
        <v>44</v>
      </c>
      <c r="AF148" s="1">
        <v>4.4000000000000004</v>
      </c>
      <c r="AK148" s="1" t="s">
        <v>50</v>
      </c>
      <c r="AL148" s="1" t="s">
        <v>50</v>
      </c>
      <c r="AN148" s="1" t="s">
        <v>51</v>
      </c>
      <c r="AO148" s="1" t="s">
        <v>51</v>
      </c>
      <c r="AP148" s="1" t="s">
        <v>51</v>
      </c>
      <c r="AQ148" s="1" t="s">
        <v>50</v>
      </c>
      <c r="AR148" s="1" t="s">
        <v>51</v>
      </c>
      <c r="AS148" s="1" t="s">
        <v>51</v>
      </c>
      <c r="AT148" s="1" t="s">
        <v>52</v>
      </c>
      <c r="AU148" s="1" t="s">
        <v>52</v>
      </c>
      <c r="AV148" s="1" t="s">
        <v>52</v>
      </c>
      <c r="AW148" s="6" t="s">
        <v>51</v>
      </c>
    </row>
    <row r="149" spans="1:49" x14ac:dyDescent="0.25">
      <c r="A149" s="4">
        <v>218087</v>
      </c>
      <c r="B149" s="1">
        <v>50</v>
      </c>
      <c r="D149" s="1">
        <v>50</v>
      </c>
      <c r="E149" s="1">
        <v>1</v>
      </c>
      <c r="F149" s="1" t="s">
        <v>209</v>
      </c>
      <c r="G149" s="3">
        <v>15349</v>
      </c>
      <c r="H149" s="1">
        <v>76</v>
      </c>
      <c r="I149" s="1" t="s">
        <v>46</v>
      </c>
      <c r="J149" s="1" t="s">
        <v>47</v>
      </c>
      <c r="K149" s="1" t="s">
        <v>58</v>
      </c>
      <c r="L149" s="1">
        <v>40.9</v>
      </c>
      <c r="M149" s="1">
        <v>120</v>
      </c>
      <c r="N149" s="1">
        <v>80</v>
      </c>
      <c r="O149" s="1">
        <v>40</v>
      </c>
      <c r="P149" s="1">
        <v>100</v>
      </c>
      <c r="Q149" s="1">
        <v>87</v>
      </c>
      <c r="R149" s="1" t="s">
        <v>54</v>
      </c>
      <c r="S149" s="1" t="s">
        <v>51</v>
      </c>
      <c r="T149" s="1" t="s">
        <v>50</v>
      </c>
      <c r="U149" s="1" t="s">
        <v>50</v>
      </c>
      <c r="V149" s="1" t="s">
        <v>51</v>
      </c>
      <c r="W149" s="1" t="s">
        <v>51</v>
      </c>
      <c r="X149" s="1" t="s">
        <v>51</v>
      </c>
      <c r="Y149" s="1" t="s">
        <v>50</v>
      </c>
      <c r="Z149" s="1" t="s">
        <v>52</v>
      </c>
      <c r="AA149" s="1" t="s">
        <v>50</v>
      </c>
      <c r="AB149" s="1" t="s">
        <v>50</v>
      </c>
      <c r="AI149" s="1" t="s">
        <v>52</v>
      </c>
      <c r="AJ149" s="1" t="s">
        <v>52</v>
      </c>
      <c r="AK149" s="1" t="s">
        <v>50</v>
      </c>
      <c r="AL149" s="1" t="s">
        <v>50</v>
      </c>
      <c r="AM149" s="1" t="s">
        <v>52</v>
      </c>
      <c r="AN149" s="1" t="s">
        <v>50</v>
      </c>
      <c r="AO149" s="1" t="s">
        <v>51</v>
      </c>
      <c r="AP149" s="1" t="s">
        <v>51</v>
      </c>
      <c r="AQ149" s="1" t="s">
        <v>50</v>
      </c>
      <c r="AR149" s="1" t="s">
        <v>51</v>
      </c>
      <c r="AS149" s="1" t="s">
        <v>50</v>
      </c>
      <c r="AT149" s="1" t="s">
        <v>52</v>
      </c>
      <c r="AU149" s="1" t="s">
        <v>52</v>
      </c>
      <c r="AV149" s="1" t="s">
        <v>52</v>
      </c>
      <c r="AW149" s="6" t="s">
        <v>51</v>
      </c>
    </row>
    <row r="150" spans="1:49" x14ac:dyDescent="0.25">
      <c r="A150" s="4">
        <v>218624</v>
      </c>
      <c r="B150" s="1">
        <v>62</v>
      </c>
      <c r="D150" s="1">
        <v>62</v>
      </c>
      <c r="E150" s="1">
        <v>1</v>
      </c>
      <c r="F150" s="1" t="s">
        <v>210</v>
      </c>
      <c r="G150" s="3">
        <v>8937</v>
      </c>
      <c r="H150" s="1">
        <v>94</v>
      </c>
      <c r="I150" s="1" t="s">
        <v>56</v>
      </c>
      <c r="J150" s="1" t="s">
        <v>57</v>
      </c>
      <c r="K150" s="1" t="s">
        <v>58</v>
      </c>
      <c r="L150" s="1">
        <v>35.630000000000003</v>
      </c>
      <c r="M150" s="1">
        <v>120</v>
      </c>
      <c r="N150" s="1">
        <v>80</v>
      </c>
      <c r="O150" s="1">
        <v>40</v>
      </c>
      <c r="P150" s="1">
        <v>100</v>
      </c>
      <c r="Q150" s="1">
        <v>60</v>
      </c>
      <c r="R150" s="1" t="s">
        <v>59</v>
      </c>
      <c r="S150" s="1" t="s">
        <v>50</v>
      </c>
      <c r="T150" s="1" t="s">
        <v>50</v>
      </c>
      <c r="U150" s="1" t="s">
        <v>51</v>
      </c>
      <c r="V150" s="1" t="s">
        <v>51</v>
      </c>
      <c r="W150" s="1" t="s">
        <v>50</v>
      </c>
      <c r="X150" s="1" t="s">
        <v>51</v>
      </c>
      <c r="Y150" s="1" t="s">
        <v>51</v>
      </c>
      <c r="Z150" s="1" t="s">
        <v>52</v>
      </c>
      <c r="AA150" s="1" t="s">
        <v>50</v>
      </c>
      <c r="AB150" s="1" t="s">
        <v>51</v>
      </c>
      <c r="AC150" s="1">
        <v>165</v>
      </c>
      <c r="AD150" s="1">
        <v>31</v>
      </c>
      <c r="AF150" s="1">
        <v>5</v>
      </c>
      <c r="AI150" s="1" t="s">
        <v>52</v>
      </c>
      <c r="AJ150" s="1" t="s">
        <v>52</v>
      </c>
      <c r="AK150" s="1" t="s">
        <v>50</v>
      </c>
      <c r="AL150" s="1" t="s">
        <v>50</v>
      </c>
      <c r="AM150" s="1" t="s">
        <v>52</v>
      </c>
      <c r="AN150" s="1" t="s">
        <v>50</v>
      </c>
      <c r="AO150" s="1" t="s">
        <v>51</v>
      </c>
      <c r="AP150" s="1" t="s">
        <v>51</v>
      </c>
      <c r="AQ150" s="1" t="s">
        <v>50</v>
      </c>
      <c r="AR150" s="1" t="s">
        <v>50</v>
      </c>
      <c r="AS150" s="1" t="s">
        <v>50</v>
      </c>
      <c r="AT150" s="1" t="s">
        <v>52</v>
      </c>
      <c r="AU150" s="1" t="s">
        <v>52</v>
      </c>
      <c r="AV150" s="1" t="s">
        <v>52</v>
      </c>
      <c r="AW150" s="6" t="s">
        <v>51</v>
      </c>
    </row>
    <row r="151" spans="1:49" x14ac:dyDescent="0.25">
      <c r="A151" s="4">
        <v>219049</v>
      </c>
      <c r="B151" s="1">
        <v>55</v>
      </c>
      <c r="C151" s="1">
        <v>55</v>
      </c>
      <c r="D151" s="1">
        <v>49</v>
      </c>
      <c r="E151" s="1">
        <v>1</v>
      </c>
      <c r="F151" s="1" t="s">
        <v>211</v>
      </c>
      <c r="G151" s="3">
        <v>17770</v>
      </c>
      <c r="H151" s="1">
        <v>70</v>
      </c>
      <c r="I151" s="1" t="s">
        <v>56</v>
      </c>
      <c r="J151" s="1" t="s">
        <v>57</v>
      </c>
      <c r="K151" s="1" t="s">
        <v>58</v>
      </c>
      <c r="L151" s="1">
        <v>26.6</v>
      </c>
      <c r="M151" s="1">
        <v>120</v>
      </c>
      <c r="N151" s="1">
        <v>80</v>
      </c>
      <c r="O151" s="1">
        <v>40</v>
      </c>
      <c r="P151" s="1">
        <v>100</v>
      </c>
      <c r="Q151" s="1">
        <v>70</v>
      </c>
      <c r="R151" s="1" t="s">
        <v>54</v>
      </c>
      <c r="S151" s="1" t="s">
        <v>50</v>
      </c>
      <c r="T151" s="1" t="s">
        <v>51</v>
      </c>
      <c r="U151" s="1" t="s">
        <v>50</v>
      </c>
      <c r="V151" s="1" t="s">
        <v>51</v>
      </c>
      <c r="W151" s="1" t="s">
        <v>50</v>
      </c>
      <c r="X151" s="1" t="s">
        <v>51</v>
      </c>
      <c r="Y151" s="1" t="s">
        <v>51</v>
      </c>
      <c r="Z151" s="1" t="s">
        <v>52</v>
      </c>
      <c r="AA151" s="1" t="s">
        <v>50</v>
      </c>
      <c r="AB151" s="1" t="s">
        <v>50</v>
      </c>
      <c r="AC151" s="1">
        <v>172</v>
      </c>
      <c r="AD151" s="1">
        <v>34</v>
      </c>
      <c r="AE151" s="1">
        <v>153</v>
      </c>
      <c r="AF151" s="1">
        <v>4</v>
      </c>
      <c r="AI151" s="1">
        <v>5.9</v>
      </c>
      <c r="AJ151" s="1">
        <v>3.2</v>
      </c>
      <c r="AK151" s="1" t="s">
        <v>50</v>
      </c>
      <c r="AL151" s="1" t="s">
        <v>50</v>
      </c>
      <c r="AM151" s="1" t="s">
        <v>50</v>
      </c>
      <c r="AN151" s="1" t="s">
        <v>50</v>
      </c>
      <c r="AO151" s="1" t="s">
        <v>50</v>
      </c>
      <c r="AP151" s="1" t="s">
        <v>50</v>
      </c>
      <c r="AQ151" s="1" t="s">
        <v>50</v>
      </c>
      <c r="AR151" s="1" t="s">
        <v>50</v>
      </c>
      <c r="AS151" s="1" t="s">
        <v>50</v>
      </c>
      <c r="AT151" s="1" t="s">
        <v>52</v>
      </c>
      <c r="AU151" s="1" t="s">
        <v>52</v>
      </c>
      <c r="AV151" s="1" t="s">
        <v>52</v>
      </c>
      <c r="AW151" s="6" t="s">
        <v>50</v>
      </c>
    </row>
    <row r="152" spans="1:49" x14ac:dyDescent="0.25">
      <c r="A152" s="4">
        <v>219610</v>
      </c>
      <c r="B152" s="1">
        <v>51</v>
      </c>
      <c r="C152" s="1">
        <v>51</v>
      </c>
      <c r="D152" s="1">
        <v>33</v>
      </c>
      <c r="E152" s="1">
        <v>1</v>
      </c>
      <c r="F152" s="1" t="s">
        <v>212</v>
      </c>
      <c r="G152" s="3">
        <v>13197</v>
      </c>
      <c r="H152" s="1">
        <v>82</v>
      </c>
      <c r="I152" s="1" t="s">
        <v>56</v>
      </c>
      <c r="J152" s="1" t="s">
        <v>47</v>
      </c>
      <c r="K152" s="1" t="s">
        <v>58</v>
      </c>
      <c r="L152" s="1">
        <v>26.9</v>
      </c>
      <c r="M152" s="1">
        <v>105</v>
      </c>
      <c r="N152" s="1">
        <v>60</v>
      </c>
      <c r="O152" s="1">
        <v>45</v>
      </c>
      <c r="P152" s="1">
        <v>82.5</v>
      </c>
      <c r="Q152" s="1">
        <v>80</v>
      </c>
      <c r="R152" s="1" t="s">
        <v>54</v>
      </c>
      <c r="S152" s="1" t="s">
        <v>50</v>
      </c>
      <c r="T152" s="1" t="s">
        <v>50</v>
      </c>
      <c r="U152" s="1" t="s">
        <v>50</v>
      </c>
      <c r="V152" s="1" t="s">
        <v>51</v>
      </c>
      <c r="W152" s="1" t="s">
        <v>50</v>
      </c>
      <c r="X152" s="1" t="s">
        <v>50</v>
      </c>
      <c r="Y152" s="1" t="s">
        <v>50</v>
      </c>
      <c r="Z152" s="1" t="s">
        <v>52</v>
      </c>
      <c r="AA152" s="1" t="s">
        <v>50</v>
      </c>
      <c r="AB152" s="1" t="s">
        <v>51</v>
      </c>
      <c r="AK152" s="1" t="s">
        <v>51</v>
      </c>
      <c r="AL152" s="1" t="s">
        <v>50</v>
      </c>
      <c r="AM152" s="1" t="s">
        <v>50</v>
      </c>
      <c r="AN152" s="1" t="s">
        <v>51</v>
      </c>
      <c r="AO152" s="1" t="s">
        <v>51</v>
      </c>
      <c r="AP152" s="1" t="s">
        <v>50</v>
      </c>
      <c r="AQ152" s="1" t="s">
        <v>50</v>
      </c>
      <c r="AR152" s="1" t="s">
        <v>51</v>
      </c>
      <c r="AS152" s="1" t="s">
        <v>50</v>
      </c>
      <c r="AT152" s="1" t="s">
        <v>52</v>
      </c>
      <c r="AU152" s="1" t="s">
        <v>52</v>
      </c>
      <c r="AV152" s="1" t="s">
        <v>52</v>
      </c>
      <c r="AW152" s="6" t="s">
        <v>51</v>
      </c>
    </row>
    <row r="153" spans="1:49" x14ac:dyDescent="0.25">
      <c r="A153" s="4">
        <v>219664</v>
      </c>
      <c r="B153" s="1">
        <v>62</v>
      </c>
      <c r="C153" s="1">
        <v>62</v>
      </c>
      <c r="E153" s="1">
        <v>1</v>
      </c>
      <c r="F153" s="1" t="s">
        <v>213</v>
      </c>
      <c r="G153" s="3">
        <v>11024</v>
      </c>
      <c r="H153" s="1">
        <v>88</v>
      </c>
      <c r="I153" s="1" t="s">
        <v>56</v>
      </c>
      <c r="J153" s="1" t="s">
        <v>57</v>
      </c>
      <c r="K153" s="1" t="s">
        <v>48</v>
      </c>
      <c r="L153" s="1">
        <v>32</v>
      </c>
      <c r="M153" s="1">
        <v>110</v>
      </c>
      <c r="N153" s="1">
        <v>70</v>
      </c>
      <c r="O153" s="1">
        <v>40</v>
      </c>
      <c r="P153" s="1">
        <v>90</v>
      </c>
      <c r="Q153" s="1">
        <v>78</v>
      </c>
      <c r="R153" s="1" t="s">
        <v>54</v>
      </c>
      <c r="S153" s="1" t="s">
        <v>50</v>
      </c>
      <c r="T153" s="1" t="s">
        <v>50</v>
      </c>
      <c r="U153" s="1" t="s">
        <v>50</v>
      </c>
      <c r="V153" s="1" t="s">
        <v>50</v>
      </c>
      <c r="W153" s="1" t="s">
        <v>50</v>
      </c>
      <c r="X153" s="1" t="s">
        <v>51</v>
      </c>
      <c r="Y153" s="1" t="s">
        <v>50</v>
      </c>
      <c r="Z153" s="1" t="s">
        <v>52</v>
      </c>
      <c r="AA153" s="1" t="s">
        <v>51</v>
      </c>
      <c r="AB153" s="1" t="s">
        <v>50</v>
      </c>
      <c r="AC153" s="1">
        <v>120</v>
      </c>
      <c r="AD153" s="1">
        <v>47</v>
      </c>
      <c r="AE153" s="1">
        <v>137</v>
      </c>
      <c r="AF153" s="1">
        <v>4.9000000000000004</v>
      </c>
      <c r="AI153" s="1">
        <v>6.2</v>
      </c>
      <c r="AJ153" s="1">
        <v>4.2</v>
      </c>
      <c r="AK153" s="1" t="s">
        <v>51</v>
      </c>
      <c r="AL153" s="1" t="s">
        <v>50</v>
      </c>
      <c r="AM153" s="1" t="s">
        <v>50</v>
      </c>
      <c r="AN153" s="1" t="s">
        <v>50</v>
      </c>
      <c r="AO153" s="1" t="s">
        <v>51</v>
      </c>
      <c r="AP153" s="1" t="s">
        <v>51</v>
      </c>
      <c r="AQ153" s="1" t="s">
        <v>50</v>
      </c>
      <c r="AR153" s="1" t="s">
        <v>50</v>
      </c>
      <c r="AS153" s="1" t="s">
        <v>50</v>
      </c>
      <c r="AT153" s="1" t="s">
        <v>52</v>
      </c>
      <c r="AU153" s="1" t="s">
        <v>52</v>
      </c>
      <c r="AV153" s="1" t="s">
        <v>52</v>
      </c>
      <c r="AW153" s="6" t="s">
        <v>51</v>
      </c>
    </row>
    <row r="154" spans="1:49" x14ac:dyDescent="0.25">
      <c r="A154" s="4">
        <v>222049</v>
      </c>
      <c r="B154" s="1">
        <v>57</v>
      </c>
      <c r="C154" s="1">
        <v>57</v>
      </c>
      <c r="D154" s="1">
        <v>52</v>
      </c>
      <c r="E154" s="1">
        <v>1</v>
      </c>
      <c r="F154" s="1" t="s">
        <v>214</v>
      </c>
      <c r="G154" s="3">
        <v>22598</v>
      </c>
      <c r="H154" s="1">
        <v>57</v>
      </c>
      <c r="I154" s="1" t="s">
        <v>56</v>
      </c>
      <c r="J154" s="1" t="s">
        <v>47</v>
      </c>
      <c r="K154" s="1" t="s">
        <v>58</v>
      </c>
      <c r="L154" s="1">
        <v>24.6</v>
      </c>
      <c r="M154" s="1">
        <v>100</v>
      </c>
      <c r="N154" s="1">
        <v>70</v>
      </c>
      <c r="O154" s="1">
        <v>30</v>
      </c>
      <c r="P154" s="1">
        <v>85</v>
      </c>
      <c r="Q154" s="1">
        <v>66</v>
      </c>
      <c r="R154" s="1" t="s">
        <v>54</v>
      </c>
      <c r="S154" s="1" t="s">
        <v>50</v>
      </c>
      <c r="T154" s="1" t="s">
        <v>50</v>
      </c>
      <c r="U154" s="1" t="s">
        <v>50</v>
      </c>
      <c r="V154" s="1" t="s">
        <v>50</v>
      </c>
      <c r="W154" s="1" t="s">
        <v>51</v>
      </c>
      <c r="X154" s="1" t="s">
        <v>50</v>
      </c>
      <c r="Z154" s="1" t="s">
        <v>52</v>
      </c>
      <c r="AA154" s="1" t="s">
        <v>50</v>
      </c>
      <c r="AB154" s="1" t="s">
        <v>50</v>
      </c>
      <c r="AK154" s="1" t="s">
        <v>50</v>
      </c>
      <c r="AL154" s="1" t="s">
        <v>50</v>
      </c>
      <c r="AN154" s="1" t="s">
        <v>51</v>
      </c>
      <c r="AO154" s="1" t="s">
        <v>50</v>
      </c>
      <c r="AP154" s="1" t="s">
        <v>50</v>
      </c>
      <c r="AQ154" s="1" t="s">
        <v>50</v>
      </c>
      <c r="AR154" s="1" t="s">
        <v>50</v>
      </c>
      <c r="AS154" s="1" t="s">
        <v>50</v>
      </c>
      <c r="AT154" s="1" t="s">
        <v>52</v>
      </c>
      <c r="AU154" s="1" t="s">
        <v>52</v>
      </c>
      <c r="AV154" s="1" t="s">
        <v>52</v>
      </c>
      <c r="AW154" s="6" t="s">
        <v>51</v>
      </c>
    </row>
    <row r="155" spans="1:49" x14ac:dyDescent="0.25">
      <c r="A155" s="4">
        <v>223284</v>
      </c>
      <c r="B155" s="1">
        <v>50</v>
      </c>
      <c r="D155" s="1">
        <v>50</v>
      </c>
      <c r="E155" s="1">
        <v>1</v>
      </c>
      <c r="F155" s="1" t="s">
        <v>215</v>
      </c>
      <c r="G155" s="3">
        <v>13984</v>
      </c>
      <c r="H155" s="1">
        <v>80</v>
      </c>
      <c r="I155" s="1" t="s">
        <v>46</v>
      </c>
      <c r="J155" s="1" t="s">
        <v>47</v>
      </c>
      <c r="K155" s="1" t="s">
        <v>58</v>
      </c>
      <c r="L155" s="1">
        <v>23.81</v>
      </c>
      <c r="M155" s="1">
        <v>120</v>
      </c>
      <c r="N155" s="1">
        <v>70</v>
      </c>
      <c r="O155" s="1">
        <v>50</v>
      </c>
      <c r="P155" s="1">
        <v>95</v>
      </c>
      <c r="Q155" s="1">
        <v>85</v>
      </c>
      <c r="R155" s="1" t="s">
        <v>54</v>
      </c>
      <c r="S155" s="1" t="s">
        <v>50</v>
      </c>
      <c r="T155" s="1" t="s">
        <v>50</v>
      </c>
      <c r="U155" s="1" t="s">
        <v>50</v>
      </c>
      <c r="V155" s="1" t="s">
        <v>51</v>
      </c>
      <c r="W155" s="1" t="s">
        <v>50</v>
      </c>
      <c r="X155" s="1" t="s">
        <v>51</v>
      </c>
      <c r="Y155" s="1" t="s">
        <v>51</v>
      </c>
      <c r="Z155" s="1" t="s">
        <v>52</v>
      </c>
      <c r="AA155" s="1" t="s">
        <v>50</v>
      </c>
      <c r="AB155" s="1" t="s">
        <v>51</v>
      </c>
      <c r="AC155" s="1">
        <v>109</v>
      </c>
      <c r="AD155" s="1">
        <v>42</v>
      </c>
      <c r="AE155" s="1">
        <v>101</v>
      </c>
      <c r="AF155" s="1">
        <v>3.7</v>
      </c>
      <c r="AI155" s="1" t="s">
        <v>52</v>
      </c>
      <c r="AJ155" s="1" t="s">
        <v>52</v>
      </c>
      <c r="AK155" s="1" t="s">
        <v>50</v>
      </c>
      <c r="AL155" s="1" t="s">
        <v>51</v>
      </c>
      <c r="AM155" s="1" t="s">
        <v>52</v>
      </c>
      <c r="AN155" s="1" t="s">
        <v>50</v>
      </c>
      <c r="AO155" s="1" t="s">
        <v>51</v>
      </c>
      <c r="AP155" s="1" t="s">
        <v>51</v>
      </c>
      <c r="AQ155" s="1" t="s">
        <v>50</v>
      </c>
      <c r="AR155" s="1" t="s">
        <v>51</v>
      </c>
      <c r="AS155" s="1" t="s">
        <v>50</v>
      </c>
      <c r="AT155" s="1" t="s">
        <v>52</v>
      </c>
      <c r="AU155" s="1" t="s">
        <v>52</v>
      </c>
      <c r="AV155" s="1" t="s">
        <v>52</v>
      </c>
      <c r="AW155" s="6" t="s">
        <v>51</v>
      </c>
    </row>
    <row r="156" spans="1:49" x14ac:dyDescent="0.25">
      <c r="A156" s="4">
        <v>224136</v>
      </c>
      <c r="B156" s="1">
        <v>59</v>
      </c>
      <c r="D156" s="1">
        <v>59</v>
      </c>
      <c r="E156" s="1">
        <v>1</v>
      </c>
      <c r="F156" s="1" t="s">
        <v>216</v>
      </c>
      <c r="G156" s="3">
        <v>14296</v>
      </c>
      <c r="H156" s="1">
        <v>79</v>
      </c>
      <c r="I156" s="1" t="s">
        <v>46</v>
      </c>
      <c r="J156" s="1" t="s">
        <v>47</v>
      </c>
      <c r="K156" s="1" t="s">
        <v>58</v>
      </c>
      <c r="L156" s="1">
        <v>26.37</v>
      </c>
      <c r="M156" s="1">
        <v>110</v>
      </c>
      <c r="N156" s="1">
        <v>60</v>
      </c>
      <c r="O156" s="1">
        <v>50</v>
      </c>
      <c r="P156" s="1">
        <v>85</v>
      </c>
      <c r="Q156" s="1">
        <v>78</v>
      </c>
      <c r="R156" s="1" t="s">
        <v>59</v>
      </c>
      <c r="S156" s="1" t="s">
        <v>50</v>
      </c>
      <c r="T156" s="1" t="s">
        <v>50</v>
      </c>
      <c r="U156" s="1" t="s">
        <v>51</v>
      </c>
      <c r="V156" s="1" t="s">
        <v>51</v>
      </c>
      <c r="W156" s="1" t="s">
        <v>50</v>
      </c>
      <c r="X156" s="1" t="s">
        <v>51</v>
      </c>
      <c r="Y156" s="1" t="s">
        <v>50</v>
      </c>
      <c r="Z156" s="1" t="b">
        <v>1</v>
      </c>
      <c r="AA156" s="1" t="s">
        <v>50</v>
      </c>
      <c r="AB156" s="1" t="s">
        <v>50</v>
      </c>
      <c r="AC156" s="1">
        <v>105</v>
      </c>
      <c r="AD156" s="1">
        <v>45</v>
      </c>
      <c r="AE156" s="1">
        <v>116</v>
      </c>
      <c r="AF156" s="1">
        <v>5</v>
      </c>
      <c r="AI156" s="1" t="s">
        <v>52</v>
      </c>
      <c r="AJ156" s="1" t="s">
        <v>52</v>
      </c>
      <c r="AK156" s="1" t="s">
        <v>51</v>
      </c>
      <c r="AL156" s="1" t="s">
        <v>50</v>
      </c>
      <c r="AM156" s="1" t="s">
        <v>52</v>
      </c>
      <c r="AN156" s="1" t="s">
        <v>51</v>
      </c>
      <c r="AO156" s="1" t="s">
        <v>51</v>
      </c>
      <c r="AP156" s="1" t="s">
        <v>51</v>
      </c>
      <c r="AQ156" s="1" t="s">
        <v>50</v>
      </c>
      <c r="AR156" s="1" t="s">
        <v>51</v>
      </c>
      <c r="AS156" s="1" t="s">
        <v>50</v>
      </c>
      <c r="AT156" s="1" t="s">
        <v>52</v>
      </c>
      <c r="AU156" s="1" t="s">
        <v>52</v>
      </c>
      <c r="AV156" s="1" t="s">
        <v>52</v>
      </c>
      <c r="AW156" s="6" t="s">
        <v>51</v>
      </c>
    </row>
    <row r="157" spans="1:49" x14ac:dyDescent="0.25">
      <c r="A157" s="4">
        <v>224209</v>
      </c>
      <c r="B157" s="1">
        <v>60</v>
      </c>
      <c r="D157" s="1">
        <v>60</v>
      </c>
      <c r="E157" s="1">
        <v>1</v>
      </c>
      <c r="F157" s="1" t="s">
        <v>217</v>
      </c>
      <c r="G157" s="3">
        <v>10352</v>
      </c>
      <c r="H157" s="1">
        <v>90</v>
      </c>
      <c r="I157" s="1" t="s">
        <v>46</v>
      </c>
      <c r="J157" s="1" t="s">
        <v>57</v>
      </c>
      <c r="K157" s="1" t="s">
        <v>58</v>
      </c>
      <c r="L157" s="1">
        <v>22.66</v>
      </c>
      <c r="M157" s="1">
        <v>130</v>
      </c>
      <c r="N157" s="1">
        <v>70</v>
      </c>
      <c r="O157" s="1">
        <v>60</v>
      </c>
      <c r="P157" s="1">
        <v>100</v>
      </c>
      <c r="Q157" s="1">
        <v>59</v>
      </c>
      <c r="R157" s="1" t="s">
        <v>54</v>
      </c>
      <c r="S157" s="1" t="s">
        <v>50</v>
      </c>
      <c r="T157" s="1" t="s">
        <v>50</v>
      </c>
      <c r="U157" s="1" t="s">
        <v>50</v>
      </c>
      <c r="V157" s="1" t="s">
        <v>51</v>
      </c>
      <c r="W157" s="1" t="s">
        <v>50</v>
      </c>
      <c r="X157" s="1" t="s">
        <v>51</v>
      </c>
      <c r="Y157" s="1" t="s">
        <v>50</v>
      </c>
      <c r="Z157" s="1" t="s">
        <v>52</v>
      </c>
      <c r="AA157" s="1" t="s">
        <v>50</v>
      </c>
      <c r="AB157" s="1" t="s">
        <v>50</v>
      </c>
      <c r="AI157" s="1" t="s">
        <v>52</v>
      </c>
      <c r="AJ157" s="1" t="s">
        <v>52</v>
      </c>
      <c r="AK157" s="1" t="s">
        <v>50</v>
      </c>
      <c r="AL157" s="1" t="s">
        <v>50</v>
      </c>
      <c r="AM157" s="1" t="s">
        <v>52</v>
      </c>
      <c r="AN157" s="1" t="s">
        <v>51</v>
      </c>
      <c r="AO157" s="1" t="s">
        <v>51</v>
      </c>
      <c r="AP157" s="1" t="s">
        <v>50</v>
      </c>
      <c r="AQ157" s="1" t="s">
        <v>51</v>
      </c>
      <c r="AR157" s="1" t="s">
        <v>50</v>
      </c>
      <c r="AS157" s="1" t="s">
        <v>50</v>
      </c>
      <c r="AT157" s="1" t="s">
        <v>52</v>
      </c>
      <c r="AU157" s="1" t="s">
        <v>52</v>
      </c>
      <c r="AV157" s="1" t="s">
        <v>52</v>
      </c>
      <c r="AW157" s="6" t="s">
        <v>51</v>
      </c>
    </row>
    <row r="158" spans="1:49" x14ac:dyDescent="0.25">
      <c r="A158" s="4">
        <v>224899</v>
      </c>
      <c r="B158" s="1">
        <v>60</v>
      </c>
      <c r="C158" s="1">
        <v>60</v>
      </c>
      <c r="D158" s="1">
        <v>40</v>
      </c>
      <c r="E158" s="1">
        <v>1</v>
      </c>
      <c r="F158" s="1" t="s">
        <v>218</v>
      </c>
      <c r="G158" s="3">
        <v>12615</v>
      </c>
      <c r="H158" s="1">
        <v>84</v>
      </c>
      <c r="I158" s="1" t="s">
        <v>46</v>
      </c>
      <c r="J158" s="1" t="s">
        <v>47</v>
      </c>
      <c r="K158" s="1" t="s">
        <v>58</v>
      </c>
      <c r="L158" s="1">
        <v>32.5</v>
      </c>
      <c r="M158" s="1">
        <v>160</v>
      </c>
      <c r="N158" s="1">
        <v>70</v>
      </c>
      <c r="O158" s="1">
        <v>90</v>
      </c>
      <c r="P158" s="1">
        <v>115</v>
      </c>
      <c r="Q158" s="1">
        <v>62</v>
      </c>
      <c r="R158" s="1" t="s">
        <v>59</v>
      </c>
      <c r="S158" s="1" t="s">
        <v>50</v>
      </c>
      <c r="T158" s="1" t="s">
        <v>50</v>
      </c>
      <c r="U158" s="1" t="s">
        <v>50</v>
      </c>
      <c r="V158" s="1" t="s">
        <v>51</v>
      </c>
      <c r="W158" s="1" t="s">
        <v>50</v>
      </c>
      <c r="X158" s="1" t="s">
        <v>51</v>
      </c>
      <c r="Y158" s="1" t="s">
        <v>50</v>
      </c>
      <c r="Z158" s="1" t="s">
        <v>52</v>
      </c>
      <c r="AA158" s="1" t="s">
        <v>50</v>
      </c>
      <c r="AB158" s="1" t="s">
        <v>51</v>
      </c>
      <c r="AK158" s="1" t="s">
        <v>50</v>
      </c>
      <c r="AL158" s="1" t="s">
        <v>51</v>
      </c>
      <c r="AM158" s="1" t="s">
        <v>50</v>
      </c>
      <c r="AN158" s="1" t="s">
        <v>51</v>
      </c>
      <c r="AO158" s="1" t="s">
        <v>50</v>
      </c>
      <c r="AP158" s="1" t="s">
        <v>51</v>
      </c>
      <c r="AQ158" s="1" t="s">
        <v>50</v>
      </c>
      <c r="AR158" s="1" t="s">
        <v>51</v>
      </c>
      <c r="AS158" s="1" t="s">
        <v>50</v>
      </c>
      <c r="AT158" s="1" t="s">
        <v>52</v>
      </c>
      <c r="AU158" s="1" t="s">
        <v>52</v>
      </c>
      <c r="AV158" s="1" t="s">
        <v>52</v>
      </c>
      <c r="AW158" s="6" t="s">
        <v>51</v>
      </c>
    </row>
    <row r="159" spans="1:49" x14ac:dyDescent="0.25">
      <c r="A159" s="4">
        <v>225060</v>
      </c>
      <c r="B159" s="1">
        <v>57</v>
      </c>
      <c r="C159" s="1">
        <v>57</v>
      </c>
      <c r="D159" s="1">
        <v>33</v>
      </c>
      <c r="E159" s="1">
        <v>1</v>
      </c>
      <c r="F159" s="1" t="s">
        <v>219</v>
      </c>
      <c r="G159" s="3">
        <v>9152</v>
      </c>
      <c r="H159" s="1">
        <v>93</v>
      </c>
      <c r="I159" s="1" t="s">
        <v>56</v>
      </c>
      <c r="J159" s="1" t="s">
        <v>47</v>
      </c>
      <c r="K159" s="1" t="s">
        <v>58</v>
      </c>
      <c r="L159" s="1">
        <v>32.4</v>
      </c>
      <c r="M159" s="1">
        <v>105</v>
      </c>
      <c r="N159" s="1">
        <v>70</v>
      </c>
      <c r="O159" s="1">
        <v>35</v>
      </c>
      <c r="P159" s="1">
        <v>87.5</v>
      </c>
      <c r="Q159" s="1">
        <v>64</v>
      </c>
      <c r="R159" s="1" t="s">
        <v>59</v>
      </c>
      <c r="S159" s="1" t="s">
        <v>50</v>
      </c>
      <c r="T159" s="1" t="s">
        <v>50</v>
      </c>
      <c r="U159" s="1" t="s">
        <v>50</v>
      </c>
      <c r="V159" s="1" t="s">
        <v>51</v>
      </c>
      <c r="W159" s="1" t="s">
        <v>51</v>
      </c>
      <c r="X159" s="1" t="s">
        <v>50</v>
      </c>
      <c r="Y159" s="1" t="s">
        <v>50</v>
      </c>
      <c r="Z159" s="1" t="s">
        <v>52</v>
      </c>
      <c r="AA159" s="1" t="s">
        <v>51</v>
      </c>
      <c r="AB159" s="1" t="s">
        <v>51</v>
      </c>
      <c r="AC159" s="1">
        <v>175</v>
      </c>
      <c r="AD159" s="1">
        <v>29</v>
      </c>
      <c r="AE159" s="1">
        <v>132</v>
      </c>
      <c r="AF159" s="1">
        <v>5</v>
      </c>
      <c r="AK159" s="1" t="s">
        <v>50</v>
      </c>
      <c r="AL159" s="1" t="s">
        <v>51</v>
      </c>
      <c r="AN159" s="1" t="s">
        <v>51</v>
      </c>
      <c r="AO159" s="1" t="s">
        <v>51</v>
      </c>
      <c r="AP159" s="1" t="s">
        <v>50</v>
      </c>
      <c r="AQ159" s="1" t="s">
        <v>50</v>
      </c>
      <c r="AR159" s="1" t="s">
        <v>50</v>
      </c>
      <c r="AS159" s="1" t="s">
        <v>50</v>
      </c>
      <c r="AT159" s="1" t="s">
        <v>52</v>
      </c>
      <c r="AU159" s="1" t="s">
        <v>52</v>
      </c>
      <c r="AV159" s="1" t="s">
        <v>52</v>
      </c>
      <c r="AW159" s="6" t="s">
        <v>51</v>
      </c>
    </row>
    <row r="160" spans="1:49" x14ac:dyDescent="0.25">
      <c r="A160" s="4">
        <v>225282</v>
      </c>
      <c r="B160" s="1">
        <v>61</v>
      </c>
      <c r="D160" s="1">
        <v>61</v>
      </c>
      <c r="E160" s="1">
        <v>1</v>
      </c>
      <c r="F160" s="1" t="s">
        <v>220</v>
      </c>
      <c r="G160" s="3">
        <v>12245</v>
      </c>
      <c r="H160" s="1">
        <v>85</v>
      </c>
      <c r="I160" s="1" t="s">
        <v>46</v>
      </c>
      <c r="J160" s="1" t="s">
        <v>47</v>
      </c>
      <c r="K160" s="1" t="s">
        <v>58</v>
      </c>
      <c r="L160" s="1">
        <v>44</v>
      </c>
      <c r="M160" s="1">
        <v>110</v>
      </c>
      <c r="N160" s="1">
        <v>70</v>
      </c>
      <c r="O160" s="1">
        <v>40</v>
      </c>
      <c r="P160" s="1">
        <v>90</v>
      </c>
      <c r="Q160" s="1">
        <v>59</v>
      </c>
      <c r="R160" s="1" t="s">
        <v>54</v>
      </c>
      <c r="S160" s="1" t="s">
        <v>50</v>
      </c>
      <c r="T160" s="1" t="s">
        <v>50</v>
      </c>
      <c r="U160" s="1" t="s">
        <v>50</v>
      </c>
      <c r="V160" s="1" t="s">
        <v>51</v>
      </c>
      <c r="W160" s="1" t="s">
        <v>50</v>
      </c>
      <c r="X160" s="1" t="s">
        <v>50</v>
      </c>
      <c r="Y160" s="1" t="s">
        <v>50</v>
      </c>
      <c r="Z160" s="1" t="s">
        <v>52</v>
      </c>
      <c r="AA160" s="1" t="s">
        <v>50</v>
      </c>
      <c r="AB160" s="1" t="s">
        <v>50</v>
      </c>
      <c r="AI160" s="1" t="s">
        <v>52</v>
      </c>
      <c r="AJ160" s="1" t="s">
        <v>52</v>
      </c>
      <c r="AK160" s="1" t="s">
        <v>50</v>
      </c>
      <c r="AL160" s="1" t="s">
        <v>51</v>
      </c>
      <c r="AM160" s="1" t="s">
        <v>52</v>
      </c>
      <c r="AN160" s="1" t="s">
        <v>51</v>
      </c>
      <c r="AO160" s="1" t="s">
        <v>51</v>
      </c>
      <c r="AP160" s="1" t="s">
        <v>50</v>
      </c>
      <c r="AQ160" s="1" t="s">
        <v>50</v>
      </c>
      <c r="AR160" s="1" t="s">
        <v>51</v>
      </c>
      <c r="AS160" s="1" t="s">
        <v>50</v>
      </c>
      <c r="AT160" s="1" t="s">
        <v>52</v>
      </c>
      <c r="AU160" s="1" t="s">
        <v>52</v>
      </c>
      <c r="AV160" s="1" t="s">
        <v>52</v>
      </c>
      <c r="AW160" s="6" t="s">
        <v>51</v>
      </c>
    </row>
    <row r="161" spans="1:49" x14ac:dyDescent="0.25">
      <c r="A161" s="4">
        <v>226372</v>
      </c>
      <c r="B161" s="1">
        <v>71</v>
      </c>
      <c r="C161" s="1">
        <v>71</v>
      </c>
      <c r="D161" s="1">
        <v>70</v>
      </c>
      <c r="E161" s="1">
        <v>1</v>
      </c>
      <c r="F161" s="1" t="s">
        <v>221</v>
      </c>
      <c r="G161" s="3">
        <v>14971</v>
      </c>
      <c r="H161" s="1">
        <v>78</v>
      </c>
      <c r="I161" s="1" t="s">
        <v>46</v>
      </c>
      <c r="J161" s="1" t="s">
        <v>57</v>
      </c>
      <c r="K161" s="1" t="s">
        <v>58</v>
      </c>
      <c r="L161" s="1">
        <v>30.1</v>
      </c>
      <c r="M161" s="1">
        <v>100</v>
      </c>
      <c r="N161" s="1">
        <v>60</v>
      </c>
      <c r="O161" s="1">
        <v>40</v>
      </c>
      <c r="P161" s="1">
        <v>80</v>
      </c>
      <c r="Q161" s="1">
        <v>72</v>
      </c>
      <c r="R161" s="1" t="s">
        <v>59</v>
      </c>
      <c r="S161" s="1" t="s">
        <v>50</v>
      </c>
      <c r="T161" s="1" t="s">
        <v>50</v>
      </c>
      <c r="U161" s="1" t="s">
        <v>51</v>
      </c>
      <c r="V161" s="1" t="s">
        <v>51</v>
      </c>
      <c r="W161" s="1" t="s">
        <v>51</v>
      </c>
      <c r="X161" s="1" t="s">
        <v>51</v>
      </c>
      <c r="Y161" s="1" t="s">
        <v>51</v>
      </c>
      <c r="Z161" s="1" t="s">
        <v>52</v>
      </c>
      <c r="AA161" s="1" t="s">
        <v>50</v>
      </c>
      <c r="AB161" s="1" t="s">
        <v>50</v>
      </c>
      <c r="AC161" s="1">
        <v>137</v>
      </c>
      <c r="AD161" s="1">
        <v>33</v>
      </c>
      <c r="AE161" s="1">
        <v>136</v>
      </c>
      <c r="AF161" s="1">
        <v>4</v>
      </c>
      <c r="AI161" s="1">
        <v>4.3</v>
      </c>
      <c r="AJ161" s="1">
        <v>1.8</v>
      </c>
      <c r="AK161" s="1" t="s">
        <v>51</v>
      </c>
      <c r="AL161" s="1" t="s">
        <v>50</v>
      </c>
      <c r="AM161" s="1" t="s">
        <v>50</v>
      </c>
      <c r="AN161" s="1" t="s">
        <v>51</v>
      </c>
      <c r="AO161" s="1" t="s">
        <v>51</v>
      </c>
      <c r="AP161" s="1" t="s">
        <v>51</v>
      </c>
      <c r="AQ161" s="1" t="s">
        <v>50</v>
      </c>
      <c r="AR161" s="1" t="s">
        <v>51</v>
      </c>
      <c r="AS161" s="1" t="s">
        <v>50</v>
      </c>
      <c r="AT161" s="1" t="s">
        <v>52</v>
      </c>
      <c r="AU161" s="1" t="s">
        <v>52</v>
      </c>
      <c r="AV161" s="1" t="s">
        <v>52</v>
      </c>
      <c r="AW161" s="6" t="s">
        <v>51</v>
      </c>
    </row>
    <row r="162" spans="1:49" x14ac:dyDescent="0.25">
      <c r="A162" s="4">
        <v>226845</v>
      </c>
      <c r="B162" s="1">
        <v>51</v>
      </c>
      <c r="C162" s="1">
        <v>51</v>
      </c>
      <c r="D162" s="1">
        <v>37</v>
      </c>
      <c r="E162" s="1">
        <v>1</v>
      </c>
      <c r="F162" s="1" t="s">
        <v>222</v>
      </c>
      <c r="G162" s="3">
        <v>12120</v>
      </c>
      <c r="H162" s="1">
        <v>85</v>
      </c>
      <c r="I162" s="1" t="s">
        <v>56</v>
      </c>
      <c r="J162" s="1" t="s">
        <v>57</v>
      </c>
      <c r="K162" s="1" t="s">
        <v>48</v>
      </c>
      <c r="L162" s="1">
        <v>19.600000000000001</v>
      </c>
      <c r="M162" s="1">
        <v>120</v>
      </c>
      <c r="N162" s="1">
        <v>80</v>
      </c>
      <c r="O162" s="1">
        <v>40</v>
      </c>
      <c r="P162" s="1">
        <v>100</v>
      </c>
      <c r="Q162" s="1">
        <v>60</v>
      </c>
      <c r="R162" s="1" t="s">
        <v>54</v>
      </c>
      <c r="S162" s="1" t="s">
        <v>50</v>
      </c>
      <c r="T162" s="1" t="s">
        <v>50</v>
      </c>
      <c r="U162" s="1" t="s">
        <v>50</v>
      </c>
      <c r="V162" s="1" t="s">
        <v>50</v>
      </c>
      <c r="W162" s="1" t="s">
        <v>50</v>
      </c>
      <c r="X162" s="1" t="s">
        <v>51</v>
      </c>
      <c r="Y162" s="1" t="s">
        <v>51</v>
      </c>
      <c r="Z162" s="1" t="s">
        <v>52</v>
      </c>
      <c r="AA162" s="1" t="s">
        <v>50</v>
      </c>
      <c r="AB162" s="1" t="s">
        <v>50</v>
      </c>
      <c r="AC162" s="1">
        <v>130</v>
      </c>
      <c r="AD162" s="1">
        <v>44</v>
      </c>
      <c r="AE162" s="1">
        <v>124</v>
      </c>
      <c r="AF162" s="1">
        <v>4.5</v>
      </c>
      <c r="AK162" s="1" t="s">
        <v>51</v>
      </c>
      <c r="AL162" s="1" t="s">
        <v>50</v>
      </c>
      <c r="AM162" s="1" t="s">
        <v>50</v>
      </c>
      <c r="AN162" s="1" t="s">
        <v>51</v>
      </c>
      <c r="AO162" s="1" t="s">
        <v>51</v>
      </c>
      <c r="AP162" s="1" t="s">
        <v>50</v>
      </c>
      <c r="AQ162" s="1" t="s">
        <v>50</v>
      </c>
      <c r="AR162" s="1" t="s">
        <v>51</v>
      </c>
      <c r="AS162" s="1" t="s">
        <v>50</v>
      </c>
      <c r="AT162" s="1" t="s">
        <v>52</v>
      </c>
      <c r="AU162" s="1" t="s">
        <v>52</v>
      </c>
      <c r="AV162" s="1" t="s">
        <v>52</v>
      </c>
      <c r="AW162" s="6" t="s">
        <v>51</v>
      </c>
    </row>
    <row r="163" spans="1:49" x14ac:dyDescent="0.25">
      <c r="A163" s="4">
        <v>227663</v>
      </c>
      <c r="B163" s="1">
        <v>55</v>
      </c>
      <c r="C163" s="1">
        <v>55</v>
      </c>
      <c r="D163" s="1">
        <v>55</v>
      </c>
      <c r="E163" s="1">
        <v>1</v>
      </c>
      <c r="F163" s="1" t="s">
        <v>223</v>
      </c>
      <c r="G163" s="3">
        <v>17051</v>
      </c>
      <c r="H163" s="1">
        <v>72</v>
      </c>
      <c r="I163" s="1" t="s">
        <v>56</v>
      </c>
      <c r="J163" s="1" t="s">
        <v>57</v>
      </c>
      <c r="K163" s="1" t="s">
        <v>58</v>
      </c>
      <c r="L163" s="1">
        <v>25.4</v>
      </c>
      <c r="M163" s="1">
        <v>120</v>
      </c>
      <c r="N163" s="1">
        <v>80</v>
      </c>
      <c r="O163" s="1">
        <v>40</v>
      </c>
      <c r="P163" s="1">
        <v>100</v>
      </c>
      <c r="Q163" s="1">
        <v>77</v>
      </c>
      <c r="R163" s="1" t="s">
        <v>49</v>
      </c>
      <c r="S163" s="1" t="s">
        <v>50</v>
      </c>
      <c r="T163" s="1" t="s">
        <v>50</v>
      </c>
      <c r="U163" s="1" t="s">
        <v>50</v>
      </c>
      <c r="V163" s="1" t="s">
        <v>50</v>
      </c>
      <c r="W163" s="1" t="s">
        <v>50</v>
      </c>
      <c r="X163" s="1" t="s">
        <v>51</v>
      </c>
      <c r="Y163" s="1" t="s">
        <v>50</v>
      </c>
      <c r="Z163" s="1" t="s">
        <v>52</v>
      </c>
      <c r="AA163" s="1" t="s">
        <v>50</v>
      </c>
      <c r="AB163" s="1" t="s">
        <v>50</v>
      </c>
      <c r="AC163" s="1">
        <v>74</v>
      </c>
      <c r="AD163" s="1">
        <v>89</v>
      </c>
      <c r="AE163" s="1">
        <v>127</v>
      </c>
      <c r="AF163" s="1">
        <v>5.0999999999999996</v>
      </c>
      <c r="AK163" s="1" t="s">
        <v>50</v>
      </c>
      <c r="AL163" s="1" t="s">
        <v>50</v>
      </c>
      <c r="AM163" s="1" t="s">
        <v>50</v>
      </c>
      <c r="AN163" s="1" t="s">
        <v>51</v>
      </c>
      <c r="AO163" s="1" t="s">
        <v>50</v>
      </c>
      <c r="AP163" s="1" t="s">
        <v>50</v>
      </c>
      <c r="AQ163" s="1" t="s">
        <v>50</v>
      </c>
      <c r="AR163" s="1" t="s">
        <v>50</v>
      </c>
      <c r="AS163" s="1" t="s">
        <v>50</v>
      </c>
      <c r="AT163" s="1" t="s">
        <v>52</v>
      </c>
      <c r="AU163" s="1" t="s">
        <v>52</v>
      </c>
      <c r="AV163" s="1" t="s">
        <v>52</v>
      </c>
      <c r="AW163" s="6" t="s">
        <v>50</v>
      </c>
    </row>
    <row r="164" spans="1:49" x14ac:dyDescent="0.25">
      <c r="A164" s="4">
        <v>227880</v>
      </c>
      <c r="B164" s="1">
        <v>64</v>
      </c>
      <c r="D164" s="1">
        <v>64</v>
      </c>
      <c r="E164" s="1">
        <v>1</v>
      </c>
      <c r="F164" s="1" t="s">
        <v>224</v>
      </c>
      <c r="G164" s="3">
        <v>6427</v>
      </c>
      <c r="H164" s="1">
        <v>101</v>
      </c>
      <c r="I164" s="1" t="s">
        <v>46</v>
      </c>
      <c r="J164" s="1" t="s">
        <v>47</v>
      </c>
      <c r="K164" s="1" t="s">
        <v>58</v>
      </c>
      <c r="L164" s="1">
        <v>23.81</v>
      </c>
      <c r="M164" s="1">
        <v>130</v>
      </c>
      <c r="N164" s="1">
        <v>80</v>
      </c>
      <c r="O164" s="1">
        <v>50</v>
      </c>
      <c r="P164" s="1">
        <v>105</v>
      </c>
      <c r="Q164" s="1">
        <v>66</v>
      </c>
      <c r="R164" s="1" t="s">
        <v>54</v>
      </c>
      <c r="S164" s="1" t="s">
        <v>50</v>
      </c>
      <c r="T164" s="1" t="s">
        <v>50</v>
      </c>
      <c r="U164" s="1" t="s">
        <v>50</v>
      </c>
      <c r="V164" s="1" t="s">
        <v>51</v>
      </c>
      <c r="W164" s="1" t="s">
        <v>50</v>
      </c>
      <c r="X164" s="1" t="s">
        <v>50</v>
      </c>
      <c r="Y164" s="1" t="s">
        <v>50</v>
      </c>
      <c r="Z164" s="1" t="s">
        <v>52</v>
      </c>
      <c r="AA164" s="1" t="s">
        <v>50</v>
      </c>
      <c r="AB164" s="1" t="s">
        <v>51</v>
      </c>
      <c r="AC164" s="1">
        <v>65</v>
      </c>
      <c r="AD164" s="1">
        <v>68</v>
      </c>
      <c r="AE164" s="1">
        <v>14.3</v>
      </c>
      <c r="AF164" s="1">
        <v>3.8</v>
      </c>
      <c r="AI164" s="1" t="s">
        <v>52</v>
      </c>
      <c r="AJ164" s="1" t="s">
        <v>52</v>
      </c>
      <c r="AK164" s="1" t="s">
        <v>50</v>
      </c>
      <c r="AL164" s="1" t="s">
        <v>51</v>
      </c>
      <c r="AM164" s="1" t="s">
        <v>52</v>
      </c>
      <c r="AN164" s="1" t="s">
        <v>50</v>
      </c>
      <c r="AO164" s="1" t="s">
        <v>51</v>
      </c>
      <c r="AP164" s="1" t="s">
        <v>50</v>
      </c>
      <c r="AQ164" s="1" t="s">
        <v>50</v>
      </c>
      <c r="AR164" s="1" t="s">
        <v>50</v>
      </c>
      <c r="AS164" s="1" t="s">
        <v>50</v>
      </c>
      <c r="AT164" s="1" t="s">
        <v>52</v>
      </c>
      <c r="AU164" s="1" t="s">
        <v>52</v>
      </c>
      <c r="AV164" s="1" t="s">
        <v>52</v>
      </c>
      <c r="AW164" s="6" t="s">
        <v>51</v>
      </c>
    </row>
    <row r="165" spans="1:49" x14ac:dyDescent="0.25">
      <c r="A165" s="4">
        <v>229115</v>
      </c>
      <c r="B165" s="1">
        <v>55</v>
      </c>
      <c r="C165" s="1">
        <v>55</v>
      </c>
      <c r="D165" s="1">
        <v>55</v>
      </c>
      <c r="E165" s="1">
        <v>1</v>
      </c>
      <c r="F165" s="1" t="s">
        <v>225</v>
      </c>
      <c r="G165" s="3">
        <v>21679</v>
      </c>
      <c r="H165" s="1">
        <v>59</v>
      </c>
      <c r="I165" s="1" t="s">
        <v>46</v>
      </c>
      <c r="J165" s="1" t="s">
        <v>57</v>
      </c>
      <c r="K165" s="1" t="s">
        <v>58</v>
      </c>
      <c r="L165" s="1">
        <v>32.4</v>
      </c>
      <c r="M165" s="1">
        <v>130</v>
      </c>
      <c r="N165" s="1">
        <v>80</v>
      </c>
      <c r="O165" s="1">
        <v>50</v>
      </c>
      <c r="P165" s="1">
        <v>105</v>
      </c>
      <c r="Q165" s="1">
        <v>89</v>
      </c>
      <c r="R165" s="1" t="s">
        <v>49</v>
      </c>
      <c r="S165" s="1" t="s">
        <v>50</v>
      </c>
      <c r="T165" s="1" t="s">
        <v>50</v>
      </c>
      <c r="U165" s="1" t="s">
        <v>50</v>
      </c>
      <c r="V165" s="1" t="s">
        <v>50</v>
      </c>
      <c r="W165" s="1" t="s">
        <v>50</v>
      </c>
      <c r="X165" s="1" t="s">
        <v>51</v>
      </c>
      <c r="Y165" s="1" t="s">
        <v>51</v>
      </c>
      <c r="Z165" s="1" t="b">
        <v>1</v>
      </c>
      <c r="AA165" s="1" t="s">
        <v>50</v>
      </c>
      <c r="AB165" s="1" t="s">
        <v>51</v>
      </c>
      <c r="AC165" s="1">
        <v>78</v>
      </c>
      <c r="AD165" s="1">
        <v>73</v>
      </c>
      <c r="AF165" s="1">
        <v>3.8</v>
      </c>
      <c r="AK165" s="1" t="s">
        <v>50</v>
      </c>
      <c r="AL165" s="1" t="s">
        <v>50</v>
      </c>
      <c r="AM165" s="1" t="s">
        <v>50</v>
      </c>
      <c r="AN165" s="1" t="s">
        <v>50</v>
      </c>
      <c r="AO165" s="1" t="s">
        <v>51</v>
      </c>
      <c r="AP165" s="1" t="s">
        <v>51</v>
      </c>
      <c r="AQ165" s="1" t="s">
        <v>50</v>
      </c>
      <c r="AR165" s="1" t="s">
        <v>50</v>
      </c>
      <c r="AS165" s="1" t="s">
        <v>50</v>
      </c>
      <c r="AT165" s="1" t="s">
        <v>52</v>
      </c>
      <c r="AU165" s="1" t="s">
        <v>52</v>
      </c>
      <c r="AV165" s="1" t="s">
        <v>52</v>
      </c>
      <c r="AW165" s="6" t="s">
        <v>51</v>
      </c>
    </row>
    <row r="166" spans="1:49" x14ac:dyDescent="0.25">
      <c r="A166" s="4">
        <v>230413</v>
      </c>
      <c r="B166" s="1">
        <v>62</v>
      </c>
      <c r="C166" s="1">
        <v>62</v>
      </c>
      <c r="E166" s="1">
        <v>1</v>
      </c>
      <c r="F166" s="1" t="s">
        <v>226</v>
      </c>
      <c r="G166" s="3">
        <v>13041</v>
      </c>
      <c r="H166" s="1">
        <v>83</v>
      </c>
      <c r="I166" s="1" t="s">
        <v>56</v>
      </c>
      <c r="J166" s="1" t="s">
        <v>47</v>
      </c>
      <c r="K166" s="1" t="s">
        <v>58</v>
      </c>
      <c r="L166" s="1">
        <v>29.3</v>
      </c>
      <c r="M166" s="1">
        <v>127</v>
      </c>
      <c r="N166" s="1">
        <v>88</v>
      </c>
      <c r="O166" s="1">
        <v>39</v>
      </c>
      <c r="P166" s="1">
        <v>107.5</v>
      </c>
      <c r="Q166" s="1">
        <v>76</v>
      </c>
      <c r="R166" s="1" t="s">
        <v>54</v>
      </c>
      <c r="S166" s="1" t="s">
        <v>50</v>
      </c>
      <c r="T166" s="1" t="s">
        <v>50</v>
      </c>
      <c r="U166" s="1" t="s">
        <v>50</v>
      </c>
      <c r="V166" s="1" t="s">
        <v>51</v>
      </c>
      <c r="W166" s="1" t="s">
        <v>50</v>
      </c>
      <c r="X166" s="1" t="s">
        <v>50</v>
      </c>
      <c r="Y166" s="1" t="s">
        <v>50</v>
      </c>
      <c r="Z166" s="1" t="b">
        <v>1</v>
      </c>
      <c r="AA166" s="1" t="s">
        <v>50</v>
      </c>
      <c r="AB166" s="1" t="s">
        <v>50</v>
      </c>
      <c r="AC166" s="1">
        <v>133</v>
      </c>
      <c r="AD166" s="1">
        <v>43</v>
      </c>
      <c r="AE166" s="1">
        <v>126</v>
      </c>
      <c r="AF166" s="1">
        <v>4.5999999999999996</v>
      </c>
      <c r="AI166" s="1">
        <v>3.6</v>
      </c>
      <c r="AJ166" s="1">
        <v>1.8</v>
      </c>
      <c r="AK166" s="1" t="s">
        <v>51</v>
      </c>
      <c r="AL166" s="1" t="s">
        <v>50</v>
      </c>
      <c r="AM166" s="1" t="s">
        <v>50</v>
      </c>
      <c r="AN166" s="1" t="s">
        <v>51</v>
      </c>
      <c r="AO166" s="1" t="s">
        <v>51</v>
      </c>
      <c r="AP166" s="1" t="s">
        <v>50</v>
      </c>
      <c r="AQ166" s="1" t="s">
        <v>51</v>
      </c>
      <c r="AR166" s="1" t="s">
        <v>51</v>
      </c>
      <c r="AS166" s="1" t="s">
        <v>50</v>
      </c>
      <c r="AT166" s="1" t="s">
        <v>52</v>
      </c>
      <c r="AU166" s="1" t="s">
        <v>52</v>
      </c>
      <c r="AV166" s="1" t="s">
        <v>52</v>
      </c>
      <c r="AW166" s="6" t="s">
        <v>51</v>
      </c>
    </row>
    <row r="167" spans="1:49" x14ac:dyDescent="0.25">
      <c r="A167" s="4">
        <v>230913</v>
      </c>
      <c r="B167" s="1">
        <v>60</v>
      </c>
      <c r="C167" s="1">
        <v>60</v>
      </c>
      <c r="D167" s="1">
        <v>34</v>
      </c>
      <c r="E167" s="1">
        <v>1</v>
      </c>
      <c r="F167" s="1" t="s">
        <v>227</v>
      </c>
      <c r="G167" s="3">
        <v>11854</v>
      </c>
      <c r="H167" s="1">
        <v>86</v>
      </c>
      <c r="I167" s="1" t="s">
        <v>46</v>
      </c>
      <c r="J167" s="1" t="s">
        <v>47</v>
      </c>
      <c r="K167" s="1" t="s">
        <v>58</v>
      </c>
      <c r="L167" s="1">
        <v>20.100000000000001</v>
      </c>
      <c r="M167" s="1">
        <v>140</v>
      </c>
      <c r="N167" s="1">
        <v>70</v>
      </c>
      <c r="O167" s="1">
        <v>70</v>
      </c>
      <c r="P167" s="1">
        <v>105</v>
      </c>
      <c r="Q167" s="1">
        <v>71</v>
      </c>
      <c r="R167" s="1" t="s">
        <v>54</v>
      </c>
      <c r="S167" s="1" t="s">
        <v>50</v>
      </c>
      <c r="T167" s="1" t="s">
        <v>50</v>
      </c>
      <c r="U167" s="1" t="s">
        <v>50</v>
      </c>
      <c r="V167" s="1" t="s">
        <v>51</v>
      </c>
      <c r="W167" s="1" t="s">
        <v>50</v>
      </c>
      <c r="X167" s="1" t="s">
        <v>50</v>
      </c>
      <c r="Y167" s="1" t="s">
        <v>50</v>
      </c>
      <c r="Z167" s="1" t="s">
        <v>52</v>
      </c>
      <c r="AA167" s="1" t="s">
        <v>50</v>
      </c>
      <c r="AB167" s="1" t="s">
        <v>51</v>
      </c>
      <c r="AC167" s="1">
        <v>94</v>
      </c>
      <c r="AD167" s="1">
        <v>48</v>
      </c>
      <c r="AE167" s="1">
        <v>118</v>
      </c>
      <c r="AF167" s="1">
        <v>4.7</v>
      </c>
      <c r="AK167" s="1" t="s">
        <v>51</v>
      </c>
      <c r="AL167" s="1" t="s">
        <v>50</v>
      </c>
      <c r="AN167" s="1" t="s">
        <v>51</v>
      </c>
      <c r="AO167" s="1" t="s">
        <v>51</v>
      </c>
      <c r="AP167" s="1" t="s">
        <v>50</v>
      </c>
      <c r="AQ167" s="1" t="s">
        <v>50</v>
      </c>
      <c r="AR167" s="1" t="s">
        <v>50</v>
      </c>
      <c r="AS167" s="1" t="s">
        <v>51</v>
      </c>
      <c r="AT167" s="1" t="s">
        <v>52</v>
      </c>
      <c r="AU167" s="1" t="s">
        <v>52</v>
      </c>
      <c r="AV167" s="1" t="s">
        <v>52</v>
      </c>
      <c r="AW167" s="6" t="s">
        <v>51</v>
      </c>
    </row>
    <row r="168" spans="1:49" x14ac:dyDescent="0.25">
      <c r="A168" s="4">
        <v>231461</v>
      </c>
      <c r="B168" s="1">
        <v>63</v>
      </c>
      <c r="D168" s="1">
        <v>63</v>
      </c>
      <c r="E168" s="1">
        <v>1</v>
      </c>
      <c r="F168" s="1" t="s">
        <v>228</v>
      </c>
      <c r="G168" s="3">
        <v>11753</v>
      </c>
      <c r="H168" s="1">
        <v>86</v>
      </c>
      <c r="I168" s="1" t="s">
        <v>56</v>
      </c>
      <c r="J168" s="1" t="s">
        <v>47</v>
      </c>
      <c r="K168" s="1" t="s">
        <v>58</v>
      </c>
      <c r="L168" s="1">
        <v>26.82</v>
      </c>
      <c r="M168" s="1">
        <v>120</v>
      </c>
      <c r="N168" s="1">
        <v>50</v>
      </c>
      <c r="O168" s="1">
        <v>70</v>
      </c>
      <c r="P168" s="1">
        <v>85</v>
      </c>
      <c r="Q168" s="1">
        <v>81</v>
      </c>
      <c r="R168" s="1" t="s">
        <v>54</v>
      </c>
      <c r="S168" s="1" t="s">
        <v>51</v>
      </c>
      <c r="T168" s="1" t="s">
        <v>50</v>
      </c>
      <c r="U168" s="1" t="s">
        <v>50</v>
      </c>
      <c r="V168" s="1" t="s">
        <v>51</v>
      </c>
      <c r="W168" s="1" t="s">
        <v>51</v>
      </c>
      <c r="X168" s="1" t="s">
        <v>51</v>
      </c>
      <c r="Y168" s="1" t="s">
        <v>51</v>
      </c>
      <c r="Z168" s="1" t="b">
        <v>1</v>
      </c>
      <c r="AA168" s="1" t="s">
        <v>50</v>
      </c>
      <c r="AB168" s="1" t="s">
        <v>51</v>
      </c>
      <c r="AC168" s="1">
        <v>110</v>
      </c>
      <c r="AD168" s="1">
        <v>53</v>
      </c>
      <c r="AE168" s="1">
        <v>94</v>
      </c>
      <c r="AF168" s="1">
        <v>4.5999999999999996</v>
      </c>
      <c r="AI168" s="1" t="s">
        <v>52</v>
      </c>
      <c r="AJ168" s="1" t="s">
        <v>52</v>
      </c>
      <c r="AK168" s="1" t="s">
        <v>51</v>
      </c>
      <c r="AL168" s="1" t="s">
        <v>50</v>
      </c>
      <c r="AM168" s="1" t="s">
        <v>52</v>
      </c>
      <c r="AN168" s="1" t="s">
        <v>50</v>
      </c>
      <c r="AO168" s="1" t="s">
        <v>51</v>
      </c>
      <c r="AP168" s="1" t="s">
        <v>51</v>
      </c>
      <c r="AQ168" s="1" t="s">
        <v>50</v>
      </c>
      <c r="AR168" s="1" t="s">
        <v>51</v>
      </c>
      <c r="AS168" s="1" t="s">
        <v>50</v>
      </c>
      <c r="AT168" s="1" t="s">
        <v>52</v>
      </c>
      <c r="AU168" s="1" t="s">
        <v>52</v>
      </c>
      <c r="AV168" s="1" t="s">
        <v>52</v>
      </c>
      <c r="AW168" s="6" t="s">
        <v>51</v>
      </c>
    </row>
    <row r="169" spans="1:49" x14ac:dyDescent="0.25">
      <c r="A169" s="4">
        <v>232064</v>
      </c>
      <c r="B169" s="1">
        <v>60</v>
      </c>
      <c r="C169" s="1">
        <v>60</v>
      </c>
      <c r="D169" s="1">
        <v>60</v>
      </c>
      <c r="E169" s="1">
        <v>1</v>
      </c>
      <c r="F169" s="1" t="s">
        <v>229</v>
      </c>
      <c r="G169" s="3">
        <v>11105</v>
      </c>
      <c r="H169" s="1">
        <v>88</v>
      </c>
      <c r="I169" s="1" t="s">
        <v>46</v>
      </c>
      <c r="J169" s="1" t="s">
        <v>47</v>
      </c>
      <c r="K169" s="1" t="s">
        <v>58</v>
      </c>
      <c r="L169" s="1">
        <v>38.200000000000003</v>
      </c>
      <c r="M169" s="1">
        <v>130</v>
      </c>
      <c r="N169" s="1">
        <v>70</v>
      </c>
      <c r="O169" s="1">
        <v>60</v>
      </c>
      <c r="P169" s="1">
        <v>100</v>
      </c>
      <c r="Q169" s="1">
        <v>72</v>
      </c>
      <c r="R169" s="1" t="s">
        <v>59</v>
      </c>
      <c r="S169" s="1" t="s">
        <v>50</v>
      </c>
      <c r="T169" s="1" t="s">
        <v>50</v>
      </c>
      <c r="U169" s="1" t="s">
        <v>50</v>
      </c>
      <c r="V169" s="1" t="s">
        <v>50</v>
      </c>
      <c r="W169" s="1" t="s">
        <v>51</v>
      </c>
      <c r="X169" s="1" t="s">
        <v>51</v>
      </c>
      <c r="Y169" s="1" t="s">
        <v>50</v>
      </c>
      <c r="Z169" s="1" t="s">
        <v>52</v>
      </c>
      <c r="AA169" s="1" t="s">
        <v>50</v>
      </c>
      <c r="AB169" s="1" t="s">
        <v>50</v>
      </c>
      <c r="AC169" s="1">
        <v>92</v>
      </c>
      <c r="AD169" s="1">
        <v>49</v>
      </c>
      <c r="AE169" s="1">
        <v>137</v>
      </c>
      <c r="AF169" s="1">
        <v>4.5999999999999996</v>
      </c>
      <c r="AK169" s="1" t="s">
        <v>50</v>
      </c>
      <c r="AL169" s="1" t="s">
        <v>50</v>
      </c>
      <c r="AM169" s="1" t="s">
        <v>50</v>
      </c>
      <c r="AN169" s="1" t="s">
        <v>51</v>
      </c>
      <c r="AO169" s="1" t="s">
        <v>51</v>
      </c>
      <c r="AP169" s="1" t="s">
        <v>51</v>
      </c>
      <c r="AQ169" s="1" t="s">
        <v>50</v>
      </c>
      <c r="AR169" s="1" t="s">
        <v>51</v>
      </c>
      <c r="AS169" s="1" t="s">
        <v>50</v>
      </c>
      <c r="AT169" s="1" t="s">
        <v>52</v>
      </c>
      <c r="AU169" s="1" t="s">
        <v>52</v>
      </c>
      <c r="AV169" s="1" t="s">
        <v>52</v>
      </c>
      <c r="AW169" s="6" t="s">
        <v>51</v>
      </c>
    </row>
    <row r="170" spans="1:49" x14ac:dyDescent="0.25">
      <c r="A170" s="4">
        <v>233247</v>
      </c>
      <c r="B170" s="1">
        <v>55</v>
      </c>
      <c r="D170" s="1">
        <v>55</v>
      </c>
      <c r="E170" s="1">
        <v>1</v>
      </c>
      <c r="F170" s="1" t="s">
        <v>230</v>
      </c>
      <c r="G170" s="3">
        <v>11505</v>
      </c>
      <c r="H170" s="1">
        <v>87</v>
      </c>
      <c r="I170" s="1" t="s">
        <v>46</v>
      </c>
      <c r="J170" s="1" t="s">
        <v>47</v>
      </c>
      <c r="K170" s="1" t="s">
        <v>58</v>
      </c>
      <c r="L170" s="1">
        <v>23.81</v>
      </c>
      <c r="M170" s="1">
        <v>105</v>
      </c>
      <c r="N170" s="1">
        <v>60</v>
      </c>
      <c r="O170" s="1">
        <v>45</v>
      </c>
      <c r="P170" s="1">
        <v>82.5</v>
      </c>
      <c r="Q170" s="1">
        <v>59</v>
      </c>
      <c r="R170" s="1" t="s">
        <v>49</v>
      </c>
      <c r="S170" s="1" t="s">
        <v>50</v>
      </c>
      <c r="T170" s="1" t="s">
        <v>50</v>
      </c>
      <c r="U170" s="1" t="s">
        <v>50</v>
      </c>
      <c r="V170" s="1" t="s">
        <v>50</v>
      </c>
      <c r="W170" s="1" t="s">
        <v>50</v>
      </c>
      <c r="X170" s="1" t="s">
        <v>50</v>
      </c>
      <c r="Y170" s="1" t="s">
        <v>50</v>
      </c>
      <c r="Z170" s="1" t="s">
        <v>52</v>
      </c>
      <c r="AA170" s="1" t="s">
        <v>50</v>
      </c>
      <c r="AB170" s="1" t="s">
        <v>51</v>
      </c>
      <c r="AC170" s="1">
        <v>63</v>
      </c>
      <c r="AD170" s="1">
        <v>78</v>
      </c>
      <c r="AE170" s="1">
        <v>109</v>
      </c>
      <c r="AF170" s="1">
        <v>5.3</v>
      </c>
      <c r="AI170" s="1" t="s">
        <v>52</v>
      </c>
      <c r="AJ170" s="1" t="s">
        <v>52</v>
      </c>
      <c r="AK170" s="1" t="s">
        <v>50</v>
      </c>
      <c r="AL170" s="1" t="s">
        <v>51</v>
      </c>
      <c r="AM170" s="1" t="s">
        <v>52</v>
      </c>
      <c r="AN170" s="1" t="s">
        <v>51</v>
      </c>
      <c r="AO170" s="1" t="s">
        <v>51</v>
      </c>
      <c r="AP170" s="1" t="s">
        <v>50</v>
      </c>
      <c r="AQ170" s="1" t="s">
        <v>50</v>
      </c>
      <c r="AR170" s="1" t="s">
        <v>51</v>
      </c>
      <c r="AS170" s="1" t="s">
        <v>50</v>
      </c>
      <c r="AT170" s="1" t="s">
        <v>52</v>
      </c>
      <c r="AU170" s="1" t="s">
        <v>52</v>
      </c>
      <c r="AV170" s="1" t="s">
        <v>52</v>
      </c>
      <c r="AW170" s="6" t="s">
        <v>51</v>
      </c>
    </row>
    <row r="171" spans="1:49" x14ac:dyDescent="0.25">
      <c r="A171" s="4">
        <v>233945</v>
      </c>
      <c r="B171" s="1">
        <v>55</v>
      </c>
      <c r="C171" s="1">
        <v>55</v>
      </c>
      <c r="E171" s="1">
        <v>1</v>
      </c>
      <c r="F171" s="1" t="s">
        <v>231</v>
      </c>
      <c r="G171" s="3">
        <v>13400</v>
      </c>
      <c r="H171" s="1">
        <v>82</v>
      </c>
      <c r="I171" s="1" t="s">
        <v>46</v>
      </c>
      <c r="J171" s="1" t="s">
        <v>47</v>
      </c>
      <c r="K171" s="1" t="s">
        <v>58</v>
      </c>
      <c r="L171" s="1">
        <v>27.1</v>
      </c>
      <c r="M171" s="1">
        <v>110</v>
      </c>
      <c r="N171" s="1">
        <v>70</v>
      </c>
      <c r="O171" s="1">
        <v>40</v>
      </c>
      <c r="P171" s="1">
        <v>90</v>
      </c>
      <c r="Q171" s="1">
        <v>124</v>
      </c>
      <c r="R171" s="1" t="s">
        <v>59</v>
      </c>
      <c r="S171" s="1" t="s">
        <v>51</v>
      </c>
      <c r="T171" s="1" t="s">
        <v>50</v>
      </c>
      <c r="U171" s="1" t="s">
        <v>51</v>
      </c>
      <c r="V171" s="1" t="s">
        <v>51</v>
      </c>
      <c r="W171" s="1" t="s">
        <v>50</v>
      </c>
      <c r="X171" s="1" t="s">
        <v>51</v>
      </c>
      <c r="Y171" s="1" t="s">
        <v>50</v>
      </c>
      <c r="Z171" s="1" t="s">
        <v>52</v>
      </c>
      <c r="AA171" s="1" t="s">
        <v>50</v>
      </c>
      <c r="AB171" s="1" t="s">
        <v>50</v>
      </c>
      <c r="AC171" s="1">
        <v>70</v>
      </c>
      <c r="AD171" s="1">
        <v>70</v>
      </c>
      <c r="AE171" s="1">
        <v>108</v>
      </c>
      <c r="AF171" s="1">
        <v>4.0999999999999996</v>
      </c>
      <c r="AI171" s="1">
        <v>3.9</v>
      </c>
      <c r="AJ171" s="1">
        <v>2.4</v>
      </c>
      <c r="AK171" s="1" t="s">
        <v>50</v>
      </c>
      <c r="AL171" s="1" t="s">
        <v>50</v>
      </c>
      <c r="AN171" s="1" t="s">
        <v>51</v>
      </c>
      <c r="AO171" s="1" t="s">
        <v>51</v>
      </c>
      <c r="AP171" s="1" t="s">
        <v>50</v>
      </c>
      <c r="AQ171" s="1" t="s">
        <v>50</v>
      </c>
      <c r="AR171" s="1" t="s">
        <v>50</v>
      </c>
      <c r="AS171" s="1" t="s">
        <v>50</v>
      </c>
      <c r="AT171" s="1" t="s">
        <v>52</v>
      </c>
      <c r="AU171" s="1" t="s">
        <v>52</v>
      </c>
      <c r="AV171" s="1" t="s">
        <v>52</v>
      </c>
      <c r="AW171" s="6" t="s">
        <v>51</v>
      </c>
    </row>
    <row r="172" spans="1:49" x14ac:dyDescent="0.25">
      <c r="A172" s="4">
        <v>2340</v>
      </c>
      <c r="B172" s="1">
        <v>55</v>
      </c>
      <c r="C172" s="1">
        <v>55</v>
      </c>
      <c r="D172" s="1">
        <v>49</v>
      </c>
      <c r="E172" s="1">
        <v>1</v>
      </c>
      <c r="F172" s="1" t="s">
        <v>232</v>
      </c>
      <c r="G172" s="3">
        <v>17307</v>
      </c>
      <c r="H172" s="1">
        <v>71</v>
      </c>
      <c r="I172" s="1" t="s">
        <v>56</v>
      </c>
      <c r="J172" s="1" t="s">
        <v>57</v>
      </c>
      <c r="K172" s="1" t="s">
        <v>58</v>
      </c>
      <c r="L172" s="1">
        <v>32.200000000000003</v>
      </c>
      <c r="M172" s="1">
        <v>165</v>
      </c>
      <c r="N172" s="1">
        <v>95</v>
      </c>
      <c r="O172" s="1">
        <v>70</v>
      </c>
      <c r="P172" s="1">
        <v>130</v>
      </c>
      <c r="Q172" s="1">
        <v>53</v>
      </c>
      <c r="R172" s="1" t="s">
        <v>54</v>
      </c>
      <c r="S172" s="1" t="s">
        <v>50</v>
      </c>
      <c r="T172" s="1" t="s">
        <v>50</v>
      </c>
      <c r="U172" s="1" t="s">
        <v>50</v>
      </c>
      <c r="V172" s="1" t="s">
        <v>51</v>
      </c>
      <c r="W172" s="1" t="s">
        <v>51</v>
      </c>
      <c r="X172" s="1" t="s">
        <v>51</v>
      </c>
      <c r="Y172" s="1" t="s">
        <v>50</v>
      </c>
      <c r="Z172" s="1" t="b">
        <v>1</v>
      </c>
      <c r="AA172" s="1" t="s">
        <v>50</v>
      </c>
      <c r="AB172" s="1" t="s">
        <v>50</v>
      </c>
      <c r="AC172" s="1">
        <v>132</v>
      </c>
      <c r="AD172" s="1">
        <v>47</v>
      </c>
      <c r="AE172" s="1">
        <v>146</v>
      </c>
      <c r="AF172" s="1">
        <v>3.7</v>
      </c>
      <c r="AI172" s="1">
        <v>4.5999999999999996</v>
      </c>
      <c r="AJ172" s="1">
        <v>2.9</v>
      </c>
      <c r="AK172" s="1" t="s">
        <v>51</v>
      </c>
      <c r="AL172" s="1" t="s">
        <v>51</v>
      </c>
      <c r="AM172" s="1" t="s">
        <v>50</v>
      </c>
      <c r="AN172" s="1" t="s">
        <v>51</v>
      </c>
      <c r="AO172" s="1" t="s">
        <v>51</v>
      </c>
      <c r="AP172" s="1" t="s">
        <v>50</v>
      </c>
      <c r="AQ172" s="1" t="s">
        <v>50</v>
      </c>
      <c r="AR172" s="1" t="s">
        <v>51</v>
      </c>
      <c r="AS172" s="1" t="s">
        <v>50</v>
      </c>
      <c r="AT172" s="1" t="s">
        <v>52</v>
      </c>
      <c r="AU172" s="1" t="s">
        <v>52</v>
      </c>
      <c r="AV172" s="1" t="s">
        <v>52</v>
      </c>
      <c r="AW172" s="6" t="s">
        <v>51</v>
      </c>
    </row>
    <row r="173" spans="1:49" x14ac:dyDescent="0.25">
      <c r="A173" s="4">
        <v>236759</v>
      </c>
      <c r="B173" s="1">
        <v>65</v>
      </c>
      <c r="C173" s="1">
        <v>65</v>
      </c>
      <c r="D173" s="1">
        <v>65</v>
      </c>
      <c r="E173" s="1">
        <v>1</v>
      </c>
      <c r="F173" s="1" t="s">
        <v>233</v>
      </c>
      <c r="G173" s="3">
        <v>17005</v>
      </c>
      <c r="H173" s="1">
        <v>72</v>
      </c>
      <c r="I173" s="1" t="s">
        <v>46</v>
      </c>
      <c r="J173" s="1" t="s">
        <v>47</v>
      </c>
      <c r="K173" s="1" t="s">
        <v>58</v>
      </c>
      <c r="L173" s="1">
        <v>35</v>
      </c>
      <c r="M173" s="1">
        <v>120</v>
      </c>
      <c r="N173" s="1">
        <v>85</v>
      </c>
      <c r="O173" s="1">
        <v>35</v>
      </c>
      <c r="P173" s="1">
        <v>102.5</v>
      </c>
      <c r="Q173" s="1">
        <v>73</v>
      </c>
      <c r="R173" s="1" t="s">
        <v>54</v>
      </c>
      <c r="S173" s="1" t="s">
        <v>51</v>
      </c>
      <c r="T173" s="1" t="s">
        <v>50</v>
      </c>
      <c r="U173" s="1" t="s">
        <v>50</v>
      </c>
      <c r="V173" s="1" t="s">
        <v>51</v>
      </c>
      <c r="W173" s="1" t="s">
        <v>51</v>
      </c>
      <c r="X173" s="1" t="s">
        <v>51</v>
      </c>
      <c r="Y173" s="1" t="s">
        <v>50</v>
      </c>
      <c r="Z173" s="1" t="s">
        <v>52</v>
      </c>
      <c r="AA173" s="1" t="s">
        <v>50</v>
      </c>
      <c r="AB173" s="1" t="s">
        <v>50</v>
      </c>
      <c r="AC173" s="1">
        <v>57</v>
      </c>
      <c r="AD173" s="1">
        <v>91</v>
      </c>
      <c r="AE173" s="1">
        <v>133</v>
      </c>
      <c r="AF173" s="1">
        <v>4.7</v>
      </c>
      <c r="AI173" s="1">
        <v>4</v>
      </c>
      <c r="AJ173" s="1">
        <v>1.2</v>
      </c>
      <c r="AK173" s="1" t="s">
        <v>50</v>
      </c>
      <c r="AL173" s="1" t="s">
        <v>50</v>
      </c>
      <c r="AM173" s="1" t="s">
        <v>50</v>
      </c>
      <c r="AN173" s="1" t="s">
        <v>51</v>
      </c>
      <c r="AO173" s="1" t="s">
        <v>51</v>
      </c>
      <c r="AP173" s="1" t="s">
        <v>51</v>
      </c>
      <c r="AQ173" s="1" t="s">
        <v>50</v>
      </c>
      <c r="AR173" s="1" t="s">
        <v>51</v>
      </c>
      <c r="AS173" s="1" t="s">
        <v>51</v>
      </c>
      <c r="AT173" s="1" t="s">
        <v>52</v>
      </c>
      <c r="AU173" s="1" t="s">
        <v>52</v>
      </c>
      <c r="AV173" s="1" t="s">
        <v>52</v>
      </c>
      <c r="AW173" s="6" t="s">
        <v>51</v>
      </c>
    </row>
    <row r="174" spans="1:49" x14ac:dyDescent="0.25">
      <c r="A174" s="4">
        <v>238381</v>
      </c>
      <c r="B174" s="1">
        <v>60</v>
      </c>
      <c r="C174" s="1">
        <v>60</v>
      </c>
      <c r="D174" s="1">
        <v>58</v>
      </c>
      <c r="E174" s="1">
        <v>1</v>
      </c>
      <c r="F174" s="1" t="s">
        <v>234</v>
      </c>
      <c r="G174" s="3">
        <v>15190</v>
      </c>
      <c r="H174" s="1">
        <v>77</v>
      </c>
      <c r="I174" s="1" t="s">
        <v>56</v>
      </c>
      <c r="J174" s="1" t="s">
        <v>47</v>
      </c>
      <c r="K174" s="1" t="s">
        <v>58</v>
      </c>
      <c r="L174" s="1">
        <v>46</v>
      </c>
      <c r="M174" s="1">
        <v>140</v>
      </c>
      <c r="N174" s="1">
        <v>90</v>
      </c>
      <c r="O174" s="1">
        <v>50</v>
      </c>
      <c r="P174" s="1">
        <v>115</v>
      </c>
      <c r="Q174" s="1">
        <v>88</v>
      </c>
      <c r="R174" s="1" t="s">
        <v>54</v>
      </c>
      <c r="S174" s="1" t="s">
        <v>50</v>
      </c>
      <c r="T174" s="1" t="s">
        <v>50</v>
      </c>
      <c r="U174" s="1" t="s">
        <v>50</v>
      </c>
      <c r="V174" s="1" t="s">
        <v>51</v>
      </c>
      <c r="W174" s="1" t="s">
        <v>50</v>
      </c>
      <c r="X174" s="1" t="s">
        <v>51</v>
      </c>
      <c r="Y174" s="1" t="s">
        <v>50</v>
      </c>
      <c r="Z174" s="1" t="s">
        <v>52</v>
      </c>
      <c r="AA174" s="1" t="s">
        <v>50</v>
      </c>
      <c r="AB174" s="1" t="s">
        <v>50</v>
      </c>
      <c r="AC174" s="1">
        <v>108</v>
      </c>
      <c r="AD174" s="1">
        <v>58</v>
      </c>
      <c r="AF174" s="1">
        <v>4.3</v>
      </c>
      <c r="AK174" s="1" t="s">
        <v>51</v>
      </c>
      <c r="AL174" s="1" t="s">
        <v>50</v>
      </c>
      <c r="AN174" s="1" t="s">
        <v>51</v>
      </c>
      <c r="AO174" s="1" t="s">
        <v>51</v>
      </c>
      <c r="AP174" s="1" t="s">
        <v>50</v>
      </c>
      <c r="AQ174" s="1" t="s">
        <v>50</v>
      </c>
      <c r="AR174" s="1" t="s">
        <v>50</v>
      </c>
      <c r="AS174" s="1" t="s">
        <v>50</v>
      </c>
      <c r="AT174" s="1" t="s">
        <v>52</v>
      </c>
      <c r="AU174" s="1" t="s">
        <v>52</v>
      </c>
      <c r="AV174" s="1" t="s">
        <v>52</v>
      </c>
      <c r="AW174" s="6" t="s">
        <v>51</v>
      </c>
    </row>
    <row r="175" spans="1:49" x14ac:dyDescent="0.25">
      <c r="A175" s="4">
        <v>239632</v>
      </c>
      <c r="B175" s="1">
        <v>66</v>
      </c>
      <c r="C175" s="1">
        <v>66</v>
      </c>
      <c r="D175" s="1">
        <v>66</v>
      </c>
      <c r="E175" s="1">
        <v>1</v>
      </c>
      <c r="F175" s="1" t="s">
        <v>235</v>
      </c>
      <c r="G175" s="3">
        <v>15036</v>
      </c>
      <c r="H175" s="1">
        <v>77</v>
      </c>
      <c r="I175" s="1" t="s">
        <v>46</v>
      </c>
      <c r="J175" s="1" t="s">
        <v>47</v>
      </c>
      <c r="K175" s="1" t="s">
        <v>58</v>
      </c>
      <c r="L175" s="1">
        <v>34.200000000000003</v>
      </c>
      <c r="M175" s="1">
        <v>140</v>
      </c>
      <c r="N175" s="1">
        <v>80</v>
      </c>
      <c r="O175" s="1">
        <v>60</v>
      </c>
      <c r="P175" s="1">
        <v>110</v>
      </c>
      <c r="Q175" s="1">
        <v>70</v>
      </c>
      <c r="R175" s="1" t="s">
        <v>54</v>
      </c>
      <c r="S175" s="1" t="s">
        <v>50</v>
      </c>
      <c r="T175" s="1" t="s">
        <v>50</v>
      </c>
      <c r="U175" s="1" t="s">
        <v>50</v>
      </c>
      <c r="V175" s="1" t="s">
        <v>51</v>
      </c>
      <c r="W175" s="1" t="s">
        <v>50</v>
      </c>
      <c r="X175" s="1" t="s">
        <v>50</v>
      </c>
      <c r="Y175" s="1" t="s">
        <v>50</v>
      </c>
      <c r="Z175" s="1" t="s">
        <v>52</v>
      </c>
      <c r="AA175" s="1" t="s">
        <v>50</v>
      </c>
      <c r="AB175" s="1" t="s">
        <v>51</v>
      </c>
      <c r="AC175" s="1">
        <v>88</v>
      </c>
      <c r="AD175" s="1">
        <v>55</v>
      </c>
      <c r="AE175" s="1">
        <v>114</v>
      </c>
      <c r="AF175" s="1">
        <v>4</v>
      </c>
      <c r="AI175" s="1">
        <v>4.3</v>
      </c>
      <c r="AJ175" s="1">
        <v>2.5</v>
      </c>
      <c r="AK175" s="1" t="s">
        <v>50</v>
      </c>
      <c r="AL175" s="1" t="s">
        <v>51</v>
      </c>
      <c r="AM175" s="1" t="s">
        <v>50</v>
      </c>
      <c r="AN175" s="1" t="s">
        <v>51</v>
      </c>
      <c r="AO175" s="1" t="s">
        <v>51</v>
      </c>
      <c r="AP175" s="1" t="s">
        <v>50</v>
      </c>
      <c r="AQ175" s="1" t="s">
        <v>50</v>
      </c>
      <c r="AR175" s="1" t="s">
        <v>51</v>
      </c>
      <c r="AS175" s="1" t="s">
        <v>50</v>
      </c>
      <c r="AT175" s="1" t="s">
        <v>52</v>
      </c>
      <c r="AU175" s="1" t="s">
        <v>52</v>
      </c>
      <c r="AV175" s="1" t="s">
        <v>52</v>
      </c>
      <c r="AW175" s="6" t="s">
        <v>51</v>
      </c>
    </row>
    <row r="176" spans="1:49" x14ac:dyDescent="0.25">
      <c r="A176" s="4">
        <v>240105</v>
      </c>
      <c r="B176" s="1">
        <v>65</v>
      </c>
      <c r="C176" s="1">
        <v>65</v>
      </c>
      <c r="D176" s="1">
        <v>65</v>
      </c>
      <c r="E176" s="1">
        <v>1</v>
      </c>
      <c r="F176" s="1" t="s">
        <v>236</v>
      </c>
      <c r="G176" s="3">
        <v>9703</v>
      </c>
      <c r="H176" s="1">
        <v>92</v>
      </c>
      <c r="I176" s="1" t="s">
        <v>46</v>
      </c>
      <c r="J176" s="1" t="s">
        <v>47</v>
      </c>
      <c r="K176" s="1" t="s">
        <v>58</v>
      </c>
      <c r="L176" s="1">
        <v>18.100000000000001</v>
      </c>
      <c r="M176" s="1">
        <v>170</v>
      </c>
      <c r="N176" s="1">
        <v>85</v>
      </c>
      <c r="O176" s="1">
        <v>85</v>
      </c>
      <c r="P176" s="1">
        <v>127.5</v>
      </c>
      <c r="Q176" s="1">
        <v>83</v>
      </c>
      <c r="R176" s="1" t="s">
        <v>49</v>
      </c>
      <c r="S176" s="1" t="s">
        <v>50</v>
      </c>
      <c r="T176" s="1" t="s">
        <v>50</v>
      </c>
      <c r="U176" s="1" t="s">
        <v>50</v>
      </c>
      <c r="V176" s="1" t="s">
        <v>51</v>
      </c>
      <c r="W176" s="1" t="s">
        <v>50</v>
      </c>
      <c r="X176" s="1" t="s">
        <v>51</v>
      </c>
      <c r="Z176" s="1" t="b">
        <v>1</v>
      </c>
      <c r="AA176" s="1" t="s">
        <v>50</v>
      </c>
      <c r="AB176" s="1" t="s">
        <v>51</v>
      </c>
      <c r="AC176" s="1">
        <v>101</v>
      </c>
      <c r="AD176" s="1">
        <v>42</v>
      </c>
      <c r="AE176" s="1">
        <v>113</v>
      </c>
      <c r="AF176" s="1">
        <v>3.9</v>
      </c>
      <c r="AK176" s="1" t="s">
        <v>51</v>
      </c>
      <c r="AL176" s="1" t="s">
        <v>50</v>
      </c>
      <c r="AN176" s="1" t="s">
        <v>50</v>
      </c>
      <c r="AO176" s="1" t="s">
        <v>51</v>
      </c>
      <c r="AP176" s="1" t="s">
        <v>51</v>
      </c>
      <c r="AQ176" s="1" t="s">
        <v>51</v>
      </c>
      <c r="AR176" s="1" t="s">
        <v>50</v>
      </c>
      <c r="AS176" s="1" t="s">
        <v>50</v>
      </c>
      <c r="AT176" s="1" t="s">
        <v>52</v>
      </c>
      <c r="AU176" s="1" t="s">
        <v>52</v>
      </c>
      <c r="AV176" s="1" t="s">
        <v>52</v>
      </c>
      <c r="AW176" s="6" t="s">
        <v>51</v>
      </c>
    </row>
    <row r="177" spans="1:49" x14ac:dyDescent="0.25">
      <c r="A177" s="4">
        <v>24127</v>
      </c>
      <c r="B177" s="1">
        <v>60</v>
      </c>
      <c r="C177" s="1">
        <v>60</v>
      </c>
      <c r="E177" s="1">
        <v>1</v>
      </c>
      <c r="F177" s="1" t="s">
        <v>237</v>
      </c>
      <c r="G177" s="3">
        <v>18344</v>
      </c>
      <c r="H177" s="1">
        <v>68</v>
      </c>
      <c r="I177" s="1" t="s">
        <v>56</v>
      </c>
      <c r="J177" s="1" t="s">
        <v>57</v>
      </c>
      <c r="K177" s="1" t="s">
        <v>238</v>
      </c>
      <c r="L177" s="1">
        <v>34.9</v>
      </c>
      <c r="M177" s="1">
        <v>230</v>
      </c>
      <c r="N177" s="1">
        <v>140</v>
      </c>
      <c r="O177" s="1">
        <v>90</v>
      </c>
      <c r="P177" s="1">
        <v>185</v>
      </c>
      <c r="Q177" s="1">
        <v>70</v>
      </c>
      <c r="R177" s="1" t="s">
        <v>54</v>
      </c>
      <c r="S177" s="1" t="s">
        <v>50</v>
      </c>
      <c r="T177" s="1" t="s">
        <v>50</v>
      </c>
      <c r="U177" s="1" t="s">
        <v>50</v>
      </c>
      <c r="V177" s="1" t="s">
        <v>51</v>
      </c>
      <c r="W177" s="1" t="s">
        <v>50</v>
      </c>
      <c r="X177" s="1" t="s">
        <v>51</v>
      </c>
      <c r="Y177" s="1" t="s">
        <v>50</v>
      </c>
      <c r="Z177" s="1" t="s">
        <v>52</v>
      </c>
      <c r="AA177" s="1" t="s">
        <v>50</v>
      </c>
      <c r="AB177" s="1" t="s">
        <v>50</v>
      </c>
      <c r="AC177" s="1">
        <v>97</v>
      </c>
      <c r="AD177" s="1">
        <v>69</v>
      </c>
      <c r="AE177" s="1">
        <v>165</v>
      </c>
      <c r="AF177" s="1">
        <v>4.2</v>
      </c>
      <c r="AI177" s="1">
        <v>4.0999999999999996</v>
      </c>
      <c r="AJ177" s="1">
        <v>2.5</v>
      </c>
      <c r="AK177" s="1" t="s">
        <v>50</v>
      </c>
      <c r="AL177" s="1" t="s">
        <v>51</v>
      </c>
      <c r="AM177" s="1" t="s">
        <v>50</v>
      </c>
      <c r="AN177" s="1" t="s">
        <v>50</v>
      </c>
      <c r="AO177" s="1" t="s">
        <v>51</v>
      </c>
      <c r="AP177" s="1" t="s">
        <v>51</v>
      </c>
      <c r="AQ177" s="1" t="s">
        <v>50</v>
      </c>
      <c r="AR177" s="1" t="s">
        <v>51</v>
      </c>
      <c r="AS177" s="1" t="s">
        <v>50</v>
      </c>
      <c r="AT177" s="1" t="s">
        <v>52</v>
      </c>
      <c r="AU177" s="1" t="s">
        <v>52</v>
      </c>
      <c r="AV177" s="1" t="s">
        <v>52</v>
      </c>
      <c r="AW177" s="6" t="s">
        <v>51</v>
      </c>
    </row>
    <row r="178" spans="1:49" x14ac:dyDescent="0.25">
      <c r="A178" s="4">
        <v>242851</v>
      </c>
      <c r="B178" s="1">
        <v>71</v>
      </c>
      <c r="D178" s="1">
        <v>71</v>
      </c>
      <c r="E178" s="1">
        <v>1</v>
      </c>
      <c r="F178" s="1" t="s">
        <v>239</v>
      </c>
      <c r="G178" s="3">
        <v>14034</v>
      </c>
      <c r="H178" s="1">
        <v>80</v>
      </c>
      <c r="I178" s="1" t="s">
        <v>46</v>
      </c>
      <c r="J178" s="1" t="s">
        <v>47</v>
      </c>
      <c r="K178" s="1" t="s">
        <v>58</v>
      </c>
      <c r="L178" s="1">
        <v>34.15</v>
      </c>
      <c r="M178" s="1">
        <v>165</v>
      </c>
      <c r="N178" s="1">
        <v>80</v>
      </c>
      <c r="O178" s="1">
        <v>85</v>
      </c>
      <c r="P178" s="1">
        <v>122.5</v>
      </c>
      <c r="Q178" s="1">
        <v>58</v>
      </c>
      <c r="R178" s="1" t="s">
        <v>59</v>
      </c>
      <c r="S178" s="1" t="s">
        <v>50</v>
      </c>
      <c r="T178" s="1" t="s">
        <v>50</v>
      </c>
      <c r="U178" s="1" t="s">
        <v>50</v>
      </c>
      <c r="V178" s="1" t="s">
        <v>51</v>
      </c>
      <c r="W178" s="1" t="s">
        <v>51</v>
      </c>
      <c r="X178" s="1" t="s">
        <v>50</v>
      </c>
      <c r="Y178" s="1" t="s">
        <v>51</v>
      </c>
      <c r="Z178" s="1" t="b">
        <v>1</v>
      </c>
      <c r="AA178" s="1" t="s">
        <v>50</v>
      </c>
      <c r="AB178" s="1" t="s">
        <v>51</v>
      </c>
      <c r="AC178" s="1">
        <v>98</v>
      </c>
      <c r="AD178" s="1">
        <v>48</v>
      </c>
      <c r="AE178" s="1">
        <v>11</v>
      </c>
      <c r="AF178" s="1">
        <v>4</v>
      </c>
      <c r="AI178" s="1" t="s">
        <v>52</v>
      </c>
      <c r="AJ178" s="1" t="s">
        <v>52</v>
      </c>
      <c r="AK178" s="1" t="s">
        <v>51</v>
      </c>
      <c r="AL178" s="1" t="s">
        <v>51</v>
      </c>
      <c r="AM178" s="1" t="s">
        <v>52</v>
      </c>
      <c r="AN178" s="1" t="s">
        <v>51</v>
      </c>
      <c r="AO178" s="1" t="s">
        <v>51</v>
      </c>
      <c r="AQ178" s="1" t="s">
        <v>50</v>
      </c>
      <c r="AR178" s="1" t="s">
        <v>51</v>
      </c>
      <c r="AS178" s="1" t="s">
        <v>50</v>
      </c>
      <c r="AT178" s="1" t="s">
        <v>52</v>
      </c>
      <c r="AU178" s="1" t="s">
        <v>52</v>
      </c>
      <c r="AV178" s="1" t="s">
        <v>52</v>
      </c>
      <c r="AW178" s="6" t="s">
        <v>51</v>
      </c>
    </row>
    <row r="179" spans="1:49" x14ac:dyDescent="0.25">
      <c r="A179" s="4">
        <v>243187</v>
      </c>
      <c r="B179" s="1">
        <v>59</v>
      </c>
      <c r="D179" s="1">
        <v>59</v>
      </c>
      <c r="E179" s="1">
        <v>1</v>
      </c>
      <c r="F179" s="1" t="s">
        <v>240</v>
      </c>
      <c r="G179" s="3">
        <v>10148</v>
      </c>
      <c r="H179" s="1">
        <v>91</v>
      </c>
      <c r="I179" s="1" t="s">
        <v>46</v>
      </c>
      <c r="J179" s="1" t="s">
        <v>47</v>
      </c>
      <c r="K179" s="1" t="s">
        <v>48</v>
      </c>
      <c r="L179" s="1">
        <v>20.57</v>
      </c>
      <c r="M179" s="1">
        <v>110</v>
      </c>
      <c r="N179" s="1">
        <v>60</v>
      </c>
      <c r="O179" s="1">
        <v>50</v>
      </c>
      <c r="P179" s="1">
        <v>85</v>
      </c>
      <c r="Q179" s="1">
        <v>69</v>
      </c>
      <c r="R179" s="1" t="s">
        <v>54</v>
      </c>
      <c r="S179" s="1" t="s">
        <v>50</v>
      </c>
      <c r="T179" s="1" t="s">
        <v>50</v>
      </c>
      <c r="U179" s="1" t="s">
        <v>50</v>
      </c>
      <c r="V179" s="1" t="s">
        <v>51</v>
      </c>
      <c r="W179" s="1" t="s">
        <v>50</v>
      </c>
      <c r="X179" s="1" t="s">
        <v>51</v>
      </c>
      <c r="Y179" s="1" t="s">
        <v>51</v>
      </c>
      <c r="Z179" s="1" t="b">
        <v>1</v>
      </c>
      <c r="AA179" s="1" t="s">
        <v>50</v>
      </c>
      <c r="AB179" s="1" t="s">
        <v>50</v>
      </c>
      <c r="AC179" s="1">
        <v>69</v>
      </c>
      <c r="AD179" s="1">
        <v>68</v>
      </c>
      <c r="AE179" s="1">
        <v>142</v>
      </c>
      <c r="AF179" s="1">
        <v>4</v>
      </c>
      <c r="AI179" s="1" t="s">
        <v>52</v>
      </c>
      <c r="AJ179" s="1" t="s">
        <v>52</v>
      </c>
      <c r="AL179" s="1" t="s">
        <v>51</v>
      </c>
      <c r="AM179" s="1" t="s">
        <v>52</v>
      </c>
      <c r="AN179" s="1" t="s">
        <v>51</v>
      </c>
      <c r="AO179" s="1" t="s">
        <v>51</v>
      </c>
      <c r="AP179" s="1" t="s">
        <v>50</v>
      </c>
      <c r="AQ179" s="1" t="s">
        <v>50</v>
      </c>
      <c r="AR179" s="1" t="s">
        <v>50</v>
      </c>
      <c r="AS179" s="1" t="s">
        <v>50</v>
      </c>
      <c r="AT179" s="1" t="s">
        <v>52</v>
      </c>
      <c r="AU179" s="1" t="s">
        <v>52</v>
      </c>
      <c r="AV179" s="1" t="s">
        <v>52</v>
      </c>
      <c r="AW179" s="6" t="s">
        <v>51</v>
      </c>
    </row>
    <row r="180" spans="1:49" x14ac:dyDescent="0.25">
      <c r="A180" s="4">
        <v>243389</v>
      </c>
      <c r="B180" s="1">
        <v>58</v>
      </c>
      <c r="C180" s="1">
        <v>58</v>
      </c>
      <c r="D180" s="1">
        <v>45</v>
      </c>
      <c r="E180" s="1">
        <v>1</v>
      </c>
      <c r="F180" s="1" t="s">
        <v>241</v>
      </c>
      <c r="G180" s="3">
        <v>23384</v>
      </c>
      <c r="H180" s="1">
        <v>54</v>
      </c>
      <c r="I180" s="1" t="s">
        <v>46</v>
      </c>
      <c r="J180" s="1" t="s">
        <v>70</v>
      </c>
      <c r="K180" s="1" t="s">
        <v>58</v>
      </c>
      <c r="L180" s="1">
        <v>16.8</v>
      </c>
      <c r="M180" s="1">
        <v>120</v>
      </c>
      <c r="N180" s="1">
        <v>60</v>
      </c>
      <c r="O180" s="1">
        <v>60</v>
      </c>
      <c r="P180" s="1">
        <v>90</v>
      </c>
      <c r="Q180" s="1">
        <v>60</v>
      </c>
      <c r="R180" s="1" t="s">
        <v>54</v>
      </c>
      <c r="S180" s="1" t="s">
        <v>50</v>
      </c>
      <c r="T180" s="1" t="s">
        <v>50</v>
      </c>
      <c r="U180" s="1" t="s">
        <v>50</v>
      </c>
      <c r="V180" s="1" t="s">
        <v>50</v>
      </c>
      <c r="W180" s="1" t="s">
        <v>50</v>
      </c>
      <c r="X180" s="1" t="s">
        <v>50</v>
      </c>
      <c r="Y180" s="1" t="s">
        <v>51</v>
      </c>
      <c r="Z180" s="1" t="b">
        <v>1</v>
      </c>
      <c r="AA180" s="1" t="s">
        <v>50</v>
      </c>
      <c r="AB180" s="1" t="s">
        <v>51</v>
      </c>
      <c r="AC180" s="1">
        <v>59</v>
      </c>
      <c r="AD180" s="1">
        <v>91</v>
      </c>
      <c r="AE180" s="1">
        <v>125</v>
      </c>
      <c r="AF180" s="1">
        <v>4.0999999999999996</v>
      </c>
      <c r="AK180" s="1" t="s">
        <v>50</v>
      </c>
      <c r="AL180" s="1" t="s">
        <v>50</v>
      </c>
      <c r="AM180" s="1" t="s">
        <v>50</v>
      </c>
      <c r="AN180" s="1" t="s">
        <v>50</v>
      </c>
      <c r="AO180" s="1" t="s">
        <v>50</v>
      </c>
      <c r="AP180" s="1" t="s">
        <v>50</v>
      </c>
      <c r="AQ180" s="1" t="s">
        <v>50</v>
      </c>
      <c r="AR180" s="1" t="s">
        <v>50</v>
      </c>
      <c r="AS180" s="1" t="s">
        <v>50</v>
      </c>
      <c r="AT180" s="1" t="s">
        <v>52</v>
      </c>
      <c r="AU180" s="1" t="s">
        <v>52</v>
      </c>
      <c r="AV180" s="1" t="s">
        <v>52</v>
      </c>
      <c r="AW180" s="6" t="s">
        <v>50</v>
      </c>
    </row>
    <row r="181" spans="1:49" x14ac:dyDescent="0.25">
      <c r="A181" s="4">
        <v>243511</v>
      </c>
      <c r="B181" s="1">
        <v>56</v>
      </c>
      <c r="D181" s="1">
        <v>56</v>
      </c>
      <c r="E181" s="1">
        <v>1</v>
      </c>
      <c r="F181" s="1" t="s">
        <v>242</v>
      </c>
      <c r="G181" s="3">
        <v>12037</v>
      </c>
      <c r="H181" s="1">
        <v>86</v>
      </c>
      <c r="I181" s="1" t="s">
        <v>56</v>
      </c>
      <c r="J181" s="1" t="s">
        <v>47</v>
      </c>
      <c r="K181" s="1" t="s">
        <v>58</v>
      </c>
      <c r="L181" s="1">
        <v>33.96</v>
      </c>
      <c r="M181" s="1">
        <v>140</v>
      </c>
      <c r="N181" s="1">
        <v>70</v>
      </c>
      <c r="O181" s="1">
        <v>70</v>
      </c>
      <c r="P181" s="1">
        <v>105</v>
      </c>
      <c r="Q181" s="1">
        <v>61</v>
      </c>
      <c r="R181" s="1" t="s">
        <v>54</v>
      </c>
      <c r="S181" s="1" t="s">
        <v>50</v>
      </c>
      <c r="T181" s="1" t="s">
        <v>50</v>
      </c>
      <c r="U181" s="1" t="s">
        <v>50</v>
      </c>
      <c r="V181" s="1" t="s">
        <v>51</v>
      </c>
      <c r="W181" s="1" t="s">
        <v>51</v>
      </c>
      <c r="X181" s="1" t="s">
        <v>51</v>
      </c>
      <c r="Y181" s="1" t="s">
        <v>50</v>
      </c>
      <c r="Z181" s="1" t="s">
        <v>52</v>
      </c>
      <c r="AA181" s="1" t="s">
        <v>50</v>
      </c>
      <c r="AB181" s="1" t="s">
        <v>50</v>
      </c>
      <c r="AI181" s="1" t="s">
        <v>52</v>
      </c>
      <c r="AJ181" s="1" t="s">
        <v>52</v>
      </c>
      <c r="AK181" s="1" t="s">
        <v>50</v>
      </c>
      <c r="AL181" s="1" t="s">
        <v>51</v>
      </c>
      <c r="AM181" s="1" t="s">
        <v>52</v>
      </c>
      <c r="AN181" s="1" t="s">
        <v>51</v>
      </c>
      <c r="AO181" s="1" t="s">
        <v>51</v>
      </c>
      <c r="AP181" s="1" t="s">
        <v>51</v>
      </c>
      <c r="AQ181" s="1" t="s">
        <v>50</v>
      </c>
      <c r="AR181" s="1" t="s">
        <v>51</v>
      </c>
      <c r="AS181" s="1" t="s">
        <v>50</v>
      </c>
      <c r="AT181" s="1" t="s">
        <v>52</v>
      </c>
      <c r="AU181" s="1" t="s">
        <v>52</v>
      </c>
      <c r="AV181" s="1" t="s">
        <v>52</v>
      </c>
      <c r="AW181" s="6" t="s">
        <v>51</v>
      </c>
    </row>
    <row r="182" spans="1:49" x14ac:dyDescent="0.25">
      <c r="A182" s="4">
        <v>244281</v>
      </c>
      <c r="B182" s="1">
        <v>55</v>
      </c>
      <c r="C182" s="1">
        <v>55</v>
      </c>
      <c r="D182" s="1">
        <v>28</v>
      </c>
      <c r="E182" s="1">
        <v>1</v>
      </c>
      <c r="F182" s="1" t="s">
        <v>243</v>
      </c>
      <c r="G182" s="3">
        <v>14360</v>
      </c>
      <c r="H182" s="1">
        <v>79</v>
      </c>
      <c r="I182" s="1" t="s">
        <v>56</v>
      </c>
      <c r="J182" s="1" t="s">
        <v>70</v>
      </c>
      <c r="K182" s="1" t="s">
        <v>58</v>
      </c>
      <c r="L182" s="1">
        <v>24.9</v>
      </c>
      <c r="M182" s="1">
        <v>135</v>
      </c>
      <c r="N182" s="1">
        <v>70</v>
      </c>
      <c r="O182" s="1">
        <v>65</v>
      </c>
      <c r="P182" s="1">
        <v>102.5</v>
      </c>
      <c r="Q182" s="1">
        <v>64</v>
      </c>
      <c r="R182" s="1" t="s">
        <v>49</v>
      </c>
      <c r="S182" s="1" t="s">
        <v>50</v>
      </c>
      <c r="T182" s="1" t="s">
        <v>50</v>
      </c>
      <c r="U182" s="1" t="s">
        <v>50</v>
      </c>
      <c r="V182" s="1" t="s">
        <v>51</v>
      </c>
      <c r="W182" s="1" t="s">
        <v>51</v>
      </c>
      <c r="X182" s="1" t="s">
        <v>51</v>
      </c>
      <c r="Y182" s="1" t="s">
        <v>50</v>
      </c>
      <c r="Z182" s="1" t="s">
        <v>52</v>
      </c>
      <c r="AA182" s="1" t="s">
        <v>50</v>
      </c>
      <c r="AB182" s="1" t="s">
        <v>50</v>
      </c>
      <c r="AC182" s="1">
        <v>193</v>
      </c>
      <c r="AD182" s="1">
        <v>28</v>
      </c>
      <c r="AE182" s="1">
        <v>115</v>
      </c>
      <c r="AF182" s="1">
        <v>4.5</v>
      </c>
      <c r="AI182" s="1">
        <v>5.0999999999999996</v>
      </c>
      <c r="AJ182" s="1">
        <v>2.4</v>
      </c>
      <c r="AK182" s="1" t="s">
        <v>50</v>
      </c>
      <c r="AL182" s="1" t="s">
        <v>50</v>
      </c>
      <c r="AM182" s="1" t="s">
        <v>50</v>
      </c>
      <c r="AN182" s="1" t="s">
        <v>51</v>
      </c>
      <c r="AO182" s="1" t="s">
        <v>51</v>
      </c>
      <c r="AP182" s="1" t="s">
        <v>50</v>
      </c>
      <c r="AQ182" s="1" t="s">
        <v>50</v>
      </c>
      <c r="AR182" s="1" t="s">
        <v>51</v>
      </c>
      <c r="AS182" s="1" t="s">
        <v>50</v>
      </c>
      <c r="AT182" s="1" t="s">
        <v>52</v>
      </c>
      <c r="AU182" s="1" t="s">
        <v>52</v>
      </c>
      <c r="AV182" s="1" t="s">
        <v>52</v>
      </c>
      <c r="AW182" s="6" t="s">
        <v>51</v>
      </c>
    </row>
    <row r="183" spans="1:49" x14ac:dyDescent="0.25">
      <c r="A183" s="4">
        <v>244868</v>
      </c>
      <c r="B183" s="1">
        <v>58</v>
      </c>
      <c r="D183" s="1">
        <v>58</v>
      </c>
      <c r="E183" s="1">
        <v>1</v>
      </c>
      <c r="F183" s="1" t="s">
        <v>244</v>
      </c>
      <c r="G183" s="3">
        <v>12898</v>
      </c>
      <c r="H183" s="1">
        <v>83</v>
      </c>
      <c r="I183" s="1" t="s">
        <v>56</v>
      </c>
      <c r="J183" s="1" t="s">
        <v>57</v>
      </c>
      <c r="K183" s="1" t="s">
        <v>48</v>
      </c>
      <c r="L183" s="1">
        <v>31.14</v>
      </c>
      <c r="M183" s="1">
        <v>125</v>
      </c>
      <c r="N183" s="1">
        <v>60</v>
      </c>
      <c r="O183" s="1">
        <v>65</v>
      </c>
      <c r="P183" s="1">
        <v>92.5</v>
      </c>
      <c r="Q183" s="1">
        <v>61</v>
      </c>
      <c r="R183" s="1" t="s">
        <v>59</v>
      </c>
      <c r="S183" s="1" t="s">
        <v>51</v>
      </c>
      <c r="T183" s="1" t="s">
        <v>50</v>
      </c>
      <c r="U183" s="1" t="s">
        <v>50</v>
      </c>
      <c r="V183" s="1" t="s">
        <v>51</v>
      </c>
      <c r="W183" s="1" t="s">
        <v>50</v>
      </c>
      <c r="X183" s="1" t="s">
        <v>51</v>
      </c>
      <c r="Y183" s="1" t="s">
        <v>51</v>
      </c>
      <c r="Z183" s="1" t="s">
        <v>52</v>
      </c>
      <c r="AA183" s="1" t="s">
        <v>51</v>
      </c>
      <c r="AB183" s="1" t="s">
        <v>51</v>
      </c>
      <c r="AI183" s="1" t="s">
        <v>52</v>
      </c>
      <c r="AJ183" s="1" t="s">
        <v>52</v>
      </c>
      <c r="AK183" s="1" t="s">
        <v>50</v>
      </c>
      <c r="AL183" s="1" t="s">
        <v>51</v>
      </c>
      <c r="AM183" s="1" t="s">
        <v>52</v>
      </c>
      <c r="AN183" s="1" t="s">
        <v>50</v>
      </c>
      <c r="AO183" s="1" t="s">
        <v>51</v>
      </c>
      <c r="AP183" s="1" t="s">
        <v>50</v>
      </c>
      <c r="AQ183" s="1" t="s">
        <v>50</v>
      </c>
      <c r="AR183" s="1" t="s">
        <v>50</v>
      </c>
      <c r="AS183" s="1" t="s">
        <v>50</v>
      </c>
      <c r="AT183" s="1" t="s">
        <v>52</v>
      </c>
      <c r="AU183" s="1" t="s">
        <v>52</v>
      </c>
      <c r="AV183" s="1" t="s">
        <v>52</v>
      </c>
      <c r="AW183" s="6" t="s">
        <v>51</v>
      </c>
    </row>
    <row r="184" spans="1:49" x14ac:dyDescent="0.25">
      <c r="A184" s="4">
        <v>245482</v>
      </c>
      <c r="B184" s="1">
        <v>56</v>
      </c>
      <c r="C184" s="1">
        <v>56</v>
      </c>
      <c r="D184" s="1">
        <v>35</v>
      </c>
      <c r="E184" s="1">
        <v>1</v>
      </c>
      <c r="F184" s="1" t="s">
        <v>245</v>
      </c>
      <c r="G184" s="3">
        <v>15777</v>
      </c>
      <c r="H184" s="1">
        <v>75</v>
      </c>
      <c r="I184" s="1" t="s">
        <v>56</v>
      </c>
      <c r="J184" s="1" t="s">
        <v>57</v>
      </c>
      <c r="K184" s="1" t="s">
        <v>48</v>
      </c>
      <c r="L184" s="1">
        <v>27.2</v>
      </c>
      <c r="M184" s="1">
        <v>110</v>
      </c>
      <c r="N184" s="1">
        <v>60</v>
      </c>
      <c r="O184" s="1">
        <v>50</v>
      </c>
      <c r="P184" s="1">
        <v>85</v>
      </c>
      <c r="Q184" s="1">
        <v>81</v>
      </c>
      <c r="R184" s="1" t="s">
        <v>54</v>
      </c>
      <c r="S184" s="1" t="s">
        <v>50</v>
      </c>
      <c r="T184" s="1" t="s">
        <v>50</v>
      </c>
      <c r="U184" s="1" t="s">
        <v>50</v>
      </c>
      <c r="V184" s="1" t="s">
        <v>50</v>
      </c>
      <c r="W184" s="1" t="s">
        <v>50</v>
      </c>
      <c r="X184" s="1" t="s">
        <v>51</v>
      </c>
      <c r="Y184" s="1" t="s">
        <v>50</v>
      </c>
      <c r="Z184" s="1" t="s">
        <v>52</v>
      </c>
      <c r="AA184" s="1" t="s">
        <v>50</v>
      </c>
      <c r="AB184" s="1" t="s">
        <v>51</v>
      </c>
      <c r="AC184" s="1">
        <v>119</v>
      </c>
      <c r="AD184" s="1">
        <v>52</v>
      </c>
      <c r="AE184" s="1">
        <v>97</v>
      </c>
      <c r="AF184" s="1">
        <v>4.7</v>
      </c>
      <c r="AI184" s="1">
        <v>2.9</v>
      </c>
      <c r="AJ184" s="1">
        <v>1.5</v>
      </c>
      <c r="AK184" s="1" t="s">
        <v>50</v>
      </c>
      <c r="AL184" s="1" t="s">
        <v>50</v>
      </c>
      <c r="AM184" s="1" t="s">
        <v>51</v>
      </c>
      <c r="AN184" s="1" t="s">
        <v>51</v>
      </c>
      <c r="AO184" s="1" t="s">
        <v>50</v>
      </c>
      <c r="AP184" s="1" t="s">
        <v>50</v>
      </c>
      <c r="AQ184" s="1" t="s">
        <v>51</v>
      </c>
      <c r="AR184" s="1" t="s">
        <v>50</v>
      </c>
      <c r="AS184" s="1" t="s">
        <v>50</v>
      </c>
      <c r="AT184" s="1" t="s">
        <v>52</v>
      </c>
      <c r="AU184" s="1" t="s">
        <v>52</v>
      </c>
      <c r="AV184" s="1" t="s">
        <v>52</v>
      </c>
      <c r="AW184" s="6" t="s">
        <v>51</v>
      </c>
    </row>
    <row r="185" spans="1:49" x14ac:dyDescent="0.25">
      <c r="A185" s="4">
        <v>245717</v>
      </c>
      <c r="B185" s="1">
        <v>52</v>
      </c>
      <c r="C185" s="1">
        <v>52</v>
      </c>
      <c r="D185" s="1">
        <v>52</v>
      </c>
      <c r="E185" s="1">
        <v>1</v>
      </c>
      <c r="F185" s="1" t="s">
        <v>246</v>
      </c>
      <c r="G185" s="3">
        <v>20450</v>
      </c>
      <c r="H185" s="1">
        <v>63</v>
      </c>
      <c r="I185" s="1" t="s">
        <v>56</v>
      </c>
      <c r="J185" s="1" t="s">
        <v>47</v>
      </c>
      <c r="K185" s="1" t="s">
        <v>58</v>
      </c>
      <c r="L185" s="1">
        <v>34</v>
      </c>
      <c r="M185" s="1">
        <v>110</v>
      </c>
      <c r="N185" s="1">
        <v>80</v>
      </c>
      <c r="O185" s="1">
        <v>30</v>
      </c>
      <c r="P185" s="1">
        <v>95</v>
      </c>
      <c r="Q185" s="1">
        <v>86</v>
      </c>
      <c r="R185" s="1" t="s">
        <v>49</v>
      </c>
      <c r="S185" s="1" t="s">
        <v>50</v>
      </c>
      <c r="T185" s="1" t="s">
        <v>50</v>
      </c>
      <c r="U185" s="1" t="s">
        <v>50</v>
      </c>
      <c r="V185" s="1" t="s">
        <v>50</v>
      </c>
      <c r="W185" s="1" t="s">
        <v>50</v>
      </c>
      <c r="X185" s="1" t="s">
        <v>51</v>
      </c>
      <c r="Y185" s="1" t="s">
        <v>50</v>
      </c>
      <c r="Z185" s="1" t="s">
        <v>52</v>
      </c>
      <c r="AA185" s="1" t="s">
        <v>50</v>
      </c>
      <c r="AB185" s="1" t="s">
        <v>50</v>
      </c>
      <c r="AK185" s="1" t="s">
        <v>51</v>
      </c>
      <c r="AL185" s="1" t="s">
        <v>50</v>
      </c>
      <c r="AM185" s="1" t="s">
        <v>50</v>
      </c>
      <c r="AN185" s="1" t="s">
        <v>51</v>
      </c>
      <c r="AO185" s="1" t="s">
        <v>50</v>
      </c>
      <c r="AP185" s="1" t="s">
        <v>50</v>
      </c>
      <c r="AQ185" s="1" t="s">
        <v>50</v>
      </c>
      <c r="AR185" s="1" t="s">
        <v>51</v>
      </c>
      <c r="AS185" s="1" t="s">
        <v>50</v>
      </c>
      <c r="AT185" s="1" t="s">
        <v>52</v>
      </c>
      <c r="AU185" s="1" t="s">
        <v>52</v>
      </c>
      <c r="AV185" s="1" t="s">
        <v>52</v>
      </c>
      <c r="AW185" s="6" t="s">
        <v>51</v>
      </c>
    </row>
    <row r="186" spans="1:49" x14ac:dyDescent="0.25">
      <c r="A186" s="4">
        <v>245856</v>
      </c>
      <c r="B186" s="1">
        <v>60</v>
      </c>
      <c r="D186" s="1">
        <v>60</v>
      </c>
      <c r="E186" s="1">
        <v>1</v>
      </c>
      <c r="F186" s="1" t="s">
        <v>247</v>
      </c>
      <c r="G186" s="3">
        <v>16328</v>
      </c>
      <c r="H186" s="1">
        <v>74</v>
      </c>
      <c r="I186" s="1" t="s">
        <v>46</v>
      </c>
      <c r="J186" s="1" t="s">
        <v>47</v>
      </c>
      <c r="K186" s="1" t="s">
        <v>58</v>
      </c>
      <c r="L186" s="1">
        <v>31.17</v>
      </c>
      <c r="M186" s="1">
        <v>140</v>
      </c>
      <c r="N186" s="1">
        <v>75</v>
      </c>
      <c r="O186" s="1">
        <v>65</v>
      </c>
      <c r="P186" s="1">
        <v>107.5</v>
      </c>
      <c r="Q186" s="1">
        <v>63</v>
      </c>
      <c r="R186" s="1" t="s">
        <v>54</v>
      </c>
      <c r="S186" s="1" t="s">
        <v>50</v>
      </c>
      <c r="T186" s="1" t="s">
        <v>50</v>
      </c>
      <c r="U186" s="1" t="s">
        <v>50</v>
      </c>
      <c r="V186" s="1" t="s">
        <v>50</v>
      </c>
      <c r="W186" s="1" t="s">
        <v>51</v>
      </c>
      <c r="X186" s="1" t="s">
        <v>50</v>
      </c>
      <c r="Y186" s="1" t="s">
        <v>50</v>
      </c>
      <c r="Z186" s="1" t="s">
        <v>52</v>
      </c>
      <c r="AA186" s="1" t="s">
        <v>50</v>
      </c>
      <c r="AB186" s="1" t="s">
        <v>50</v>
      </c>
      <c r="AC186" s="1">
        <v>58</v>
      </c>
      <c r="AD186" s="1">
        <v>89</v>
      </c>
      <c r="AE186" s="1">
        <v>148</v>
      </c>
      <c r="AF186" s="1">
        <v>4.9000000000000004</v>
      </c>
      <c r="AI186" s="1" t="s">
        <v>52</v>
      </c>
      <c r="AJ186" s="1" t="s">
        <v>52</v>
      </c>
      <c r="AK186" s="1" t="s">
        <v>50</v>
      </c>
      <c r="AL186" s="1" t="s">
        <v>50</v>
      </c>
      <c r="AM186" s="1" t="s">
        <v>52</v>
      </c>
      <c r="AN186" s="1" t="s">
        <v>51</v>
      </c>
      <c r="AO186" s="1" t="s">
        <v>50</v>
      </c>
      <c r="AQ186" s="1" t="s">
        <v>50</v>
      </c>
      <c r="AR186" s="1" t="s">
        <v>50</v>
      </c>
      <c r="AS186" s="1" t="s">
        <v>50</v>
      </c>
      <c r="AT186" s="1" t="s">
        <v>52</v>
      </c>
      <c r="AU186" s="1" t="s">
        <v>52</v>
      </c>
      <c r="AV186" s="1" t="s">
        <v>52</v>
      </c>
      <c r="AW186" s="6" t="s">
        <v>50</v>
      </c>
    </row>
    <row r="187" spans="1:49" x14ac:dyDescent="0.25">
      <c r="A187" s="4">
        <v>245876</v>
      </c>
      <c r="B187" s="1">
        <v>66</v>
      </c>
      <c r="D187" s="1">
        <v>66</v>
      </c>
      <c r="E187" s="1">
        <v>1</v>
      </c>
      <c r="F187" s="1" t="s">
        <v>248</v>
      </c>
      <c r="G187" s="3">
        <v>12765</v>
      </c>
      <c r="H187" s="1">
        <v>84</v>
      </c>
      <c r="I187" s="1" t="s">
        <v>56</v>
      </c>
      <c r="J187" s="1" t="s">
        <v>47</v>
      </c>
      <c r="K187" s="1" t="s">
        <v>58</v>
      </c>
      <c r="L187" s="1">
        <v>21.7</v>
      </c>
      <c r="M187" s="1">
        <v>90</v>
      </c>
      <c r="N187" s="1">
        <v>60</v>
      </c>
      <c r="O187" s="1">
        <v>30</v>
      </c>
      <c r="P187" s="1">
        <v>75</v>
      </c>
      <c r="Q187" s="1">
        <v>85</v>
      </c>
      <c r="R187" s="1" t="s">
        <v>59</v>
      </c>
      <c r="S187" s="1" t="s">
        <v>50</v>
      </c>
      <c r="T187" s="1" t="s">
        <v>50</v>
      </c>
      <c r="U187" s="1" t="s">
        <v>50</v>
      </c>
      <c r="V187" s="1" t="s">
        <v>51</v>
      </c>
      <c r="W187" s="1" t="s">
        <v>50</v>
      </c>
      <c r="X187" s="1" t="s">
        <v>51</v>
      </c>
      <c r="Y187" s="1" t="s">
        <v>50</v>
      </c>
      <c r="Z187" s="1" t="b">
        <v>1</v>
      </c>
      <c r="AA187" s="1" t="s">
        <v>50</v>
      </c>
      <c r="AB187" s="1" t="s">
        <v>50</v>
      </c>
      <c r="AC187" s="1">
        <v>168</v>
      </c>
      <c r="AD187" s="1">
        <v>32</v>
      </c>
      <c r="AE187" s="1">
        <v>146</v>
      </c>
      <c r="AF187" s="1">
        <v>4</v>
      </c>
      <c r="AK187" s="1" t="s">
        <v>50</v>
      </c>
      <c r="AL187" s="1" t="s">
        <v>50</v>
      </c>
      <c r="AM187" s="1" t="s">
        <v>50</v>
      </c>
      <c r="AN187" s="1" t="s">
        <v>50</v>
      </c>
      <c r="AO187" s="1" t="s">
        <v>51</v>
      </c>
      <c r="AP187" s="1" t="s">
        <v>50</v>
      </c>
      <c r="AQ187" s="1" t="s">
        <v>50</v>
      </c>
      <c r="AR187" s="1" t="s">
        <v>50</v>
      </c>
      <c r="AS187" s="1" t="s">
        <v>50</v>
      </c>
      <c r="AT187" s="1" t="s">
        <v>52</v>
      </c>
      <c r="AU187" s="1" t="s">
        <v>52</v>
      </c>
      <c r="AV187" s="1" t="s">
        <v>52</v>
      </c>
      <c r="AW187" s="6" t="s">
        <v>51</v>
      </c>
    </row>
    <row r="188" spans="1:49" x14ac:dyDescent="0.25">
      <c r="A188" s="4">
        <v>246085</v>
      </c>
      <c r="B188" s="1">
        <v>62</v>
      </c>
      <c r="D188" s="1">
        <v>62</v>
      </c>
      <c r="E188" s="1">
        <v>1</v>
      </c>
      <c r="F188" s="1" t="s">
        <v>249</v>
      </c>
      <c r="G188" s="3">
        <v>7734</v>
      </c>
      <c r="H188" s="1">
        <v>97</v>
      </c>
      <c r="I188" s="1" t="s">
        <v>46</v>
      </c>
      <c r="J188" s="1" t="s">
        <v>47</v>
      </c>
      <c r="K188" s="1" t="s">
        <v>58</v>
      </c>
      <c r="L188" s="1">
        <v>23.4</v>
      </c>
      <c r="M188" s="1">
        <v>100</v>
      </c>
      <c r="N188" s="1">
        <v>75</v>
      </c>
      <c r="O188" s="1">
        <v>25</v>
      </c>
      <c r="P188" s="1">
        <v>87.5</v>
      </c>
      <c r="Q188" s="1">
        <v>92</v>
      </c>
      <c r="R188" s="1" t="s">
        <v>54</v>
      </c>
      <c r="S188" s="1" t="s">
        <v>50</v>
      </c>
      <c r="T188" s="1" t="s">
        <v>50</v>
      </c>
      <c r="U188" s="1" t="s">
        <v>50</v>
      </c>
      <c r="V188" s="1" t="s">
        <v>51</v>
      </c>
      <c r="W188" s="1" t="s">
        <v>51</v>
      </c>
      <c r="X188" s="1" t="s">
        <v>51</v>
      </c>
      <c r="Y188" s="1" t="s">
        <v>50</v>
      </c>
      <c r="Z188" s="1" t="s">
        <v>52</v>
      </c>
      <c r="AA188" s="1" t="s">
        <v>50</v>
      </c>
      <c r="AB188" s="1" t="s">
        <v>51</v>
      </c>
      <c r="AC188" s="1">
        <v>64</v>
      </c>
      <c r="AD188" s="1">
        <v>72</v>
      </c>
      <c r="AE188" s="1">
        <v>113</v>
      </c>
      <c r="AF188" s="1">
        <v>4.7</v>
      </c>
      <c r="AI188" s="1" t="s">
        <v>52</v>
      </c>
      <c r="AJ188" s="1" t="s">
        <v>52</v>
      </c>
      <c r="AK188" s="1" t="s">
        <v>50</v>
      </c>
      <c r="AL188" s="1" t="s">
        <v>50</v>
      </c>
      <c r="AM188" s="1" t="s">
        <v>52</v>
      </c>
      <c r="AN188" s="1" t="s">
        <v>51</v>
      </c>
      <c r="AO188" s="1" t="s">
        <v>51</v>
      </c>
      <c r="AP188" s="1" t="s">
        <v>50</v>
      </c>
      <c r="AQ188" s="1" t="s">
        <v>50</v>
      </c>
      <c r="AR188" s="1" t="s">
        <v>50</v>
      </c>
      <c r="AS188" s="1" t="s">
        <v>50</v>
      </c>
      <c r="AT188" s="1" t="s">
        <v>52</v>
      </c>
      <c r="AU188" s="1" t="s">
        <v>52</v>
      </c>
      <c r="AV188" s="1" t="s">
        <v>52</v>
      </c>
      <c r="AW188" s="6" t="s">
        <v>51</v>
      </c>
    </row>
    <row r="189" spans="1:49" x14ac:dyDescent="0.25">
      <c r="A189" s="4">
        <v>246829</v>
      </c>
      <c r="B189" s="1">
        <v>65</v>
      </c>
      <c r="D189" s="1">
        <v>65</v>
      </c>
      <c r="E189" s="1">
        <v>1</v>
      </c>
      <c r="F189" s="1" t="s">
        <v>250</v>
      </c>
      <c r="G189" s="3">
        <v>19410</v>
      </c>
      <c r="H189" s="1">
        <v>65</v>
      </c>
      <c r="I189" s="1" t="s">
        <v>46</v>
      </c>
      <c r="J189" s="1" t="s">
        <v>47</v>
      </c>
      <c r="K189" s="1" t="s">
        <v>58</v>
      </c>
      <c r="L189" s="1">
        <v>46.88</v>
      </c>
      <c r="M189" s="1">
        <v>142</v>
      </c>
      <c r="N189" s="1">
        <v>84</v>
      </c>
      <c r="O189" s="1">
        <v>58</v>
      </c>
      <c r="P189" s="1">
        <v>113</v>
      </c>
      <c r="Q189" s="1">
        <v>67</v>
      </c>
      <c r="R189" s="1" t="s">
        <v>54</v>
      </c>
      <c r="S189" s="1" t="s">
        <v>50</v>
      </c>
      <c r="T189" s="1" t="s">
        <v>51</v>
      </c>
      <c r="U189" s="1" t="s">
        <v>50</v>
      </c>
      <c r="V189" s="1" t="s">
        <v>51</v>
      </c>
      <c r="W189" s="1" t="s">
        <v>51</v>
      </c>
      <c r="X189" s="1" t="s">
        <v>50</v>
      </c>
      <c r="Y189" s="1" t="s">
        <v>50</v>
      </c>
      <c r="Z189" s="1" t="s">
        <v>52</v>
      </c>
      <c r="AA189" s="1" t="s">
        <v>50</v>
      </c>
      <c r="AB189" s="1" t="s">
        <v>51</v>
      </c>
      <c r="AC189" s="1">
        <v>77</v>
      </c>
      <c r="AD189" s="1">
        <v>72</v>
      </c>
      <c r="AE189" s="1">
        <v>110</v>
      </c>
      <c r="AF189" s="1">
        <v>5.0999999999999996</v>
      </c>
      <c r="AI189" s="1" t="s">
        <v>52</v>
      </c>
      <c r="AJ189" s="1" t="s">
        <v>52</v>
      </c>
      <c r="AK189" s="1" t="s">
        <v>51</v>
      </c>
      <c r="AM189" s="1" t="s">
        <v>52</v>
      </c>
      <c r="AN189" s="1" t="s">
        <v>50</v>
      </c>
      <c r="AO189" s="1" t="s">
        <v>51</v>
      </c>
      <c r="AQ189" s="1" t="s">
        <v>50</v>
      </c>
      <c r="AR189" s="1" t="s">
        <v>50</v>
      </c>
      <c r="AS189" s="1" t="s">
        <v>50</v>
      </c>
      <c r="AT189" s="1" t="s">
        <v>52</v>
      </c>
      <c r="AU189" s="1" t="s">
        <v>52</v>
      </c>
      <c r="AV189" s="1" t="s">
        <v>52</v>
      </c>
      <c r="AW189" s="6" t="s">
        <v>51</v>
      </c>
    </row>
    <row r="190" spans="1:49" x14ac:dyDescent="0.25">
      <c r="A190" s="4">
        <v>248069</v>
      </c>
      <c r="B190" s="1">
        <v>53</v>
      </c>
      <c r="D190" s="1">
        <v>53</v>
      </c>
      <c r="E190" s="1">
        <v>1</v>
      </c>
      <c r="F190" s="1" t="s">
        <v>251</v>
      </c>
      <c r="G190" s="3">
        <v>15390</v>
      </c>
      <c r="H190" s="1">
        <v>76</v>
      </c>
      <c r="I190" s="1" t="s">
        <v>56</v>
      </c>
      <c r="J190" s="1" t="s">
        <v>57</v>
      </c>
      <c r="K190" s="1" t="s">
        <v>58</v>
      </c>
      <c r="L190" s="1">
        <v>37.549999999999997</v>
      </c>
      <c r="M190" s="1">
        <v>110</v>
      </c>
      <c r="N190" s="1">
        <v>60</v>
      </c>
      <c r="O190" s="1">
        <v>50</v>
      </c>
      <c r="P190" s="1">
        <v>85</v>
      </c>
      <c r="Q190" s="1">
        <v>98</v>
      </c>
      <c r="R190" s="1" t="s">
        <v>54</v>
      </c>
      <c r="S190" s="1" t="s">
        <v>50</v>
      </c>
      <c r="T190" s="1" t="s">
        <v>51</v>
      </c>
      <c r="U190" s="1" t="s">
        <v>50</v>
      </c>
      <c r="V190" s="1" t="s">
        <v>50</v>
      </c>
      <c r="W190" s="1" t="s">
        <v>51</v>
      </c>
      <c r="X190" s="1" t="s">
        <v>51</v>
      </c>
      <c r="Y190" s="1" t="s">
        <v>51</v>
      </c>
      <c r="Z190" s="1" t="s">
        <v>52</v>
      </c>
      <c r="AA190" s="1" t="s">
        <v>51</v>
      </c>
      <c r="AB190" s="1" t="s">
        <v>50</v>
      </c>
      <c r="AC190" s="1">
        <v>104</v>
      </c>
      <c r="AD190" s="1">
        <v>62</v>
      </c>
      <c r="AE190" s="1">
        <v>146</v>
      </c>
      <c r="AF190" s="1">
        <v>4.4000000000000004</v>
      </c>
      <c r="AI190" s="1" t="s">
        <v>52</v>
      </c>
      <c r="AJ190" s="1" t="s">
        <v>52</v>
      </c>
      <c r="AM190" s="1" t="s">
        <v>52</v>
      </c>
      <c r="AN190" s="1" t="s">
        <v>51</v>
      </c>
      <c r="AO190" s="1" t="s">
        <v>51</v>
      </c>
      <c r="AP190" s="1" t="s">
        <v>51</v>
      </c>
      <c r="AQ190" s="1" t="s">
        <v>50</v>
      </c>
      <c r="AR190" s="1" t="s">
        <v>51</v>
      </c>
      <c r="AS190" s="1" t="s">
        <v>50</v>
      </c>
      <c r="AT190" s="1" t="s">
        <v>52</v>
      </c>
      <c r="AU190" s="1" t="s">
        <v>52</v>
      </c>
      <c r="AV190" s="1" t="s">
        <v>52</v>
      </c>
      <c r="AW190" s="6" t="s">
        <v>51</v>
      </c>
    </row>
    <row r="191" spans="1:49" x14ac:dyDescent="0.25">
      <c r="A191" s="4">
        <v>248418</v>
      </c>
      <c r="B191" s="1">
        <v>65</v>
      </c>
      <c r="C191" s="1">
        <v>65</v>
      </c>
      <c r="D191" s="1">
        <v>40</v>
      </c>
      <c r="E191" s="1">
        <v>1</v>
      </c>
      <c r="F191" s="1" t="s">
        <v>252</v>
      </c>
      <c r="G191" s="3">
        <v>20593</v>
      </c>
      <c r="H191" s="1">
        <v>62</v>
      </c>
      <c r="I191" s="1" t="s">
        <v>56</v>
      </c>
      <c r="J191" s="1" t="s">
        <v>70</v>
      </c>
      <c r="K191" s="1" t="s">
        <v>238</v>
      </c>
      <c r="L191" s="1">
        <v>35</v>
      </c>
      <c r="M191" s="1">
        <v>145</v>
      </c>
      <c r="N191" s="1">
        <v>70</v>
      </c>
      <c r="O191" s="1">
        <v>75</v>
      </c>
      <c r="P191" s="1">
        <v>107.5</v>
      </c>
      <c r="Q191" s="1">
        <v>78</v>
      </c>
      <c r="R191" s="1" t="s">
        <v>54</v>
      </c>
      <c r="S191" s="1" t="s">
        <v>50</v>
      </c>
      <c r="T191" s="1" t="s">
        <v>51</v>
      </c>
      <c r="U191" s="1" t="s">
        <v>50</v>
      </c>
      <c r="V191" s="1" t="s">
        <v>51</v>
      </c>
      <c r="W191" s="1" t="s">
        <v>50</v>
      </c>
      <c r="X191" s="1" t="s">
        <v>50</v>
      </c>
      <c r="Y191" s="1" t="s">
        <v>50</v>
      </c>
      <c r="Z191" s="1" t="s">
        <v>52</v>
      </c>
      <c r="AA191" s="1" t="s">
        <v>50</v>
      </c>
      <c r="AB191" s="1" t="s">
        <v>50</v>
      </c>
      <c r="AC191" s="1">
        <v>56</v>
      </c>
      <c r="AD191" s="1" t="s">
        <v>92</v>
      </c>
      <c r="AE191" s="1">
        <v>164</v>
      </c>
      <c r="AF191" s="1">
        <v>4.7</v>
      </c>
      <c r="AI191" s="1">
        <v>5.7</v>
      </c>
      <c r="AJ191" s="1">
        <v>4</v>
      </c>
      <c r="AK191" s="1" t="s">
        <v>51</v>
      </c>
      <c r="AL191" s="1" t="s">
        <v>50</v>
      </c>
      <c r="AM191" s="1" t="s">
        <v>50</v>
      </c>
      <c r="AN191" s="1" t="s">
        <v>51</v>
      </c>
      <c r="AO191" s="1" t="s">
        <v>50</v>
      </c>
      <c r="AP191" s="1" t="s">
        <v>50</v>
      </c>
      <c r="AQ191" s="1" t="s">
        <v>50</v>
      </c>
      <c r="AR191" s="1" t="s">
        <v>50</v>
      </c>
      <c r="AS191" s="1" t="s">
        <v>50</v>
      </c>
      <c r="AT191" s="1" t="s">
        <v>52</v>
      </c>
      <c r="AU191" s="1" t="s">
        <v>52</v>
      </c>
      <c r="AV191" s="1" t="s">
        <v>52</v>
      </c>
      <c r="AW191" s="6" t="s">
        <v>50</v>
      </c>
    </row>
    <row r="192" spans="1:49" x14ac:dyDescent="0.25">
      <c r="A192" s="4">
        <v>248449</v>
      </c>
      <c r="B192" s="1">
        <v>73</v>
      </c>
      <c r="C192" s="1">
        <v>73</v>
      </c>
      <c r="E192" s="1">
        <v>1</v>
      </c>
      <c r="F192" s="1" t="s">
        <v>253</v>
      </c>
      <c r="G192" s="3">
        <v>18875</v>
      </c>
      <c r="H192" s="1">
        <v>67</v>
      </c>
      <c r="I192" s="1" t="s">
        <v>46</v>
      </c>
      <c r="J192" s="1" t="s">
        <v>47</v>
      </c>
      <c r="K192" s="1" t="s">
        <v>58</v>
      </c>
      <c r="L192" s="1">
        <v>40.700000000000003</v>
      </c>
      <c r="M192" s="1">
        <v>105</v>
      </c>
      <c r="N192" s="1">
        <v>55</v>
      </c>
      <c r="O192" s="1">
        <v>50</v>
      </c>
      <c r="P192" s="1">
        <v>80</v>
      </c>
      <c r="Q192" s="1">
        <v>63</v>
      </c>
      <c r="R192" s="1" t="s">
        <v>54</v>
      </c>
      <c r="S192" s="1" t="s">
        <v>50</v>
      </c>
      <c r="T192" s="1" t="s">
        <v>51</v>
      </c>
      <c r="U192" s="1" t="s">
        <v>50</v>
      </c>
      <c r="V192" s="1" t="s">
        <v>51</v>
      </c>
      <c r="W192" s="1" t="s">
        <v>51</v>
      </c>
      <c r="X192" s="1" t="s">
        <v>50</v>
      </c>
      <c r="Y192" s="1" t="s">
        <v>51</v>
      </c>
      <c r="Z192" s="1" t="s">
        <v>52</v>
      </c>
      <c r="AA192" s="1" t="s">
        <v>50</v>
      </c>
      <c r="AB192" s="1" t="s">
        <v>50</v>
      </c>
      <c r="AJ192" s="1">
        <v>1.3</v>
      </c>
      <c r="AK192" s="1" t="s">
        <v>51</v>
      </c>
      <c r="AL192" s="1" t="s">
        <v>50</v>
      </c>
      <c r="AM192" s="1" t="s">
        <v>50</v>
      </c>
      <c r="AN192" s="1" t="s">
        <v>51</v>
      </c>
      <c r="AO192" s="1" t="s">
        <v>51</v>
      </c>
      <c r="AP192" s="1" t="s">
        <v>50</v>
      </c>
      <c r="AQ192" s="1" t="s">
        <v>50</v>
      </c>
      <c r="AR192" s="1" t="s">
        <v>51</v>
      </c>
      <c r="AS192" s="1" t="s">
        <v>50</v>
      </c>
      <c r="AT192" s="1" t="s">
        <v>52</v>
      </c>
      <c r="AU192" s="1" t="s">
        <v>52</v>
      </c>
      <c r="AV192" s="1" t="s">
        <v>52</v>
      </c>
      <c r="AW192" s="6" t="s">
        <v>51</v>
      </c>
    </row>
    <row r="193" spans="1:49" x14ac:dyDescent="0.25">
      <c r="A193" s="4">
        <v>250348</v>
      </c>
      <c r="B193" s="1">
        <v>64</v>
      </c>
      <c r="C193" s="1">
        <v>64</v>
      </c>
      <c r="D193" s="1">
        <v>27</v>
      </c>
      <c r="E193" s="1">
        <v>1</v>
      </c>
      <c r="F193" s="1" t="s">
        <v>254</v>
      </c>
      <c r="G193" s="3">
        <v>13635</v>
      </c>
      <c r="H193" s="1">
        <v>81</v>
      </c>
      <c r="I193" s="1" t="s">
        <v>56</v>
      </c>
      <c r="J193" s="1" t="s">
        <v>57</v>
      </c>
      <c r="K193" s="1" t="s">
        <v>48</v>
      </c>
      <c r="L193" s="1">
        <v>35.5</v>
      </c>
      <c r="M193" s="1">
        <v>110</v>
      </c>
      <c r="N193" s="1">
        <v>70</v>
      </c>
      <c r="O193" s="1">
        <v>40</v>
      </c>
      <c r="P193" s="1">
        <v>90</v>
      </c>
      <c r="Q193" s="1">
        <v>73</v>
      </c>
      <c r="R193" s="1" t="s">
        <v>59</v>
      </c>
      <c r="S193" s="1" t="s">
        <v>50</v>
      </c>
      <c r="T193" s="1" t="s">
        <v>50</v>
      </c>
      <c r="U193" s="1" t="s">
        <v>50</v>
      </c>
      <c r="V193" s="1" t="s">
        <v>51</v>
      </c>
      <c r="W193" s="1" t="s">
        <v>50</v>
      </c>
      <c r="X193" s="1" t="s">
        <v>51</v>
      </c>
      <c r="Y193" s="1" t="s">
        <v>50</v>
      </c>
      <c r="Z193" s="1" t="s">
        <v>52</v>
      </c>
      <c r="AA193" s="1" t="s">
        <v>50</v>
      </c>
      <c r="AB193" s="1" t="s">
        <v>50</v>
      </c>
      <c r="AK193" s="1" t="s">
        <v>50</v>
      </c>
      <c r="AL193" s="1" t="s">
        <v>50</v>
      </c>
      <c r="AM193" s="1" t="s">
        <v>50</v>
      </c>
      <c r="AN193" s="1" t="s">
        <v>51</v>
      </c>
      <c r="AO193" s="1" t="s">
        <v>51</v>
      </c>
      <c r="AP193" s="1" t="s">
        <v>51</v>
      </c>
      <c r="AQ193" s="1" t="s">
        <v>50</v>
      </c>
      <c r="AR193" s="1" t="s">
        <v>51</v>
      </c>
      <c r="AS193" s="1" t="s">
        <v>50</v>
      </c>
      <c r="AT193" s="1" t="s">
        <v>52</v>
      </c>
      <c r="AU193" s="1" t="s">
        <v>52</v>
      </c>
      <c r="AV193" s="1" t="s">
        <v>52</v>
      </c>
      <c r="AW193" s="6" t="s">
        <v>51</v>
      </c>
    </row>
    <row r="194" spans="1:49" x14ac:dyDescent="0.25">
      <c r="A194" s="4">
        <v>250712</v>
      </c>
      <c r="B194" s="1">
        <v>65</v>
      </c>
      <c r="D194" s="1">
        <v>65</v>
      </c>
      <c r="E194" s="1">
        <v>1</v>
      </c>
      <c r="F194" s="1" t="s">
        <v>255</v>
      </c>
      <c r="G194" s="3">
        <v>8980</v>
      </c>
      <c r="H194" s="1">
        <v>94</v>
      </c>
      <c r="I194" s="1" t="s">
        <v>56</v>
      </c>
      <c r="J194" s="1" t="s">
        <v>47</v>
      </c>
      <c r="K194" s="1" t="s">
        <v>58</v>
      </c>
      <c r="L194" s="1">
        <v>22.8</v>
      </c>
      <c r="M194" s="1">
        <v>125</v>
      </c>
      <c r="N194" s="1">
        <v>75</v>
      </c>
      <c r="O194" s="1">
        <v>50</v>
      </c>
      <c r="P194" s="1">
        <v>100</v>
      </c>
      <c r="Q194" s="1">
        <v>76</v>
      </c>
      <c r="R194" s="1" t="s">
        <v>54</v>
      </c>
      <c r="S194" s="1" t="s">
        <v>50</v>
      </c>
      <c r="T194" s="1" t="s">
        <v>50</v>
      </c>
      <c r="U194" s="1" t="s">
        <v>50</v>
      </c>
      <c r="V194" s="1" t="s">
        <v>50</v>
      </c>
      <c r="W194" s="1" t="s">
        <v>50</v>
      </c>
      <c r="X194" s="1" t="s">
        <v>51</v>
      </c>
      <c r="Y194" s="1" t="s">
        <v>50</v>
      </c>
      <c r="Z194" s="1" t="s">
        <v>52</v>
      </c>
      <c r="AA194" s="1" t="s">
        <v>50</v>
      </c>
      <c r="AB194" s="1" t="s">
        <v>51</v>
      </c>
      <c r="AC194" s="1">
        <v>143</v>
      </c>
      <c r="AD194" s="1">
        <v>36</v>
      </c>
      <c r="AF194" s="1">
        <v>4.2</v>
      </c>
      <c r="AK194" s="1" t="s">
        <v>50</v>
      </c>
      <c r="AL194" s="1" t="s">
        <v>50</v>
      </c>
      <c r="AM194" s="1" t="s">
        <v>50</v>
      </c>
      <c r="AN194" s="1" t="s">
        <v>50</v>
      </c>
      <c r="AO194" s="1" t="s">
        <v>51</v>
      </c>
      <c r="AP194" s="1" t="s">
        <v>50</v>
      </c>
      <c r="AQ194" s="1" t="s">
        <v>50</v>
      </c>
      <c r="AR194" s="1" t="s">
        <v>50</v>
      </c>
      <c r="AS194" s="1" t="s">
        <v>50</v>
      </c>
      <c r="AT194" s="1" t="s">
        <v>52</v>
      </c>
      <c r="AU194" s="1" t="s">
        <v>52</v>
      </c>
      <c r="AV194" s="1" t="s">
        <v>52</v>
      </c>
      <c r="AW194" s="6" t="s">
        <v>51</v>
      </c>
    </row>
    <row r="195" spans="1:49" x14ac:dyDescent="0.25">
      <c r="A195" s="4">
        <v>251137</v>
      </c>
      <c r="B195" s="1">
        <v>65</v>
      </c>
      <c r="C195" s="1">
        <v>65</v>
      </c>
      <c r="D195" s="1">
        <v>60</v>
      </c>
      <c r="E195" s="1">
        <v>1</v>
      </c>
      <c r="F195" s="1" t="s">
        <v>256</v>
      </c>
      <c r="G195" s="3">
        <v>12912</v>
      </c>
      <c r="H195" s="1">
        <v>83</v>
      </c>
      <c r="I195" s="1" t="s">
        <v>56</v>
      </c>
      <c r="J195" s="1" t="s">
        <v>57</v>
      </c>
      <c r="K195" s="1" t="s">
        <v>58</v>
      </c>
      <c r="L195" s="1">
        <v>26</v>
      </c>
      <c r="M195" s="1">
        <v>130</v>
      </c>
      <c r="N195" s="1">
        <v>70</v>
      </c>
      <c r="O195" s="1">
        <v>60</v>
      </c>
      <c r="P195" s="1">
        <v>100</v>
      </c>
      <c r="Q195" s="1">
        <v>68</v>
      </c>
      <c r="R195" s="1" t="s">
        <v>59</v>
      </c>
      <c r="S195" s="1" t="s">
        <v>51</v>
      </c>
      <c r="T195" s="1" t="s">
        <v>50</v>
      </c>
      <c r="U195" s="1" t="s">
        <v>51</v>
      </c>
      <c r="V195" s="1" t="s">
        <v>51</v>
      </c>
      <c r="W195" s="1" t="s">
        <v>51</v>
      </c>
      <c r="X195" s="1" t="s">
        <v>51</v>
      </c>
      <c r="Y195" s="1" t="s">
        <v>51</v>
      </c>
      <c r="Z195" s="1" t="s">
        <v>52</v>
      </c>
      <c r="AA195" s="1" t="s">
        <v>51</v>
      </c>
      <c r="AB195" s="1" t="s">
        <v>51</v>
      </c>
      <c r="AC195" s="1">
        <v>119</v>
      </c>
      <c r="AD195" s="1">
        <v>49</v>
      </c>
      <c r="AE195" s="1">
        <v>124</v>
      </c>
      <c r="AF195" s="1">
        <v>5.7</v>
      </c>
      <c r="AI195" s="1">
        <v>3.3</v>
      </c>
      <c r="AJ195" s="1">
        <v>1.5</v>
      </c>
      <c r="AK195" s="1" t="s">
        <v>50</v>
      </c>
      <c r="AL195" s="1" t="s">
        <v>51</v>
      </c>
      <c r="AM195" s="1" t="s">
        <v>50</v>
      </c>
      <c r="AN195" s="1" t="s">
        <v>51</v>
      </c>
      <c r="AO195" s="1" t="s">
        <v>51</v>
      </c>
      <c r="AP195" s="1" t="s">
        <v>51</v>
      </c>
      <c r="AQ195" s="1" t="s">
        <v>50</v>
      </c>
      <c r="AR195" s="1" t="s">
        <v>51</v>
      </c>
      <c r="AS195" s="1" t="s">
        <v>50</v>
      </c>
      <c r="AT195" s="1" t="s">
        <v>52</v>
      </c>
      <c r="AU195" s="1" t="s">
        <v>52</v>
      </c>
      <c r="AV195" s="1" t="s">
        <v>52</v>
      </c>
      <c r="AW195" s="6" t="s">
        <v>51</v>
      </c>
    </row>
    <row r="196" spans="1:49" x14ac:dyDescent="0.25">
      <c r="A196" s="4">
        <v>251204</v>
      </c>
      <c r="B196" s="1">
        <v>57</v>
      </c>
      <c r="D196" s="1">
        <v>57</v>
      </c>
      <c r="E196" s="1">
        <v>1</v>
      </c>
      <c r="F196" s="1" t="s">
        <v>257</v>
      </c>
      <c r="G196" s="3">
        <v>11849</v>
      </c>
      <c r="H196" s="1">
        <v>86</v>
      </c>
      <c r="I196" s="1" t="s">
        <v>46</v>
      </c>
      <c r="J196" s="1" t="s">
        <v>47</v>
      </c>
      <c r="K196" s="1" t="s">
        <v>58</v>
      </c>
      <c r="L196" s="1">
        <v>43.83</v>
      </c>
      <c r="M196" s="1">
        <v>110</v>
      </c>
      <c r="N196" s="1">
        <v>60</v>
      </c>
      <c r="O196" s="1">
        <v>50</v>
      </c>
      <c r="P196" s="1">
        <v>85</v>
      </c>
      <c r="Q196" s="1">
        <v>70</v>
      </c>
      <c r="R196" s="1" t="s">
        <v>54</v>
      </c>
      <c r="S196" s="1" t="s">
        <v>50</v>
      </c>
      <c r="T196" s="1" t="s">
        <v>50</v>
      </c>
      <c r="U196" s="1" t="s">
        <v>50</v>
      </c>
      <c r="V196" s="1" t="s">
        <v>51</v>
      </c>
      <c r="W196" s="1" t="s">
        <v>50</v>
      </c>
      <c r="X196" s="1" t="s">
        <v>51</v>
      </c>
      <c r="Y196" s="1" t="s">
        <v>51</v>
      </c>
      <c r="Z196" s="1" t="s">
        <v>52</v>
      </c>
      <c r="AA196" s="1" t="s">
        <v>50</v>
      </c>
      <c r="AB196" s="1" t="s">
        <v>50</v>
      </c>
      <c r="AC196" s="1">
        <v>101</v>
      </c>
      <c r="AD196" s="1">
        <v>45</v>
      </c>
      <c r="AE196" s="1">
        <v>123</v>
      </c>
      <c r="AF196" s="1">
        <v>3.9</v>
      </c>
      <c r="AI196" s="1" t="s">
        <v>52</v>
      </c>
      <c r="AJ196" s="1" t="s">
        <v>52</v>
      </c>
      <c r="AK196" s="1" t="s">
        <v>51</v>
      </c>
      <c r="AL196" s="1" t="s">
        <v>50</v>
      </c>
      <c r="AM196" s="1" t="s">
        <v>52</v>
      </c>
      <c r="AN196" s="1" t="s">
        <v>50</v>
      </c>
      <c r="AO196" s="1" t="s">
        <v>51</v>
      </c>
      <c r="AP196" s="1" t="s">
        <v>50</v>
      </c>
      <c r="AQ196" s="1" t="s">
        <v>50</v>
      </c>
      <c r="AR196" s="1" t="s">
        <v>51</v>
      </c>
      <c r="AS196" s="1" t="s">
        <v>50</v>
      </c>
      <c r="AT196" s="1" t="s">
        <v>52</v>
      </c>
      <c r="AU196" s="1" t="s">
        <v>52</v>
      </c>
      <c r="AV196" s="1" t="s">
        <v>52</v>
      </c>
      <c r="AW196" s="6" t="s">
        <v>51</v>
      </c>
    </row>
    <row r="197" spans="1:49" x14ac:dyDescent="0.25">
      <c r="A197" s="4">
        <v>251267</v>
      </c>
      <c r="B197" s="1">
        <v>65</v>
      </c>
      <c r="D197" s="1">
        <v>65</v>
      </c>
      <c r="E197" s="1">
        <v>1</v>
      </c>
      <c r="F197" s="1" t="s">
        <v>258</v>
      </c>
      <c r="G197" s="3">
        <v>13913</v>
      </c>
      <c r="H197" s="1">
        <v>80</v>
      </c>
      <c r="I197" s="1" t="s">
        <v>46</v>
      </c>
      <c r="J197" s="1" t="s">
        <v>47</v>
      </c>
      <c r="K197" s="1" t="s">
        <v>58</v>
      </c>
      <c r="L197" s="1">
        <v>28.99</v>
      </c>
      <c r="M197" s="1">
        <v>140</v>
      </c>
      <c r="N197" s="1">
        <v>70</v>
      </c>
      <c r="O197" s="1">
        <v>70</v>
      </c>
      <c r="P197" s="1">
        <v>105</v>
      </c>
      <c r="Q197" s="1">
        <v>61</v>
      </c>
      <c r="R197" s="1" t="s">
        <v>54</v>
      </c>
      <c r="S197" s="1" t="s">
        <v>50</v>
      </c>
      <c r="T197" s="1" t="s">
        <v>51</v>
      </c>
      <c r="U197" s="1" t="s">
        <v>50</v>
      </c>
      <c r="V197" s="1" t="s">
        <v>51</v>
      </c>
      <c r="W197" s="1" t="s">
        <v>51</v>
      </c>
      <c r="X197" s="1" t="s">
        <v>51</v>
      </c>
      <c r="Y197" s="1" t="s">
        <v>50</v>
      </c>
      <c r="Z197" s="1" t="s">
        <v>52</v>
      </c>
      <c r="AA197" s="1" t="s">
        <v>50</v>
      </c>
      <c r="AB197" s="1" t="s">
        <v>50</v>
      </c>
      <c r="AC197" s="1">
        <v>58</v>
      </c>
      <c r="AD197" s="1">
        <v>86</v>
      </c>
      <c r="AE197" s="1">
        <v>130</v>
      </c>
      <c r="AF197" s="1">
        <v>3.9</v>
      </c>
      <c r="AG197" s="1">
        <v>44</v>
      </c>
      <c r="AI197" s="1" t="s">
        <v>52</v>
      </c>
      <c r="AJ197" s="1" t="s">
        <v>52</v>
      </c>
      <c r="AK197" s="1" t="s">
        <v>50</v>
      </c>
      <c r="AL197" s="1" t="s">
        <v>51</v>
      </c>
      <c r="AM197" s="1" t="s">
        <v>52</v>
      </c>
      <c r="AN197" s="1" t="s">
        <v>50</v>
      </c>
      <c r="AO197" s="1" t="s">
        <v>51</v>
      </c>
      <c r="AP197" s="1" t="s">
        <v>50</v>
      </c>
      <c r="AQ197" s="1" t="s">
        <v>50</v>
      </c>
      <c r="AR197" s="1" t="s">
        <v>51</v>
      </c>
      <c r="AS197" s="1" t="s">
        <v>50</v>
      </c>
      <c r="AT197" s="1" t="s">
        <v>52</v>
      </c>
      <c r="AU197" s="1" t="s">
        <v>52</v>
      </c>
      <c r="AV197" s="1" t="s">
        <v>52</v>
      </c>
      <c r="AW197" s="6" t="s">
        <v>51</v>
      </c>
    </row>
    <row r="198" spans="1:49" x14ac:dyDescent="0.25">
      <c r="A198" s="4">
        <v>251694</v>
      </c>
      <c r="B198" s="1">
        <v>65</v>
      </c>
      <c r="C198" s="1">
        <v>65</v>
      </c>
      <c r="D198" s="1">
        <v>65</v>
      </c>
      <c r="E198" s="1">
        <v>1</v>
      </c>
      <c r="F198" s="1" t="s">
        <v>259</v>
      </c>
      <c r="G198" s="3">
        <v>9845</v>
      </c>
      <c r="H198" s="1">
        <v>92</v>
      </c>
      <c r="I198" s="1" t="s">
        <v>46</v>
      </c>
      <c r="J198" s="1" t="s">
        <v>57</v>
      </c>
      <c r="K198" s="1" t="s">
        <v>58</v>
      </c>
      <c r="L198" s="1">
        <v>32.9</v>
      </c>
      <c r="M198" s="1">
        <v>140</v>
      </c>
      <c r="N198" s="1">
        <v>80</v>
      </c>
      <c r="O198" s="1">
        <v>60</v>
      </c>
      <c r="P198" s="1">
        <v>110</v>
      </c>
      <c r="Q198" s="1">
        <v>76</v>
      </c>
      <c r="R198" s="1" t="s">
        <v>54</v>
      </c>
      <c r="S198" s="1" t="s">
        <v>50</v>
      </c>
      <c r="T198" s="1" t="s">
        <v>50</v>
      </c>
      <c r="U198" s="1" t="s">
        <v>50</v>
      </c>
      <c r="V198" s="1" t="s">
        <v>51</v>
      </c>
      <c r="W198" s="1" t="s">
        <v>50</v>
      </c>
      <c r="X198" s="1" t="s">
        <v>51</v>
      </c>
      <c r="Y198" s="1" t="s">
        <v>51</v>
      </c>
      <c r="Z198" s="1" t="s">
        <v>52</v>
      </c>
      <c r="AA198" s="1" t="s">
        <v>50</v>
      </c>
      <c r="AB198" s="1" t="s">
        <v>51</v>
      </c>
      <c r="AK198" s="1" t="s">
        <v>50</v>
      </c>
      <c r="AL198" s="1" t="s">
        <v>50</v>
      </c>
      <c r="AM198" s="1" t="s">
        <v>50</v>
      </c>
      <c r="AN198" s="1" t="s">
        <v>51</v>
      </c>
      <c r="AO198" s="1" t="s">
        <v>51</v>
      </c>
      <c r="AP198" s="1" t="s">
        <v>51</v>
      </c>
      <c r="AQ198" s="1" t="s">
        <v>50</v>
      </c>
      <c r="AR198" s="1" t="s">
        <v>51</v>
      </c>
      <c r="AS198" s="1" t="s">
        <v>51</v>
      </c>
      <c r="AT198" s="1" t="s">
        <v>52</v>
      </c>
      <c r="AU198" s="1" t="s">
        <v>52</v>
      </c>
      <c r="AV198" s="1" t="s">
        <v>52</v>
      </c>
      <c r="AW198" s="6" t="s">
        <v>51</v>
      </c>
    </row>
    <row r="199" spans="1:49" x14ac:dyDescent="0.25">
      <c r="A199" s="4">
        <v>252467</v>
      </c>
      <c r="B199" s="1">
        <v>60</v>
      </c>
      <c r="C199" s="1">
        <v>60</v>
      </c>
      <c r="E199" s="1">
        <v>1</v>
      </c>
      <c r="F199" s="1" t="s">
        <v>260</v>
      </c>
      <c r="G199" s="3">
        <v>11076</v>
      </c>
      <c r="H199" s="1">
        <v>88</v>
      </c>
      <c r="I199" s="1" t="s">
        <v>46</v>
      </c>
      <c r="J199" s="1" t="s">
        <v>47</v>
      </c>
      <c r="K199" s="1" t="s">
        <v>58</v>
      </c>
      <c r="L199" s="1">
        <v>16.899999999999999</v>
      </c>
      <c r="M199" s="1">
        <v>140</v>
      </c>
      <c r="N199" s="1">
        <v>80</v>
      </c>
      <c r="O199" s="1">
        <v>60</v>
      </c>
      <c r="P199" s="1">
        <v>110</v>
      </c>
      <c r="Q199" s="1">
        <v>69</v>
      </c>
      <c r="R199" s="1" t="s">
        <v>54</v>
      </c>
      <c r="S199" s="1" t="s">
        <v>51</v>
      </c>
      <c r="T199" s="1" t="s">
        <v>50</v>
      </c>
      <c r="U199" s="1" t="s">
        <v>50</v>
      </c>
      <c r="V199" s="1" t="s">
        <v>51</v>
      </c>
      <c r="W199" s="1" t="s">
        <v>50</v>
      </c>
      <c r="X199" s="1" t="s">
        <v>51</v>
      </c>
      <c r="Y199" s="1" t="s">
        <v>50</v>
      </c>
      <c r="Z199" s="1" t="s">
        <v>52</v>
      </c>
      <c r="AA199" s="1" t="s">
        <v>50</v>
      </c>
      <c r="AB199" s="1" t="s">
        <v>51</v>
      </c>
      <c r="AC199" s="1">
        <v>162</v>
      </c>
      <c r="AD199" s="1">
        <v>25</v>
      </c>
      <c r="AE199" s="1">
        <v>111</v>
      </c>
      <c r="AF199" s="1">
        <v>4.7</v>
      </c>
      <c r="AK199" s="1" t="s">
        <v>50</v>
      </c>
      <c r="AL199" s="1" t="s">
        <v>50</v>
      </c>
      <c r="AM199" s="1" t="s">
        <v>50</v>
      </c>
      <c r="AN199" s="1" t="s">
        <v>51</v>
      </c>
      <c r="AO199" s="1" t="s">
        <v>50</v>
      </c>
      <c r="AP199" s="1" t="s">
        <v>50</v>
      </c>
      <c r="AQ199" s="1" t="s">
        <v>50</v>
      </c>
      <c r="AR199" s="1" t="s">
        <v>50</v>
      </c>
      <c r="AS199" s="1" t="s">
        <v>50</v>
      </c>
      <c r="AT199" s="1" t="s">
        <v>52</v>
      </c>
      <c r="AU199" s="1" t="s">
        <v>52</v>
      </c>
      <c r="AV199" s="1" t="s">
        <v>52</v>
      </c>
      <c r="AW199" s="6" t="s">
        <v>50</v>
      </c>
    </row>
    <row r="200" spans="1:49" x14ac:dyDescent="0.25">
      <c r="A200" s="4">
        <v>252915</v>
      </c>
      <c r="B200" s="1">
        <v>60</v>
      </c>
      <c r="C200" s="1">
        <v>60</v>
      </c>
      <c r="D200" s="1">
        <v>60</v>
      </c>
      <c r="E200" s="1">
        <v>1</v>
      </c>
      <c r="F200" s="1" t="s">
        <v>261</v>
      </c>
      <c r="G200" s="3">
        <v>13573</v>
      </c>
      <c r="H200" s="1">
        <v>81</v>
      </c>
      <c r="I200" s="1" t="s">
        <v>56</v>
      </c>
      <c r="J200" s="1" t="s">
        <v>57</v>
      </c>
      <c r="K200" s="1" t="s">
        <v>58</v>
      </c>
      <c r="L200" s="1">
        <v>37.200000000000003</v>
      </c>
      <c r="M200" s="1">
        <v>140</v>
      </c>
      <c r="N200" s="1">
        <v>80</v>
      </c>
      <c r="O200" s="1">
        <v>60</v>
      </c>
      <c r="P200" s="1">
        <v>110</v>
      </c>
      <c r="Q200" s="1">
        <v>104</v>
      </c>
      <c r="R200" s="1" t="s">
        <v>59</v>
      </c>
      <c r="S200" s="1" t="s">
        <v>51</v>
      </c>
      <c r="T200" s="1" t="s">
        <v>50</v>
      </c>
      <c r="U200" s="1" t="s">
        <v>50</v>
      </c>
      <c r="V200" s="1" t="s">
        <v>51</v>
      </c>
      <c r="W200" s="1" t="s">
        <v>51</v>
      </c>
      <c r="X200" s="1" t="s">
        <v>50</v>
      </c>
      <c r="Y200" s="1" t="s">
        <v>51</v>
      </c>
      <c r="Z200" s="1" t="s">
        <v>52</v>
      </c>
      <c r="AA200" s="1" t="s">
        <v>51</v>
      </c>
      <c r="AB200" s="1" t="s">
        <v>51</v>
      </c>
      <c r="AC200" s="1">
        <v>105</v>
      </c>
      <c r="AD200" s="1">
        <v>58</v>
      </c>
      <c r="AE200" s="1">
        <v>127</v>
      </c>
      <c r="AF200" s="1">
        <v>4.2</v>
      </c>
      <c r="AK200" s="1" t="s">
        <v>50</v>
      </c>
      <c r="AL200" s="1" t="s">
        <v>50</v>
      </c>
      <c r="AN200" s="1" t="s">
        <v>50</v>
      </c>
      <c r="AO200" s="1" t="s">
        <v>51</v>
      </c>
      <c r="AP200" s="1" t="s">
        <v>50</v>
      </c>
      <c r="AQ200" s="1" t="s">
        <v>50</v>
      </c>
      <c r="AR200" s="1" t="s">
        <v>51</v>
      </c>
      <c r="AS200" s="1" t="s">
        <v>50</v>
      </c>
      <c r="AT200" s="1" t="s">
        <v>52</v>
      </c>
      <c r="AU200" s="1" t="s">
        <v>52</v>
      </c>
      <c r="AV200" s="1" t="s">
        <v>52</v>
      </c>
      <c r="AW200" s="6" t="s">
        <v>51</v>
      </c>
    </row>
    <row r="201" spans="1:49" x14ac:dyDescent="0.25">
      <c r="A201" s="4">
        <v>252939</v>
      </c>
      <c r="B201" s="1">
        <v>55</v>
      </c>
      <c r="C201" s="1">
        <v>55</v>
      </c>
      <c r="D201" s="1">
        <v>50</v>
      </c>
      <c r="E201" s="1">
        <v>1</v>
      </c>
      <c r="F201" s="1" t="s">
        <v>262</v>
      </c>
      <c r="G201" s="3">
        <v>9031</v>
      </c>
      <c r="H201" s="1">
        <v>94</v>
      </c>
      <c r="I201" s="1" t="s">
        <v>46</v>
      </c>
      <c r="J201" s="1" t="s">
        <v>47</v>
      </c>
      <c r="K201" s="1" t="s">
        <v>58</v>
      </c>
      <c r="L201" s="1">
        <v>27.1</v>
      </c>
      <c r="M201" s="1">
        <v>140</v>
      </c>
      <c r="N201" s="1">
        <v>70</v>
      </c>
      <c r="O201" s="1">
        <v>70</v>
      </c>
      <c r="P201" s="1">
        <v>105</v>
      </c>
      <c r="Q201" s="1">
        <v>93</v>
      </c>
      <c r="R201" s="1" t="s">
        <v>59</v>
      </c>
      <c r="S201" s="1" t="s">
        <v>50</v>
      </c>
      <c r="T201" s="1" t="s">
        <v>50</v>
      </c>
      <c r="U201" s="1" t="s">
        <v>50</v>
      </c>
      <c r="V201" s="1" t="s">
        <v>51</v>
      </c>
      <c r="W201" s="1" t="s">
        <v>50</v>
      </c>
      <c r="X201" s="1" t="s">
        <v>51</v>
      </c>
      <c r="Y201" s="1" t="s">
        <v>50</v>
      </c>
      <c r="Z201" s="1" t="s">
        <v>52</v>
      </c>
      <c r="AA201" s="1" t="s">
        <v>50</v>
      </c>
      <c r="AB201" s="1" t="s">
        <v>50</v>
      </c>
      <c r="AC201" s="1">
        <v>86</v>
      </c>
      <c r="AD201" s="1">
        <v>53.7</v>
      </c>
      <c r="AE201" s="1">
        <v>140</v>
      </c>
      <c r="AF201" s="1">
        <v>4.4000000000000004</v>
      </c>
      <c r="AI201" s="1">
        <v>4.7</v>
      </c>
      <c r="AJ201" s="1">
        <v>2.4</v>
      </c>
      <c r="AK201" s="1" t="s">
        <v>50</v>
      </c>
      <c r="AL201" s="1" t="s">
        <v>51</v>
      </c>
      <c r="AM201" s="1" t="s">
        <v>50</v>
      </c>
      <c r="AN201" s="1" t="s">
        <v>51</v>
      </c>
      <c r="AO201" s="1" t="s">
        <v>51</v>
      </c>
      <c r="AP201" s="1" t="s">
        <v>50</v>
      </c>
      <c r="AQ201" s="1" t="s">
        <v>51</v>
      </c>
      <c r="AR201" s="1" t="s">
        <v>50</v>
      </c>
      <c r="AS201" s="1" t="s">
        <v>50</v>
      </c>
      <c r="AT201" s="1" t="s">
        <v>52</v>
      </c>
      <c r="AU201" s="1" t="s">
        <v>52</v>
      </c>
      <c r="AV201" s="1" t="s">
        <v>52</v>
      </c>
      <c r="AW201" s="6" t="s">
        <v>51</v>
      </c>
    </row>
    <row r="202" spans="1:49" x14ac:dyDescent="0.25">
      <c r="A202" s="4">
        <v>253505</v>
      </c>
      <c r="B202" s="1">
        <v>70</v>
      </c>
      <c r="D202" s="1">
        <v>70</v>
      </c>
      <c r="E202" s="1">
        <v>1</v>
      </c>
      <c r="F202" s="1" t="s">
        <v>263</v>
      </c>
      <c r="G202" s="3">
        <v>13249</v>
      </c>
      <c r="H202" s="1">
        <v>82</v>
      </c>
      <c r="I202" s="1" t="s">
        <v>46</v>
      </c>
      <c r="J202" s="1" t="s">
        <v>47</v>
      </c>
      <c r="K202" s="1" t="s">
        <v>58</v>
      </c>
      <c r="L202" s="1">
        <v>30.1</v>
      </c>
      <c r="M202" s="1">
        <v>110</v>
      </c>
      <c r="N202" s="1">
        <v>60</v>
      </c>
      <c r="O202" s="1">
        <v>50</v>
      </c>
      <c r="P202" s="1">
        <v>85</v>
      </c>
      <c r="Q202" s="1">
        <v>66</v>
      </c>
      <c r="R202" s="1" t="s">
        <v>54</v>
      </c>
      <c r="S202" s="1" t="s">
        <v>50</v>
      </c>
      <c r="T202" s="1" t="s">
        <v>50</v>
      </c>
      <c r="U202" s="1" t="s">
        <v>50</v>
      </c>
      <c r="V202" s="1" t="s">
        <v>51</v>
      </c>
      <c r="W202" s="1" t="s">
        <v>51</v>
      </c>
      <c r="X202" s="1" t="s">
        <v>50</v>
      </c>
      <c r="Y202" s="1" t="s">
        <v>50</v>
      </c>
      <c r="Z202" s="1" t="b">
        <v>1</v>
      </c>
      <c r="AA202" s="1" t="s">
        <v>50</v>
      </c>
      <c r="AB202" s="1" t="s">
        <v>51</v>
      </c>
      <c r="AC202" s="1">
        <v>133</v>
      </c>
      <c r="AD202" s="1">
        <v>33</v>
      </c>
      <c r="AE202" s="1">
        <v>101</v>
      </c>
      <c r="AF202" s="1">
        <v>4.5</v>
      </c>
      <c r="AI202" s="1" t="s">
        <v>52</v>
      </c>
      <c r="AJ202" s="1" t="s">
        <v>52</v>
      </c>
      <c r="AK202" s="1" t="s">
        <v>50</v>
      </c>
      <c r="AL202" s="1" t="s">
        <v>50</v>
      </c>
      <c r="AM202" s="1" t="s">
        <v>52</v>
      </c>
      <c r="AN202" s="1" t="s">
        <v>51</v>
      </c>
      <c r="AO202" s="1" t="s">
        <v>51</v>
      </c>
      <c r="AP202" s="1" t="s">
        <v>51</v>
      </c>
      <c r="AQ202" s="1" t="s">
        <v>50</v>
      </c>
      <c r="AR202" s="1" t="s">
        <v>51</v>
      </c>
      <c r="AS202" s="1" t="s">
        <v>50</v>
      </c>
      <c r="AT202" s="1" t="s">
        <v>52</v>
      </c>
      <c r="AU202" s="1" t="s">
        <v>52</v>
      </c>
      <c r="AV202" s="1" t="s">
        <v>52</v>
      </c>
      <c r="AW202" s="6" t="s">
        <v>51</v>
      </c>
    </row>
    <row r="203" spans="1:49" x14ac:dyDescent="0.25">
      <c r="A203" s="4">
        <v>254763</v>
      </c>
      <c r="B203" s="1">
        <v>60</v>
      </c>
      <c r="D203" s="1">
        <v>60</v>
      </c>
      <c r="E203" s="1">
        <v>1</v>
      </c>
      <c r="F203" s="1" t="s">
        <v>264</v>
      </c>
      <c r="G203" s="3">
        <v>10984</v>
      </c>
      <c r="H203" s="1">
        <v>88</v>
      </c>
      <c r="I203" s="1" t="s">
        <v>46</v>
      </c>
      <c r="J203" s="1" t="s">
        <v>47</v>
      </c>
      <c r="K203" s="1" t="s">
        <v>58</v>
      </c>
      <c r="L203" s="1">
        <v>22.34</v>
      </c>
      <c r="M203" s="1">
        <v>140</v>
      </c>
      <c r="N203" s="1">
        <v>75</v>
      </c>
      <c r="O203" s="1">
        <v>65</v>
      </c>
      <c r="P203" s="1">
        <v>107.5</v>
      </c>
      <c r="Q203" s="1">
        <v>80</v>
      </c>
      <c r="R203" s="1" t="s">
        <v>59</v>
      </c>
      <c r="S203" s="1" t="s">
        <v>50</v>
      </c>
      <c r="T203" s="1" t="s">
        <v>50</v>
      </c>
      <c r="U203" s="1" t="s">
        <v>50</v>
      </c>
      <c r="V203" s="1" t="s">
        <v>51</v>
      </c>
      <c r="W203" s="1" t="s">
        <v>50</v>
      </c>
      <c r="X203" s="1" t="s">
        <v>51</v>
      </c>
      <c r="Y203" s="1" t="s">
        <v>50</v>
      </c>
      <c r="Z203" s="1" t="s">
        <v>52</v>
      </c>
      <c r="AA203" s="1" t="s">
        <v>50</v>
      </c>
      <c r="AB203" s="1" t="s">
        <v>50</v>
      </c>
      <c r="AC203" s="1">
        <v>63</v>
      </c>
      <c r="AD203" s="1">
        <v>78</v>
      </c>
      <c r="AF203" s="1">
        <v>4.3</v>
      </c>
      <c r="AI203" s="1" t="s">
        <v>52</v>
      </c>
      <c r="AJ203" s="1" t="s">
        <v>52</v>
      </c>
      <c r="AK203" s="1" t="s">
        <v>51</v>
      </c>
      <c r="AL203" s="1" t="s">
        <v>50</v>
      </c>
      <c r="AM203" s="1" t="s">
        <v>52</v>
      </c>
      <c r="AN203" s="1" t="s">
        <v>51</v>
      </c>
      <c r="AO203" s="1" t="s">
        <v>51</v>
      </c>
      <c r="AP203" s="1" t="s">
        <v>51</v>
      </c>
      <c r="AQ203" s="1" t="s">
        <v>50</v>
      </c>
      <c r="AR203" s="1" t="s">
        <v>50</v>
      </c>
      <c r="AS203" s="1" t="s">
        <v>50</v>
      </c>
      <c r="AT203" s="1" t="s">
        <v>52</v>
      </c>
      <c r="AU203" s="1" t="s">
        <v>52</v>
      </c>
      <c r="AV203" s="1" t="s">
        <v>52</v>
      </c>
      <c r="AW203" s="6" t="s">
        <v>51</v>
      </c>
    </row>
    <row r="204" spans="1:49" x14ac:dyDescent="0.25">
      <c r="A204" s="4">
        <v>254844</v>
      </c>
      <c r="B204" s="1">
        <v>55</v>
      </c>
      <c r="C204" s="1">
        <v>55</v>
      </c>
      <c r="D204" s="1">
        <v>30</v>
      </c>
      <c r="E204" s="1">
        <v>1</v>
      </c>
      <c r="F204" s="1" t="s">
        <v>265</v>
      </c>
      <c r="G204" s="3">
        <v>23876</v>
      </c>
      <c r="H204" s="1">
        <v>53</v>
      </c>
      <c r="I204" s="1" t="s">
        <v>46</v>
      </c>
      <c r="J204" s="1" t="s">
        <v>47</v>
      </c>
      <c r="K204" s="1" t="s">
        <v>58</v>
      </c>
      <c r="L204" s="1">
        <v>25.36</v>
      </c>
      <c r="O204" s="1">
        <v>0</v>
      </c>
      <c r="P204" s="1">
        <v>0</v>
      </c>
      <c r="S204" s="1" t="s">
        <v>50</v>
      </c>
      <c r="T204" s="1" t="s">
        <v>50</v>
      </c>
      <c r="V204" s="1" t="s">
        <v>51</v>
      </c>
      <c r="W204" s="1" t="s">
        <v>50</v>
      </c>
      <c r="X204" s="1" t="s">
        <v>50</v>
      </c>
      <c r="Y204" s="1" t="s">
        <v>50</v>
      </c>
      <c r="Z204" s="1" t="b">
        <v>1</v>
      </c>
      <c r="AA204" s="1" t="s">
        <v>50</v>
      </c>
      <c r="AB204" s="1" t="s">
        <v>50</v>
      </c>
      <c r="AK204" s="1" t="s">
        <v>51</v>
      </c>
      <c r="AL204" s="1" t="s">
        <v>50</v>
      </c>
      <c r="AN204" s="1" t="s">
        <v>51</v>
      </c>
      <c r="AO204" s="1" t="s">
        <v>50</v>
      </c>
      <c r="AQ204" s="1" t="s">
        <v>50</v>
      </c>
      <c r="AR204" s="1" t="s">
        <v>50</v>
      </c>
      <c r="AS204" s="1" t="s">
        <v>50</v>
      </c>
      <c r="AT204" s="1" t="s">
        <v>52</v>
      </c>
      <c r="AU204" s="1" t="s">
        <v>52</v>
      </c>
      <c r="AV204" s="1" t="s">
        <v>52</v>
      </c>
      <c r="AW204" s="6" t="s">
        <v>51</v>
      </c>
    </row>
    <row r="205" spans="1:49" x14ac:dyDescent="0.25">
      <c r="A205" s="4">
        <v>255145</v>
      </c>
      <c r="B205" s="1">
        <v>64</v>
      </c>
      <c r="C205" s="1">
        <v>64</v>
      </c>
      <c r="D205" s="1">
        <v>23</v>
      </c>
      <c r="E205" s="1">
        <v>1</v>
      </c>
      <c r="F205" s="1" t="s">
        <v>266</v>
      </c>
      <c r="G205" s="3">
        <v>12425</v>
      </c>
      <c r="H205" s="1">
        <v>84</v>
      </c>
      <c r="I205" s="1" t="s">
        <v>56</v>
      </c>
      <c r="J205" s="1" t="s">
        <v>47</v>
      </c>
      <c r="K205" s="1" t="s">
        <v>58</v>
      </c>
      <c r="L205" s="1">
        <v>34.799999999999997</v>
      </c>
      <c r="M205" s="1">
        <v>120</v>
      </c>
      <c r="N205" s="1">
        <v>70</v>
      </c>
      <c r="O205" s="1">
        <v>50</v>
      </c>
      <c r="P205" s="1">
        <v>95</v>
      </c>
      <c r="Q205" s="1">
        <v>60</v>
      </c>
      <c r="R205" s="1" t="s">
        <v>54</v>
      </c>
      <c r="S205" s="1" t="s">
        <v>50</v>
      </c>
      <c r="T205" s="1" t="s">
        <v>50</v>
      </c>
      <c r="U205" s="1" t="s">
        <v>50</v>
      </c>
      <c r="V205" s="1" t="s">
        <v>51</v>
      </c>
      <c r="W205" s="1" t="s">
        <v>50</v>
      </c>
      <c r="X205" s="1" t="s">
        <v>51</v>
      </c>
      <c r="Y205" s="1" t="s">
        <v>50</v>
      </c>
      <c r="Z205" s="1" t="s">
        <v>52</v>
      </c>
      <c r="AA205" s="1" t="s">
        <v>50</v>
      </c>
      <c r="AB205" s="1" t="s">
        <v>50</v>
      </c>
      <c r="AC205" s="1">
        <v>117</v>
      </c>
      <c r="AD205" s="1">
        <v>50</v>
      </c>
      <c r="AE205" s="1">
        <v>137</v>
      </c>
      <c r="AF205" s="1">
        <v>4.5</v>
      </c>
      <c r="AI205" s="1">
        <v>3.9</v>
      </c>
      <c r="AJ205" s="1">
        <v>1.9</v>
      </c>
      <c r="AK205" s="1" t="s">
        <v>51</v>
      </c>
      <c r="AL205" s="1" t="s">
        <v>50</v>
      </c>
      <c r="AM205" s="1" t="s">
        <v>50</v>
      </c>
      <c r="AN205" s="1" t="s">
        <v>51</v>
      </c>
      <c r="AO205" s="1" t="s">
        <v>51</v>
      </c>
      <c r="AP205" s="1" t="s">
        <v>50</v>
      </c>
      <c r="AQ205" s="1" t="s">
        <v>50</v>
      </c>
      <c r="AR205" s="1" t="s">
        <v>51</v>
      </c>
      <c r="AS205" s="1" t="s">
        <v>50</v>
      </c>
      <c r="AT205" s="1" t="s">
        <v>52</v>
      </c>
      <c r="AU205" s="1" t="s">
        <v>52</v>
      </c>
      <c r="AV205" s="1" t="s">
        <v>52</v>
      </c>
      <c r="AW205" s="6" t="s">
        <v>51</v>
      </c>
    </row>
    <row r="206" spans="1:49" x14ac:dyDescent="0.25">
      <c r="A206" s="4">
        <v>255163</v>
      </c>
      <c r="B206" s="1">
        <v>70</v>
      </c>
      <c r="D206" s="1">
        <v>70</v>
      </c>
      <c r="E206" s="1">
        <v>1</v>
      </c>
      <c r="F206" s="1" t="s">
        <v>267</v>
      </c>
      <c r="G206" s="3">
        <v>12988</v>
      </c>
      <c r="H206" s="1">
        <v>83</v>
      </c>
      <c r="I206" s="1" t="s">
        <v>46</v>
      </c>
      <c r="J206" s="1" t="s">
        <v>47</v>
      </c>
      <c r="K206" s="1" t="s">
        <v>58</v>
      </c>
      <c r="L206" s="1">
        <v>29.71</v>
      </c>
      <c r="M206" s="1">
        <v>125</v>
      </c>
      <c r="N206" s="1">
        <v>65</v>
      </c>
      <c r="O206" s="1">
        <v>60</v>
      </c>
      <c r="P206" s="1">
        <v>95</v>
      </c>
      <c r="Q206" s="1">
        <v>60</v>
      </c>
      <c r="R206" s="1" t="s">
        <v>54</v>
      </c>
      <c r="S206" s="1" t="s">
        <v>51</v>
      </c>
      <c r="T206" s="1" t="s">
        <v>51</v>
      </c>
      <c r="U206" s="1" t="s">
        <v>51</v>
      </c>
      <c r="V206" s="1" t="s">
        <v>51</v>
      </c>
      <c r="W206" s="1" t="s">
        <v>50</v>
      </c>
      <c r="X206" s="1" t="s">
        <v>50</v>
      </c>
      <c r="Y206" s="1" t="s">
        <v>51</v>
      </c>
      <c r="Z206" s="1" t="s">
        <v>52</v>
      </c>
      <c r="AA206" s="1" t="s">
        <v>50</v>
      </c>
      <c r="AB206" s="1" t="s">
        <v>50</v>
      </c>
      <c r="AC206" s="1">
        <v>54</v>
      </c>
      <c r="AD206" s="1">
        <v>86</v>
      </c>
      <c r="AE206" s="1">
        <v>13.2</v>
      </c>
      <c r="AF206" s="1">
        <v>3.6</v>
      </c>
      <c r="AI206" s="1" t="s">
        <v>52</v>
      </c>
      <c r="AJ206" s="1" t="s">
        <v>52</v>
      </c>
      <c r="AK206" s="1" t="s">
        <v>50</v>
      </c>
      <c r="AL206" s="1" t="s">
        <v>51</v>
      </c>
      <c r="AM206" s="1" t="s">
        <v>52</v>
      </c>
      <c r="AN206" s="1" t="s">
        <v>50</v>
      </c>
      <c r="AO206" s="1" t="s">
        <v>51</v>
      </c>
      <c r="AP206" s="1" t="s">
        <v>50</v>
      </c>
      <c r="AQ206" s="1" t="s">
        <v>50</v>
      </c>
      <c r="AR206" s="1" t="s">
        <v>51</v>
      </c>
      <c r="AS206" s="1" t="s">
        <v>50</v>
      </c>
      <c r="AT206" s="1" t="s">
        <v>52</v>
      </c>
      <c r="AU206" s="1" t="s">
        <v>52</v>
      </c>
      <c r="AV206" s="1" t="s">
        <v>52</v>
      </c>
      <c r="AW206" s="6" t="s">
        <v>51</v>
      </c>
    </row>
    <row r="207" spans="1:49" x14ac:dyDescent="0.25">
      <c r="A207" s="4">
        <v>255318</v>
      </c>
      <c r="B207" s="1">
        <v>59</v>
      </c>
      <c r="D207" s="1">
        <v>59</v>
      </c>
      <c r="E207" s="1">
        <v>1</v>
      </c>
      <c r="F207" s="1" t="s">
        <v>268</v>
      </c>
      <c r="G207" s="3">
        <v>10811</v>
      </c>
      <c r="H207" s="1">
        <v>89</v>
      </c>
      <c r="I207" s="1" t="s">
        <v>46</v>
      </c>
      <c r="J207" s="1" t="s">
        <v>47</v>
      </c>
      <c r="K207" s="1" t="s">
        <v>58</v>
      </c>
      <c r="L207" s="1">
        <v>30.63</v>
      </c>
      <c r="M207" s="1">
        <v>155</v>
      </c>
      <c r="N207" s="1">
        <v>70</v>
      </c>
      <c r="O207" s="1">
        <v>85</v>
      </c>
      <c r="P207" s="1">
        <v>112.5</v>
      </c>
      <c r="Q207" s="1">
        <v>69</v>
      </c>
      <c r="R207" s="1" t="s">
        <v>54</v>
      </c>
      <c r="S207" s="1" t="s">
        <v>50</v>
      </c>
      <c r="T207" s="1" t="s">
        <v>50</v>
      </c>
      <c r="U207" s="1" t="s">
        <v>50</v>
      </c>
      <c r="V207" s="1" t="s">
        <v>51</v>
      </c>
      <c r="W207" s="1" t="s">
        <v>50</v>
      </c>
      <c r="X207" s="1" t="s">
        <v>51</v>
      </c>
      <c r="Y207" s="1" t="s">
        <v>50</v>
      </c>
      <c r="Z207" s="1" t="s">
        <v>52</v>
      </c>
      <c r="AA207" s="1" t="s">
        <v>50</v>
      </c>
      <c r="AB207" s="1" t="s">
        <v>50</v>
      </c>
      <c r="AC207" s="1">
        <v>78</v>
      </c>
      <c r="AD207" s="1">
        <v>60</v>
      </c>
      <c r="AF207" s="1">
        <v>4.3</v>
      </c>
      <c r="AI207" s="1" t="s">
        <v>52</v>
      </c>
      <c r="AJ207" s="1" t="s">
        <v>52</v>
      </c>
      <c r="AK207" s="1" t="s">
        <v>50</v>
      </c>
      <c r="AL207" s="1" t="s">
        <v>51</v>
      </c>
      <c r="AM207" s="1" t="s">
        <v>52</v>
      </c>
      <c r="AN207" s="1" t="s">
        <v>51</v>
      </c>
      <c r="AO207" s="1" t="s">
        <v>51</v>
      </c>
      <c r="AP207" s="1" t="s">
        <v>51</v>
      </c>
      <c r="AQ207" s="1" t="s">
        <v>50</v>
      </c>
      <c r="AR207" s="1" t="s">
        <v>51</v>
      </c>
      <c r="AS207" s="1" t="s">
        <v>50</v>
      </c>
      <c r="AT207" s="1" t="s">
        <v>52</v>
      </c>
      <c r="AU207" s="1" t="s">
        <v>52</v>
      </c>
      <c r="AV207" s="1" t="s">
        <v>52</v>
      </c>
      <c r="AW207" s="6" t="s">
        <v>51</v>
      </c>
    </row>
    <row r="208" spans="1:49" x14ac:dyDescent="0.25">
      <c r="A208" s="4">
        <v>255845</v>
      </c>
      <c r="B208" s="1">
        <v>64</v>
      </c>
      <c r="C208" s="1">
        <v>64</v>
      </c>
      <c r="D208" s="1">
        <v>30</v>
      </c>
      <c r="E208" s="1">
        <v>1</v>
      </c>
      <c r="F208" s="1" t="s">
        <v>269</v>
      </c>
      <c r="G208" s="3">
        <v>22756</v>
      </c>
      <c r="H208" s="1">
        <v>56</v>
      </c>
      <c r="I208" s="1" t="s">
        <v>56</v>
      </c>
      <c r="J208" s="1" t="s">
        <v>57</v>
      </c>
      <c r="K208" s="1" t="s">
        <v>58</v>
      </c>
      <c r="L208" s="1">
        <v>34.200000000000003</v>
      </c>
      <c r="M208" s="1">
        <v>125</v>
      </c>
      <c r="N208" s="1">
        <v>75</v>
      </c>
      <c r="O208" s="1">
        <v>50</v>
      </c>
      <c r="P208" s="1">
        <v>100</v>
      </c>
      <c r="Q208" s="1">
        <v>80</v>
      </c>
      <c r="R208" s="1" t="s">
        <v>49</v>
      </c>
      <c r="S208" s="1" t="s">
        <v>50</v>
      </c>
      <c r="T208" s="1" t="s">
        <v>50</v>
      </c>
      <c r="U208" s="1" t="s">
        <v>50</v>
      </c>
      <c r="V208" s="1" t="s">
        <v>51</v>
      </c>
      <c r="W208" s="1" t="s">
        <v>51</v>
      </c>
      <c r="X208" s="1" t="s">
        <v>50</v>
      </c>
      <c r="Y208" s="1" t="s">
        <v>50</v>
      </c>
      <c r="Z208" s="1" t="s">
        <v>52</v>
      </c>
      <c r="AA208" s="1" t="s">
        <v>50</v>
      </c>
      <c r="AB208" s="1" t="s">
        <v>50</v>
      </c>
      <c r="AC208" s="1">
        <v>124</v>
      </c>
      <c r="AD208" s="1">
        <v>57</v>
      </c>
      <c r="AE208" s="1">
        <v>138</v>
      </c>
      <c r="AF208" s="1">
        <v>4.9000000000000004</v>
      </c>
      <c r="AI208" s="1">
        <v>5.7</v>
      </c>
      <c r="AK208" s="1" t="s">
        <v>51</v>
      </c>
      <c r="AL208" s="1" t="s">
        <v>50</v>
      </c>
      <c r="AN208" s="1" t="s">
        <v>51</v>
      </c>
      <c r="AO208" s="1" t="s">
        <v>51</v>
      </c>
      <c r="AP208" s="1" t="s">
        <v>51</v>
      </c>
      <c r="AQ208" s="1" t="s">
        <v>50</v>
      </c>
      <c r="AR208" s="1" t="s">
        <v>50</v>
      </c>
      <c r="AS208" s="1" t="s">
        <v>50</v>
      </c>
      <c r="AT208" s="1" t="s">
        <v>52</v>
      </c>
      <c r="AU208" s="1" t="s">
        <v>52</v>
      </c>
      <c r="AV208" s="1" t="s">
        <v>52</v>
      </c>
      <c r="AW208" s="6" t="s">
        <v>51</v>
      </c>
    </row>
    <row r="209" spans="1:49" x14ac:dyDescent="0.25">
      <c r="A209" s="4">
        <v>257250</v>
      </c>
      <c r="B209" s="1">
        <v>60</v>
      </c>
      <c r="D209" s="1">
        <v>60</v>
      </c>
      <c r="E209" s="1">
        <v>1</v>
      </c>
      <c r="F209" s="1" t="s">
        <v>270</v>
      </c>
      <c r="G209" s="3">
        <v>14832</v>
      </c>
      <c r="H209" s="1">
        <v>78</v>
      </c>
      <c r="I209" s="1" t="s">
        <v>46</v>
      </c>
      <c r="J209" s="1" t="s">
        <v>57</v>
      </c>
      <c r="K209" s="1" t="s">
        <v>58</v>
      </c>
      <c r="L209" s="1">
        <v>46.9</v>
      </c>
      <c r="M209" s="1">
        <v>110</v>
      </c>
      <c r="N209" s="1">
        <v>60</v>
      </c>
      <c r="O209" s="1">
        <v>50</v>
      </c>
      <c r="P209" s="1">
        <v>85</v>
      </c>
      <c r="Q209" s="1">
        <v>76</v>
      </c>
      <c r="R209" s="1" t="s">
        <v>59</v>
      </c>
      <c r="S209" s="1" t="s">
        <v>50</v>
      </c>
      <c r="T209" s="1" t="s">
        <v>50</v>
      </c>
      <c r="U209" s="1" t="s">
        <v>50</v>
      </c>
      <c r="V209" s="1" t="s">
        <v>51</v>
      </c>
      <c r="W209" s="1" t="s">
        <v>50</v>
      </c>
      <c r="X209" s="1" t="s">
        <v>51</v>
      </c>
      <c r="Z209" s="1" t="s">
        <v>52</v>
      </c>
      <c r="AA209" s="1" t="s">
        <v>50</v>
      </c>
      <c r="AB209" s="1" t="s">
        <v>50</v>
      </c>
      <c r="AK209" s="1" t="s">
        <v>50</v>
      </c>
      <c r="AL209" s="1" t="s">
        <v>51</v>
      </c>
      <c r="AN209" s="1" t="s">
        <v>51</v>
      </c>
      <c r="AO209" s="1" t="s">
        <v>51</v>
      </c>
      <c r="AP209" s="1" t="s">
        <v>51</v>
      </c>
      <c r="AQ209" s="1" t="s">
        <v>50</v>
      </c>
      <c r="AR209" s="1" t="s">
        <v>50</v>
      </c>
      <c r="AS209" s="1" t="s">
        <v>50</v>
      </c>
      <c r="AT209" s="1" t="s">
        <v>52</v>
      </c>
      <c r="AU209" s="1" t="s">
        <v>52</v>
      </c>
      <c r="AV209" s="1" t="s">
        <v>52</v>
      </c>
      <c r="AW209" s="6" t="s">
        <v>51</v>
      </c>
    </row>
    <row r="210" spans="1:49" x14ac:dyDescent="0.25">
      <c r="A210" s="4">
        <v>257625</v>
      </c>
      <c r="B210" s="1">
        <v>53</v>
      </c>
      <c r="D210" s="1">
        <v>53</v>
      </c>
      <c r="E210" s="1">
        <v>1</v>
      </c>
      <c r="F210" s="1" t="s">
        <v>271</v>
      </c>
      <c r="G210" s="3">
        <v>14927</v>
      </c>
      <c r="H210" s="1">
        <v>78</v>
      </c>
      <c r="I210" s="1" t="s">
        <v>46</v>
      </c>
      <c r="J210" s="1" t="s">
        <v>47</v>
      </c>
      <c r="K210" s="1" t="s">
        <v>58</v>
      </c>
      <c r="L210" s="1">
        <v>46.72</v>
      </c>
      <c r="M210" s="1">
        <v>110</v>
      </c>
      <c r="N210" s="1">
        <v>70</v>
      </c>
      <c r="O210" s="1">
        <v>40</v>
      </c>
      <c r="P210" s="1">
        <v>90</v>
      </c>
      <c r="Q210" s="1">
        <v>70</v>
      </c>
      <c r="R210" s="1" t="s">
        <v>54</v>
      </c>
      <c r="S210" s="1" t="s">
        <v>50</v>
      </c>
      <c r="T210" s="1" t="s">
        <v>51</v>
      </c>
      <c r="U210" s="1" t="s">
        <v>51</v>
      </c>
      <c r="V210" s="1" t="s">
        <v>51</v>
      </c>
      <c r="W210" s="1" t="s">
        <v>50</v>
      </c>
      <c r="X210" s="1" t="s">
        <v>51</v>
      </c>
      <c r="Y210" s="1" t="s">
        <v>51</v>
      </c>
      <c r="Z210" s="1" t="s">
        <v>52</v>
      </c>
      <c r="AA210" s="1" t="s">
        <v>50</v>
      </c>
      <c r="AB210" s="1" t="s">
        <v>50</v>
      </c>
      <c r="AI210" s="1" t="s">
        <v>52</v>
      </c>
      <c r="AJ210" s="1" t="s">
        <v>52</v>
      </c>
      <c r="AK210" s="1" t="s">
        <v>50</v>
      </c>
      <c r="AL210" s="1" t="s">
        <v>51</v>
      </c>
      <c r="AM210" s="1" t="s">
        <v>52</v>
      </c>
      <c r="AN210" s="1" t="s">
        <v>51</v>
      </c>
      <c r="AO210" s="1" t="s">
        <v>51</v>
      </c>
      <c r="AP210" s="1" t="s">
        <v>50</v>
      </c>
      <c r="AQ210" s="1" t="s">
        <v>51</v>
      </c>
      <c r="AS210" s="1" t="s">
        <v>50</v>
      </c>
      <c r="AT210" s="1" t="s">
        <v>52</v>
      </c>
      <c r="AU210" s="1" t="s">
        <v>52</v>
      </c>
      <c r="AV210" s="1" t="s">
        <v>52</v>
      </c>
      <c r="AW210" s="6" t="s">
        <v>51</v>
      </c>
    </row>
    <row r="211" spans="1:49" x14ac:dyDescent="0.25">
      <c r="A211" s="4">
        <v>258291</v>
      </c>
      <c r="B211" s="1">
        <v>60</v>
      </c>
      <c r="C211" s="1">
        <v>60</v>
      </c>
      <c r="D211" s="1">
        <v>60</v>
      </c>
      <c r="E211" s="1">
        <v>1</v>
      </c>
      <c r="F211" s="1" t="s">
        <v>272</v>
      </c>
      <c r="G211" s="3">
        <v>13704</v>
      </c>
      <c r="H211" s="1">
        <v>81</v>
      </c>
      <c r="I211" s="1" t="s">
        <v>46</v>
      </c>
      <c r="J211" s="1" t="s">
        <v>57</v>
      </c>
      <c r="K211" s="1" t="s">
        <v>58</v>
      </c>
      <c r="L211" s="1">
        <v>33.700000000000003</v>
      </c>
      <c r="M211" s="1">
        <v>120</v>
      </c>
      <c r="N211" s="1">
        <v>75</v>
      </c>
      <c r="O211" s="1">
        <v>45</v>
      </c>
      <c r="P211" s="1">
        <v>97.5</v>
      </c>
      <c r="Q211" s="1">
        <v>59</v>
      </c>
      <c r="R211" s="1" t="s">
        <v>59</v>
      </c>
      <c r="S211" s="1" t="s">
        <v>50</v>
      </c>
      <c r="T211" s="1" t="s">
        <v>50</v>
      </c>
      <c r="U211" s="1" t="s">
        <v>51</v>
      </c>
      <c r="V211" s="1" t="s">
        <v>51</v>
      </c>
      <c r="W211" s="1" t="s">
        <v>50</v>
      </c>
      <c r="X211" s="1" t="s">
        <v>51</v>
      </c>
      <c r="Y211" s="1" t="s">
        <v>51</v>
      </c>
      <c r="Z211" s="1" t="s">
        <v>52</v>
      </c>
      <c r="AA211" s="1" t="s">
        <v>50</v>
      </c>
      <c r="AB211" s="1" t="s">
        <v>50</v>
      </c>
      <c r="AC211" s="1">
        <v>72</v>
      </c>
      <c r="AD211" s="1">
        <v>69</v>
      </c>
      <c r="AE211" s="1">
        <v>140</v>
      </c>
      <c r="AF211" s="1">
        <v>4.7</v>
      </c>
      <c r="AI211" s="1">
        <v>3.9</v>
      </c>
      <c r="AJ211" s="1">
        <v>2.1</v>
      </c>
      <c r="AK211" s="1" t="s">
        <v>50</v>
      </c>
      <c r="AL211" s="1" t="s">
        <v>51</v>
      </c>
      <c r="AM211" s="1" t="s">
        <v>50</v>
      </c>
      <c r="AN211" s="1" t="s">
        <v>51</v>
      </c>
      <c r="AO211" s="1" t="s">
        <v>51</v>
      </c>
      <c r="AP211" s="1" t="s">
        <v>50</v>
      </c>
      <c r="AQ211" s="1" t="s">
        <v>50</v>
      </c>
      <c r="AR211" s="1" t="s">
        <v>51</v>
      </c>
      <c r="AS211" s="1" t="s">
        <v>50</v>
      </c>
      <c r="AT211" s="1" t="s">
        <v>52</v>
      </c>
      <c r="AU211" s="1" t="s">
        <v>52</v>
      </c>
      <c r="AV211" s="1" t="s">
        <v>52</v>
      </c>
      <c r="AW211" s="6" t="s">
        <v>51</v>
      </c>
    </row>
    <row r="212" spans="1:49" x14ac:dyDescent="0.25">
      <c r="A212" s="4">
        <v>259046</v>
      </c>
      <c r="B212" s="1">
        <v>64</v>
      </c>
      <c r="C212" s="1">
        <v>64</v>
      </c>
      <c r="D212" s="1">
        <v>62</v>
      </c>
      <c r="E212" s="1">
        <v>1</v>
      </c>
      <c r="F212" s="1" t="s">
        <v>273</v>
      </c>
      <c r="G212" s="3">
        <v>18314</v>
      </c>
      <c r="H212" s="1">
        <v>68</v>
      </c>
      <c r="I212" s="1" t="s">
        <v>56</v>
      </c>
      <c r="J212" s="1" t="s">
        <v>57</v>
      </c>
      <c r="K212" s="1" t="s">
        <v>58</v>
      </c>
      <c r="L212" s="1">
        <v>38.4</v>
      </c>
      <c r="M212" s="1">
        <v>120</v>
      </c>
      <c r="N212" s="1">
        <v>70</v>
      </c>
      <c r="O212" s="1">
        <v>50</v>
      </c>
      <c r="P212" s="1">
        <v>95</v>
      </c>
      <c r="Q212" s="1">
        <v>51</v>
      </c>
      <c r="R212" s="1" t="s">
        <v>54</v>
      </c>
      <c r="S212" s="1" t="s">
        <v>50</v>
      </c>
      <c r="T212" s="1" t="s">
        <v>51</v>
      </c>
      <c r="U212" s="1" t="s">
        <v>50</v>
      </c>
      <c r="V212" s="1" t="s">
        <v>51</v>
      </c>
      <c r="W212" s="1" t="s">
        <v>51</v>
      </c>
      <c r="X212" s="1" t="s">
        <v>51</v>
      </c>
      <c r="Y212" s="1" t="s">
        <v>51</v>
      </c>
      <c r="Z212" s="1" t="b">
        <v>1</v>
      </c>
      <c r="AA212" s="1" t="s">
        <v>50</v>
      </c>
      <c r="AB212" s="1" t="s">
        <v>51</v>
      </c>
      <c r="AC212" s="1">
        <v>85</v>
      </c>
      <c r="AD212" s="1">
        <v>81</v>
      </c>
      <c r="AE212" s="1">
        <v>129</v>
      </c>
      <c r="AF212" s="1">
        <v>4.3</v>
      </c>
      <c r="AI212" s="1">
        <v>3.2</v>
      </c>
      <c r="AJ212" s="1">
        <v>1.9</v>
      </c>
      <c r="AK212" s="1" t="s">
        <v>51</v>
      </c>
      <c r="AL212" s="1" t="s">
        <v>50</v>
      </c>
      <c r="AM212" s="1" t="s">
        <v>50</v>
      </c>
      <c r="AN212" s="1" t="s">
        <v>51</v>
      </c>
      <c r="AO212" s="1" t="s">
        <v>51</v>
      </c>
      <c r="AP212" s="1" t="s">
        <v>50</v>
      </c>
      <c r="AQ212" s="1" t="s">
        <v>50</v>
      </c>
      <c r="AR212" s="1" t="s">
        <v>51</v>
      </c>
      <c r="AS212" s="1" t="s">
        <v>50</v>
      </c>
      <c r="AT212" s="1" t="s">
        <v>52</v>
      </c>
      <c r="AU212" s="1" t="s">
        <v>52</v>
      </c>
      <c r="AV212" s="1" t="s">
        <v>52</v>
      </c>
      <c r="AW212" s="6" t="s">
        <v>51</v>
      </c>
    </row>
    <row r="213" spans="1:49" x14ac:dyDescent="0.25">
      <c r="A213" s="4">
        <v>259775</v>
      </c>
      <c r="B213" s="1">
        <v>63</v>
      </c>
      <c r="C213" s="1">
        <v>63</v>
      </c>
      <c r="D213" s="1">
        <v>46</v>
      </c>
      <c r="E213" s="1">
        <v>1</v>
      </c>
      <c r="F213" s="1" t="s">
        <v>274</v>
      </c>
      <c r="G213" s="3">
        <v>17112</v>
      </c>
      <c r="H213" s="1">
        <v>72</v>
      </c>
      <c r="I213" s="1" t="s">
        <v>46</v>
      </c>
      <c r="J213" s="1" t="s">
        <v>47</v>
      </c>
      <c r="K213" s="1" t="s">
        <v>58</v>
      </c>
      <c r="L213" s="1">
        <v>33.700000000000003</v>
      </c>
      <c r="M213" s="1">
        <v>145</v>
      </c>
      <c r="N213" s="1">
        <v>90</v>
      </c>
      <c r="O213" s="1">
        <v>55</v>
      </c>
      <c r="P213" s="1">
        <v>117.5</v>
      </c>
      <c r="Q213" s="1">
        <v>47</v>
      </c>
      <c r="R213" s="1" t="s">
        <v>59</v>
      </c>
      <c r="S213" s="1" t="s">
        <v>50</v>
      </c>
      <c r="T213" s="1" t="s">
        <v>50</v>
      </c>
      <c r="U213" s="1" t="s">
        <v>51</v>
      </c>
      <c r="V213" s="1" t="s">
        <v>51</v>
      </c>
      <c r="W213" s="1" t="s">
        <v>50</v>
      </c>
      <c r="X213" s="1" t="s">
        <v>51</v>
      </c>
      <c r="Y213" s="1" t="s">
        <v>51</v>
      </c>
      <c r="Z213" s="1" t="s">
        <v>52</v>
      </c>
      <c r="AA213" s="1" t="s">
        <v>50</v>
      </c>
      <c r="AB213" s="1" t="s">
        <v>50</v>
      </c>
      <c r="AC213" s="1">
        <v>120</v>
      </c>
      <c r="AD213" s="1">
        <v>40</v>
      </c>
      <c r="AE213" s="1">
        <v>128</v>
      </c>
      <c r="AF213" s="1">
        <v>4.2</v>
      </c>
      <c r="AI213" s="1">
        <v>3.9</v>
      </c>
      <c r="AJ213" s="1">
        <v>2.1</v>
      </c>
      <c r="AK213" s="1" t="s">
        <v>50</v>
      </c>
      <c r="AL213" s="1" t="s">
        <v>51</v>
      </c>
      <c r="AM213" s="1" t="s">
        <v>50</v>
      </c>
      <c r="AN213" s="1" t="s">
        <v>51</v>
      </c>
      <c r="AO213" s="1" t="s">
        <v>50</v>
      </c>
      <c r="AP213" s="1" t="s">
        <v>50</v>
      </c>
      <c r="AQ213" s="1" t="s">
        <v>50</v>
      </c>
      <c r="AR213" s="1" t="s">
        <v>51</v>
      </c>
      <c r="AS213" s="1" t="s">
        <v>50</v>
      </c>
      <c r="AT213" s="1" t="s">
        <v>52</v>
      </c>
      <c r="AU213" s="1" t="s">
        <v>52</v>
      </c>
      <c r="AV213" s="1" t="s">
        <v>52</v>
      </c>
      <c r="AW213" s="6" t="s">
        <v>51</v>
      </c>
    </row>
    <row r="214" spans="1:49" x14ac:dyDescent="0.25">
      <c r="A214" s="4">
        <v>260355</v>
      </c>
      <c r="B214" s="1">
        <v>60</v>
      </c>
      <c r="C214" s="1">
        <v>60</v>
      </c>
      <c r="D214" s="1">
        <v>60</v>
      </c>
      <c r="E214" s="1">
        <v>1</v>
      </c>
      <c r="F214" s="1" t="s">
        <v>275</v>
      </c>
      <c r="G214" s="3">
        <v>13211</v>
      </c>
      <c r="H214" s="1">
        <v>82</v>
      </c>
      <c r="I214" s="1" t="s">
        <v>46</v>
      </c>
      <c r="J214" s="1" t="s">
        <v>47</v>
      </c>
      <c r="K214" s="1" t="s">
        <v>58</v>
      </c>
      <c r="L214" s="1">
        <v>40.6</v>
      </c>
      <c r="M214" s="1">
        <v>125</v>
      </c>
      <c r="N214" s="1">
        <v>80</v>
      </c>
      <c r="O214" s="1">
        <v>45</v>
      </c>
      <c r="P214" s="1">
        <v>102.5</v>
      </c>
      <c r="Q214" s="1">
        <v>108</v>
      </c>
      <c r="R214" s="1" t="s">
        <v>59</v>
      </c>
      <c r="S214" s="1" t="s">
        <v>50</v>
      </c>
      <c r="T214" s="1" t="s">
        <v>50</v>
      </c>
      <c r="U214" s="1" t="s">
        <v>50</v>
      </c>
      <c r="V214" s="1" t="s">
        <v>51</v>
      </c>
      <c r="W214" s="1" t="s">
        <v>50</v>
      </c>
      <c r="X214" s="1" t="s">
        <v>51</v>
      </c>
      <c r="Y214" s="1" t="s">
        <v>50</v>
      </c>
      <c r="Z214" s="1" t="s">
        <v>52</v>
      </c>
      <c r="AA214" s="1" t="s">
        <v>50</v>
      </c>
      <c r="AB214" s="1" t="s">
        <v>51</v>
      </c>
      <c r="AC214" s="1">
        <v>124</v>
      </c>
      <c r="AD214" s="1">
        <v>35</v>
      </c>
      <c r="AE214" s="1">
        <v>110</v>
      </c>
      <c r="AF214" s="1">
        <v>4.0999999999999996</v>
      </c>
      <c r="AK214" s="1" t="s">
        <v>50</v>
      </c>
      <c r="AL214" s="1" t="s">
        <v>51</v>
      </c>
      <c r="AM214" s="1" t="s">
        <v>50</v>
      </c>
      <c r="AN214" s="1" t="s">
        <v>51</v>
      </c>
      <c r="AO214" s="1" t="s">
        <v>51</v>
      </c>
      <c r="AP214" s="1" t="s">
        <v>50</v>
      </c>
      <c r="AQ214" s="1" t="s">
        <v>50</v>
      </c>
      <c r="AR214" s="1" t="s">
        <v>51</v>
      </c>
      <c r="AS214" s="1" t="s">
        <v>50</v>
      </c>
      <c r="AT214" s="1" t="s">
        <v>52</v>
      </c>
      <c r="AU214" s="1" t="s">
        <v>52</v>
      </c>
      <c r="AV214" s="1" t="s">
        <v>52</v>
      </c>
      <c r="AW214" s="6" t="s">
        <v>51</v>
      </c>
    </row>
    <row r="215" spans="1:49" x14ac:dyDescent="0.25">
      <c r="A215" s="4">
        <v>260703</v>
      </c>
      <c r="B215" s="1">
        <v>60</v>
      </c>
      <c r="D215" s="1">
        <v>60</v>
      </c>
      <c r="E215" s="1">
        <v>1</v>
      </c>
      <c r="F215" s="1" t="s">
        <v>276</v>
      </c>
      <c r="G215" s="3">
        <v>13224</v>
      </c>
      <c r="H215" s="1">
        <v>82</v>
      </c>
      <c r="I215" s="1" t="s">
        <v>56</v>
      </c>
      <c r="J215" s="1" t="s">
        <v>57</v>
      </c>
      <c r="K215" s="1" t="s">
        <v>58</v>
      </c>
      <c r="L215" s="1">
        <v>34.369999999999997</v>
      </c>
      <c r="M215" s="1">
        <v>120</v>
      </c>
      <c r="N215" s="1">
        <v>70</v>
      </c>
      <c r="O215" s="1">
        <v>50</v>
      </c>
      <c r="P215" s="1">
        <v>95</v>
      </c>
      <c r="Q215" s="1">
        <v>54</v>
      </c>
      <c r="R215" s="1" t="s">
        <v>54</v>
      </c>
      <c r="S215" s="1" t="s">
        <v>50</v>
      </c>
      <c r="T215" s="1" t="s">
        <v>50</v>
      </c>
      <c r="U215" s="1" t="s">
        <v>50</v>
      </c>
      <c r="V215" s="1" t="s">
        <v>51</v>
      </c>
      <c r="W215" s="1" t="s">
        <v>50</v>
      </c>
      <c r="X215" s="1" t="s">
        <v>51</v>
      </c>
      <c r="Y215" s="1" t="s">
        <v>50</v>
      </c>
      <c r="Z215" s="1" t="s">
        <v>52</v>
      </c>
      <c r="AA215" s="1" t="s">
        <v>50</v>
      </c>
      <c r="AB215" s="1" t="s">
        <v>50</v>
      </c>
      <c r="AC215" s="1">
        <v>121</v>
      </c>
      <c r="AD215" s="1">
        <v>48</v>
      </c>
      <c r="AF215" s="1">
        <v>4.5</v>
      </c>
      <c r="AI215" s="1" t="s">
        <v>52</v>
      </c>
      <c r="AJ215" s="1" t="s">
        <v>52</v>
      </c>
      <c r="AK215" s="1" t="s">
        <v>50</v>
      </c>
      <c r="AL215" s="1" t="s">
        <v>50</v>
      </c>
      <c r="AM215" s="1" t="s">
        <v>52</v>
      </c>
      <c r="AN215" s="1" t="s">
        <v>51</v>
      </c>
      <c r="AO215" s="1" t="s">
        <v>51</v>
      </c>
      <c r="AP215" s="1" t="s">
        <v>51</v>
      </c>
      <c r="AQ215" s="1" t="s">
        <v>50</v>
      </c>
      <c r="AR215" s="1" t="s">
        <v>51</v>
      </c>
      <c r="AS215" s="1" t="s">
        <v>50</v>
      </c>
      <c r="AT215" s="1" t="s">
        <v>52</v>
      </c>
      <c r="AU215" s="1" t="s">
        <v>52</v>
      </c>
      <c r="AV215" s="1" t="s">
        <v>52</v>
      </c>
      <c r="AW215" s="6" t="s">
        <v>51</v>
      </c>
    </row>
    <row r="216" spans="1:49" x14ac:dyDescent="0.25">
      <c r="A216" s="4">
        <v>261655</v>
      </c>
      <c r="B216" s="1">
        <v>65</v>
      </c>
      <c r="C216" s="1">
        <v>65</v>
      </c>
      <c r="D216" s="1">
        <v>62</v>
      </c>
      <c r="E216" s="1">
        <v>1</v>
      </c>
      <c r="F216" s="1" t="s">
        <v>277</v>
      </c>
      <c r="G216" s="3">
        <v>13032</v>
      </c>
      <c r="H216" s="1">
        <v>83</v>
      </c>
      <c r="I216" s="1" t="s">
        <v>46</v>
      </c>
      <c r="J216" s="1" t="s">
        <v>47</v>
      </c>
      <c r="K216" s="1" t="s">
        <v>58</v>
      </c>
      <c r="L216" s="1">
        <v>22.3</v>
      </c>
      <c r="M216" s="1">
        <v>145</v>
      </c>
      <c r="N216" s="1">
        <v>90</v>
      </c>
      <c r="O216" s="1">
        <v>55</v>
      </c>
      <c r="P216" s="1">
        <v>117.5</v>
      </c>
      <c r="Q216" s="1">
        <v>90</v>
      </c>
      <c r="R216" s="1" t="s">
        <v>54</v>
      </c>
      <c r="S216" s="1" t="s">
        <v>51</v>
      </c>
      <c r="T216" s="1" t="s">
        <v>50</v>
      </c>
      <c r="U216" s="1" t="s">
        <v>50</v>
      </c>
      <c r="V216" s="1" t="s">
        <v>51</v>
      </c>
      <c r="W216" s="1" t="s">
        <v>50</v>
      </c>
      <c r="X216" s="1" t="s">
        <v>51</v>
      </c>
      <c r="Y216" s="1" t="s">
        <v>50</v>
      </c>
      <c r="Z216" s="1" t="s">
        <v>52</v>
      </c>
      <c r="AA216" s="1" t="s">
        <v>50</v>
      </c>
      <c r="AB216" s="1" t="s">
        <v>50</v>
      </c>
      <c r="AC216" s="1">
        <v>110</v>
      </c>
      <c r="AD216" s="1">
        <v>41</v>
      </c>
      <c r="AE216" s="1">
        <v>128</v>
      </c>
      <c r="AF216" s="1">
        <v>5</v>
      </c>
      <c r="AK216" s="1" t="s">
        <v>50</v>
      </c>
      <c r="AL216" s="1" t="s">
        <v>50</v>
      </c>
      <c r="AM216" s="1" t="s">
        <v>50</v>
      </c>
      <c r="AN216" s="1" t="s">
        <v>50</v>
      </c>
      <c r="AO216" s="1" t="s">
        <v>51</v>
      </c>
      <c r="AP216" s="1" t="s">
        <v>50</v>
      </c>
      <c r="AQ216" s="1" t="s">
        <v>50</v>
      </c>
      <c r="AR216" s="1" t="s">
        <v>50</v>
      </c>
      <c r="AS216" s="1" t="s">
        <v>50</v>
      </c>
      <c r="AT216" s="1" t="s">
        <v>52</v>
      </c>
      <c r="AU216" s="1" t="s">
        <v>52</v>
      </c>
      <c r="AV216" s="1" t="s">
        <v>52</v>
      </c>
      <c r="AW216" s="6" t="s">
        <v>51</v>
      </c>
    </row>
    <row r="217" spans="1:49" x14ac:dyDescent="0.25">
      <c r="A217" s="4">
        <v>263138</v>
      </c>
      <c r="B217" s="1">
        <v>54</v>
      </c>
      <c r="C217" s="1">
        <v>54</v>
      </c>
      <c r="D217" s="1">
        <v>35</v>
      </c>
      <c r="E217" s="1">
        <v>1</v>
      </c>
      <c r="F217" s="1" t="s">
        <v>278</v>
      </c>
      <c r="G217" s="3">
        <v>14648</v>
      </c>
      <c r="H217" s="1">
        <v>78</v>
      </c>
      <c r="I217" s="1" t="s">
        <v>56</v>
      </c>
      <c r="J217" s="1" t="s">
        <v>47</v>
      </c>
      <c r="K217" s="1" t="s">
        <v>58</v>
      </c>
      <c r="L217" s="1">
        <v>26.6</v>
      </c>
      <c r="M217" s="1">
        <v>160</v>
      </c>
      <c r="N217" s="1">
        <v>85</v>
      </c>
      <c r="O217" s="1">
        <v>75</v>
      </c>
      <c r="P217" s="1">
        <v>122.5</v>
      </c>
      <c r="Q217" s="1">
        <v>82</v>
      </c>
      <c r="R217" s="1" t="s">
        <v>59</v>
      </c>
      <c r="S217" s="1" t="s">
        <v>50</v>
      </c>
      <c r="T217" s="1" t="s">
        <v>51</v>
      </c>
      <c r="U217" s="1" t="s">
        <v>51</v>
      </c>
      <c r="V217" s="1" t="s">
        <v>51</v>
      </c>
      <c r="W217" s="1" t="s">
        <v>50</v>
      </c>
      <c r="X217" s="1" t="s">
        <v>50</v>
      </c>
      <c r="Y217" s="1" t="s">
        <v>50</v>
      </c>
      <c r="Z217" s="1" t="s">
        <v>52</v>
      </c>
      <c r="AA217" s="1" t="s">
        <v>50</v>
      </c>
      <c r="AB217" s="1" t="s">
        <v>50</v>
      </c>
      <c r="AC217" s="1">
        <v>145</v>
      </c>
      <c r="AD217" s="1">
        <v>40</v>
      </c>
      <c r="AE217" s="1">
        <v>127</v>
      </c>
      <c r="AF217" s="1">
        <v>4.5</v>
      </c>
      <c r="AG217" s="1">
        <v>186</v>
      </c>
      <c r="AK217" s="1" t="s">
        <v>50</v>
      </c>
      <c r="AL217" s="1" t="s">
        <v>51</v>
      </c>
      <c r="AM217" s="1" t="s">
        <v>50</v>
      </c>
      <c r="AN217" s="1" t="s">
        <v>51</v>
      </c>
      <c r="AO217" s="1" t="s">
        <v>50</v>
      </c>
      <c r="AP217" s="1" t="s">
        <v>50</v>
      </c>
      <c r="AQ217" s="1" t="s">
        <v>50</v>
      </c>
      <c r="AR217" s="1" t="s">
        <v>51</v>
      </c>
      <c r="AS217" s="1" t="s">
        <v>50</v>
      </c>
      <c r="AT217" s="1" t="s">
        <v>52</v>
      </c>
      <c r="AU217" s="1" t="s">
        <v>52</v>
      </c>
      <c r="AV217" s="1" t="s">
        <v>52</v>
      </c>
      <c r="AW217" s="6" t="s">
        <v>51</v>
      </c>
    </row>
    <row r="218" spans="1:49" x14ac:dyDescent="0.25">
      <c r="A218" s="4">
        <v>263525</v>
      </c>
      <c r="B218" s="1">
        <v>52</v>
      </c>
      <c r="C218" s="1">
        <v>52</v>
      </c>
      <c r="D218" s="1">
        <v>35</v>
      </c>
      <c r="E218" s="1">
        <v>1</v>
      </c>
      <c r="F218" s="1" t="s">
        <v>279</v>
      </c>
      <c r="G218" s="3">
        <v>20634</v>
      </c>
      <c r="H218" s="1">
        <v>62</v>
      </c>
      <c r="I218" s="1" t="s">
        <v>46</v>
      </c>
      <c r="J218" s="1" t="s">
        <v>47</v>
      </c>
      <c r="K218" s="1" t="s">
        <v>58</v>
      </c>
      <c r="L218" s="1">
        <v>31.6</v>
      </c>
      <c r="M218" s="1">
        <v>140</v>
      </c>
      <c r="N218" s="1">
        <v>60</v>
      </c>
      <c r="O218" s="1">
        <v>80</v>
      </c>
      <c r="P218" s="1">
        <v>100</v>
      </c>
      <c r="Q218" s="1">
        <v>68</v>
      </c>
      <c r="R218" s="1" t="s">
        <v>54</v>
      </c>
      <c r="S218" s="1" t="s">
        <v>50</v>
      </c>
      <c r="T218" s="1" t="s">
        <v>50</v>
      </c>
      <c r="U218" s="1" t="s">
        <v>50</v>
      </c>
      <c r="V218" s="1" t="s">
        <v>51</v>
      </c>
      <c r="W218" s="1" t="s">
        <v>50</v>
      </c>
      <c r="X218" s="1" t="s">
        <v>50</v>
      </c>
      <c r="Y218" s="1" t="s">
        <v>50</v>
      </c>
      <c r="Z218" s="1" t="s">
        <v>52</v>
      </c>
      <c r="AA218" s="1" t="s">
        <v>50</v>
      </c>
      <c r="AB218" s="1" t="s">
        <v>50</v>
      </c>
      <c r="AC218" s="1">
        <v>60</v>
      </c>
      <c r="AD218" s="1" t="s">
        <v>92</v>
      </c>
      <c r="AE218" s="1">
        <v>131</v>
      </c>
      <c r="AF218" s="1">
        <v>4.5</v>
      </c>
      <c r="AI218" s="1">
        <v>4.5999999999999996</v>
      </c>
      <c r="AJ218" s="1">
        <v>2.2999999999999998</v>
      </c>
      <c r="AK218" s="1" t="s">
        <v>50</v>
      </c>
      <c r="AL218" s="1" t="s">
        <v>51</v>
      </c>
      <c r="AM218" s="1" t="s">
        <v>50</v>
      </c>
      <c r="AN218" s="1" t="s">
        <v>51</v>
      </c>
      <c r="AO218" s="1" t="s">
        <v>50</v>
      </c>
      <c r="AP218" s="1" t="s">
        <v>50</v>
      </c>
      <c r="AQ218" s="1" t="s">
        <v>50</v>
      </c>
      <c r="AR218" s="1" t="s">
        <v>51</v>
      </c>
      <c r="AS218" s="1" t="s">
        <v>50</v>
      </c>
      <c r="AT218" s="1" t="s">
        <v>52</v>
      </c>
      <c r="AU218" s="1" t="s">
        <v>52</v>
      </c>
      <c r="AV218" s="1" t="s">
        <v>52</v>
      </c>
      <c r="AW218" s="6" t="s">
        <v>51</v>
      </c>
    </row>
    <row r="219" spans="1:49" x14ac:dyDescent="0.25">
      <c r="A219" s="4">
        <v>263730</v>
      </c>
      <c r="B219" s="1">
        <v>60</v>
      </c>
      <c r="C219" s="1">
        <v>60</v>
      </c>
      <c r="D219" s="1">
        <v>60</v>
      </c>
      <c r="E219" s="1">
        <v>1</v>
      </c>
      <c r="F219" s="1" t="s">
        <v>280</v>
      </c>
      <c r="G219" s="3">
        <v>14119</v>
      </c>
      <c r="H219" s="1">
        <v>80</v>
      </c>
      <c r="I219" s="1" t="s">
        <v>46</v>
      </c>
      <c r="J219" s="1" t="s">
        <v>47</v>
      </c>
      <c r="K219" s="1" t="s">
        <v>58</v>
      </c>
      <c r="L219" s="1">
        <v>24.1</v>
      </c>
      <c r="M219" s="1">
        <v>120</v>
      </c>
      <c r="N219" s="1">
        <v>75</v>
      </c>
      <c r="O219" s="1">
        <v>45</v>
      </c>
      <c r="P219" s="1">
        <v>97.5</v>
      </c>
      <c r="Q219" s="1">
        <v>81</v>
      </c>
      <c r="R219" s="1" t="s">
        <v>54</v>
      </c>
      <c r="S219" s="1" t="s">
        <v>50</v>
      </c>
      <c r="T219" s="1" t="s">
        <v>50</v>
      </c>
      <c r="U219" s="1" t="s">
        <v>50</v>
      </c>
      <c r="V219" s="1" t="s">
        <v>50</v>
      </c>
      <c r="W219" s="1" t="s">
        <v>50</v>
      </c>
      <c r="X219" s="1" t="s">
        <v>50</v>
      </c>
      <c r="Y219" s="1" t="s">
        <v>50</v>
      </c>
      <c r="Z219" s="1" t="s">
        <v>52</v>
      </c>
      <c r="AA219" s="1" t="s">
        <v>50</v>
      </c>
      <c r="AB219" s="1" t="s">
        <v>50</v>
      </c>
      <c r="AK219" s="1" t="s">
        <v>50</v>
      </c>
      <c r="AL219" s="1" t="s">
        <v>50</v>
      </c>
      <c r="AN219" s="1" t="s">
        <v>50</v>
      </c>
      <c r="AO219" s="1" t="s">
        <v>51</v>
      </c>
      <c r="AP219" s="1" t="s">
        <v>51</v>
      </c>
      <c r="AQ219" s="1" t="s">
        <v>50</v>
      </c>
      <c r="AR219" s="1" t="s">
        <v>51</v>
      </c>
      <c r="AS219" s="1" t="s">
        <v>50</v>
      </c>
      <c r="AT219" s="1" t="s">
        <v>52</v>
      </c>
      <c r="AU219" s="1" t="s">
        <v>52</v>
      </c>
      <c r="AV219" s="1" t="s">
        <v>52</v>
      </c>
      <c r="AW219" s="6" t="s">
        <v>51</v>
      </c>
    </row>
    <row r="220" spans="1:49" x14ac:dyDescent="0.25">
      <c r="A220" s="4">
        <v>263927</v>
      </c>
      <c r="B220" s="1">
        <v>55</v>
      </c>
      <c r="C220" s="1">
        <v>55</v>
      </c>
      <c r="D220" s="1">
        <v>40</v>
      </c>
      <c r="E220" s="1">
        <v>1</v>
      </c>
      <c r="F220" s="1" t="s">
        <v>281</v>
      </c>
      <c r="G220" s="3">
        <v>15442</v>
      </c>
      <c r="H220" s="1">
        <v>76</v>
      </c>
      <c r="I220" s="1" t="s">
        <v>56</v>
      </c>
      <c r="J220" s="1" t="s">
        <v>57</v>
      </c>
      <c r="K220" s="1" t="s">
        <v>58</v>
      </c>
      <c r="L220" s="1">
        <v>22.1</v>
      </c>
      <c r="M220" s="1">
        <v>110</v>
      </c>
      <c r="N220" s="1">
        <v>50</v>
      </c>
      <c r="O220" s="1">
        <v>60</v>
      </c>
      <c r="P220" s="1">
        <v>80</v>
      </c>
      <c r="Q220" s="1">
        <v>55</v>
      </c>
      <c r="R220" s="1" t="s">
        <v>54</v>
      </c>
      <c r="S220" s="1" t="s">
        <v>50</v>
      </c>
      <c r="T220" s="1" t="s">
        <v>50</v>
      </c>
      <c r="U220" s="1" t="s">
        <v>50</v>
      </c>
      <c r="V220" s="1" t="s">
        <v>51</v>
      </c>
      <c r="W220" s="1" t="s">
        <v>50</v>
      </c>
      <c r="X220" s="1" t="s">
        <v>50</v>
      </c>
      <c r="Y220" s="1" t="s">
        <v>51</v>
      </c>
      <c r="Z220" s="1" t="s">
        <v>52</v>
      </c>
      <c r="AA220" s="1" t="s">
        <v>50</v>
      </c>
      <c r="AB220" s="1" t="s">
        <v>50</v>
      </c>
      <c r="AC220" s="1">
        <v>102</v>
      </c>
      <c r="AD220" s="1">
        <v>62</v>
      </c>
      <c r="AE220" s="1">
        <v>134</v>
      </c>
      <c r="AF220" s="1">
        <v>4.4000000000000004</v>
      </c>
      <c r="AK220" s="1" t="s">
        <v>50</v>
      </c>
      <c r="AL220" s="1" t="s">
        <v>51</v>
      </c>
      <c r="AM220" s="1" t="s">
        <v>50</v>
      </c>
      <c r="AN220" s="1" t="s">
        <v>50</v>
      </c>
      <c r="AO220" s="1" t="s">
        <v>51</v>
      </c>
      <c r="AP220" s="1" t="s">
        <v>51</v>
      </c>
      <c r="AQ220" s="1" t="s">
        <v>50</v>
      </c>
      <c r="AR220" s="1" t="s">
        <v>50</v>
      </c>
      <c r="AS220" s="1" t="s">
        <v>50</v>
      </c>
      <c r="AT220" s="1" t="s">
        <v>52</v>
      </c>
      <c r="AU220" s="1" t="s">
        <v>52</v>
      </c>
      <c r="AV220" s="1" t="s">
        <v>52</v>
      </c>
      <c r="AW220" s="6" t="s">
        <v>51</v>
      </c>
    </row>
    <row r="221" spans="1:49" x14ac:dyDescent="0.25">
      <c r="A221" s="4">
        <v>264242</v>
      </c>
      <c r="B221" s="1">
        <v>52</v>
      </c>
      <c r="C221" s="1">
        <v>52</v>
      </c>
      <c r="D221" s="1">
        <v>52</v>
      </c>
      <c r="E221" s="1">
        <v>1</v>
      </c>
      <c r="F221" s="1" t="s">
        <v>282</v>
      </c>
      <c r="G221" s="3">
        <v>15982</v>
      </c>
      <c r="H221" s="1">
        <v>75</v>
      </c>
      <c r="I221" s="1" t="s">
        <v>46</v>
      </c>
      <c r="J221" s="1" t="s">
        <v>47</v>
      </c>
      <c r="K221" s="1" t="s">
        <v>58</v>
      </c>
      <c r="O221" s="1">
        <v>0</v>
      </c>
      <c r="P221" s="1">
        <v>0</v>
      </c>
      <c r="S221" s="1" t="s">
        <v>50</v>
      </c>
      <c r="T221" s="1" t="s">
        <v>51</v>
      </c>
      <c r="V221" s="1" t="s">
        <v>51</v>
      </c>
      <c r="W221" s="1" t="s">
        <v>51</v>
      </c>
      <c r="X221" s="1" t="s">
        <v>51</v>
      </c>
      <c r="Y221" s="1" t="s">
        <v>51</v>
      </c>
      <c r="Z221" s="1" t="s">
        <v>52</v>
      </c>
      <c r="AA221" s="1" t="s">
        <v>50</v>
      </c>
      <c r="AB221" s="1" t="s">
        <v>50</v>
      </c>
      <c r="AI221" s="1" t="s">
        <v>52</v>
      </c>
      <c r="AJ221" s="1" t="s">
        <v>52</v>
      </c>
      <c r="AK221" s="1" t="s">
        <v>50</v>
      </c>
      <c r="AL221" s="1" t="s">
        <v>51</v>
      </c>
      <c r="AM221" s="1" t="s">
        <v>52</v>
      </c>
      <c r="AN221" s="1" t="s">
        <v>51</v>
      </c>
      <c r="AO221" s="1" t="s">
        <v>50</v>
      </c>
      <c r="AP221" s="1" t="s">
        <v>50</v>
      </c>
      <c r="AQ221" s="1" t="s">
        <v>51</v>
      </c>
      <c r="AR221" s="1" t="s">
        <v>51</v>
      </c>
      <c r="AS221" s="1" t="s">
        <v>50</v>
      </c>
      <c r="AT221" s="1" t="s">
        <v>52</v>
      </c>
      <c r="AU221" s="1" t="s">
        <v>52</v>
      </c>
      <c r="AV221" s="1" t="s">
        <v>52</v>
      </c>
      <c r="AW221" s="6" t="s">
        <v>51</v>
      </c>
    </row>
    <row r="222" spans="1:49" x14ac:dyDescent="0.25">
      <c r="A222" s="4">
        <v>264402</v>
      </c>
      <c r="B222" s="1">
        <v>86</v>
      </c>
      <c r="D222" s="1">
        <v>86</v>
      </c>
      <c r="E222" s="1">
        <v>1</v>
      </c>
      <c r="F222" s="1" t="s">
        <v>283</v>
      </c>
      <c r="G222" s="3">
        <v>10240</v>
      </c>
      <c r="H222" s="1">
        <v>90</v>
      </c>
      <c r="I222" s="1" t="s">
        <v>46</v>
      </c>
      <c r="J222" s="1" t="s">
        <v>47</v>
      </c>
      <c r="K222" s="1" t="s">
        <v>58</v>
      </c>
      <c r="L222" s="1">
        <v>25</v>
      </c>
      <c r="M222" s="1">
        <v>120</v>
      </c>
      <c r="N222" s="1">
        <v>70</v>
      </c>
      <c r="O222" s="1">
        <v>50</v>
      </c>
      <c r="P222" s="1">
        <v>95</v>
      </c>
      <c r="Q222" s="1">
        <v>61</v>
      </c>
      <c r="R222" s="1" t="s">
        <v>54</v>
      </c>
      <c r="S222" s="1" t="s">
        <v>51</v>
      </c>
      <c r="T222" s="1" t="s">
        <v>50</v>
      </c>
      <c r="U222" s="1" t="s">
        <v>50</v>
      </c>
      <c r="V222" s="1" t="s">
        <v>51</v>
      </c>
      <c r="W222" s="1" t="s">
        <v>51</v>
      </c>
      <c r="X222" s="1" t="s">
        <v>50</v>
      </c>
      <c r="Y222" s="1" t="s">
        <v>50</v>
      </c>
      <c r="Z222" s="1" t="s">
        <v>52</v>
      </c>
      <c r="AA222" s="1" t="s">
        <v>50</v>
      </c>
      <c r="AB222" s="1" t="s">
        <v>50</v>
      </c>
      <c r="AC222" s="1">
        <v>96</v>
      </c>
      <c r="AD222" s="1">
        <v>46</v>
      </c>
      <c r="AE222" s="1">
        <v>13.9</v>
      </c>
      <c r="AF222" s="1">
        <v>4.0999999999999996</v>
      </c>
      <c r="AI222" s="1" t="s">
        <v>52</v>
      </c>
      <c r="AJ222" s="1" t="s">
        <v>52</v>
      </c>
      <c r="AK222" s="1" t="s">
        <v>51</v>
      </c>
      <c r="AL222" s="1" t="s">
        <v>50</v>
      </c>
      <c r="AM222" s="1" t="s">
        <v>52</v>
      </c>
      <c r="AN222" s="1" t="s">
        <v>51</v>
      </c>
      <c r="AO222" s="1" t="s">
        <v>51</v>
      </c>
      <c r="AP222" s="1" t="s">
        <v>50</v>
      </c>
      <c r="AQ222" s="1" t="s">
        <v>50</v>
      </c>
      <c r="AR222" s="1" t="s">
        <v>50</v>
      </c>
      <c r="AS222" s="1" t="s">
        <v>51</v>
      </c>
      <c r="AT222" s="1" t="s">
        <v>52</v>
      </c>
      <c r="AU222" s="1" t="s">
        <v>52</v>
      </c>
      <c r="AV222" s="1" t="s">
        <v>52</v>
      </c>
      <c r="AW222" s="6" t="s">
        <v>51</v>
      </c>
    </row>
    <row r="223" spans="1:49" x14ac:dyDescent="0.25">
      <c r="A223" s="4">
        <v>264426</v>
      </c>
      <c r="B223" s="1">
        <v>57</v>
      </c>
      <c r="C223" s="1">
        <v>57</v>
      </c>
      <c r="D223" s="1">
        <v>45</v>
      </c>
      <c r="E223" s="1">
        <v>1</v>
      </c>
      <c r="F223" s="1" t="s">
        <v>284</v>
      </c>
      <c r="G223" s="3">
        <v>17333</v>
      </c>
      <c r="H223" s="1">
        <v>71</v>
      </c>
      <c r="I223" s="1" t="s">
        <v>46</v>
      </c>
      <c r="J223" s="1" t="s">
        <v>47</v>
      </c>
      <c r="K223" s="1" t="s">
        <v>58</v>
      </c>
      <c r="L223" s="1">
        <v>30.4</v>
      </c>
      <c r="M223" s="1">
        <v>98</v>
      </c>
      <c r="N223" s="1">
        <v>60</v>
      </c>
      <c r="O223" s="1">
        <v>38</v>
      </c>
      <c r="P223" s="1">
        <v>79</v>
      </c>
      <c r="Q223" s="1">
        <v>60</v>
      </c>
      <c r="R223" s="1" t="s">
        <v>59</v>
      </c>
      <c r="S223" s="1" t="s">
        <v>50</v>
      </c>
      <c r="T223" s="1" t="s">
        <v>50</v>
      </c>
      <c r="U223" s="1" t="s">
        <v>50</v>
      </c>
      <c r="V223" s="1" t="s">
        <v>51</v>
      </c>
      <c r="W223" s="1" t="s">
        <v>50</v>
      </c>
      <c r="X223" s="1" t="s">
        <v>51</v>
      </c>
      <c r="Z223" s="1" t="s">
        <v>52</v>
      </c>
      <c r="AA223" s="1" t="s">
        <v>50</v>
      </c>
      <c r="AB223" s="1" t="s">
        <v>51</v>
      </c>
      <c r="AC223" s="1">
        <v>100</v>
      </c>
      <c r="AD223" s="1">
        <v>50</v>
      </c>
      <c r="AF223" s="1">
        <v>4.2</v>
      </c>
      <c r="AK223" s="1" t="s">
        <v>51</v>
      </c>
      <c r="AL223" s="1" t="s">
        <v>50</v>
      </c>
      <c r="AN223" s="1" t="s">
        <v>51</v>
      </c>
      <c r="AO223" s="1" t="s">
        <v>51</v>
      </c>
      <c r="AP223" s="1" t="s">
        <v>51</v>
      </c>
      <c r="AQ223" s="1" t="s">
        <v>50</v>
      </c>
      <c r="AR223" s="1" t="s">
        <v>51</v>
      </c>
      <c r="AS223" s="1" t="s">
        <v>51</v>
      </c>
      <c r="AT223" s="1" t="s">
        <v>52</v>
      </c>
      <c r="AU223" s="1" t="s">
        <v>52</v>
      </c>
      <c r="AV223" s="1" t="s">
        <v>52</v>
      </c>
      <c r="AW223" s="6" t="s">
        <v>51</v>
      </c>
    </row>
    <row r="224" spans="1:49" x14ac:dyDescent="0.25">
      <c r="A224" s="4">
        <v>264718</v>
      </c>
      <c r="B224" s="1">
        <v>60</v>
      </c>
      <c r="D224" s="1">
        <v>60</v>
      </c>
      <c r="E224" s="1">
        <v>1</v>
      </c>
      <c r="F224" s="1" t="s">
        <v>285</v>
      </c>
      <c r="G224" s="3">
        <v>11064</v>
      </c>
      <c r="H224" s="1">
        <v>88</v>
      </c>
      <c r="I224" s="1" t="s">
        <v>46</v>
      </c>
      <c r="J224" s="1" t="s">
        <v>57</v>
      </c>
      <c r="K224" s="1" t="s">
        <v>58</v>
      </c>
      <c r="L224" s="1">
        <v>28.34</v>
      </c>
      <c r="M224" s="1">
        <v>135</v>
      </c>
      <c r="N224" s="1">
        <v>75</v>
      </c>
      <c r="O224" s="1">
        <v>60</v>
      </c>
      <c r="P224" s="1">
        <v>105</v>
      </c>
      <c r="Q224" s="1">
        <v>74</v>
      </c>
      <c r="R224" s="1" t="s">
        <v>54</v>
      </c>
      <c r="S224" s="1" t="s">
        <v>50</v>
      </c>
      <c r="T224" s="1" t="s">
        <v>50</v>
      </c>
      <c r="U224" s="1" t="s">
        <v>51</v>
      </c>
      <c r="V224" s="1" t="s">
        <v>51</v>
      </c>
      <c r="W224" s="1" t="s">
        <v>50</v>
      </c>
      <c r="X224" s="1" t="s">
        <v>51</v>
      </c>
      <c r="Y224" s="1" t="s">
        <v>51</v>
      </c>
      <c r="Z224" s="1" t="s">
        <v>52</v>
      </c>
      <c r="AA224" s="1" t="s">
        <v>50</v>
      </c>
      <c r="AB224" s="1" t="s">
        <v>50</v>
      </c>
      <c r="AC224" s="1">
        <v>66</v>
      </c>
      <c r="AD224" s="1">
        <v>74</v>
      </c>
      <c r="AF224" s="1">
        <v>4.5999999999999996</v>
      </c>
      <c r="AI224" s="1" t="s">
        <v>52</v>
      </c>
      <c r="AJ224" s="1" t="s">
        <v>52</v>
      </c>
      <c r="AL224" s="1" t="s">
        <v>51</v>
      </c>
      <c r="AM224" s="1" t="s">
        <v>52</v>
      </c>
      <c r="AN224" s="1" t="s">
        <v>51</v>
      </c>
      <c r="AO224" s="1" t="s">
        <v>51</v>
      </c>
      <c r="AP224" s="1" t="s">
        <v>50</v>
      </c>
      <c r="AQ224" s="1" t="s">
        <v>50</v>
      </c>
      <c r="AR224" s="1" t="s">
        <v>51</v>
      </c>
      <c r="AS224" s="1" t="s">
        <v>50</v>
      </c>
      <c r="AT224" s="1" t="s">
        <v>52</v>
      </c>
      <c r="AU224" s="1" t="s">
        <v>52</v>
      </c>
      <c r="AV224" s="1" t="s">
        <v>52</v>
      </c>
      <c r="AW224" s="6" t="s">
        <v>51</v>
      </c>
    </row>
    <row r="225" spans="1:49" x14ac:dyDescent="0.25">
      <c r="A225" s="4">
        <v>264823</v>
      </c>
      <c r="B225" s="1">
        <v>58</v>
      </c>
      <c r="C225" s="1">
        <v>58</v>
      </c>
      <c r="D225" s="1">
        <v>10</v>
      </c>
      <c r="E225" s="1">
        <v>1</v>
      </c>
      <c r="F225" s="1" t="s">
        <v>286</v>
      </c>
      <c r="G225" s="3">
        <v>26528</v>
      </c>
      <c r="H225" s="1">
        <v>46</v>
      </c>
      <c r="I225" s="1" t="s">
        <v>56</v>
      </c>
      <c r="J225" s="1" t="s">
        <v>70</v>
      </c>
      <c r="K225" s="1" t="s">
        <v>58</v>
      </c>
      <c r="L225" s="1">
        <v>26.8</v>
      </c>
      <c r="M225" s="1">
        <v>135</v>
      </c>
      <c r="N225" s="1">
        <v>80</v>
      </c>
      <c r="O225" s="1">
        <v>55</v>
      </c>
      <c r="P225" s="1">
        <v>107.5</v>
      </c>
      <c r="Q225" s="1">
        <v>95</v>
      </c>
      <c r="R225" s="1" t="s">
        <v>54</v>
      </c>
      <c r="S225" s="1" t="s">
        <v>50</v>
      </c>
      <c r="T225" s="1" t="s">
        <v>50</v>
      </c>
      <c r="U225" s="1" t="s">
        <v>50</v>
      </c>
      <c r="V225" s="1" t="s">
        <v>50</v>
      </c>
      <c r="W225" s="1" t="s">
        <v>50</v>
      </c>
      <c r="X225" s="1" t="s">
        <v>50</v>
      </c>
      <c r="Y225" s="1" t="s">
        <v>50</v>
      </c>
      <c r="Z225" s="1" t="s">
        <v>52</v>
      </c>
      <c r="AA225" s="1" t="s">
        <v>50</v>
      </c>
      <c r="AB225" s="1" t="s">
        <v>50</v>
      </c>
      <c r="AK225" s="1" t="s">
        <v>50</v>
      </c>
      <c r="AL225" s="1" t="s">
        <v>51</v>
      </c>
      <c r="AM225" s="1" t="s">
        <v>50</v>
      </c>
      <c r="AN225" s="1" t="s">
        <v>51</v>
      </c>
      <c r="AO225" s="1" t="s">
        <v>51</v>
      </c>
      <c r="AP225" s="1" t="s">
        <v>51</v>
      </c>
      <c r="AQ225" s="1" t="s">
        <v>50</v>
      </c>
      <c r="AR225" s="1" t="s">
        <v>50</v>
      </c>
      <c r="AS225" s="1" t="s">
        <v>50</v>
      </c>
      <c r="AT225" s="1" t="s">
        <v>52</v>
      </c>
      <c r="AU225" s="1" t="s">
        <v>52</v>
      </c>
      <c r="AV225" s="1" t="s">
        <v>52</v>
      </c>
      <c r="AW225" s="6" t="s">
        <v>51</v>
      </c>
    </row>
    <row r="226" spans="1:49" x14ac:dyDescent="0.25">
      <c r="A226" s="4">
        <v>265083</v>
      </c>
      <c r="B226" s="1">
        <v>55</v>
      </c>
      <c r="D226" s="1">
        <v>55</v>
      </c>
      <c r="E226" s="1">
        <v>1</v>
      </c>
      <c r="F226" s="1" t="s">
        <v>287</v>
      </c>
      <c r="G226" s="3">
        <v>13874</v>
      </c>
      <c r="H226" s="1">
        <v>81</v>
      </c>
      <c r="I226" s="1" t="s">
        <v>46</v>
      </c>
      <c r="J226" s="1" t="s">
        <v>47</v>
      </c>
      <c r="K226" s="1" t="s">
        <v>58</v>
      </c>
      <c r="L226" s="1">
        <v>28.13</v>
      </c>
      <c r="M226" s="1">
        <v>145</v>
      </c>
      <c r="N226" s="1">
        <v>60</v>
      </c>
      <c r="O226" s="1">
        <v>85</v>
      </c>
      <c r="P226" s="1">
        <v>102.5</v>
      </c>
      <c r="Q226" s="1">
        <v>60</v>
      </c>
      <c r="R226" s="1" t="s">
        <v>54</v>
      </c>
      <c r="S226" s="1" t="s">
        <v>50</v>
      </c>
      <c r="T226" s="1" t="s">
        <v>50</v>
      </c>
      <c r="U226" s="1" t="s">
        <v>50</v>
      </c>
      <c r="V226" s="1" t="s">
        <v>51</v>
      </c>
      <c r="W226" s="1" t="s">
        <v>50</v>
      </c>
      <c r="X226" s="1" t="s">
        <v>51</v>
      </c>
      <c r="Y226" s="1" t="s">
        <v>50</v>
      </c>
      <c r="Z226" s="1" t="s">
        <v>52</v>
      </c>
      <c r="AA226" s="1" t="s">
        <v>50</v>
      </c>
      <c r="AB226" s="1" t="s">
        <v>50</v>
      </c>
      <c r="AI226" s="1" t="s">
        <v>52</v>
      </c>
      <c r="AJ226" s="1" t="s">
        <v>52</v>
      </c>
      <c r="AK226" s="1" t="s">
        <v>50</v>
      </c>
      <c r="AL226" s="1" t="s">
        <v>51</v>
      </c>
      <c r="AM226" s="1" t="s">
        <v>52</v>
      </c>
      <c r="AN226" s="1" t="s">
        <v>51</v>
      </c>
      <c r="AO226" s="1" t="s">
        <v>50</v>
      </c>
      <c r="AQ226" s="1" t="s">
        <v>50</v>
      </c>
      <c r="AR226" s="1" t="s">
        <v>51</v>
      </c>
      <c r="AS226" s="1" t="s">
        <v>50</v>
      </c>
      <c r="AT226" s="1" t="s">
        <v>52</v>
      </c>
      <c r="AU226" s="1" t="s">
        <v>52</v>
      </c>
      <c r="AV226" s="1" t="s">
        <v>52</v>
      </c>
      <c r="AW226" s="6" t="s">
        <v>50</v>
      </c>
    </row>
    <row r="227" spans="1:49" x14ac:dyDescent="0.25">
      <c r="A227" s="4">
        <v>265185</v>
      </c>
      <c r="B227" s="1">
        <v>66</v>
      </c>
      <c r="C227" s="1">
        <v>66</v>
      </c>
      <c r="D227" s="1">
        <v>63</v>
      </c>
      <c r="E227" s="1">
        <v>1</v>
      </c>
      <c r="F227" s="1" t="s">
        <v>288</v>
      </c>
      <c r="G227" s="3">
        <v>9672</v>
      </c>
      <c r="H227" s="1">
        <v>92</v>
      </c>
      <c r="I227" s="1" t="s">
        <v>46</v>
      </c>
      <c r="J227" s="1" t="s">
        <v>47</v>
      </c>
      <c r="K227" s="1" t="s">
        <v>58</v>
      </c>
      <c r="O227" s="1">
        <v>0</v>
      </c>
      <c r="P227" s="1">
        <v>0</v>
      </c>
      <c r="S227" s="1" t="s">
        <v>50</v>
      </c>
      <c r="T227" s="1" t="s">
        <v>51</v>
      </c>
      <c r="V227" s="1" t="s">
        <v>50</v>
      </c>
      <c r="W227" s="1" t="s">
        <v>51</v>
      </c>
      <c r="X227" s="1" t="s">
        <v>51</v>
      </c>
      <c r="Y227" s="1" t="s">
        <v>51</v>
      </c>
      <c r="Z227" s="1" t="s">
        <v>52</v>
      </c>
      <c r="AA227" s="1" t="s">
        <v>50</v>
      </c>
      <c r="AB227" s="1" t="s">
        <v>51</v>
      </c>
      <c r="AK227" s="1" t="s">
        <v>50</v>
      </c>
      <c r="AL227" s="1" t="s">
        <v>51</v>
      </c>
      <c r="AN227" s="1" t="s">
        <v>51</v>
      </c>
      <c r="AO227" s="1" t="s">
        <v>51</v>
      </c>
      <c r="AP227" s="1" t="s">
        <v>51</v>
      </c>
      <c r="AQ227" s="1" t="s">
        <v>50</v>
      </c>
      <c r="AR227" s="1" t="s">
        <v>50</v>
      </c>
      <c r="AS227" s="1" t="s">
        <v>50</v>
      </c>
      <c r="AT227" s="1" t="s">
        <v>52</v>
      </c>
      <c r="AU227" s="1" t="s">
        <v>52</v>
      </c>
      <c r="AV227" s="1" t="s">
        <v>52</v>
      </c>
      <c r="AW227" s="6" t="s">
        <v>51</v>
      </c>
    </row>
    <row r="228" spans="1:49" x14ac:dyDescent="0.25">
      <c r="A228" s="4">
        <v>266497</v>
      </c>
      <c r="B228" s="1">
        <v>64</v>
      </c>
      <c r="C228" s="1">
        <v>64</v>
      </c>
      <c r="D228" s="1">
        <v>54</v>
      </c>
      <c r="E228" s="1">
        <v>1</v>
      </c>
      <c r="F228" s="1" t="s">
        <v>289</v>
      </c>
      <c r="G228" s="3">
        <v>7603</v>
      </c>
      <c r="H228" s="1">
        <v>98</v>
      </c>
      <c r="I228" s="1" t="s">
        <v>56</v>
      </c>
      <c r="J228" s="1" t="s">
        <v>47</v>
      </c>
      <c r="K228" s="1" t="s">
        <v>58</v>
      </c>
      <c r="L228" s="1">
        <v>24.3</v>
      </c>
      <c r="M228" s="1">
        <v>110</v>
      </c>
      <c r="N228" s="1">
        <v>70</v>
      </c>
      <c r="O228" s="1">
        <v>40</v>
      </c>
      <c r="P228" s="1">
        <v>90</v>
      </c>
      <c r="Q228" s="1">
        <v>73</v>
      </c>
      <c r="R228" s="1" t="s">
        <v>59</v>
      </c>
      <c r="S228" s="1" t="s">
        <v>50</v>
      </c>
      <c r="T228" s="1" t="s">
        <v>50</v>
      </c>
      <c r="U228" s="1" t="s">
        <v>50</v>
      </c>
      <c r="V228" s="1" t="s">
        <v>51</v>
      </c>
      <c r="W228" s="1" t="s">
        <v>50</v>
      </c>
      <c r="X228" s="1" t="s">
        <v>51</v>
      </c>
      <c r="Y228" s="1" t="s">
        <v>50</v>
      </c>
      <c r="Z228" s="1" t="s">
        <v>52</v>
      </c>
      <c r="AA228" s="1" t="s">
        <v>50</v>
      </c>
      <c r="AB228" s="1" t="s">
        <v>51</v>
      </c>
      <c r="AC228" s="1">
        <v>122</v>
      </c>
      <c r="AD228" s="1">
        <v>43</v>
      </c>
      <c r="AE228" s="1">
        <v>136</v>
      </c>
      <c r="AF228" s="1">
        <v>4.5</v>
      </c>
      <c r="AK228" s="1" t="s">
        <v>50</v>
      </c>
      <c r="AL228" s="1" t="s">
        <v>50</v>
      </c>
      <c r="AM228" s="1" t="s">
        <v>50</v>
      </c>
      <c r="AN228" s="1" t="s">
        <v>50</v>
      </c>
      <c r="AO228" s="1" t="s">
        <v>51</v>
      </c>
      <c r="AP228" s="1" t="s">
        <v>50</v>
      </c>
      <c r="AQ228" s="1" t="s">
        <v>50</v>
      </c>
      <c r="AR228" s="1" t="s">
        <v>50</v>
      </c>
      <c r="AS228" s="1" t="s">
        <v>50</v>
      </c>
      <c r="AT228" s="1" t="s">
        <v>52</v>
      </c>
      <c r="AU228" s="1" t="s">
        <v>52</v>
      </c>
      <c r="AV228" s="1" t="s">
        <v>52</v>
      </c>
      <c r="AW228" s="6" t="s">
        <v>51</v>
      </c>
    </row>
    <row r="229" spans="1:49" x14ac:dyDescent="0.25">
      <c r="A229" s="4">
        <v>266588</v>
      </c>
      <c r="B229" s="1">
        <v>56</v>
      </c>
      <c r="D229" s="1">
        <v>56</v>
      </c>
      <c r="E229" s="1">
        <v>1</v>
      </c>
      <c r="F229" s="1" t="s">
        <v>290</v>
      </c>
      <c r="G229" s="3">
        <v>15726</v>
      </c>
      <c r="H229" s="1">
        <v>75</v>
      </c>
      <c r="I229" s="1" t="s">
        <v>56</v>
      </c>
      <c r="J229" s="1" t="s">
        <v>47</v>
      </c>
      <c r="K229" s="1" t="s">
        <v>58</v>
      </c>
      <c r="L229" s="1">
        <v>31.55</v>
      </c>
      <c r="M229" s="1">
        <v>120</v>
      </c>
      <c r="N229" s="1">
        <v>80</v>
      </c>
      <c r="O229" s="1">
        <v>40</v>
      </c>
      <c r="P229" s="1">
        <v>100</v>
      </c>
      <c r="Q229" s="1">
        <v>76</v>
      </c>
      <c r="R229" s="1" t="s">
        <v>59</v>
      </c>
      <c r="S229" s="1" t="s">
        <v>50</v>
      </c>
      <c r="T229" s="1" t="s">
        <v>51</v>
      </c>
      <c r="U229" s="1" t="s">
        <v>51</v>
      </c>
      <c r="V229" s="1" t="s">
        <v>51</v>
      </c>
      <c r="W229" s="1" t="s">
        <v>50</v>
      </c>
      <c r="X229" s="1" t="s">
        <v>51</v>
      </c>
      <c r="Y229" s="1" t="s">
        <v>51</v>
      </c>
      <c r="Z229" s="1" t="s">
        <v>52</v>
      </c>
      <c r="AA229" s="1" t="s">
        <v>50</v>
      </c>
      <c r="AB229" s="1" t="s">
        <v>50</v>
      </c>
      <c r="AC229" s="1">
        <v>142</v>
      </c>
      <c r="AD229" s="1">
        <v>42</v>
      </c>
      <c r="AE229" s="1">
        <v>135</v>
      </c>
      <c r="AF229" s="1">
        <v>4.5999999999999996</v>
      </c>
      <c r="AI229" s="1" t="s">
        <v>52</v>
      </c>
      <c r="AJ229" s="1" t="s">
        <v>52</v>
      </c>
      <c r="AK229" s="1" t="s">
        <v>50</v>
      </c>
      <c r="AL229" s="1" t="s">
        <v>50</v>
      </c>
      <c r="AM229" s="1" t="s">
        <v>52</v>
      </c>
      <c r="AN229" s="1" t="s">
        <v>50</v>
      </c>
      <c r="AO229" s="1" t="s">
        <v>51</v>
      </c>
      <c r="AP229" s="1" t="s">
        <v>50</v>
      </c>
      <c r="AQ229" s="1" t="s">
        <v>50</v>
      </c>
      <c r="AR229" s="1" t="s">
        <v>50</v>
      </c>
      <c r="AS229" s="1" t="s">
        <v>50</v>
      </c>
      <c r="AT229" s="1" t="s">
        <v>52</v>
      </c>
      <c r="AU229" s="1" t="s">
        <v>52</v>
      </c>
      <c r="AV229" s="1" t="s">
        <v>52</v>
      </c>
      <c r="AW229" s="6" t="s">
        <v>51</v>
      </c>
    </row>
    <row r="230" spans="1:49" x14ac:dyDescent="0.25">
      <c r="A230" s="4">
        <v>267153</v>
      </c>
      <c r="B230" s="1">
        <v>65</v>
      </c>
      <c r="C230" s="1">
        <v>65</v>
      </c>
      <c r="D230" s="1">
        <v>43</v>
      </c>
      <c r="E230" s="1">
        <v>1</v>
      </c>
      <c r="F230" s="1" t="s">
        <v>291</v>
      </c>
      <c r="G230" s="3">
        <v>16739</v>
      </c>
      <c r="H230" s="1">
        <v>73</v>
      </c>
      <c r="I230" s="1" t="s">
        <v>46</v>
      </c>
      <c r="J230" s="1" t="s">
        <v>47</v>
      </c>
      <c r="K230" s="1" t="s">
        <v>58</v>
      </c>
      <c r="L230" s="1">
        <v>34.5</v>
      </c>
      <c r="M230" s="1">
        <v>190</v>
      </c>
      <c r="N230" s="1">
        <v>100</v>
      </c>
      <c r="O230" s="1">
        <v>90</v>
      </c>
      <c r="P230" s="1">
        <v>145</v>
      </c>
      <c r="Q230" s="1">
        <v>93</v>
      </c>
      <c r="R230" s="1" t="s">
        <v>54</v>
      </c>
      <c r="S230" s="1" t="s">
        <v>51</v>
      </c>
      <c r="T230" s="1" t="s">
        <v>50</v>
      </c>
      <c r="U230" s="1" t="s">
        <v>50</v>
      </c>
      <c r="V230" s="1" t="s">
        <v>51</v>
      </c>
      <c r="W230" s="1" t="s">
        <v>50</v>
      </c>
      <c r="X230" s="1" t="s">
        <v>51</v>
      </c>
      <c r="Y230" s="1" t="s">
        <v>50</v>
      </c>
      <c r="Z230" s="1" t="s">
        <v>52</v>
      </c>
      <c r="AA230" s="1" t="s">
        <v>50</v>
      </c>
      <c r="AB230" s="1" t="s">
        <v>50</v>
      </c>
      <c r="AC230" s="1">
        <v>66</v>
      </c>
      <c r="AD230" s="1">
        <v>81</v>
      </c>
      <c r="AF230" s="1">
        <v>4.0999999999999996</v>
      </c>
      <c r="AK230" s="1" t="s">
        <v>50</v>
      </c>
      <c r="AL230" s="1" t="s">
        <v>50</v>
      </c>
      <c r="AM230" s="1" t="s">
        <v>50</v>
      </c>
      <c r="AN230" s="1" t="s">
        <v>51</v>
      </c>
      <c r="AO230" s="1" t="s">
        <v>50</v>
      </c>
      <c r="AP230" s="1" t="s">
        <v>50</v>
      </c>
      <c r="AQ230" s="1" t="s">
        <v>50</v>
      </c>
      <c r="AR230" s="1" t="s">
        <v>50</v>
      </c>
      <c r="AS230" s="1" t="s">
        <v>50</v>
      </c>
      <c r="AT230" s="1" t="s">
        <v>52</v>
      </c>
      <c r="AU230" s="1" t="s">
        <v>52</v>
      </c>
      <c r="AV230" s="1" t="s">
        <v>52</v>
      </c>
      <c r="AW230" s="6" t="s">
        <v>51</v>
      </c>
    </row>
    <row r="231" spans="1:49" x14ac:dyDescent="0.25">
      <c r="A231" s="4">
        <v>267474</v>
      </c>
      <c r="B231" s="1">
        <v>60</v>
      </c>
      <c r="C231" s="1">
        <v>60</v>
      </c>
      <c r="D231" s="1">
        <v>50</v>
      </c>
      <c r="E231" s="1">
        <v>1</v>
      </c>
      <c r="F231" s="1" t="s">
        <v>292</v>
      </c>
      <c r="G231" s="3">
        <v>33270</v>
      </c>
      <c r="H231" s="1">
        <v>27</v>
      </c>
      <c r="I231" s="1" t="s">
        <v>56</v>
      </c>
      <c r="J231" s="1" t="s">
        <v>47</v>
      </c>
      <c r="K231" s="1" t="s">
        <v>58</v>
      </c>
      <c r="L231" s="1">
        <v>21.56</v>
      </c>
      <c r="M231" s="1">
        <v>140</v>
      </c>
      <c r="N231" s="1">
        <v>75</v>
      </c>
      <c r="O231" s="1">
        <v>65</v>
      </c>
      <c r="P231" s="1">
        <v>107.5</v>
      </c>
      <c r="Q231" s="1">
        <v>64</v>
      </c>
      <c r="R231" s="1" t="s">
        <v>49</v>
      </c>
      <c r="S231" s="1" t="s">
        <v>50</v>
      </c>
      <c r="T231" s="1" t="s">
        <v>50</v>
      </c>
      <c r="U231" s="1" t="s">
        <v>50</v>
      </c>
      <c r="V231" s="1" t="s">
        <v>50</v>
      </c>
      <c r="W231" s="1" t="s">
        <v>50</v>
      </c>
      <c r="X231" s="1" t="s">
        <v>50</v>
      </c>
      <c r="Y231" s="1" t="s">
        <v>50</v>
      </c>
      <c r="Z231" s="1" t="s">
        <v>52</v>
      </c>
      <c r="AA231" s="1" t="s">
        <v>50</v>
      </c>
      <c r="AB231" s="1" t="s">
        <v>50</v>
      </c>
      <c r="AI231" s="1" t="s">
        <v>52</v>
      </c>
      <c r="AJ231" s="1" t="s">
        <v>52</v>
      </c>
      <c r="AK231" s="1" t="s">
        <v>52</v>
      </c>
      <c r="AL231" s="1" t="s">
        <v>52</v>
      </c>
      <c r="AM231" s="1" t="s">
        <v>52</v>
      </c>
      <c r="AN231" s="1" t="s">
        <v>52</v>
      </c>
      <c r="AO231" s="1" t="s">
        <v>52</v>
      </c>
      <c r="AP231" s="1" t="s">
        <v>52</v>
      </c>
      <c r="AQ231" s="1" t="s">
        <v>50</v>
      </c>
      <c r="AR231" s="1" t="s">
        <v>52</v>
      </c>
      <c r="AS231" s="1" t="s">
        <v>52</v>
      </c>
      <c r="AT231" s="1" t="s">
        <v>52</v>
      </c>
      <c r="AU231" s="1" t="s">
        <v>52</v>
      </c>
      <c r="AV231" s="1" t="s">
        <v>52</v>
      </c>
      <c r="AW231" s="6" t="s">
        <v>50</v>
      </c>
    </row>
    <row r="232" spans="1:49" x14ac:dyDescent="0.25">
      <c r="A232" s="4">
        <v>267610</v>
      </c>
      <c r="B232" s="1">
        <v>65</v>
      </c>
      <c r="D232" s="1">
        <v>65</v>
      </c>
      <c r="E232" s="1">
        <v>1</v>
      </c>
      <c r="F232" s="1" t="s">
        <v>293</v>
      </c>
      <c r="G232" s="3">
        <v>14985</v>
      </c>
      <c r="H232" s="1">
        <v>77</v>
      </c>
      <c r="I232" s="1" t="s">
        <v>46</v>
      </c>
      <c r="J232" s="1" t="s">
        <v>47</v>
      </c>
      <c r="K232" s="1" t="s">
        <v>58</v>
      </c>
      <c r="L232" s="1">
        <v>46.62</v>
      </c>
      <c r="M232" s="1">
        <v>115</v>
      </c>
      <c r="N232" s="1">
        <v>70</v>
      </c>
      <c r="O232" s="1">
        <v>45</v>
      </c>
      <c r="P232" s="1">
        <v>92.5</v>
      </c>
      <c r="Q232" s="1">
        <v>85</v>
      </c>
      <c r="R232" s="1" t="s">
        <v>54</v>
      </c>
      <c r="S232" s="1" t="s">
        <v>50</v>
      </c>
      <c r="T232" s="1" t="s">
        <v>50</v>
      </c>
      <c r="U232" s="1" t="s">
        <v>50</v>
      </c>
      <c r="V232" s="1" t="s">
        <v>51</v>
      </c>
      <c r="W232" s="1" t="s">
        <v>51</v>
      </c>
      <c r="X232" s="1" t="s">
        <v>50</v>
      </c>
      <c r="Y232" s="1" t="s">
        <v>50</v>
      </c>
      <c r="Z232" s="1" t="s">
        <v>52</v>
      </c>
      <c r="AA232" s="1" t="s">
        <v>50</v>
      </c>
      <c r="AB232" s="1" t="s">
        <v>51</v>
      </c>
      <c r="AI232" s="1" t="s">
        <v>52</v>
      </c>
      <c r="AJ232" s="1" t="s">
        <v>52</v>
      </c>
      <c r="AK232" s="1" t="s">
        <v>51</v>
      </c>
      <c r="AL232" s="1" t="s">
        <v>50</v>
      </c>
      <c r="AM232" s="1" t="s">
        <v>52</v>
      </c>
      <c r="AN232" s="1" t="s">
        <v>50</v>
      </c>
      <c r="AO232" s="1" t="s">
        <v>51</v>
      </c>
      <c r="AP232" s="1" t="s">
        <v>50</v>
      </c>
      <c r="AQ232" s="1" t="s">
        <v>50</v>
      </c>
      <c r="AR232" s="1" t="s">
        <v>50</v>
      </c>
      <c r="AS232" s="1" t="s">
        <v>50</v>
      </c>
      <c r="AT232" s="1" t="s">
        <v>52</v>
      </c>
      <c r="AU232" s="1" t="s">
        <v>52</v>
      </c>
      <c r="AV232" s="1" t="s">
        <v>52</v>
      </c>
      <c r="AW232" s="6" t="s">
        <v>51</v>
      </c>
    </row>
    <row r="233" spans="1:49" x14ac:dyDescent="0.25">
      <c r="A233" s="4">
        <v>268065</v>
      </c>
      <c r="B233" s="1">
        <v>55</v>
      </c>
      <c r="C233" s="1">
        <v>55</v>
      </c>
      <c r="D233" s="1">
        <v>55</v>
      </c>
      <c r="E233" s="1">
        <v>1</v>
      </c>
      <c r="F233" s="1" t="s">
        <v>294</v>
      </c>
      <c r="G233" s="3">
        <v>20650</v>
      </c>
      <c r="H233" s="1">
        <v>62</v>
      </c>
      <c r="I233" s="1" t="s">
        <v>56</v>
      </c>
      <c r="J233" s="1" t="s">
        <v>57</v>
      </c>
      <c r="K233" s="1" t="s">
        <v>58</v>
      </c>
      <c r="L233" s="1">
        <v>38.4</v>
      </c>
      <c r="M233" s="1">
        <v>110</v>
      </c>
      <c r="N233" s="1">
        <v>65</v>
      </c>
      <c r="O233" s="1">
        <v>45</v>
      </c>
      <c r="P233" s="1">
        <v>87.5</v>
      </c>
      <c r="Q233" s="1">
        <v>68</v>
      </c>
      <c r="R233" s="1" t="s">
        <v>54</v>
      </c>
      <c r="S233" s="1" t="s">
        <v>50</v>
      </c>
      <c r="T233" s="1" t="s">
        <v>50</v>
      </c>
      <c r="U233" s="1" t="s">
        <v>51</v>
      </c>
      <c r="V233" s="1" t="s">
        <v>51</v>
      </c>
      <c r="W233" s="1" t="s">
        <v>50</v>
      </c>
      <c r="X233" s="1" t="s">
        <v>50</v>
      </c>
      <c r="Y233" s="1" t="s">
        <v>50</v>
      </c>
      <c r="Z233" s="1" t="s">
        <v>52</v>
      </c>
      <c r="AA233" s="1" t="s">
        <v>50</v>
      </c>
      <c r="AB233" s="1" t="s">
        <v>50</v>
      </c>
      <c r="AC233" s="1">
        <v>76</v>
      </c>
      <c r="AD233" s="1" t="s">
        <v>92</v>
      </c>
      <c r="AE233" s="1">
        <v>154</v>
      </c>
      <c r="AF233" s="1">
        <v>5</v>
      </c>
      <c r="AK233" s="1" t="s">
        <v>51</v>
      </c>
      <c r="AL233" s="1" t="s">
        <v>50</v>
      </c>
      <c r="AM233" s="1" t="s">
        <v>50</v>
      </c>
      <c r="AN233" s="1" t="s">
        <v>51</v>
      </c>
      <c r="AO233" s="1" t="s">
        <v>51</v>
      </c>
      <c r="AP233" s="1" t="s">
        <v>51</v>
      </c>
      <c r="AQ233" s="1" t="s">
        <v>50</v>
      </c>
      <c r="AR233" s="1" t="s">
        <v>51</v>
      </c>
      <c r="AS233" s="1" t="s">
        <v>50</v>
      </c>
      <c r="AT233" s="1" t="s">
        <v>52</v>
      </c>
      <c r="AU233" s="1" t="s">
        <v>52</v>
      </c>
      <c r="AV233" s="1" t="s">
        <v>52</v>
      </c>
      <c r="AW233" s="6" t="s">
        <v>51</v>
      </c>
    </row>
    <row r="234" spans="1:49" x14ac:dyDescent="0.25">
      <c r="A234" s="4">
        <v>268220</v>
      </c>
      <c r="B234" s="1">
        <v>60</v>
      </c>
      <c r="D234" s="1">
        <v>60</v>
      </c>
      <c r="E234" s="1">
        <v>1</v>
      </c>
      <c r="F234" s="1" t="s">
        <v>295</v>
      </c>
      <c r="G234" s="3">
        <v>14957</v>
      </c>
      <c r="H234" s="1">
        <v>78</v>
      </c>
      <c r="I234" s="1" t="s">
        <v>56</v>
      </c>
      <c r="J234" s="1" t="s">
        <v>57</v>
      </c>
      <c r="K234" s="1" t="s">
        <v>48</v>
      </c>
      <c r="L234" s="1">
        <v>27.24</v>
      </c>
      <c r="M234" s="1">
        <v>120</v>
      </c>
      <c r="N234" s="1">
        <v>60</v>
      </c>
      <c r="O234" s="1">
        <v>60</v>
      </c>
      <c r="P234" s="1">
        <v>90</v>
      </c>
      <c r="Q234" s="1">
        <v>63</v>
      </c>
      <c r="R234" s="1" t="s">
        <v>49</v>
      </c>
      <c r="S234" s="1" t="s">
        <v>50</v>
      </c>
      <c r="T234" s="1" t="s">
        <v>50</v>
      </c>
      <c r="U234" s="1" t="s">
        <v>50</v>
      </c>
      <c r="V234" s="1" t="s">
        <v>51</v>
      </c>
      <c r="W234" s="1" t="s">
        <v>51</v>
      </c>
      <c r="X234" s="1" t="s">
        <v>51</v>
      </c>
      <c r="Y234" s="1" t="s">
        <v>51</v>
      </c>
      <c r="Z234" s="1" t="s">
        <v>52</v>
      </c>
      <c r="AA234" s="1" t="s">
        <v>50</v>
      </c>
      <c r="AB234" s="1" t="s">
        <v>50</v>
      </c>
      <c r="AI234" s="1" t="s">
        <v>52</v>
      </c>
      <c r="AJ234" s="1" t="s">
        <v>52</v>
      </c>
      <c r="AK234" s="1" t="s">
        <v>50</v>
      </c>
      <c r="AL234" s="1" t="s">
        <v>51</v>
      </c>
      <c r="AM234" s="1" t="s">
        <v>52</v>
      </c>
      <c r="AN234" s="1" t="s">
        <v>50</v>
      </c>
      <c r="AO234" s="1" t="s">
        <v>51</v>
      </c>
      <c r="AP234" s="1" t="s">
        <v>50</v>
      </c>
      <c r="AQ234" s="1" t="s">
        <v>50</v>
      </c>
      <c r="AR234" s="1" t="s">
        <v>51</v>
      </c>
      <c r="AS234" s="1" t="s">
        <v>50</v>
      </c>
      <c r="AT234" s="1" t="s">
        <v>52</v>
      </c>
      <c r="AU234" s="1" t="s">
        <v>52</v>
      </c>
      <c r="AV234" s="1" t="s">
        <v>52</v>
      </c>
      <c r="AW234" s="6" t="s">
        <v>51</v>
      </c>
    </row>
    <row r="235" spans="1:49" x14ac:dyDescent="0.25">
      <c r="A235" s="4">
        <v>268499</v>
      </c>
      <c r="B235" s="1">
        <v>58</v>
      </c>
      <c r="D235" s="1">
        <v>58</v>
      </c>
      <c r="E235" s="1">
        <v>1</v>
      </c>
      <c r="F235" s="1" t="s">
        <v>296</v>
      </c>
      <c r="G235" s="3">
        <v>10085</v>
      </c>
      <c r="H235" s="1">
        <v>91</v>
      </c>
      <c r="I235" s="1" t="s">
        <v>56</v>
      </c>
      <c r="J235" s="1" t="s">
        <v>47</v>
      </c>
      <c r="K235" s="1" t="s">
        <v>58</v>
      </c>
      <c r="L235" s="1">
        <v>21.22</v>
      </c>
      <c r="M235" s="1">
        <v>110</v>
      </c>
      <c r="N235" s="1">
        <v>70</v>
      </c>
      <c r="O235" s="1">
        <v>40</v>
      </c>
      <c r="P235" s="1">
        <v>90</v>
      </c>
      <c r="Q235" s="1">
        <v>68</v>
      </c>
      <c r="R235" s="1" t="s">
        <v>54</v>
      </c>
      <c r="S235" s="1" t="s">
        <v>51</v>
      </c>
      <c r="T235" s="1" t="s">
        <v>50</v>
      </c>
      <c r="U235" s="1" t="s">
        <v>50</v>
      </c>
      <c r="V235" s="1" t="s">
        <v>50</v>
      </c>
      <c r="W235" s="1" t="s">
        <v>50</v>
      </c>
      <c r="X235" s="1" t="s">
        <v>51</v>
      </c>
      <c r="Y235" s="1" t="s">
        <v>50</v>
      </c>
      <c r="Z235" s="1" t="b">
        <v>1</v>
      </c>
      <c r="AA235" s="1" t="s">
        <v>50</v>
      </c>
      <c r="AB235" s="1" t="s">
        <v>51</v>
      </c>
      <c r="AC235" s="1">
        <v>68</v>
      </c>
      <c r="AD235" s="1">
        <v>82</v>
      </c>
      <c r="AE235" s="1">
        <v>103</v>
      </c>
      <c r="AF235" s="1">
        <v>4</v>
      </c>
      <c r="AI235" s="1" t="s">
        <v>52</v>
      </c>
      <c r="AJ235" s="1" t="s">
        <v>52</v>
      </c>
      <c r="AK235" s="1" t="s">
        <v>50</v>
      </c>
      <c r="AL235" s="1" t="s">
        <v>51</v>
      </c>
      <c r="AM235" s="1" t="s">
        <v>52</v>
      </c>
      <c r="AN235" s="1" t="s">
        <v>50</v>
      </c>
      <c r="AO235" s="1" t="s">
        <v>51</v>
      </c>
      <c r="AP235" s="1" t="s">
        <v>50</v>
      </c>
      <c r="AQ235" s="1" t="s">
        <v>51</v>
      </c>
      <c r="AR235" s="1" t="s">
        <v>50</v>
      </c>
      <c r="AS235" s="1" t="s">
        <v>50</v>
      </c>
      <c r="AT235" s="1" t="s">
        <v>52</v>
      </c>
      <c r="AU235" s="1" t="s">
        <v>52</v>
      </c>
      <c r="AV235" s="1" t="s">
        <v>52</v>
      </c>
      <c r="AW235" s="6" t="s">
        <v>51</v>
      </c>
    </row>
    <row r="236" spans="1:49" x14ac:dyDescent="0.25">
      <c r="A236" s="4">
        <v>268874</v>
      </c>
      <c r="B236" s="1">
        <v>55</v>
      </c>
      <c r="C236" s="1">
        <v>55</v>
      </c>
      <c r="D236" s="1">
        <v>40</v>
      </c>
      <c r="E236" s="1">
        <v>1</v>
      </c>
      <c r="F236" s="1" t="s">
        <v>297</v>
      </c>
      <c r="G236" s="3">
        <v>15881</v>
      </c>
      <c r="H236" s="1">
        <v>75</v>
      </c>
      <c r="I236" s="1" t="s">
        <v>56</v>
      </c>
      <c r="J236" s="1" t="s">
        <v>47</v>
      </c>
      <c r="K236" s="1" t="s">
        <v>48</v>
      </c>
      <c r="L236" s="1">
        <v>38.4</v>
      </c>
      <c r="M236" s="1">
        <v>106</v>
      </c>
      <c r="N236" s="1">
        <v>60</v>
      </c>
      <c r="O236" s="1">
        <v>46</v>
      </c>
      <c r="P236" s="1">
        <v>83</v>
      </c>
      <c r="Q236" s="1">
        <v>113</v>
      </c>
      <c r="R236" s="1" t="s">
        <v>54</v>
      </c>
      <c r="S236" s="1" t="s">
        <v>50</v>
      </c>
      <c r="T236" s="1" t="s">
        <v>50</v>
      </c>
      <c r="U236" s="1" t="s">
        <v>50</v>
      </c>
      <c r="V236" s="1" t="s">
        <v>51</v>
      </c>
      <c r="W236" s="1" t="s">
        <v>51</v>
      </c>
      <c r="X236" s="1" t="s">
        <v>51</v>
      </c>
      <c r="Y236" s="1" t="s">
        <v>50</v>
      </c>
      <c r="Z236" s="1" t="s">
        <v>52</v>
      </c>
      <c r="AA236" s="1" t="s">
        <v>50</v>
      </c>
      <c r="AB236" s="1" t="s">
        <v>50</v>
      </c>
      <c r="AC236" s="1">
        <v>81</v>
      </c>
      <c r="AD236" s="1">
        <v>83</v>
      </c>
      <c r="AE236" s="1">
        <v>129</v>
      </c>
      <c r="AF236" s="1">
        <v>4.7</v>
      </c>
      <c r="AI236" s="1">
        <v>4.5</v>
      </c>
      <c r="AJ236" s="1">
        <v>2.4</v>
      </c>
      <c r="AK236" s="1" t="s">
        <v>51</v>
      </c>
      <c r="AL236" s="1" t="s">
        <v>50</v>
      </c>
      <c r="AM236" s="1" t="s">
        <v>50</v>
      </c>
      <c r="AN236" s="1" t="s">
        <v>51</v>
      </c>
      <c r="AO236" s="1" t="s">
        <v>51</v>
      </c>
      <c r="AP236" s="1" t="s">
        <v>50</v>
      </c>
      <c r="AQ236" s="1" t="s">
        <v>51</v>
      </c>
      <c r="AR236" s="1" t="s">
        <v>51</v>
      </c>
      <c r="AS236" s="1" t="s">
        <v>50</v>
      </c>
      <c r="AT236" s="1" t="s">
        <v>52</v>
      </c>
      <c r="AU236" s="1" t="s">
        <v>52</v>
      </c>
      <c r="AV236" s="1" t="s">
        <v>52</v>
      </c>
      <c r="AW236" s="6" t="s">
        <v>51</v>
      </c>
    </row>
    <row r="237" spans="1:49" x14ac:dyDescent="0.25">
      <c r="A237" s="4">
        <v>269029</v>
      </c>
      <c r="B237" s="1">
        <v>55</v>
      </c>
      <c r="C237" s="1">
        <v>55</v>
      </c>
      <c r="D237" s="1">
        <v>45</v>
      </c>
      <c r="E237" s="1">
        <v>1</v>
      </c>
      <c r="F237" s="1" t="s">
        <v>298</v>
      </c>
      <c r="G237" s="3">
        <v>26199</v>
      </c>
      <c r="H237" s="1">
        <v>47</v>
      </c>
      <c r="I237" s="1" t="s">
        <v>46</v>
      </c>
      <c r="J237" s="1" t="s">
        <v>47</v>
      </c>
      <c r="K237" s="1" t="s">
        <v>58</v>
      </c>
      <c r="L237" s="1">
        <v>29.8</v>
      </c>
      <c r="M237" s="1">
        <v>115</v>
      </c>
      <c r="N237" s="1">
        <v>70</v>
      </c>
      <c r="O237" s="1">
        <v>45</v>
      </c>
      <c r="P237" s="1">
        <v>92.5</v>
      </c>
      <c r="Q237" s="1">
        <v>65</v>
      </c>
      <c r="R237" s="1" t="s">
        <v>49</v>
      </c>
      <c r="S237" s="1" t="s">
        <v>50</v>
      </c>
      <c r="T237" s="1" t="s">
        <v>50</v>
      </c>
      <c r="U237" s="1" t="s">
        <v>50</v>
      </c>
      <c r="V237" s="1" t="s">
        <v>51</v>
      </c>
      <c r="W237" s="1" t="s">
        <v>50</v>
      </c>
      <c r="X237" s="1" t="s">
        <v>50</v>
      </c>
      <c r="Y237" s="1" t="s">
        <v>50</v>
      </c>
      <c r="Z237" s="1" t="s">
        <v>52</v>
      </c>
      <c r="AA237" s="1" t="s">
        <v>50</v>
      </c>
      <c r="AB237" s="1" t="s">
        <v>50</v>
      </c>
      <c r="AK237" s="1" t="s">
        <v>51</v>
      </c>
      <c r="AL237" s="1" t="s">
        <v>50</v>
      </c>
      <c r="AM237" s="1" t="s">
        <v>50</v>
      </c>
      <c r="AN237" s="1" t="s">
        <v>51</v>
      </c>
      <c r="AO237" s="1" t="s">
        <v>50</v>
      </c>
      <c r="AP237" s="1" t="s">
        <v>50</v>
      </c>
      <c r="AQ237" s="1" t="s">
        <v>50</v>
      </c>
      <c r="AR237" s="1" t="s">
        <v>50</v>
      </c>
      <c r="AS237" s="1" t="s">
        <v>50</v>
      </c>
      <c r="AT237" s="1" t="s">
        <v>52</v>
      </c>
      <c r="AU237" s="1" t="s">
        <v>52</v>
      </c>
      <c r="AV237" s="1" t="s">
        <v>52</v>
      </c>
      <c r="AW237" s="6" t="s">
        <v>50</v>
      </c>
    </row>
    <row r="238" spans="1:49" x14ac:dyDescent="0.25">
      <c r="A238" s="4">
        <v>269482</v>
      </c>
      <c r="B238" s="1">
        <v>52</v>
      </c>
      <c r="C238" s="1">
        <v>52</v>
      </c>
      <c r="D238" s="1">
        <v>52</v>
      </c>
      <c r="E238" s="1">
        <v>1</v>
      </c>
      <c r="F238" s="1" t="s">
        <v>299</v>
      </c>
      <c r="G238" s="3">
        <v>26456</v>
      </c>
      <c r="H238" s="1">
        <v>46</v>
      </c>
      <c r="I238" s="1" t="s">
        <v>46</v>
      </c>
      <c r="J238" s="1" t="s">
        <v>47</v>
      </c>
      <c r="K238" s="1" t="s">
        <v>58</v>
      </c>
      <c r="L238" s="1">
        <v>32.799999999999997</v>
      </c>
      <c r="M238" s="1">
        <v>120</v>
      </c>
      <c r="N238" s="1">
        <v>70</v>
      </c>
      <c r="O238" s="1">
        <v>50</v>
      </c>
      <c r="P238" s="1">
        <v>95</v>
      </c>
      <c r="Q238" s="1">
        <v>83</v>
      </c>
      <c r="R238" s="1" t="s">
        <v>54</v>
      </c>
      <c r="S238" s="1" t="s">
        <v>50</v>
      </c>
      <c r="T238" s="1" t="s">
        <v>50</v>
      </c>
      <c r="U238" s="1" t="s">
        <v>50</v>
      </c>
      <c r="V238" s="1" t="s">
        <v>50</v>
      </c>
      <c r="W238" s="1" t="s">
        <v>50</v>
      </c>
      <c r="X238" s="1" t="s">
        <v>50</v>
      </c>
      <c r="Y238" s="1" t="s">
        <v>51</v>
      </c>
      <c r="Z238" s="1" t="s">
        <v>52</v>
      </c>
      <c r="AA238" s="1" t="s">
        <v>50</v>
      </c>
      <c r="AB238" s="1" t="s">
        <v>50</v>
      </c>
      <c r="AC238" s="1">
        <v>100</v>
      </c>
      <c r="AD238" s="1">
        <v>90</v>
      </c>
      <c r="AE238" s="1">
        <v>142</v>
      </c>
      <c r="AF238" s="1">
        <v>4.0999999999999996</v>
      </c>
      <c r="AK238" s="1" t="s">
        <v>51</v>
      </c>
      <c r="AL238" s="1" t="s">
        <v>50</v>
      </c>
      <c r="AN238" s="1" t="s">
        <v>50</v>
      </c>
      <c r="AO238" s="1" t="s">
        <v>51</v>
      </c>
      <c r="AP238" s="1" t="s">
        <v>51</v>
      </c>
      <c r="AQ238" s="1" t="s">
        <v>51</v>
      </c>
      <c r="AR238" s="1" t="s">
        <v>50</v>
      </c>
      <c r="AS238" s="1" t="s">
        <v>50</v>
      </c>
      <c r="AT238" s="1" t="s">
        <v>52</v>
      </c>
      <c r="AU238" s="1" t="s">
        <v>52</v>
      </c>
      <c r="AV238" s="1" t="s">
        <v>52</v>
      </c>
      <c r="AW238" s="6" t="s">
        <v>51</v>
      </c>
    </row>
    <row r="239" spans="1:49" x14ac:dyDescent="0.25">
      <c r="A239" s="4">
        <v>269525</v>
      </c>
      <c r="B239" s="1">
        <v>55</v>
      </c>
      <c r="C239" s="1">
        <v>55</v>
      </c>
      <c r="D239" s="1">
        <v>50</v>
      </c>
      <c r="E239" s="1">
        <v>1</v>
      </c>
      <c r="F239" s="1" t="s">
        <v>300</v>
      </c>
      <c r="G239" s="3">
        <v>18088</v>
      </c>
      <c r="H239" s="1">
        <v>69</v>
      </c>
      <c r="I239" s="1" t="s">
        <v>46</v>
      </c>
      <c r="J239" s="1" t="s">
        <v>47</v>
      </c>
      <c r="K239" s="1" t="s">
        <v>58</v>
      </c>
      <c r="L239" s="1">
        <v>33.4</v>
      </c>
      <c r="M239" s="1">
        <v>125</v>
      </c>
      <c r="N239" s="1">
        <v>80</v>
      </c>
      <c r="O239" s="1">
        <v>45</v>
      </c>
      <c r="P239" s="1">
        <v>102.5</v>
      </c>
      <c r="Q239" s="1">
        <v>95</v>
      </c>
      <c r="R239" s="1" t="s">
        <v>54</v>
      </c>
      <c r="S239" s="1" t="s">
        <v>50</v>
      </c>
      <c r="T239" s="1" t="s">
        <v>50</v>
      </c>
      <c r="U239" s="1" t="s">
        <v>50</v>
      </c>
      <c r="V239" s="1" t="s">
        <v>51</v>
      </c>
      <c r="W239" s="1" t="s">
        <v>51</v>
      </c>
      <c r="X239" s="1" t="s">
        <v>51</v>
      </c>
      <c r="Y239" s="1" t="s">
        <v>50</v>
      </c>
      <c r="Z239" s="1" t="s">
        <v>52</v>
      </c>
      <c r="AA239" s="1" t="s">
        <v>50</v>
      </c>
      <c r="AB239" s="1" t="s">
        <v>50</v>
      </c>
      <c r="AC239" s="1">
        <v>85</v>
      </c>
      <c r="AD239" s="1">
        <v>61</v>
      </c>
      <c r="AE239" s="1">
        <v>130</v>
      </c>
      <c r="AF239" s="1">
        <v>4.3</v>
      </c>
      <c r="AK239" s="1" t="s">
        <v>50</v>
      </c>
      <c r="AL239" s="1" t="s">
        <v>50</v>
      </c>
      <c r="AN239" s="1" t="s">
        <v>51</v>
      </c>
      <c r="AO239" s="1" t="s">
        <v>51</v>
      </c>
      <c r="AP239" s="1" t="s">
        <v>51</v>
      </c>
      <c r="AQ239" s="1" t="s">
        <v>51</v>
      </c>
      <c r="AR239" s="1" t="s">
        <v>51</v>
      </c>
      <c r="AS239" s="1" t="s">
        <v>50</v>
      </c>
      <c r="AT239" s="1" t="s">
        <v>52</v>
      </c>
      <c r="AU239" s="1" t="s">
        <v>52</v>
      </c>
      <c r="AV239" s="1" t="s">
        <v>52</v>
      </c>
      <c r="AW239" s="6" t="s">
        <v>51</v>
      </c>
    </row>
    <row r="240" spans="1:49" x14ac:dyDescent="0.25">
      <c r="A240" s="4">
        <v>269868</v>
      </c>
      <c r="B240" s="1">
        <v>57</v>
      </c>
      <c r="C240" s="1">
        <v>57</v>
      </c>
      <c r="D240" s="1">
        <v>20</v>
      </c>
      <c r="E240" s="1">
        <v>1</v>
      </c>
      <c r="F240" s="1" t="s">
        <v>301</v>
      </c>
      <c r="G240" s="3">
        <v>20076</v>
      </c>
      <c r="H240" s="1">
        <v>64</v>
      </c>
      <c r="I240" s="1" t="s">
        <v>46</v>
      </c>
      <c r="J240" s="1" t="s">
        <v>47</v>
      </c>
      <c r="K240" s="1" t="s">
        <v>58</v>
      </c>
      <c r="L240" s="1">
        <v>18.899999999999999</v>
      </c>
      <c r="M240" s="1">
        <v>115</v>
      </c>
      <c r="N240" s="1">
        <v>75</v>
      </c>
      <c r="O240" s="1">
        <v>40</v>
      </c>
      <c r="P240" s="1">
        <v>95</v>
      </c>
      <c r="Q240" s="1">
        <v>57</v>
      </c>
      <c r="R240" s="1" t="s">
        <v>54</v>
      </c>
      <c r="S240" s="1" t="s">
        <v>50</v>
      </c>
      <c r="T240" s="1" t="s">
        <v>50</v>
      </c>
      <c r="U240" s="1" t="s">
        <v>50</v>
      </c>
      <c r="V240" s="1" t="s">
        <v>50</v>
      </c>
      <c r="W240" s="1" t="s">
        <v>50</v>
      </c>
      <c r="X240" s="1" t="s">
        <v>50</v>
      </c>
      <c r="Y240" s="1" t="s">
        <v>50</v>
      </c>
      <c r="Z240" s="1" t="s">
        <v>52</v>
      </c>
      <c r="AA240" s="1" t="s">
        <v>50</v>
      </c>
      <c r="AB240" s="1" t="s">
        <v>50</v>
      </c>
      <c r="AC240" s="1">
        <v>64</v>
      </c>
      <c r="AD240" s="1">
        <v>90</v>
      </c>
      <c r="AE240" s="1">
        <v>131</v>
      </c>
      <c r="AF240" s="1">
        <v>5</v>
      </c>
      <c r="AI240" s="1">
        <v>4.5999999999999996</v>
      </c>
      <c r="AJ240" s="1">
        <v>2.4</v>
      </c>
      <c r="AK240" s="1" t="s">
        <v>51</v>
      </c>
      <c r="AL240" s="1" t="s">
        <v>50</v>
      </c>
      <c r="AN240" s="1" t="s">
        <v>51</v>
      </c>
      <c r="AO240" s="1" t="s">
        <v>50</v>
      </c>
      <c r="AP240" s="1" t="s">
        <v>50</v>
      </c>
      <c r="AQ240" s="1" t="s">
        <v>50</v>
      </c>
      <c r="AR240" s="1" t="s">
        <v>51</v>
      </c>
      <c r="AS240" s="1" t="s">
        <v>50</v>
      </c>
      <c r="AT240" s="1" t="s">
        <v>52</v>
      </c>
      <c r="AU240" s="1" t="s">
        <v>52</v>
      </c>
      <c r="AV240" s="1" t="s">
        <v>52</v>
      </c>
      <c r="AW240" s="6" t="s">
        <v>50</v>
      </c>
    </row>
    <row r="241" spans="1:49" x14ac:dyDescent="0.25">
      <c r="A241" s="4">
        <v>270555</v>
      </c>
      <c r="B241" s="1">
        <v>60</v>
      </c>
      <c r="D241" s="1">
        <v>60</v>
      </c>
      <c r="E241" s="1">
        <v>1</v>
      </c>
      <c r="F241" s="1" t="s">
        <v>302</v>
      </c>
      <c r="G241" s="3">
        <v>19470</v>
      </c>
      <c r="H241" s="1">
        <v>65</v>
      </c>
      <c r="I241" s="1" t="s">
        <v>56</v>
      </c>
      <c r="J241" s="1" t="s">
        <v>57</v>
      </c>
      <c r="K241" s="1" t="s">
        <v>58</v>
      </c>
      <c r="L241" s="1">
        <v>37.020000000000003</v>
      </c>
      <c r="M241" s="1">
        <v>130</v>
      </c>
      <c r="N241" s="1">
        <v>70</v>
      </c>
      <c r="O241" s="1">
        <v>60</v>
      </c>
      <c r="P241" s="1">
        <v>100</v>
      </c>
      <c r="Q241" s="1">
        <v>67</v>
      </c>
      <c r="R241" s="1" t="s">
        <v>54</v>
      </c>
      <c r="S241" s="1" t="s">
        <v>50</v>
      </c>
      <c r="T241" s="1" t="s">
        <v>51</v>
      </c>
      <c r="U241" s="1" t="s">
        <v>50</v>
      </c>
      <c r="V241" s="1" t="s">
        <v>50</v>
      </c>
      <c r="W241" s="1" t="s">
        <v>50</v>
      </c>
      <c r="X241" s="1" t="s">
        <v>50</v>
      </c>
      <c r="Y241" s="1" t="s">
        <v>50</v>
      </c>
      <c r="Z241" s="1" t="b">
        <v>1</v>
      </c>
      <c r="AA241" s="1" t="s">
        <v>51</v>
      </c>
      <c r="AB241" s="1" t="s">
        <v>50</v>
      </c>
      <c r="AC241" s="1">
        <v>72</v>
      </c>
      <c r="AE241" s="1">
        <v>135</v>
      </c>
      <c r="AF241" s="1">
        <v>4</v>
      </c>
      <c r="AI241" s="1" t="s">
        <v>52</v>
      </c>
      <c r="AJ241" s="1" t="s">
        <v>52</v>
      </c>
      <c r="AK241" s="1" t="s">
        <v>50</v>
      </c>
      <c r="AL241" s="1" t="s">
        <v>50</v>
      </c>
      <c r="AM241" s="1" t="s">
        <v>52</v>
      </c>
      <c r="AN241" s="1" t="s">
        <v>51</v>
      </c>
      <c r="AO241" s="1" t="s">
        <v>51</v>
      </c>
      <c r="AQ241" s="1" t="s">
        <v>50</v>
      </c>
      <c r="AR241" s="1" t="s">
        <v>50</v>
      </c>
      <c r="AS241" s="1" t="s">
        <v>50</v>
      </c>
      <c r="AT241" s="1" t="s">
        <v>52</v>
      </c>
      <c r="AU241" s="1" t="s">
        <v>52</v>
      </c>
      <c r="AV241" s="1" t="s">
        <v>52</v>
      </c>
      <c r="AW241" s="6" t="s">
        <v>51</v>
      </c>
    </row>
    <row r="242" spans="1:49" x14ac:dyDescent="0.25">
      <c r="A242" s="4">
        <v>270693</v>
      </c>
      <c r="B242" s="1">
        <v>68</v>
      </c>
      <c r="D242" s="1">
        <v>68</v>
      </c>
      <c r="E242" s="1">
        <v>1</v>
      </c>
      <c r="F242" s="1" t="s">
        <v>303</v>
      </c>
      <c r="G242" s="3">
        <v>14048</v>
      </c>
      <c r="H242" s="1">
        <v>80</v>
      </c>
      <c r="I242" s="1" t="s">
        <v>56</v>
      </c>
      <c r="J242" s="1" t="s">
        <v>47</v>
      </c>
      <c r="K242" s="1" t="s">
        <v>48</v>
      </c>
      <c r="L242" s="1">
        <v>27.43</v>
      </c>
      <c r="M242" s="1">
        <v>130</v>
      </c>
      <c r="N242" s="1">
        <v>70</v>
      </c>
      <c r="O242" s="1">
        <v>60</v>
      </c>
      <c r="P242" s="1">
        <v>100</v>
      </c>
      <c r="Q242" s="1">
        <v>69</v>
      </c>
      <c r="R242" s="1" t="s">
        <v>54</v>
      </c>
      <c r="S242" s="1" t="s">
        <v>51</v>
      </c>
      <c r="T242" s="1" t="s">
        <v>50</v>
      </c>
      <c r="U242" s="1" t="s">
        <v>50</v>
      </c>
      <c r="V242" s="1" t="s">
        <v>51</v>
      </c>
      <c r="W242" s="1" t="s">
        <v>50</v>
      </c>
      <c r="X242" s="1" t="s">
        <v>51</v>
      </c>
      <c r="Y242" s="1" t="s">
        <v>50</v>
      </c>
      <c r="Z242" s="1" t="s">
        <v>52</v>
      </c>
      <c r="AA242" s="1" t="s">
        <v>50</v>
      </c>
      <c r="AB242" s="1" t="s">
        <v>50</v>
      </c>
      <c r="AC242" s="1">
        <v>91</v>
      </c>
      <c r="AD242" s="1">
        <v>70</v>
      </c>
      <c r="AE242" s="1">
        <v>163</v>
      </c>
      <c r="AF242" s="1">
        <v>4.5</v>
      </c>
      <c r="AI242" s="1" t="s">
        <v>52</v>
      </c>
      <c r="AJ242" s="1" t="s">
        <v>52</v>
      </c>
      <c r="AK242" s="1" t="s">
        <v>50</v>
      </c>
      <c r="AL242" s="1" t="s">
        <v>51</v>
      </c>
      <c r="AM242" s="1" t="s">
        <v>52</v>
      </c>
      <c r="AN242" s="1" t="s">
        <v>51</v>
      </c>
      <c r="AO242" s="1" t="s">
        <v>50</v>
      </c>
      <c r="AQ242" s="1" t="s">
        <v>50</v>
      </c>
      <c r="AR242" s="1" t="s">
        <v>50</v>
      </c>
      <c r="AS242" s="1" t="s">
        <v>50</v>
      </c>
      <c r="AT242" s="1" t="s">
        <v>52</v>
      </c>
      <c r="AU242" s="1" t="s">
        <v>52</v>
      </c>
      <c r="AV242" s="1" t="s">
        <v>52</v>
      </c>
      <c r="AW242" s="6" t="s">
        <v>50</v>
      </c>
    </row>
    <row r="243" spans="1:49" x14ac:dyDescent="0.25">
      <c r="A243" s="4">
        <v>271143</v>
      </c>
      <c r="B243" s="1">
        <v>55</v>
      </c>
      <c r="D243" s="1">
        <v>55</v>
      </c>
      <c r="E243" s="1">
        <v>1</v>
      </c>
      <c r="F243" s="1" t="s">
        <v>304</v>
      </c>
      <c r="G243" s="3">
        <v>11564</v>
      </c>
      <c r="H243" s="1">
        <v>87</v>
      </c>
      <c r="I243" s="1" t="s">
        <v>56</v>
      </c>
      <c r="J243" s="1" t="s">
        <v>57</v>
      </c>
      <c r="K243" s="1" t="s">
        <v>58</v>
      </c>
      <c r="L243" s="1">
        <v>24.98</v>
      </c>
      <c r="M243" s="1">
        <v>120</v>
      </c>
      <c r="N243" s="1">
        <v>75</v>
      </c>
      <c r="O243" s="1">
        <v>45</v>
      </c>
      <c r="P243" s="1">
        <v>97.5</v>
      </c>
      <c r="Q243" s="1">
        <v>67</v>
      </c>
      <c r="R243" s="1" t="s">
        <v>54</v>
      </c>
      <c r="S243" s="1" t="s">
        <v>50</v>
      </c>
      <c r="T243" s="1" t="s">
        <v>50</v>
      </c>
      <c r="U243" s="1" t="s">
        <v>51</v>
      </c>
      <c r="V243" s="1" t="s">
        <v>51</v>
      </c>
      <c r="W243" s="1" t="s">
        <v>50</v>
      </c>
      <c r="X243" s="1" t="s">
        <v>51</v>
      </c>
      <c r="Y243" s="1" t="s">
        <v>51</v>
      </c>
      <c r="Z243" s="1" t="b">
        <v>1</v>
      </c>
      <c r="AA243" s="1" t="s">
        <v>51</v>
      </c>
      <c r="AB243" s="1" t="s">
        <v>51</v>
      </c>
      <c r="AC243" s="1">
        <v>99</v>
      </c>
      <c r="AD243" s="1">
        <v>60</v>
      </c>
      <c r="AE243" s="1">
        <v>158</v>
      </c>
      <c r="AF243" s="1">
        <v>4.3</v>
      </c>
      <c r="AI243" s="1" t="s">
        <v>52</v>
      </c>
      <c r="AJ243" s="1" t="s">
        <v>52</v>
      </c>
      <c r="AK243" s="1" t="s">
        <v>50</v>
      </c>
      <c r="AL243" s="1" t="s">
        <v>50</v>
      </c>
      <c r="AM243" s="1" t="s">
        <v>52</v>
      </c>
      <c r="AN243" s="1" t="s">
        <v>50</v>
      </c>
      <c r="AO243" s="1" t="s">
        <v>51</v>
      </c>
      <c r="AP243" s="1" t="s">
        <v>51</v>
      </c>
      <c r="AQ243" s="1" t="s">
        <v>50</v>
      </c>
      <c r="AR243" s="1" t="s">
        <v>50</v>
      </c>
      <c r="AS243" s="1" t="s">
        <v>50</v>
      </c>
      <c r="AT243" s="1" t="s">
        <v>52</v>
      </c>
      <c r="AU243" s="1" t="s">
        <v>52</v>
      </c>
      <c r="AV243" s="1" t="s">
        <v>52</v>
      </c>
      <c r="AW243" s="6" t="s">
        <v>51</v>
      </c>
    </row>
    <row r="244" spans="1:49" x14ac:dyDescent="0.25">
      <c r="A244" s="4">
        <v>271379</v>
      </c>
      <c r="B244" s="1">
        <v>50</v>
      </c>
      <c r="D244" s="1">
        <v>50</v>
      </c>
      <c r="E244" s="1">
        <v>1</v>
      </c>
      <c r="F244" s="1" t="s">
        <v>305</v>
      </c>
      <c r="G244" s="3">
        <v>16778</v>
      </c>
      <c r="H244" s="1">
        <v>73</v>
      </c>
      <c r="I244" s="1" t="s">
        <v>56</v>
      </c>
      <c r="J244" s="1" t="s">
        <v>47</v>
      </c>
      <c r="K244" s="1" t="s">
        <v>58</v>
      </c>
      <c r="L244" s="1">
        <v>28.68</v>
      </c>
      <c r="M244" s="1">
        <v>110</v>
      </c>
      <c r="N244" s="1">
        <v>70</v>
      </c>
      <c r="O244" s="1">
        <v>40</v>
      </c>
      <c r="P244" s="1">
        <v>90</v>
      </c>
      <c r="Q244" s="1">
        <v>61</v>
      </c>
      <c r="R244" s="1" t="s">
        <v>49</v>
      </c>
      <c r="S244" s="1" t="s">
        <v>50</v>
      </c>
      <c r="T244" s="1" t="s">
        <v>50</v>
      </c>
      <c r="U244" s="1" t="s">
        <v>50</v>
      </c>
      <c r="V244" s="1" t="s">
        <v>50</v>
      </c>
      <c r="W244" s="1" t="s">
        <v>50</v>
      </c>
      <c r="X244" s="1" t="s">
        <v>50</v>
      </c>
      <c r="Y244" s="1" t="s">
        <v>50</v>
      </c>
      <c r="Z244" s="1" t="s">
        <v>52</v>
      </c>
      <c r="AA244" s="1" t="s">
        <v>50</v>
      </c>
      <c r="AB244" s="1" t="s">
        <v>50</v>
      </c>
      <c r="AI244" s="1" t="s">
        <v>52</v>
      </c>
      <c r="AJ244" s="1" t="s">
        <v>52</v>
      </c>
      <c r="AK244" s="1" t="s">
        <v>51</v>
      </c>
      <c r="AL244" s="1" t="s">
        <v>50</v>
      </c>
      <c r="AM244" s="1" t="s">
        <v>52</v>
      </c>
      <c r="AN244" s="1" t="s">
        <v>51</v>
      </c>
      <c r="AO244" s="1" t="s">
        <v>50</v>
      </c>
      <c r="AQ244" s="1" t="s">
        <v>50</v>
      </c>
      <c r="AR244" s="1" t="s">
        <v>51</v>
      </c>
      <c r="AS244" s="1" t="s">
        <v>50</v>
      </c>
      <c r="AT244" s="1" t="s">
        <v>52</v>
      </c>
      <c r="AU244" s="1" t="s">
        <v>52</v>
      </c>
      <c r="AV244" s="1" t="s">
        <v>52</v>
      </c>
      <c r="AW244" s="6" t="s">
        <v>50</v>
      </c>
    </row>
    <row r="245" spans="1:49" x14ac:dyDescent="0.25">
      <c r="A245" s="4">
        <v>271533</v>
      </c>
      <c r="B245" s="1">
        <v>60</v>
      </c>
      <c r="D245" s="1">
        <v>60</v>
      </c>
      <c r="E245" s="1">
        <v>1</v>
      </c>
      <c r="F245" s="1" t="s">
        <v>306</v>
      </c>
      <c r="G245" s="3">
        <v>17729</v>
      </c>
      <c r="H245" s="1">
        <v>70</v>
      </c>
      <c r="I245" s="1" t="s">
        <v>56</v>
      </c>
      <c r="J245" s="1" t="s">
        <v>57</v>
      </c>
      <c r="K245" s="1" t="s">
        <v>58</v>
      </c>
      <c r="L245" s="1">
        <v>32.24</v>
      </c>
      <c r="M245" s="1">
        <v>135</v>
      </c>
      <c r="N245" s="1">
        <v>60</v>
      </c>
      <c r="O245" s="1">
        <v>75</v>
      </c>
      <c r="P245" s="1">
        <v>97.5</v>
      </c>
      <c r="Q245" s="1">
        <v>65</v>
      </c>
      <c r="R245" s="1" t="s">
        <v>54</v>
      </c>
      <c r="S245" s="1" t="s">
        <v>50</v>
      </c>
      <c r="T245" s="1" t="s">
        <v>51</v>
      </c>
      <c r="U245" s="1" t="s">
        <v>50</v>
      </c>
      <c r="V245" s="1" t="s">
        <v>51</v>
      </c>
      <c r="W245" s="1" t="s">
        <v>51</v>
      </c>
      <c r="X245" s="1" t="s">
        <v>50</v>
      </c>
      <c r="Y245" s="1" t="s">
        <v>51</v>
      </c>
      <c r="Z245" s="1" t="b">
        <v>1</v>
      </c>
      <c r="AA245" s="1" t="s">
        <v>50</v>
      </c>
      <c r="AB245" s="1" t="s">
        <v>51</v>
      </c>
      <c r="AC245" s="1">
        <v>318</v>
      </c>
      <c r="AD245" s="1">
        <v>16</v>
      </c>
      <c r="AE245" s="1">
        <v>11.2</v>
      </c>
      <c r="AF245" s="1">
        <v>4.5</v>
      </c>
      <c r="AI245" s="1" t="s">
        <v>52</v>
      </c>
      <c r="AJ245" s="1" t="s">
        <v>52</v>
      </c>
      <c r="AK245" s="1" t="s">
        <v>50</v>
      </c>
      <c r="AL245" s="1" t="s">
        <v>50</v>
      </c>
      <c r="AM245" s="1" t="s">
        <v>52</v>
      </c>
      <c r="AN245" s="1" t="s">
        <v>50</v>
      </c>
      <c r="AO245" s="1" t="s">
        <v>51</v>
      </c>
      <c r="AP245" s="1" t="s">
        <v>50</v>
      </c>
      <c r="AQ245" s="1" t="s">
        <v>50</v>
      </c>
      <c r="AR245" s="1" t="s">
        <v>50</v>
      </c>
      <c r="AS245" s="1" t="s">
        <v>50</v>
      </c>
      <c r="AT245" s="1" t="s">
        <v>52</v>
      </c>
      <c r="AU245" s="1" t="s">
        <v>52</v>
      </c>
      <c r="AV245" s="1" t="s">
        <v>52</v>
      </c>
      <c r="AW245" s="6" t="s">
        <v>51</v>
      </c>
    </row>
    <row r="246" spans="1:49" x14ac:dyDescent="0.25">
      <c r="A246" s="4">
        <v>271848</v>
      </c>
      <c r="B246" s="1">
        <v>57</v>
      </c>
      <c r="C246" s="1">
        <v>57</v>
      </c>
      <c r="D246" s="1">
        <v>48</v>
      </c>
      <c r="E246" s="1">
        <v>1</v>
      </c>
      <c r="F246" s="1" t="s">
        <v>307</v>
      </c>
      <c r="G246" s="3">
        <v>10819</v>
      </c>
      <c r="H246" s="1">
        <v>89</v>
      </c>
      <c r="I246" s="1" t="s">
        <v>56</v>
      </c>
      <c r="J246" s="1" t="s">
        <v>57</v>
      </c>
      <c r="K246" s="1" t="s">
        <v>58</v>
      </c>
      <c r="L246" s="1">
        <v>18.7</v>
      </c>
      <c r="M246" s="1">
        <v>105</v>
      </c>
      <c r="N246" s="1">
        <v>50</v>
      </c>
      <c r="O246" s="1">
        <v>55</v>
      </c>
      <c r="P246" s="1">
        <v>77.5</v>
      </c>
      <c r="Q246" s="1">
        <v>63</v>
      </c>
      <c r="R246" s="1" t="s">
        <v>59</v>
      </c>
      <c r="S246" s="1" t="s">
        <v>50</v>
      </c>
      <c r="T246" s="1" t="s">
        <v>50</v>
      </c>
      <c r="U246" s="1" t="s">
        <v>50</v>
      </c>
      <c r="V246" s="1" t="s">
        <v>51</v>
      </c>
      <c r="W246" s="1" t="s">
        <v>50</v>
      </c>
      <c r="X246" s="1" t="s">
        <v>51</v>
      </c>
      <c r="Y246" s="1" t="s">
        <v>51</v>
      </c>
      <c r="Z246" s="1" t="s">
        <v>52</v>
      </c>
      <c r="AA246" s="1" t="s">
        <v>51</v>
      </c>
      <c r="AB246" s="1" t="s">
        <v>51</v>
      </c>
      <c r="AC246" s="1">
        <v>103</v>
      </c>
      <c r="AD246" s="1">
        <v>56</v>
      </c>
      <c r="AE246" s="1">
        <v>120</v>
      </c>
      <c r="AF246" s="1">
        <v>4.5</v>
      </c>
      <c r="AK246" s="1" t="s">
        <v>51</v>
      </c>
      <c r="AL246" s="1" t="s">
        <v>50</v>
      </c>
      <c r="AM246" s="1" t="s">
        <v>50</v>
      </c>
      <c r="AN246" s="1" t="s">
        <v>50</v>
      </c>
      <c r="AO246" s="1" t="s">
        <v>51</v>
      </c>
      <c r="AP246" s="1" t="s">
        <v>51</v>
      </c>
      <c r="AQ246" s="1" t="s">
        <v>50</v>
      </c>
      <c r="AR246" s="1" t="s">
        <v>51</v>
      </c>
      <c r="AS246" s="1" t="s">
        <v>50</v>
      </c>
      <c r="AT246" s="1" t="s">
        <v>52</v>
      </c>
      <c r="AU246" s="1" t="s">
        <v>52</v>
      </c>
      <c r="AV246" s="1" t="s">
        <v>52</v>
      </c>
      <c r="AW246" s="6" t="s">
        <v>51</v>
      </c>
    </row>
    <row r="247" spans="1:49" x14ac:dyDescent="0.25">
      <c r="A247" s="4">
        <v>271858</v>
      </c>
      <c r="B247" s="1">
        <v>65</v>
      </c>
      <c r="D247" s="1">
        <v>65</v>
      </c>
      <c r="E247" s="1">
        <v>1</v>
      </c>
      <c r="F247" s="1" t="s">
        <v>308</v>
      </c>
      <c r="G247" s="3">
        <v>10299</v>
      </c>
      <c r="H247" s="1">
        <v>90</v>
      </c>
      <c r="I247" s="1" t="s">
        <v>46</v>
      </c>
      <c r="J247" s="1" t="s">
        <v>47</v>
      </c>
      <c r="K247" s="1" t="s">
        <v>58</v>
      </c>
      <c r="L247" s="1">
        <v>35.93</v>
      </c>
      <c r="M247" s="1">
        <v>145</v>
      </c>
      <c r="N247" s="1">
        <v>75</v>
      </c>
      <c r="O247" s="1">
        <v>70</v>
      </c>
      <c r="P247" s="1">
        <v>110</v>
      </c>
      <c r="Q247" s="1">
        <v>73</v>
      </c>
      <c r="R247" s="1" t="s">
        <v>54</v>
      </c>
      <c r="S247" s="1" t="s">
        <v>50</v>
      </c>
      <c r="T247" s="1" t="s">
        <v>50</v>
      </c>
      <c r="U247" s="1" t="s">
        <v>50</v>
      </c>
      <c r="V247" s="1" t="s">
        <v>51</v>
      </c>
      <c r="W247" s="1" t="s">
        <v>51</v>
      </c>
      <c r="X247" s="1" t="s">
        <v>51</v>
      </c>
      <c r="Y247" s="1" t="s">
        <v>50</v>
      </c>
      <c r="Z247" s="1" t="s">
        <v>52</v>
      </c>
      <c r="AA247" s="1" t="s">
        <v>50</v>
      </c>
      <c r="AB247" s="1" t="s">
        <v>50</v>
      </c>
      <c r="AC247" s="1">
        <v>80</v>
      </c>
      <c r="AD247" s="1">
        <v>57</v>
      </c>
      <c r="AE247" s="1">
        <v>146</v>
      </c>
      <c r="AF247" s="1">
        <v>4.2</v>
      </c>
      <c r="AI247" s="1" t="s">
        <v>52</v>
      </c>
      <c r="AJ247" s="1" t="s">
        <v>52</v>
      </c>
      <c r="AK247" s="1" t="s">
        <v>51</v>
      </c>
      <c r="AL247" s="1" t="s">
        <v>50</v>
      </c>
      <c r="AM247" s="1" t="s">
        <v>52</v>
      </c>
      <c r="AN247" s="1" t="s">
        <v>51</v>
      </c>
      <c r="AO247" s="1" t="s">
        <v>51</v>
      </c>
      <c r="AP247" s="1" t="s">
        <v>51</v>
      </c>
      <c r="AQ247" s="1" t="s">
        <v>50</v>
      </c>
      <c r="AR247" s="1" t="s">
        <v>51</v>
      </c>
      <c r="AS247" s="1" t="s">
        <v>50</v>
      </c>
      <c r="AT247" s="1" t="s">
        <v>52</v>
      </c>
      <c r="AU247" s="1" t="s">
        <v>52</v>
      </c>
      <c r="AV247" s="1" t="s">
        <v>52</v>
      </c>
      <c r="AW247" s="6" t="s">
        <v>51</v>
      </c>
    </row>
    <row r="248" spans="1:49" x14ac:dyDescent="0.25">
      <c r="A248" s="4">
        <v>272410</v>
      </c>
      <c r="B248" s="1">
        <v>67</v>
      </c>
      <c r="D248" s="1">
        <v>67</v>
      </c>
      <c r="E248" s="1">
        <v>1</v>
      </c>
      <c r="F248" s="1" t="s">
        <v>309</v>
      </c>
      <c r="G248" s="3">
        <v>10936</v>
      </c>
      <c r="H248" s="1">
        <v>89</v>
      </c>
      <c r="I248" s="1" t="s">
        <v>46</v>
      </c>
      <c r="J248" s="1" t="s">
        <v>57</v>
      </c>
      <c r="K248" s="1" t="s">
        <v>58</v>
      </c>
      <c r="L248" s="1">
        <v>30.63</v>
      </c>
      <c r="M248" s="1">
        <v>130</v>
      </c>
      <c r="N248" s="1">
        <v>80</v>
      </c>
      <c r="O248" s="1">
        <v>50</v>
      </c>
      <c r="P248" s="1">
        <v>105</v>
      </c>
      <c r="Q248" s="1">
        <v>74</v>
      </c>
      <c r="R248" s="1" t="s">
        <v>54</v>
      </c>
      <c r="S248" s="1" t="s">
        <v>50</v>
      </c>
      <c r="T248" s="1" t="s">
        <v>50</v>
      </c>
      <c r="U248" s="1" t="s">
        <v>50</v>
      </c>
      <c r="V248" s="1" t="s">
        <v>51</v>
      </c>
      <c r="W248" s="1" t="s">
        <v>50</v>
      </c>
      <c r="X248" s="1" t="s">
        <v>51</v>
      </c>
      <c r="Y248" s="1" t="s">
        <v>50</v>
      </c>
      <c r="Z248" s="1" t="s">
        <v>52</v>
      </c>
      <c r="AA248" s="1" t="s">
        <v>50</v>
      </c>
      <c r="AB248" s="1" t="s">
        <v>50</v>
      </c>
      <c r="AC248" s="1">
        <v>98</v>
      </c>
      <c r="AD248" s="1">
        <v>46</v>
      </c>
      <c r="AE248" s="1">
        <v>137</v>
      </c>
      <c r="AF248" s="1">
        <v>5.0999999999999996</v>
      </c>
      <c r="AI248" s="1" t="s">
        <v>52</v>
      </c>
      <c r="AJ248" s="1" t="s">
        <v>52</v>
      </c>
      <c r="AK248" s="1" t="s">
        <v>51</v>
      </c>
      <c r="AL248" s="1" t="s">
        <v>50</v>
      </c>
      <c r="AM248" s="1" t="s">
        <v>52</v>
      </c>
      <c r="AN248" s="1" t="s">
        <v>51</v>
      </c>
      <c r="AO248" s="1" t="s">
        <v>51</v>
      </c>
      <c r="AP248" s="1" t="s">
        <v>51</v>
      </c>
      <c r="AQ248" s="1" t="s">
        <v>50</v>
      </c>
      <c r="AR248" s="1" t="s">
        <v>51</v>
      </c>
      <c r="AS248" s="1" t="s">
        <v>50</v>
      </c>
      <c r="AT248" s="1" t="s">
        <v>52</v>
      </c>
      <c r="AU248" s="1" t="s">
        <v>52</v>
      </c>
      <c r="AV248" s="1" t="s">
        <v>52</v>
      </c>
      <c r="AW248" s="6" t="s">
        <v>51</v>
      </c>
    </row>
    <row r="249" spans="1:49" x14ac:dyDescent="0.25">
      <c r="A249" s="4">
        <v>272531</v>
      </c>
      <c r="B249" s="1">
        <v>50</v>
      </c>
      <c r="D249" s="1">
        <v>50</v>
      </c>
      <c r="E249" s="1">
        <v>1</v>
      </c>
      <c r="F249" s="1" t="s">
        <v>310</v>
      </c>
      <c r="G249" s="3">
        <v>15707</v>
      </c>
      <c r="H249" s="1">
        <v>75</v>
      </c>
      <c r="I249" s="1" t="s">
        <v>56</v>
      </c>
      <c r="J249" s="1" t="s">
        <v>57</v>
      </c>
      <c r="K249" s="1" t="s">
        <v>58</v>
      </c>
      <c r="L249" s="1">
        <v>28.07</v>
      </c>
      <c r="M249" s="1">
        <v>150</v>
      </c>
      <c r="N249" s="1">
        <v>70</v>
      </c>
      <c r="O249" s="1">
        <v>80</v>
      </c>
      <c r="P249" s="1">
        <v>110</v>
      </c>
      <c r="Q249" s="1">
        <v>57</v>
      </c>
      <c r="R249" s="1" t="s">
        <v>49</v>
      </c>
      <c r="S249" s="1" t="s">
        <v>50</v>
      </c>
      <c r="T249" s="1" t="s">
        <v>50</v>
      </c>
      <c r="U249" s="1" t="s">
        <v>50</v>
      </c>
      <c r="V249" s="1" t="s">
        <v>51</v>
      </c>
      <c r="W249" s="1" t="s">
        <v>51</v>
      </c>
      <c r="X249" s="1" t="s">
        <v>50</v>
      </c>
      <c r="Y249" s="1" t="s">
        <v>51</v>
      </c>
      <c r="Z249" s="1" t="s">
        <v>52</v>
      </c>
      <c r="AA249" s="1" t="s">
        <v>50</v>
      </c>
      <c r="AB249" s="1" t="s">
        <v>50</v>
      </c>
      <c r="AC249" s="1">
        <v>112</v>
      </c>
      <c r="AD249" s="1">
        <v>56</v>
      </c>
      <c r="AE249" s="1">
        <v>135</v>
      </c>
      <c r="AF249" s="1">
        <v>4.3</v>
      </c>
      <c r="AI249" s="1" t="s">
        <v>52</v>
      </c>
      <c r="AJ249" s="1" t="s">
        <v>52</v>
      </c>
      <c r="AK249" s="1" t="s">
        <v>50</v>
      </c>
      <c r="AL249" s="1" t="s">
        <v>51</v>
      </c>
      <c r="AM249" s="1" t="s">
        <v>52</v>
      </c>
      <c r="AN249" s="1" t="s">
        <v>51</v>
      </c>
      <c r="AO249" s="1" t="s">
        <v>50</v>
      </c>
      <c r="AQ249" s="1" t="s">
        <v>50</v>
      </c>
      <c r="AR249" s="1" t="s">
        <v>51</v>
      </c>
      <c r="AS249" s="1" t="s">
        <v>50</v>
      </c>
      <c r="AT249" s="1" t="s">
        <v>52</v>
      </c>
      <c r="AU249" s="1" t="s">
        <v>52</v>
      </c>
      <c r="AV249" s="1" t="s">
        <v>52</v>
      </c>
      <c r="AW249" s="6" t="s">
        <v>50</v>
      </c>
    </row>
    <row r="250" spans="1:49" x14ac:dyDescent="0.25">
      <c r="A250" s="4">
        <v>272768</v>
      </c>
      <c r="B250" s="1">
        <v>55</v>
      </c>
      <c r="D250" s="1">
        <v>55</v>
      </c>
      <c r="E250" s="1">
        <v>1</v>
      </c>
      <c r="F250" s="1" t="s">
        <v>311</v>
      </c>
      <c r="G250" s="3">
        <v>19912</v>
      </c>
      <c r="H250" s="1">
        <v>64</v>
      </c>
      <c r="I250" s="1" t="s">
        <v>56</v>
      </c>
      <c r="J250" s="1" t="s">
        <v>47</v>
      </c>
      <c r="K250" s="1" t="s">
        <v>58</v>
      </c>
      <c r="L250" s="1">
        <v>32.72</v>
      </c>
      <c r="M250" s="1">
        <v>120</v>
      </c>
      <c r="N250" s="1">
        <v>60</v>
      </c>
      <c r="O250" s="1">
        <v>60</v>
      </c>
      <c r="P250" s="1">
        <v>90</v>
      </c>
      <c r="Q250" s="1">
        <v>77</v>
      </c>
      <c r="R250" s="1" t="s">
        <v>49</v>
      </c>
      <c r="S250" s="1" t="s">
        <v>50</v>
      </c>
      <c r="T250" s="1" t="s">
        <v>50</v>
      </c>
      <c r="U250" s="1" t="s">
        <v>50</v>
      </c>
      <c r="V250" s="1" t="s">
        <v>51</v>
      </c>
      <c r="W250" s="1" t="s">
        <v>51</v>
      </c>
      <c r="X250" s="1" t="s">
        <v>51</v>
      </c>
      <c r="Y250" s="1" t="s">
        <v>50</v>
      </c>
      <c r="Z250" s="1" t="s">
        <v>52</v>
      </c>
      <c r="AA250" s="1" t="s">
        <v>51</v>
      </c>
      <c r="AB250" s="1" t="s">
        <v>50</v>
      </c>
      <c r="AC250" s="1">
        <v>107</v>
      </c>
      <c r="AD250" s="1">
        <v>64</v>
      </c>
      <c r="AF250" s="1">
        <v>5.2</v>
      </c>
      <c r="AI250" s="1" t="s">
        <v>52</v>
      </c>
      <c r="AJ250" s="1" t="s">
        <v>52</v>
      </c>
      <c r="AK250" s="1" t="s">
        <v>50</v>
      </c>
      <c r="AL250" s="1" t="s">
        <v>51</v>
      </c>
      <c r="AM250" s="1" t="s">
        <v>52</v>
      </c>
      <c r="AN250" s="1" t="s">
        <v>51</v>
      </c>
      <c r="AO250" s="1" t="s">
        <v>51</v>
      </c>
      <c r="AP250" s="1" t="s">
        <v>50</v>
      </c>
      <c r="AQ250" s="1" t="s">
        <v>50</v>
      </c>
      <c r="AR250" s="1" t="s">
        <v>51</v>
      </c>
      <c r="AS250" s="1" t="s">
        <v>50</v>
      </c>
      <c r="AT250" s="1" t="s">
        <v>52</v>
      </c>
      <c r="AU250" s="1" t="s">
        <v>52</v>
      </c>
      <c r="AV250" s="1" t="s">
        <v>52</v>
      </c>
      <c r="AW250" s="6" t="s">
        <v>51</v>
      </c>
    </row>
    <row r="251" spans="1:49" x14ac:dyDescent="0.25">
      <c r="A251" s="4">
        <v>272869</v>
      </c>
      <c r="B251" s="1">
        <v>51</v>
      </c>
      <c r="D251" s="1">
        <v>51</v>
      </c>
      <c r="E251" s="1">
        <v>1</v>
      </c>
      <c r="F251" s="1" t="s">
        <v>312</v>
      </c>
      <c r="G251" s="3">
        <v>10837</v>
      </c>
      <c r="H251" s="1">
        <v>89</v>
      </c>
      <c r="I251" s="1" t="s">
        <v>56</v>
      </c>
      <c r="J251" s="1" t="s">
        <v>57</v>
      </c>
      <c r="K251" s="1" t="s">
        <v>58</v>
      </c>
      <c r="L251" s="1">
        <v>22.09</v>
      </c>
      <c r="M251" s="1">
        <v>122</v>
      </c>
      <c r="N251" s="1">
        <v>80</v>
      </c>
      <c r="O251" s="1">
        <v>42</v>
      </c>
      <c r="P251" s="1">
        <v>101</v>
      </c>
      <c r="Q251" s="1">
        <v>109</v>
      </c>
      <c r="R251" s="1" t="s">
        <v>54</v>
      </c>
      <c r="S251" s="1" t="s">
        <v>50</v>
      </c>
      <c r="T251" s="1" t="s">
        <v>50</v>
      </c>
      <c r="U251" s="1" t="s">
        <v>50</v>
      </c>
      <c r="V251" s="1" t="s">
        <v>50</v>
      </c>
      <c r="W251" s="1" t="s">
        <v>50</v>
      </c>
      <c r="X251" s="1" t="s">
        <v>51</v>
      </c>
      <c r="Y251" s="1" t="s">
        <v>50</v>
      </c>
      <c r="Z251" s="1" t="s">
        <v>52</v>
      </c>
      <c r="AA251" s="1" t="s">
        <v>50</v>
      </c>
      <c r="AB251" s="1" t="s">
        <v>50</v>
      </c>
      <c r="AC251" s="1">
        <v>161</v>
      </c>
      <c r="AD251" s="1">
        <v>33</v>
      </c>
      <c r="AF251" s="1">
        <v>4.8</v>
      </c>
      <c r="AI251" s="1" t="s">
        <v>52</v>
      </c>
      <c r="AJ251" s="1" t="s">
        <v>52</v>
      </c>
      <c r="AK251" s="1" t="s">
        <v>50</v>
      </c>
      <c r="AL251" s="1" t="s">
        <v>51</v>
      </c>
      <c r="AM251" s="1" t="s">
        <v>52</v>
      </c>
      <c r="AN251" s="1" t="s">
        <v>51</v>
      </c>
      <c r="AO251" s="1" t="s">
        <v>51</v>
      </c>
      <c r="AP251" s="1" t="s">
        <v>51</v>
      </c>
      <c r="AQ251" s="1" t="s">
        <v>50</v>
      </c>
      <c r="AR251" s="1" t="s">
        <v>50</v>
      </c>
      <c r="AS251" s="1" t="s">
        <v>50</v>
      </c>
      <c r="AT251" s="1" t="s">
        <v>52</v>
      </c>
      <c r="AU251" s="1" t="s">
        <v>52</v>
      </c>
      <c r="AV251" s="1" t="s">
        <v>52</v>
      </c>
      <c r="AW251" s="6" t="s">
        <v>51</v>
      </c>
    </row>
    <row r="252" spans="1:49" x14ac:dyDescent="0.25">
      <c r="A252" s="4">
        <v>273039</v>
      </c>
      <c r="B252" s="1">
        <v>65</v>
      </c>
      <c r="C252" s="1">
        <v>65</v>
      </c>
      <c r="E252" s="1">
        <v>1</v>
      </c>
      <c r="F252" s="1" t="s">
        <v>313</v>
      </c>
      <c r="G252" s="3">
        <v>10725</v>
      </c>
      <c r="H252" s="1">
        <v>89</v>
      </c>
      <c r="I252" s="1" t="s">
        <v>46</v>
      </c>
      <c r="J252" s="1" t="s">
        <v>57</v>
      </c>
      <c r="K252" s="1" t="s">
        <v>58</v>
      </c>
      <c r="L252" s="1">
        <v>19.3</v>
      </c>
      <c r="M252" s="1">
        <v>120</v>
      </c>
      <c r="N252" s="1">
        <v>70</v>
      </c>
      <c r="O252" s="1">
        <v>50</v>
      </c>
      <c r="P252" s="1">
        <v>95</v>
      </c>
      <c r="Q252" s="1">
        <v>79</v>
      </c>
      <c r="R252" s="1" t="s">
        <v>54</v>
      </c>
      <c r="S252" s="1" t="s">
        <v>50</v>
      </c>
      <c r="T252" s="1" t="s">
        <v>50</v>
      </c>
      <c r="U252" s="1" t="s">
        <v>51</v>
      </c>
      <c r="V252" s="1" t="s">
        <v>50</v>
      </c>
      <c r="W252" s="1" t="s">
        <v>50</v>
      </c>
      <c r="X252" s="1" t="s">
        <v>50</v>
      </c>
      <c r="Y252" s="1" t="s">
        <v>50</v>
      </c>
      <c r="Z252" s="1" t="b">
        <v>1</v>
      </c>
      <c r="AA252" s="1" t="s">
        <v>50</v>
      </c>
      <c r="AB252" s="1" t="s">
        <v>50</v>
      </c>
      <c r="AC252" s="1">
        <v>96</v>
      </c>
      <c r="AD252" s="1">
        <v>46</v>
      </c>
      <c r="AE252" s="1">
        <v>123</v>
      </c>
      <c r="AF252" s="1">
        <v>4.9000000000000004</v>
      </c>
      <c r="AI252" s="1">
        <v>4.7</v>
      </c>
      <c r="AJ252" s="1">
        <v>1.9</v>
      </c>
      <c r="AK252" s="1" t="s">
        <v>51</v>
      </c>
      <c r="AL252" s="1" t="s">
        <v>50</v>
      </c>
      <c r="AM252" s="1" t="s">
        <v>50</v>
      </c>
      <c r="AN252" s="1" t="s">
        <v>50</v>
      </c>
      <c r="AO252" s="1" t="s">
        <v>51</v>
      </c>
      <c r="AP252" s="1" t="s">
        <v>50</v>
      </c>
      <c r="AQ252" s="1" t="s">
        <v>50</v>
      </c>
      <c r="AR252" s="1" t="s">
        <v>51</v>
      </c>
      <c r="AS252" s="1" t="s">
        <v>50</v>
      </c>
      <c r="AT252" s="1" t="s">
        <v>52</v>
      </c>
      <c r="AU252" s="1" t="s">
        <v>52</v>
      </c>
      <c r="AV252" s="1" t="s">
        <v>52</v>
      </c>
      <c r="AW252" s="6" t="s">
        <v>51</v>
      </c>
    </row>
    <row r="253" spans="1:49" x14ac:dyDescent="0.25">
      <c r="A253" s="4">
        <v>273410</v>
      </c>
      <c r="B253" s="1">
        <v>50</v>
      </c>
      <c r="D253" s="1">
        <v>50</v>
      </c>
      <c r="E253" s="1">
        <v>1</v>
      </c>
      <c r="F253" s="1" t="s">
        <v>314</v>
      </c>
      <c r="G253" s="3">
        <v>17262</v>
      </c>
      <c r="H253" s="1">
        <v>71</v>
      </c>
      <c r="I253" s="1" t="s">
        <v>46</v>
      </c>
      <c r="J253" s="1" t="s">
        <v>57</v>
      </c>
      <c r="K253" s="1" t="s">
        <v>58</v>
      </c>
      <c r="L253" s="1">
        <v>37.76</v>
      </c>
      <c r="M253" s="1">
        <v>130</v>
      </c>
      <c r="N253" s="1">
        <v>80</v>
      </c>
      <c r="O253" s="1">
        <v>50</v>
      </c>
      <c r="P253" s="1">
        <v>105</v>
      </c>
      <c r="Q253" s="1">
        <v>91</v>
      </c>
      <c r="R253" s="1" t="s">
        <v>49</v>
      </c>
      <c r="S253" s="1" t="s">
        <v>51</v>
      </c>
      <c r="T253" s="1" t="s">
        <v>50</v>
      </c>
      <c r="U253" s="1" t="s">
        <v>50</v>
      </c>
      <c r="V253" s="1" t="s">
        <v>51</v>
      </c>
      <c r="W253" s="1" t="s">
        <v>50</v>
      </c>
      <c r="X253" s="1" t="s">
        <v>51</v>
      </c>
      <c r="Z253" s="1" t="s">
        <v>52</v>
      </c>
      <c r="AA253" s="1" t="s">
        <v>50</v>
      </c>
      <c r="AB253" s="1" t="s">
        <v>50</v>
      </c>
      <c r="AC253" s="1">
        <v>75</v>
      </c>
      <c r="AD253" s="1">
        <v>71</v>
      </c>
      <c r="AF253" s="1">
        <v>5.0999999999999996</v>
      </c>
      <c r="AG253" s="1">
        <v>924</v>
      </c>
      <c r="AI253" s="1" t="s">
        <v>52</v>
      </c>
      <c r="AJ253" s="1" t="s">
        <v>52</v>
      </c>
      <c r="AK253" s="1" t="s">
        <v>50</v>
      </c>
      <c r="AL253" s="1" t="s">
        <v>51</v>
      </c>
      <c r="AM253" s="1" t="s">
        <v>52</v>
      </c>
      <c r="AN253" s="1" t="s">
        <v>51</v>
      </c>
      <c r="AO253" s="1" t="s">
        <v>51</v>
      </c>
      <c r="AP253" s="1" t="s">
        <v>50</v>
      </c>
      <c r="AQ253" s="1" t="s">
        <v>50</v>
      </c>
      <c r="AR253" s="1" t="s">
        <v>50</v>
      </c>
      <c r="AS253" s="1" t="s">
        <v>50</v>
      </c>
      <c r="AT253" s="1" t="s">
        <v>52</v>
      </c>
      <c r="AU253" s="1" t="s">
        <v>52</v>
      </c>
      <c r="AV253" s="1" t="s">
        <v>52</v>
      </c>
      <c r="AW253" s="6" t="s">
        <v>51</v>
      </c>
    </row>
    <row r="254" spans="1:49" x14ac:dyDescent="0.25">
      <c r="A254" s="4">
        <v>273482</v>
      </c>
      <c r="B254" s="1">
        <v>65</v>
      </c>
      <c r="D254" s="1">
        <v>65</v>
      </c>
      <c r="E254" s="1">
        <v>1</v>
      </c>
      <c r="F254" s="1" t="s">
        <v>315</v>
      </c>
      <c r="G254" s="3">
        <v>17262</v>
      </c>
      <c r="H254" s="1">
        <v>71</v>
      </c>
      <c r="I254" s="1" t="s">
        <v>46</v>
      </c>
      <c r="J254" s="1" t="s">
        <v>57</v>
      </c>
      <c r="K254" s="1" t="s">
        <v>58</v>
      </c>
      <c r="L254" s="1">
        <v>36.33</v>
      </c>
      <c r="M254" s="1">
        <v>155</v>
      </c>
      <c r="N254" s="1">
        <v>75</v>
      </c>
      <c r="O254" s="1">
        <v>80</v>
      </c>
      <c r="P254" s="1">
        <v>115</v>
      </c>
      <c r="Q254" s="1">
        <v>63</v>
      </c>
      <c r="R254" s="1" t="s">
        <v>59</v>
      </c>
      <c r="S254" s="1" t="s">
        <v>50</v>
      </c>
      <c r="T254" s="1" t="s">
        <v>51</v>
      </c>
      <c r="U254" s="1" t="s">
        <v>51</v>
      </c>
      <c r="V254" s="1" t="s">
        <v>51</v>
      </c>
      <c r="W254" s="1" t="s">
        <v>51</v>
      </c>
      <c r="X254" s="1" t="s">
        <v>50</v>
      </c>
      <c r="Y254" s="1" t="s">
        <v>51</v>
      </c>
      <c r="Z254" s="1" t="s">
        <v>52</v>
      </c>
      <c r="AA254" s="1" t="s">
        <v>51</v>
      </c>
      <c r="AB254" s="1" t="s">
        <v>50</v>
      </c>
      <c r="AC254" s="1">
        <v>69</v>
      </c>
      <c r="AD254" s="1">
        <v>78</v>
      </c>
      <c r="AE254" s="1">
        <v>143</v>
      </c>
      <c r="AF254" s="1">
        <v>4.3</v>
      </c>
      <c r="AG254" s="1">
        <v>46</v>
      </c>
      <c r="AI254" s="1" t="s">
        <v>52</v>
      </c>
      <c r="AJ254" s="1" t="s">
        <v>52</v>
      </c>
      <c r="AK254" s="1" t="s">
        <v>50</v>
      </c>
      <c r="AL254" s="1" t="s">
        <v>51</v>
      </c>
      <c r="AM254" s="1" t="s">
        <v>52</v>
      </c>
      <c r="AN254" s="1" t="s">
        <v>50</v>
      </c>
      <c r="AO254" s="1" t="s">
        <v>51</v>
      </c>
      <c r="AP254" s="1" t="s">
        <v>50</v>
      </c>
      <c r="AQ254" s="1" t="s">
        <v>50</v>
      </c>
      <c r="AR254" s="1" t="s">
        <v>51</v>
      </c>
      <c r="AS254" s="1" t="s">
        <v>51</v>
      </c>
      <c r="AT254" s="1" t="s">
        <v>52</v>
      </c>
      <c r="AU254" s="1" t="s">
        <v>52</v>
      </c>
      <c r="AV254" s="1" t="s">
        <v>52</v>
      </c>
      <c r="AW254" s="6" t="s">
        <v>51</v>
      </c>
    </row>
    <row r="255" spans="1:49" x14ac:dyDescent="0.25">
      <c r="A255" s="4">
        <v>273602</v>
      </c>
      <c r="B255" s="1">
        <v>68</v>
      </c>
      <c r="D255" s="1">
        <v>68</v>
      </c>
      <c r="E255" s="1">
        <v>1</v>
      </c>
      <c r="F255" s="1" t="s">
        <v>316</v>
      </c>
      <c r="G255" s="3">
        <v>11556</v>
      </c>
      <c r="H255" s="1">
        <v>87</v>
      </c>
      <c r="I255" s="1" t="s">
        <v>46</v>
      </c>
      <c r="J255" s="1" t="s">
        <v>47</v>
      </c>
      <c r="K255" s="1" t="s">
        <v>58</v>
      </c>
      <c r="L255" s="1">
        <v>21.37</v>
      </c>
      <c r="M255" s="1">
        <v>170</v>
      </c>
      <c r="N255" s="1">
        <v>80</v>
      </c>
      <c r="O255" s="1">
        <v>90</v>
      </c>
      <c r="P255" s="1">
        <v>125</v>
      </c>
      <c r="Q255" s="1">
        <v>46</v>
      </c>
      <c r="R255" s="1" t="s">
        <v>54</v>
      </c>
      <c r="S255" s="1" t="s">
        <v>50</v>
      </c>
      <c r="T255" s="1" t="s">
        <v>50</v>
      </c>
      <c r="U255" s="1" t="s">
        <v>50</v>
      </c>
      <c r="V255" s="1" t="s">
        <v>51</v>
      </c>
      <c r="W255" s="1" t="s">
        <v>50</v>
      </c>
      <c r="X255" s="1" t="s">
        <v>50</v>
      </c>
      <c r="Y255" s="1" t="s">
        <v>50</v>
      </c>
      <c r="Z255" s="1" t="s">
        <v>52</v>
      </c>
      <c r="AA255" s="1" t="s">
        <v>50</v>
      </c>
      <c r="AB255" s="1" t="s">
        <v>51</v>
      </c>
      <c r="AC255" s="1">
        <v>85</v>
      </c>
      <c r="AD255" s="1">
        <v>54</v>
      </c>
      <c r="AE255" s="1">
        <v>130</v>
      </c>
      <c r="AF255" s="1">
        <v>4.5999999999999996</v>
      </c>
      <c r="AI255" s="1" t="s">
        <v>52</v>
      </c>
      <c r="AJ255" s="1" t="s">
        <v>52</v>
      </c>
      <c r="AK255" s="1" t="s">
        <v>50</v>
      </c>
      <c r="AL255" s="1" t="s">
        <v>50</v>
      </c>
      <c r="AM255" s="1" t="s">
        <v>52</v>
      </c>
      <c r="AN255" s="1" t="s">
        <v>51</v>
      </c>
      <c r="AO255" s="1" t="s">
        <v>50</v>
      </c>
      <c r="AQ255" s="1" t="s">
        <v>50</v>
      </c>
      <c r="AR255" s="1" t="s">
        <v>50</v>
      </c>
      <c r="AS255" s="1" t="s">
        <v>50</v>
      </c>
      <c r="AT255" s="1" t="s">
        <v>52</v>
      </c>
      <c r="AU255" s="1" t="s">
        <v>52</v>
      </c>
      <c r="AV255" s="1" t="s">
        <v>52</v>
      </c>
      <c r="AW255" s="6" t="s">
        <v>51</v>
      </c>
    </row>
    <row r="256" spans="1:49" x14ac:dyDescent="0.25">
      <c r="A256" s="4">
        <v>273749</v>
      </c>
      <c r="B256" s="1">
        <v>50</v>
      </c>
      <c r="D256" s="1">
        <v>50</v>
      </c>
      <c r="E256" s="1">
        <v>1</v>
      </c>
      <c r="F256" s="1" t="s">
        <v>317</v>
      </c>
      <c r="G256" s="3">
        <v>12806</v>
      </c>
      <c r="H256" s="1">
        <v>83</v>
      </c>
      <c r="I256" s="1" t="s">
        <v>46</v>
      </c>
      <c r="J256" s="1" t="s">
        <v>47</v>
      </c>
      <c r="K256" s="1" t="s">
        <v>58</v>
      </c>
      <c r="L256" s="1">
        <v>18.309999999999999</v>
      </c>
      <c r="M256" s="1">
        <v>125</v>
      </c>
      <c r="N256" s="1">
        <v>80</v>
      </c>
      <c r="O256" s="1">
        <v>45</v>
      </c>
      <c r="P256" s="1">
        <v>102.5</v>
      </c>
      <c r="Q256" s="1">
        <v>55</v>
      </c>
      <c r="R256" s="1" t="s">
        <v>59</v>
      </c>
      <c r="S256" s="1" t="s">
        <v>50</v>
      </c>
      <c r="T256" s="1" t="s">
        <v>50</v>
      </c>
      <c r="U256" s="1" t="s">
        <v>50</v>
      </c>
      <c r="V256" s="1" t="s">
        <v>51</v>
      </c>
      <c r="W256" s="1" t="s">
        <v>50</v>
      </c>
      <c r="X256" s="1" t="s">
        <v>50</v>
      </c>
      <c r="Y256" s="1" t="s">
        <v>50</v>
      </c>
      <c r="Z256" s="1" t="s">
        <v>52</v>
      </c>
      <c r="AA256" s="1" t="s">
        <v>50</v>
      </c>
      <c r="AB256" s="1" t="s">
        <v>51</v>
      </c>
      <c r="AC256" s="1">
        <v>85</v>
      </c>
      <c r="AD256" s="1">
        <v>56</v>
      </c>
      <c r="AE256" s="1">
        <v>121</v>
      </c>
      <c r="AF256" s="1">
        <v>5.0999999999999996</v>
      </c>
      <c r="AI256" s="1" t="s">
        <v>52</v>
      </c>
      <c r="AJ256" s="1" t="s">
        <v>52</v>
      </c>
      <c r="AK256" s="1" t="s">
        <v>51</v>
      </c>
      <c r="AL256" s="1" t="s">
        <v>50</v>
      </c>
      <c r="AM256" s="1" t="s">
        <v>52</v>
      </c>
      <c r="AN256" s="1" t="s">
        <v>51</v>
      </c>
      <c r="AO256" s="1" t="s">
        <v>50</v>
      </c>
      <c r="AQ256" s="1" t="s">
        <v>50</v>
      </c>
      <c r="AR256" s="1" t="s">
        <v>51</v>
      </c>
      <c r="AS256" s="1" t="s">
        <v>50</v>
      </c>
      <c r="AT256" s="1" t="s">
        <v>52</v>
      </c>
      <c r="AU256" s="1" t="s">
        <v>52</v>
      </c>
      <c r="AV256" s="1" t="s">
        <v>52</v>
      </c>
      <c r="AW256" s="6" t="s">
        <v>51</v>
      </c>
    </row>
    <row r="257" spans="1:49" x14ac:dyDescent="0.25">
      <c r="A257" s="4">
        <v>274754</v>
      </c>
      <c r="B257" s="1">
        <v>50</v>
      </c>
      <c r="C257" s="1">
        <v>50</v>
      </c>
      <c r="E257" s="1">
        <v>1</v>
      </c>
      <c r="F257" s="1" t="s">
        <v>318</v>
      </c>
      <c r="G257" s="3">
        <v>27211</v>
      </c>
      <c r="H257" s="1">
        <v>44</v>
      </c>
      <c r="I257" s="1" t="s">
        <v>56</v>
      </c>
      <c r="J257" s="1" t="s">
        <v>47</v>
      </c>
      <c r="K257" s="1" t="s">
        <v>58</v>
      </c>
      <c r="L257" s="1">
        <v>26.59</v>
      </c>
      <c r="M257" s="1">
        <v>105</v>
      </c>
      <c r="N257" s="1">
        <v>70</v>
      </c>
      <c r="O257" s="1">
        <v>35</v>
      </c>
      <c r="P257" s="1">
        <v>87.5</v>
      </c>
      <c r="Q257" s="1">
        <v>64</v>
      </c>
      <c r="R257" s="1" t="s">
        <v>54</v>
      </c>
      <c r="S257" s="1" t="s">
        <v>50</v>
      </c>
      <c r="T257" s="1" t="s">
        <v>50</v>
      </c>
      <c r="U257" s="1" t="s">
        <v>50</v>
      </c>
      <c r="V257" s="1" t="s">
        <v>51</v>
      </c>
      <c r="W257" s="1" t="s">
        <v>50</v>
      </c>
      <c r="X257" s="1" t="s">
        <v>51</v>
      </c>
      <c r="Y257" s="1" t="s">
        <v>50</v>
      </c>
      <c r="Z257" s="1" t="s">
        <v>52</v>
      </c>
      <c r="AA257" s="1" t="s">
        <v>50</v>
      </c>
      <c r="AB257" s="1" t="s">
        <v>50</v>
      </c>
      <c r="AC257" s="1">
        <v>103</v>
      </c>
      <c r="AD257" s="1">
        <v>78</v>
      </c>
      <c r="AF257" s="1">
        <v>4.0999999999999996</v>
      </c>
      <c r="AI257" s="1" t="s">
        <v>52</v>
      </c>
      <c r="AJ257" s="1" t="s">
        <v>52</v>
      </c>
      <c r="AK257" s="1" t="s">
        <v>51</v>
      </c>
      <c r="AL257" s="1" t="s">
        <v>50</v>
      </c>
      <c r="AM257" s="1" t="s">
        <v>52</v>
      </c>
      <c r="AN257" s="1" t="s">
        <v>51</v>
      </c>
      <c r="AO257" s="1" t="s">
        <v>50</v>
      </c>
      <c r="AQ257" s="1" t="s">
        <v>50</v>
      </c>
      <c r="AR257" s="1" t="s">
        <v>50</v>
      </c>
      <c r="AS257" s="1" t="s">
        <v>50</v>
      </c>
      <c r="AT257" s="1" t="s">
        <v>52</v>
      </c>
      <c r="AU257" s="1" t="s">
        <v>52</v>
      </c>
      <c r="AV257" s="1" t="s">
        <v>52</v>
      </c>
      <c r="AW257" s="6" t="s">
        <v>50</v>
      </c>
    </row>
    <row r="258" spans="1:49" x14ac:dyDescent="0.25">
      <c r="A258" s="4">
        <v>274844</v>
      </c>
      <c r="B258" s="1">
        <v>53</v>
      </c>
      <c r="C258" s="1">
        <v>53</v>
      </c>
      <c r="D258" s="1">
        <v>40</v>
      </c>
      <c r="E258" s="1">
        <v>1</v>
      </c>
      <c r="F258" s="1" t="s">
        <v>319</v>
      </c>
      <c r="G258" s="3">
        <v>14203</v>
      </c>
      <c r="H258" s="1">
        <v>80</v>
      </c>
      <c r="I258" s="1" t="s">
        <v>56</v>
      </c>
      <c r="J258" s="1" t="s">
        <v>57</v>
      </c>
      <c r="K258" s="1" t="s">
        <v>58</v>
      </c>
      <c r="L258" s="1">
        <v>22.9</v>
      </c>
      <c r="M258" s="1">
        <v>140</v>
      </c>
      <c r="N258" s="1">
        <v>70</v>
      </c>
      <c r="O258" s="1">
        <v>70</v>
      </c>
      <c r="P258" s="1">
        <v>105</v>
      </c>
      <c r="Q258" s="1">
        <v>64</v>
      </c>
      <c r="R258" s="1" t="s">
        <v>49</v>
      </c>
      <c r="S258" s="1" t="s">
        <v>50</v>
      </c>
      <c r="T258" s="1" t="s">
        <v>50</v>
      </c>
      <c r="U258" s="1" t="s">
        <v>50</v>
      </c>
      <c r="V258" s="1" t="s">
        <v>51</v>
      </c>
      <c r="W258" s="1" t="s">
        <v>50</v>
      </c>
      <c r="X258" s="1" t="s">
        <v>51</v>
      </c>
      <c r="Y258" s="1" t="s">
        <v>50</v>
      </c>
      <c r="Z258" s="1" t="b">
        <v>1</v>
      </c>
      <c r="AA258" s="1" t="s">
        <v>50</v>
      </c>
      <c r="AB258" s="1" t="s">
        <v>51</v>
      </c>
      <c r="AC258" s="1">
        <v>140</v>
      </c>
      <c r="AD258" s="1">
        <v>42</v>
      </c>
      <c r="AE258" s="1">
        <v>129</v>
      </c>
      <c r="AF258" s="1">
        <v>4.5</v>
      </c>
      <c r="AK258" s="1" t="s">
        <v>51</v>
      </c>
      <c r="AL258" s="1" t="s">
        <v>50</v>
      </c>
      <c r="AN258" s="1" t="s">
        <v>51</v>
      </c>
      <c r="AO258" s="1" t="s">
        <v>50</v>
      </c>
      <c r="AP258" s="1" t="s">
        <v>50</v>
      </c>
      <c r="AQ258" s="1" t="s">
        <v>50</v>
      </c>
      <c r="AR258" s="1" t="s">
        <v>51</v>
      </c>
      <c r="AS258" s="1" t="s">
        <v>50</v>
      </c>
      <c r="AT258" s="1" t="s">
        <v>52</v>
      </c>
      <c r="AU258" s="1" t="s">
        <v>52</v>
      </c>
      <c r="AV258" s="1" t="s">
        <v>52</v>
      </c>
      <c r="AW258" s="6" t="s">
        <v>51</v>
      </c>
    </row>
    <row r="259" spans="1:49" x14ac:dyDescent="0.25">
      <c r="A259" s="4">
        <v>274945</v>
      </c>
      <c r="B259" s="1">
        <v>57</v>
      </c>
      <c r="D259" s="1">
        <v>57</v>
      </c>
      <c r="E259" s="1">
        <v>1</v>
      </c>
      <c r="F259" s="1" t="s">
        <v>320</v>
      </c>
      <c r="G259" s="3">
        <v>11473</v>
      </c>
      <c r="H259" s="1">
        <v>87</v>
      </c>
      <c r="I259" s="1" t="s">
        <v>46</v>
      </c>
      <c r="J259" s="1" t="s">
        <v>47</v>
      </c>
      <c r="K259" s="1" t="s">
        <v>58</v>
      </c>
      <c r="L259" s="1">
        <v>39.96</v>
      </c>
      <c r="M259" s="1">
        <v>100</v>
      </c>
      <c r="N259" s="1">
        <v>60</v>
      </c>
      <c r="O259" s="1">
        <v>40</v>
      </c>
      <c r="P259" s="1">
        <v>80</v>
      </c>
      <c r="Q259" s="1">
        <v>75</v>
      </c>
      <c r="R259" s="1" t="s">
        <v>59</v>
      </c>
      <c r="S259" s="1" t="s">
        <v>50</v>
      </c>
      <c r="T259" s="1" t="s">
        <v>51</v>
      </c>
      <c r="U259" s="1" t="s">
        <v>50</v>
      </c>
      <c r="V259" s="1" t="s">
        <v>51</v>
      </c>
      <c r="W259" s="1" t="s">
        <v>50</v>
      </c>
      <c r="X259" s="1" t="s">
        <v>51</v>
      </c>
      <c r="Y259" s="1" t="s">
        <v>50</v>
      </c>
      <c r="Z259" s="1" t="b">
        <v>1</v>
      </c>
      <c r="AA259" s="1" t="s">
        <v>50</v>
      </c>
      <c r="AB259" s="1" t="s">
        <v>51</v>
      </c>
      <c r="AI259" s="1" t="s">
        <v>52</v>
      </c>
      <c r="AJ259" s="1" t="s">
        <v>52</v>
      </c>
      <c r="AK259" s="1" t="s">
        <v>50</v>
      </c>
      <c r="AL259" s="1" t="s">
        <v>51</v>
      </c>
      <c r="AM259" s="1" t="s">
        <v>52</v>
      </c>
      <c r="AN259" s="1" t="s">
        <v>50</v>
      </c>
      <c r="AO259" s="1" t="s">
        <v>51</v>
      </c>
      <c r="AP259" s="1" t="s">
        <v>50</v>
      </c>
      <c r="AQ259" s="1" t="s">
        <v>50</v>
      </c>
      <c r="AR259" s="1" t="s">
        <v>50</v>
      </c>
      <c r="AS259" s="1" t="s">
        <v>50</v>
      </c>
      <c r="AT259" s="1" t="s">
        <v>52</v>
      </c>
      <c r="AU259" s="1" t="s">
        <v>52</v>
      </c>
      <c r="AV259" s="1" t="s">
        <v>52</v>
      </c>
      <c r="AW259" s="6" t="s">
        <v>51</v>
      </c>
    </row>
    <row r="260" spans="1:49" x14ac:dyDescent="0.25">
      <c r="A260" s="4">
        <v>275099</v>
      </c>
      <c r="B260" s="1">
        <v>60</v>
      </c>
      <c r="C260" s="1">
        <v>60</v>
      </c>
      <c r="D260" s="1">
        <v>32</v>
      </c>
      <c r="E260" s="1">
        <v>1</v>
      </c>
      <c r="F260" s="1" t="s">
        <v>321</v>
      </c>
      <c r="G260" s="3">
        <v>9843</v>
      </c>
      <c r="H260" s="1">
        <v>92</v>
      </c>
      <c r="I260" s="1" t="s">
        <v>46</v>
      </c>
      <c r="J260" s="1" t="s">
        <v>47</v>
      </c>
      <c r="K260" s="1" t="s">
        <v>58</v>
      </c>
      <c r="L260" s="1">
        <v>28.6</v>
      </c>
      <c r="M260" s="1">
        <v>110</v>
      </c>
      <c r="N260" s="1">
        <v>70</v>
      </c>
      <c r="O260" s="1">
        <v>40</v>
      </c>
      <c r="P260" s="1">
        <v>90</v>
      </c>
      <c r="Q260" s="1">
        <v>83</v>
      </c>
      <c r="R260" s="1" t="s">
        <v>105</v>
      </c>
      <c r="S260" s="1" t="s">
        <v>51</v>
      </c>
      <c r="T260" s="1" t="s">
        <v>50</v>
      </c>
      <c r="U260" s="1" t="s">
        <v>51</v>
      </c>
      <c r="V260" s="1" t="s">
        <v>51</v>
      </c>
      <c r="W260" s="1" t="s">
        <v>51</v>
      </c>
      <c r="X260" s="1" t="s">
        <v>51</v>
      </c>
      <c r="Y260" s="1" t="s">
        <v>51</v>
      </c>
      <c r="Z260" s="1" t="b">
        <v>1</v>
      </c>
      <c r="AA260" s="1" t="s">
        <v>51</v>
      </c>
      <c r="AB260" s="1" t="s">
        <v>51</v>
      </c>
      <c r="AC260" s="1">
        <v>160</v>
      </c>
      <c r="AD260" s="1">
        <v>24</v>
      </c>
      <c r="AE260" s="1">
        <v>82</v>
      </c>
      <c r="AF260" s="1">
        <v>4</v>
      </c>
      <c r="AK260" s="1" t="s">
        <v>50</v>
      </c>
      <c r="AL260" s="1" t="s">
        <v>50</v>
      </c>
      <c r="AM260" s="1" t="s">
        <v>50</v>
      </c>
      <c r="AN260" s="1" t="s">
        <v>51</v>
      </c>
      <c r="AO260" s="1" t="s">
        <v>51</v>
      </c>
      <c r="AP260" s="1" t="s">
        <v>50</v>
      </c>
      <c r="AQ260" s="1" t="s">
        <v>50</v>
      </c>
      <c r="AR260" s="1" t="s">
        <v>50</v>
      </c>
      <c r="AS260" s="1" t="s">
        <v>50</v>
      </c>
      <c r="AT260" s="1" t="s">
        <v>52</v>
      </c>
      <c r="AU260" s="1" t="s">
        <v>52</v>
      </c>
      <c r="AV260" s="1" t="s">
        <v>52</v>
      </c>
      <c r="AW260" s="6" t="s">
        <v>51</v>
      </c>
    </row>
    <row r="261" spans="1:49" x14ac:dyDescent="0.25">
      <c r="A261" s="4">
        <v>275262</v>
      </c>
      <c r="B261" s="1">
        <v>60</v>
      </c>
      <c r="C261" s="1">
        <v>60</v>
      </c>
      <c r="D261" s="1">
        <v>60</v>
      </c>
      <c r="E261" s="1">
        <v>1</v>
      </c>
      <c r="F261" s="1" t="s">
        <v>322</v>
      </c>
      <c r="G261" s="3">
        <v>15937</v>
      </c>
      <c r="H261" s="1">
        <v>75</v>
      </c>
      <c r="I261" s="1" t="s">
        <v>46</v>
      </c>
      <c r="J261" s="1" t="s">
        <v>47</v>
      </c>
      <c r="K261" s="1" t="s">
        <v>58</v>
      </c>
      <c r="L261" s="1">
        <v>32.799999999999997</v>
      </c>
      <c r="M261" s="1">
        <v>140</v>
      </c>
      <c r="N261" s="1">
        <v>90</v>
      </c>
      <c r="O261" s="1">
        <v>50</v>
      </c>
      <c r="P261" s="1">
        <v>115</v>
      </c>
      <c r="Q261" s="1">
        <v>76</v>
      </c>
      <c r="R261" s="1" t="s">
        <v>54</v>
      </c>
      <c r="S261" s="1" t="s">
        <v>50</v>
      </c>
      <c r="T261" s="1" t="s">
        <v>50</v>
      </c>
      <c r="U261" s="1" t="s">
        <v>50</v>
      </c>
      <c r="V261" s="1" t="s">
        <v>50</v>
      </c>
      <c r="W261" s="1" t="s">
        <v>50</v>
      </c>
      <c r="X261" s="1" t="s">
        <v>50</v>
      </c>
      <c r="Y261" s="1" t="s">
        <v>51</v>
      </c>
      <c r="Z261" s="1" t="s">
        <v>52</v>
      </c>
      <c r="AA261" s="1" t="s">
        <v>50</v>
      </c>
      <c r="AB261" s="1" t="s">
        <v>50</v>
      </c>
      <c r="AC261" s="1">
        <v>80</v>
      </c>
      <c r="AD261" s="1">
        <v>63</v>
      </c>
      <c r="AE261" s="1">
        <v>129</v>
      </c>
      <c r="AF261" s="1">
        <v>4.3</v>
      </c>
      <c r="AK261" s="1" t="s">
        <v>50</v>
      </c>
      <c r="AL261" s="1" t="s">
        <v>50</v>
      </c>
      <c r="AM261" s="1" t="s">
        <v>50</v>
      </c>
      <c r="AN261" s="1" t="s">
        <v>50</v>
      </c>
      <c r="AO261" s="1" t="s">
        <v>50</v>
      </c>
      <c r="AP261" s="1" t="s">
        <v>50</v>
      </c>
      <c r="AQ261" s="1" t="s">
        <v>50</v>
      </c>
      <c r="AR261" s="1" t="s">
        <v>50</v>
      </c>
      <c r="AS261" s="1" t="s">
        <v>50</v>
      </c>
      <c r="AT261" s="1" t="s">
        <v>52</v>
      </c>
      <c r="AU261" s="1" t="s">
        <v>52</v>
      </c>
      <c r="AV261" s="1" t="s">
        <v>52</v>
      </c>
      <c r="AW261" s="6" t="s">
        <v>51</v>
      </c>
    </row>
    <row r="262" spans="1:49" x14ac:dyDescent="0.25">
      <c r="A262" s="4">
        <v>275372</v>
      </c>
      <c r="B262" s="1">
        <v>65</v>
      </c>
      <c r="C262" s="1">
        <v>65</v>
      </c>
      <c r="D262" s="1">
        <v>65</v>
      </c>
      <c r="E262" s="1">
        <v>1</v>
      </c>
      <c r="F262" s="1" t="s">
        <v>323</v>
      </c>
      <c r="G262" s="3">
        <v>20229</v>
      </c>
      <c r="H262" s="1">
        <v>63</v>
      </c>
      <c r="I262" s="1" t="s">
        <v>46</v>
      </c>
      <c r="J262" s="1" t="s">
        <v>57</v>
      </c>
      <c r="K262" s="1" t="s">
        <v>58</v>
      </c>
      <c r="L262" s="1">
        <v>48.6</v>
      </c>
      <c r="M262" s="1">
        <v>140</v>
      </c>
      <c r="N262" s="1">
        <v>70</v>
      </c>
      <c r="O262" s="1">
        <v>70</v>
      </c>
      <c r="P262" s="1">
        <v>105</v>
      </c>
      <c r="Q262" s="1">
        <v>89</v>
      </c>
      <c r="R262" s="1" t="s">
        <v>54</v>
      </c>
      <c r="S262" s="1" t="s">
        <v>51</v>
      </c>
      <c r="T262" s="1" t="s">
        <v>51</v>
      </c>
      <c r="U262" s="1" t="s">
        <v>50</v>
      </c>
      <c r="V262" s="1" t="s">
        <v>51</v>
      </c>
      <c r="W262" s="1" t="s">
        <v>51</v>
      </c>
      <c r="X262" s="1" t="s">
        <v>51</v>
      </c>
      <c r="Y262" s="1" t="s">
        <v>51</v>
      </c>
      <c r="Z262" s="1" t="s">
        <v>52</v>
      </c>
      <c r="AA262" s="1" t="s">
        <v>51</v>
      </c>
      <c r="AB262" s="1" t="s">
        <v>51</v>
      </c>
      <c r="AK262" s="1" t="s">
        <v>50</v>
      </c>
      <c r="AL262" s="1" t="s">
        <v>51</v>
      </c>
      <c r="AM262" s="1" t="s">
        <v>50</v>
      </c>
      <c r="AN262" s="1" t="s">
        <v>51</v>
      </c>
      <c r="AO262" s="1" t="s">
        <v>51</v>
      </c>
      <c r="AP262" s="1" t="s">
        <v>51</v>
      </c>
      <c r="AQ262" s="1" t="s">
        <v>50</v>
      </c>
      <c r="AR262" s="1" t="s">
        <v>50</v>
      </c>
      <c r="AS262" s="1" t="s">
        <v>50</v>
      </c>
      <c r="AT262" s="1" t="s">
        <v>52</v>
      </c>
      <c r="AU262" s="1" t="s">
        <v>52</v>
      </c>
      <c r="AV262" s="1" t="s">
        <v>52</v>
      </c>
      <c r="AW262" s="6" t="s">
        <v>51</v>
      </c>
    </row>
    <row r="263" spans="1:49" x14ac:dyDescent="0.25">
      <c r="A263" s="4">
        <v>275874</v>
      </c>
      <c r="B263" s="1">
        <v>66</v>
      </c>
      <c r="C263" s="1">
        <v>66</v>
      </c>
      <c r="D263" s="1">
        <v>25</v>
      </c>
      <c r="E263" s="1">
        <v>1</v>
      </c>
      <c r="F263" s="1" t="s">
        <v>324</v>
      </c>
      <c r="G263" s="3">
        <v>14363</v>
      </c>
      <c r="H263" s="1">
        <v>79</v>
      </c>
      <c r="I263" s="1" t="s">
        <v>56</v>
      </c>
      <c r="J263" s="1" t="s">
        <v>47</v>
      </c>
      <c r="K263" s="1" t="s">
        <v>58</v>
      </c>
      <c r="L263" s="1">
        <v>24.7</v>
      </c>
      <c r="M263" s="1">
        <v>115</v>
      </c>
      <c r="N263" s="1">
        <v>60</v>
      </c>
      <c r="O263" s="1">
        <v>55</v>
      </c>
      <c r="P263" s="1">
        <v>87.5</v>
      </c>
      <c r="Q263" s="1">
        <v>58</v>
      </c>
      <c r="R263" s="1" t="s">
        <v>49</v>
      </c>
      <c r="S263" s="1" t="s">
        <v>50</v>
      </c>
      <c r="T263" s="1" t="s">
        <v>50</v>
      </c>
      <c r="U263" s="1" t="s">
        <v>50</v>
      </c>
      <c r="V263" s="1" t="s">
        <v>50</v>
      </c>
      <c r="W263" s="1" t="s">
        <v>50</v>
      </c>
      <c r="X263" s="1" t="s">
        <v>51</v>
      </c>
      <c r="Y263" s="1" t="s">
        <v>50</v>
      </c>
      <c r="Z263" s="1" t="s">
        <v>52</v>
      </c>
      <c r="AA263" s="1" t="s">
        <v>50</v>
      </c>
      <c r="AB263" s="1" t="s">
        <v>50</v>
      </c>
      <c r="AC263" s="1">
        <v>131</v>
      </c>
      <c r="AD263" s="1">
        <v>45</v>
      </c>
      <c r="AE263" s="1">
        <v>149</v>
      </c>
      <c r="AF263" s="1">
        <v>4.8</v>
      </c>
      <c r="AI263" s="1">
        <v>4.7</v>
      </c>
      <c r="AJ263" s="1">
        <v>2.7</v>
      </c>
      <c r="AK263" s="1" t="s">
        <v>51</v>
      </c>
      <c r="AL263" s="1" t="s">
        <v>50</v>
      </c>
      <c r="AM263" s="1" t="s">
        <v>50</v>
      </c>
      <c r="AN263" s="1" t="s">
        <v>51</v>
      </c>
      <c r="AO263" s="1" t="s">
        <v>51</v>
      </c>
      <c r="AP263" s="1" t="s">
        <v>51</v>
      </c>
      <c r="AQ263" s="1" t="s">
        <v>50</v>
      </c>
      <c r="AR263" s="1" t="s">
        <v>50</v>
      </c>
      <c r="AS263" s="1" t="s">
        <v>50</v>
      </c>
      <c r="AT263" s="1" t="s">
        <v>52</v>
      </c>
      <c r="AU263" s="1" t="s">
        <v>52</v>
      </c>
      <c r="AV263" s="1" t="s">
        <v>52</v>
      </c>
      <c r="AW263" s="6" t="s">
        <v>51</v>
      </c>
    </row>
    <row r="264" spans="1:49" x14ac:dyDescent="0.25">
      <c r="A264" s="4">
        <v>275980</v>
      </c>
      <c r="B264" s="1">
        <v>67</v>
      </c>
      <c r="C264" s="1">
        <v>67</v>
      </c>
      <c r="D264" s="1">
        <v>38</v>
      </c>
      <c r="E264" s="1">
        <v>1</v>
      </c>
      <c r="F264" s="1" t="s">
        <v>325</v>
      </c>
      <c r="G264" s="3">
        <v>13830</v>
      </c>
      <c r="H264" s="1">
        <v>81</v>
      </c>
      <c r="I264" s="1" t="s">
        <v>46</v>
      </c>
      <c r="J264" s="1" t="s">
        <v>47</v>
      </c>
      <c r="K264" s="1" t="s">
        <v>58</v>
      </c>
      <c r="L264" s="1">
        <v>32.4</v>
      </c>
      <c r="M264" s="1">
        <v>150</v>
      </c>
      <c r="N264" s="1">
        <v>60</v>
      </c>
      <c r="O264" s="1">
        <v>90</v>
      </c>
      <c r="P264" s="1">
        <v>105</v>
      </c>
      <c r="Q264" s="1">
        <v>53</v>
      </c>
      <c r="R264" s="1" t="s">
        <v>54</v>
      </c>
      <c r="S264" s="1" t="s">
        <v>50</v>
      </c>
      <c r="T264" s="1" t="s">
        <v>50</v>
      </c>
      <c r="U264" s="1" t="s">
        <v>50</v>
      </c>
      <c r="V264" s="1" t="s">
        <v>51</v>
      </c>
      <c r="W264" s="1" t="s">
        <v>50</v>
      </c>
      <c r="X264" s="1" t="s">
        <v>51</v>
      </c>
      <c r="Y264" s="1" t="s">
        <v>50</v>
      </c>
      <c r="Z264" s="1" t="s">
        <v>52</v>
      </c>
      <c r="AA264" s="1" t="s">
        <v>50</v>
      </c>
      <c r="AB264" s="1" t="s">
        <v>50</v>
      </c>
      <c r="AC264" s="1">
        <v>86</v>
      </c>
      <c r="AD264" s="1">
        <v>56</v>
      </c>
      <c r="AF264" s="1">
        <v>4.8</v>
      </c>
      <c r="AK264" s="1" t="s">
        <v>51</v>
      </c>
      <c r="AL264" s="1" t="s">
        <v>50</v>
      </c>
      <c r="AM264" s="1" t="s">
        <v>50</v>
      </c>
      <c r="AN264" s="1" t="s">
        <v>51</v>
      </c>
      <c r="AO264" s="1" t="s">
        <v>50</v>
      </c>
      <c r="AP264" s="1" t="s">
        <v>50</v>
      </c>
      <c r="AQ264" s="1" t="s">
        <v>50</v>
      </c>
      <c r="AR264" s="1" t="s">
        <v>50</v>
      </c>
      <c r="AS264" s="1" t="s">
        <v>50</v>
      </c>
      <c r="AT264" s="1" t="s">
        <v>52</v>
      </c>
      <c r="AU264" s="1" t="s">
        <v>52</v>
      </c>
      <c r="AV264" s="1" t="s">
        <v>52</v>
      </c>
      <c r="AW264" s="6" t="s">
        <v>50</v>
      </c>
    </row>
    <row r="265" spans="1:49" x14ac:dyDescent="0.25">
      <c r="A265" s="4">
        <v>276100</v>
      </c>
      <c r="B265" s="1">
        <v>62</v>
      </c>
      <c r="C265" s="1">
        <v>62</v>
      </c>
      <c r="D265" s="1">
        <v>45</v>
      </c>
      <c r="E265" s="1">
        <v>1</v>
      </c>
      <c r="F265" s="1" t="s">
        <v>326</v>
      </c>
      <c r="G265" s="3">
        <v>16979</v>
      </c>
      <c r="H265" s="1">
        <v>72</v>
      </c>
      <c r="I265" s="1" t="s">
        <v>56</v>
      </c>
      <c r="J265" s="1" t="s">
        <v>57</v>
      </c>
      <c r="K265" s="1" t="s">
        <v>58</v>
      </c>
      <c r="L265" s="1">
        <v>27</v>
      </c>
      <c r="M265" s="1">
        <v>171</v>
      </c>
      <c r="N265" s="1">
        <v>80</v>
      </c>
      <c r="O265" s="1">
        <v>91</v>
      </c>
      <c r="P265" s="1">
        <v>125.5</v>
      </c>
      <c r="Q265" s="1">
        <v>65</v>
      </c>
      <c r="R265" s="1" t="s">
        <v>49</v>
      </c>
      <c r="S265" s="1" t="s">
        <v>50</v>
      </c>
      <c r="T265" s="1" t="s">
        <v>51</v>
      </c>
      <c r="U265" s="1" t="s">
        <v>50</v>
      </c>
      <c r="V265" s="1" t="s">
        <v>51</v>
      </c>
      <c r="W265" s="1" t="s">
        <v>50</v>
      </c>
      <c r="X265" s="1" t="s">
        <v>50</v>
      </c>
      <c r="Y265" s="1" t="s">
        <v>50</v>
      </c>
      <c r="Z265" s="1" t="s">
        <v>52</v>
      </c>
      <c r="AA265" s="1" t="s">
        <v>50</v>
      </c>
      <c r="AB265" s="1" t="s">
        <v>51</v>
      </c>
      <c r="AC265" s="1">
        <v>129</v>
      </c>
      <c r="AD265" s="1">
        <v>48</v>
      </c>
      <c r="AE265" s="1">
        <v>116</v>
      </c>
      <c r="AF265" s="1">
        <v>4.9000000000000004</v>
      </c>
      <c r="AK265" s="1" t="s">
        <v>50</v>
      </c>
      <c r="AL265" s="1" t="s">
        <v>51</v>
      </c>
      <c r="AN265" s="1" t="s">
        <v>51</v>
      </c>
      <c r="AO265" s="1" t="s">
        <v>50</v>
      </c>
      <c r="AP265" s="1" t="s">
        <v>50</v>
      </c>
      <c r="AQ265" s="1" t="s">
        <v>50</v>
      </c>
      <c r="AR265" s="1" t="s">
        <v>50</v>
      </c>
      <c r="AS265" s="1" t="s">
        <v>50</v>
      </c>
      <c r="AT265" s="1" t="s">
        <v>52</v>
      </c>
      <c r="AU265" s="1" t="s">
        <v>52</v>
      </c>
      <c r="AV265" s="1" t="s">
        <v>52</v>
      </c>
      <c r="AW265" s="6" t="s">
        <v>50</v>
      </c>
    </row>
    <row r="266" spans="1:49" x14ac:dyDescent="0.25">
      <c r="A266" s="4">
        <v>276369</v>
      </c>
      <c r="B266" s="1">
        <v>50</v>
      </c>
      <c r="C266" s="1">
        <v>50</v>
      </c>
      <c r="E266" s="1">
        <v>1</v>
      </c>
      <c r="F266" s="1" t="s">
        <v>327</v>
      </c>
      <c r="G266" s="3">
        <v>16847</v>
      </c>
      <c r="H266" s="1">
        <v>72</v>
      </c>
      <c r="I266" s="1" t="s">
        <v>46</v>
      </c>
      <c r="J266" s="1" t="s">
        <v>47</v>
      </c>
      <c r="K266" s="1" t="s">
        <v>58</v>
      </c>
      <c r="L266" s="1">
        <v>42.19</v>
      </c>
      <c r="M266" s="1">
        <v>125</v>
      </c>
      <c r="N266" s="1">
        <v>70</v>
      </c>
      <c r="O266" s="1">
        <v>55</v>
      </c>
      <c r="P266" s="1">
        <v>97.5</v>
      </c>
      <c r="Q266" s="1">
        <v>55</v>
      </c>
      <c r="R266" s="1" t="s">
        <v>54</v>
      </c>
      <c r="S266" s="1" t="s">
        <v>50</v>
      </c>
      <c r="T266" s="1" t="s">
        <v>51</v>
      </c>
      <c r="U266" s="1" t="s">
        <v>50</v>
      </c>
      <c r="V266" s="1" t="s">
        <v>51</v>
      </c>
      <c r="W266" s="1" t="s">
        <v>50</v>
      </c>
      <c r="X266" s="1" t="s">
        <v>50</v>
      </c>
      <c r="Z266" s="1" t="s">
        <v>52</v>
      </c>
      <c r="AA266" s="1" t="s">
        <v>50</v>
      </c>
      <c r="AB266" s="1" t="s">
        <v>50</v>
      </c>
      <c r="AI266" s="1" t="s">
        <v>52</v>
      </c>
      <c r="AJ266" s="1" t="s">
        <v>52</v>
      </c>
      <c r="AK266" s="1" t="s">
        <v>50</v>
      </c>
      <c r="AL266" s="1" t="s">
        <v>50</v>
      </c>
      <c r="AM266" s="1" t="s">
        <v>52</v>
      </c>
      <c r="AN266" s="1" t="s">
        <v>50</v>
      </c>
      <c r="AO266" s="1" t="s">
        <v>51</v>
      </c>
      <c r="AP266" s="1" t="s">
        <v>51</v>
      </c>
      <c r="AQ266" s="1" t="s">
        <v>50</v>
      </c>
      <c r="AR266" s="1" t="s">
        <v>50</v>
      </c>
      <c r="AS266" s="1" t="s">
        <v>50</v>
      </c>
      <c r="AT266" s="1" t="s">
        <v>52</v>
      </c>
      <c r="AU266" s="1" t="s">
        <v>52</v>
      </c>
      <c r="AV266" s="1" t="s">
        <v>52</v>
      </c>
      <c r="AW266" s="6" t="s">
        <v>51</v>
      </c>
    </row>
    <row r="267" spans="1:49" x14ac:dyDescent="0.25">
      <c r="A267" s="4">
        <v>276397</v>
      </c>
      <c r="B267" s="1">
        <v>75</v>
      </c>
      <c r="C267" s="1">
        <v>75</v>
      </c>
      <c r="D267" s="1">
        <v>57</v>
      </c>
      <c r="E267" s="1">
        <v>1</v>
      </c>
      <c r="F267" s="1" t="s">
        <v>328</v>
      </c>
      <c r="G267" s="3">
        <v>18172</v>
      </c>
      <c r="H267" s="1">
        <v>69</v>
      </c>
      <c r="I267" s="1" t="s">
        <v>56</v>
      </c>
      <c r="J267" s="1" t="s">
        <v>47</v>
      </c>
      <c r="K267" s="1" t="s">
        <v>58</v>
      </c>
      <c r="L267" s="1">
        <v>26.3</v>
      </c>
      <c r="M267" s="1">
        <v>120</v>
      </c>
      <c r="N267" s="1">
        <v>70</v>
      </c>
      <c r="O267" s="1">
        <v>50</v>
      </c>
      <c r="P267" s="1">
        <v>95</v>
      </c>
      <c r="Q267" s="1">
        <v>56</v>
      </c>
      <c r="R267" s="1" t="s">
        <v>49</v>
      </c>
      <c r="S267" s="1" t="s">
        <v>50</v>
      </c>
      <c r="T267" s="1" t="s">
        <v>50</v>
      </c>
      <c r="U267" s="1" t="s">
        <v>50</v>
      </c>
      <c r="V267" s="1" t="s">
        <v>51</v>
      </c>
      <c r="W267" s="1" t="s">
        <v>50</v>
      </c>
      <c r="X267" s="1" t="s">
        <v>51</v>
      </c>
      <c r="Y267" s="1" t="s">
        <v>50</v>
      </c>
      <c r="Z267" s="1" t="b">
        <v>1</v>
      </c>
      <c r="AA267" s="1" t="s">
        <v>50</v>
      </c>
      <c r="AB267" s="1" t="s">
        <v>50</v>
      </c>
      <c r="AC267" s="1">
        <v>119</v>
      </c>
      <c r="AD267" s="1">
        <v>55</v>
      </c>
      <c r="AE267" s="1">
        <v>143</v>
      </c>
      <c r="AF267" s="1">
        <v>4.4000000000000004</v>
      </c>
      <c r="AI267" s="1">
        <v>7.1</v>
      </c>
      <c r="AK267" s="1" t="s">
        <v>50</v>
      </c>
      <c r="AL267" s="1" t="s">
        <v>50</v>
      </c>
      <c r="AN267" s="1" t="s">
        <v>51</v>
      </c>
      <c r="AO267" s="1" t="s">
        <v>50</v>
      </c>
      <c r="AP267" s="1" t="s">
        <v>50</v>
      </c>
      <c r="AQ267" s="1" t="s">
        <v>50</v>
      </c>
      <c r="AR267" s="1" t="s">
        <v>50</v>
      </c>
      <c r="AS267" s="1" t="s">
        <v>50</v>
      </c>
      <c r="AT267" s="1" t="s">
        <v>52</v>
      </c>
      <c r="AU267" s="1" t="s">
        <v>52</v>
      </c>
      <c r="AV267" s="1" t="s">
        <v>52</v>
      </c>
      <c r="AW267" s="6" t="s">
        <v>50</v>
      </c>
    </row>
    <row r="268" spans="1:49" x14ac:dyDescent="0.25">
      <c r="A268" s="4">
        <v>276712</v>
      </c>
      <c r="B268" s="1">
        <v>50</v>
      </c>
      <c r="C268" s="1">
        <v>50</v>
      </c>
      <c r="D268" s="1">
        <v>50</v>
      </c>
      <c r="E268" s="1">
        <v>1</v>
      </c>
      <c r="F268" s="1" t="s">
        <v>102</v>
      </c>
      <c r="G268" s="3">
        <v>12410</v>
      </c>
      <c r="H268" s="1">
        <v>85</v>
      </c>
      <c r="I268" s="1" t="s">
        <v>46</v>
      </c>
      <c r="J268" s="1" t="s">
        <v>47</v>
      </c>
      <c r="K268" s="1" t="s">
        <v>58</v>
      </c>
      <c r="L268" s="1">
        <v>26.16</v>
      </c>
      <c r="M268" s="1">
        <v>85</v>
      </c>
      <c r="N268" s="1">
        <v>50</v>
      </c>
      <c r="O268" s="1">
        <v>35</v>
      </c>
      <c r="P268" s="1">
        <v>67.5</v>
      </c>
      <c r="Q268" s="1">
        <v>70</v>
      </c>
      <c r="R268" s="1" t="s">
        <v>59</v>
      </c>
      <c r="S268" s="1" t="s">
        <v>51</v>
      </c>
      <c r="T268" s="1" t="s">
        <v>50</v>
      </c>
      <c r="U268" s="1" t="s">
        <v>51</v>
      </c>
      <c r="V268" s="1" t="s">
        <v>51</v>
      </c>
      <c r="W268" s="1" t="s">
        <v>51</v>
      </c>
      <c r="X268" s="1" t="s">
        <v>51</v>
      </c>
      <c r="Y268" s="1" t="s">
        <v>50</v>
      </c>
      <c r="Z268" s="1" t="s">
        <v>52</v>
      </c>
      <c r="AA268" s="1" t="s">
        <v>50</v>
      </c>
      <c r="AB268" s="1" t="s">
        <v>51</v>
      </c>
      <c r="AC268" s="1">
        <v>67</v>
      </c>
      <c r="AD268" s="1">
        <v>75</v>
      </c>
      <c r="AE268" s="1">
        <v>127</v>
      </c>
      <c r="AF268" s="1">
        <v>3.2</v>
      </c>
      <c r="AG268" s="1">
        <v>2240</v>
      </c>
      <c r="AI268" s="1" t="s">
        <v>52</v>
      </c>
      <c r="AJ268" s="1" t="s">
        <v>52</v>
      </c>
      <c r="AK268" s="1" t="s">
        <v>50</v>
      </c>
      <c r="AL268" s="1" t="s">
        <v>50</v>
      </c>
      <c r="AM268" s="1" t="s">
        <v>52</v>
      </c>
      <c r="AN268" s="1" t="s">
        <v>51</v>
      </c>
      <c r="AO268" s="1" t="s">
        <v>51</v>
      </c>
      <c r="AP268" s="1" t="s">
        <v>50</v>
      </c>
      <c r="AQ268" s="1" t="s">
        <v>51</v>
      </c>
      <c r="AR268" s="1" t="s">
        <v>51</v>
      </c>
      <c r="AS268" s="1" t="s">
        <v>50</v>
      </c>
      <c r="AT268" s="1" t="s">
        <v>52</v>
      </c>
      <c r="AU268" s="1" t="s">
        <v>52</v>
      </c>
      <c r="AV268" s="1" t="s">
        <v>52</v>
      </c>
      <c r="AW268" s="6" t="s">
        <v>51</v>
      </c>
    </row>
    <row r="269" spans="1:49" x14ac:dyDescent="0.25">
      <c r="A269" s="4">
        <v>277271</v>
      </c>
      <c r="B269" s="1">
        <v>50</v>
      </c>
      <c r="D269" s="1">
        <v>50</v>
      </c>
      <c r="E269" s="1">
        <v>1</v>
      </c>
      <c r="F269" s="1" t="s">
        <v>329</v>
      </c>
      <c r="G269" s="3">
        <v>15955</v>
      </c>
      <c r="H269" s="1">
        <v>75</v>
      </c>
      <c r="I269" s="1" t="s">
        <v>56</v>
      </c>
      <c r="J269" s="1" t="s">
        <v>47</v>
      </c>
      <c r="K269" s="1" t="s">
        <v>48</v>
      </c>
      <c r="L269" s="1">
        <v>31.83</v>
      </c>
      <c r="M269" s="1">
        <v>180</v>
      </c>
      <c r="N269" s="1">
        <v>80</v>
      </c>
      <c r="O269" s="1">
        <v>100</v>
      </c>
      <c r="P269" s="1">
        <v>130</v>
      </c>
      <c r="Q269" s="1">
        <v>56</v>
      </c>
      <c r="R269" s="1" t="s">
        <v>54</v>
      </c>
      <c r="S269" s="1" t="s">
        <v>51</v>
      </c>
      <c r="T269" s="1" t="s">
        <v>50</v>
      </c>
      <c r="U269" s="1" t="s">
        <v>50</v>
      </c>
      <c r="V269" s="1" t="s">
        <v>51</v>
      </c>
      <c r="W269" s="1" t="s">
        <v>50</v>
      </c>
      <c r="X269" s="1" t="s">
        <v>50</v>
      </c>
      <c r="Y269" s="1" t="s">
        <v>51</v>
      </c>
      <c r="Z269" s="1" t="b">
        <v>1</v>
      </c>
      <c r="AA269" s="1" t="s">
        <v>50</v>
      </c>
      <c r="AB269" s="1" t="s">
        <v>50</v>
      </c>
      <c r="AC269" s="1">
        <v>112</v>
      </c>
      <c r="AD269" s="1">
        <v>57</v>
      </c>
      <c r="AE269" s="1">
        <v>12</v>
      </c>
      <c r="AF269" s="1">
        <v>3.8</v>
      </c>
      <c r="AI269" s="1" t="s">
        <v>52</v>
      </c>
      <c r="AJ269" s="1" t="s">
        <v>52</v>
      </c>
      <c r="AK269" s="1" t="s">
        <v>50</v>
      </c>
      <c r="AL269" s="1" t="s">
        <v>50</v>
      </c>
      <c r="AM269" s="1" t="s">
        <v>52</v>
      </c>
      <c r="AN269" s="1" t="s">
        <v>51</v>
      </c>
      <c r="AO269" s="1" t="s">
        <v>50</v>
      </c>
      <c r="AQ269" s="1" t="s">
        <v>50</v>
      </c>
      <c r="AR269" s="1" t="s">
        <v>51</v>
      </c>
      <c r="AS269" s="1" t="s">
        <v>50</v>
      </c>
      <c r="AT269" s="1" t="s">
        <v>52</v>
      </c>
      <c r="AU269" s="1" t="s">
        <v>52</v>
      </c>
      <c r="AV269" s="1" t="s">
        <v>52</v>
      </c>
      <c r="AW269" s="6" t="s">
        <v>50</v>
      </c>
    </row>
    <row r="270" spans="1:49" x14ac:dyDescent="0.25">
      <c r="A270" s="4">
        <v>277362</v>
      </c>
      <c r="B270" s="1">
        <v>62</v>
      </c>
      <c r="D270" s="1">
        <v>62</v>
      </c>
      <c r="E270" s="1">
        <v>1</v>
      </c>
      <c r="F270" s="1" t="s">
        <v>330</v>
      </c>
      <c r="G270" s="3">
        <v>21690</v>
      </c>
      <c r="H270" s="1">
        <v>59</v>
      </c>
      <c r="I270" s="1" t="s">
        <v>56</v>
      </c>
      <c r="J270" s="1" t="s">
        <v>57</v>
      </c>
      <c r="K270" s="1" t="s">
        <v>58</v>
      </c>
      <c r="L270" s="1">
        <v>22.53</v>
      </c>
      <c r="M270" s="1">
        <v>115</v>
      </c>
      <c r="N270" s="1">
        <v>70</v>
      </c>
      <c r="O270" s="1">
        <v>45</v>
      </c>
      <c r="P270" s="1">
        <v>92.5</v>
      </c>
      <c r="Q270" s="1">
        <v>51</v>
      </c>
      <c r="R270" s="1" t="s">
        <v>49</v>
      </c>
      <c r="S270" s="1" t="s">
        <v>50</v>
      </c>
      <c r="T270" s="1" t="s">
        <v>50</v>
      </c>
      <c r="U270" s="1" t="s">
        <v>50</v>
      </c>
      <c r="V270" s="1" t="s">
        <v>51</v>
      </c>
      <c r="W270" s="1" t="s">
        <v>50</v>
      </c>
      <c r="X270" s="1" t="s">
        <v>50</v>
      </c>
      <c r="Y270" s="1" t="s">
        <v>50</v>
      </c>
      <c r="Z270" s="1" t="s">
        <v>52</v>
      </c>
      <c r="AA270" s="1" t="s">
        <v>50</v>
      </c>
      <c r="AB270" s="1" t="s">
        <v>50</v>
      </c>
      <c r="AC270" s="1">
        <v>84</v>
      </c>
      <c r="AD270" s="1">
        <v>89</v>
      </c>
      <c r="AE270" s="1">
        <v>154</v>
      </c>
      <c r="AF270" s="1">
        <v>5.0999999999999996</v>
      </c>
      <c r="AI270" s="1" t="s">
        <v>52</v>
      </c>
      <c r="AJ270" s="1" t="s">
        <v>52</v>
      </c>
      <c r="AK270" s="1" t="s">
        <v>51</v>
      </c>
      <c r="AL270" s="1" t="s">
        <v>50</v>
      </c>
      <c r="AM270" s="1" t="s">
        <v>52</v>
      </c>
      <c r="AN270" s="1" t="s">
        <v>51</v>
      </c>
      <c r="AO270" s="1" t="s">
        <v>51</v>
      </c>
      <c r="AP270" s="1" t="s">
        <v>51</v>
      </c>
      <c r="AQ270" s="1" t="s">
        <v>50</v>
      </c>
      <c r="AR270" s="1" t="s">
        <v>50</v>
      </c>
      <c r="AS270" s="1" t="s">
        <v>50</v>
      </c>
      <c r="AT270" s="1" t="s">
        <v>52</v>
      </c>
      <c r="AU270" s="1" t="s">
        <v>52</v>
      </c>
      <c r="AV270" s="1" t="s">
        <v>52</v>
      </c>
      <c r="AW270" s="6" t="s">
        <v>51</v>
      </c>
    </row>
    <row r="271" spans="1:49" x14ac:dyDescent="0.25">
      <c r="A271" s="4">
        <v>277494</v>
      </c>
      <c r="B271" s="1">
        <v>57</v>
      </c>
      <c r="C271" s="1">
        <v>57</v>
      </c>
      <c r="D271" s="1">
        <v>38</v>
      </c>
      <c r="E271" s="1">
        <v>1</v>
      </c>
      <c r="F271" s="1" t="s">
        <v>331</v>
      </c>
      <c r="G271" s="3">
        <v>10482</v>
      </c>
      <c r="H271" s="1">
        <v>90</v>
      </c>
      <c r="I271" s="1" t="s">
        <v>46</v>
      </c>
      <c r="J271" s="1" t="s">
        <v>47</v>
      </c>
      <c r="K271" s="1" t="s">
        <v>58</v>
      </c>
      <c r="L271" s="1">
        <v>21</v>
      </c>
      <c r="M271" s="1">
        <v>160</v>
      </c>
      <c r="N271" s="1">
        <v>55</v>
      </c>
      <c r="O271" s="1">
        <v>105</v>
      </c>
      <c r="P271" s="1">
        <v>107.5</v>
      </c>
      <c r="Q271" s="1">
        <v>71</v>
      </c>
      <c r="R271" s="1" t="s">
        <v>59</v>
      </c>
      <c r="S271" s="1" t="s">
        <v>50</v>
      </c>
      <c r="T271" s="1" t="s">
        <v>50</v>
      </c>
      <c r="U271" s="1" t="s">
        <v>50</v>
      </c>
      <c r="V271" s="1" t="s">
        <v>51</v>
      </c>
      <c r="W271" s="1" t="s">
        <v>50</v>
      </c>
      <c r="X271" s="1" t="s">
        <v>50</v>
      </c>
      <c r="Y271" s="1" t="s">
        <v>50</v>
      </c>
      <c r="Z271" s="1" t="s">
        <v>52</v>
      </c>
      <c r="AA271" s="1" t="s">
        <v>50</v>
      </c>
      <c r="AB271" s="1" t="s">
        <v>51</v>
      </c>
      <c r="AC271" s="1">
        <v>96</v>
      </c>
      <c r="AD271" s="1">
        <v>46</v>
      </c>
      <c r="AE271" s="1">
        <v>89</v>
      </c>
      <c r="AF271" s="1">
        <v>4.0999999999999996</v>
      </c>
      <c r="AK271" s="1" t="s">
        <v>50</v>
      </c>
      <c r="AL271" s="1" t="s">
        <v>50</v>
      </c>
      <c r="AM271" s="1" t="s">
        <v>50</v>
      </c>
      <c r="AN271" s="1" t="s">
        <v>51</v>
      </c>
      <c r="AO271" s="1" t="s">
        <v>51</v>
      </c>
      <c r="AP271" s="1" t="s">
        <v>50</v>
      </c>
      <c r="AQ271" s="1" t="s">
        <v>50</v>
      </c>
      <c r="AR271" s="1" t="s">
        <v>50</v>
      </c>
      <c r="AS271" s="1" t="s">
        <v>50</v>
      </c>
      <c r="AT271" s="1" t="s">
        <v>52</v>
      </c>
      <c r="AU271" s="1" t="s">
        <v>52</v>
      </c>
      <c r="AV271" s="1" t="s">
        <v>52</v>
      </c>
      <c r="AW271" s="6" t="s">
        <v>51</v>
      </c>
    </row>
    <row r="272" spans="1:49" x14ac:dyDescent="0.25">
      <c r="A272" s="4">
        <v>277678</v>
      </c>
      <c r="B272" s="1">
        <v>55</v>
      </c>
      <c r="C272" s="1">
        <v>55</v>
      </c>
      <c r="E272" s="1">
        <v>1</v>
      </c>
      <c r="F272" s="1" t="s">
        <v>102</v>
      </c>
      <c r="G272" s="3">
        <v>10775</v>
      </c>
      <c r="H272" s="1">
        <v>89</v>
      </c>
      <c r="I272" s="1" t="s">
        <v>56</v>
      </c>
      <c r="J272" s="1" t="s">
        <v>47</v>
      </c>
      <c r="K272" s="1" t="s">
        <v>58</v>
      </c>
      <c r="L272" s="1">
        <v>22.97</v>
      </c>
      <c r="M272" s="1">
        <v>130</v>
      </c>
      <c r="N272" s="1">
        <v>75</v>
      </c>
      <c r="O272" s="1">
        <v>55</v>
      </c>
      <c r="P272" s="1">
        <v>102.5</v>
      </c>
      <c r="Q272" s="1">
        <v>51</v>
      </c>
      <c r="R272" s="1" t="s">
        <v>59</v>
      </c>
      <c r="S272" s="1" t="s">
        <v>50</v>
      </c>
      <c r="T272" s="1" t="s">
        <v>50</v>
      </c>
      <c r="U272" s="1" t="s">
        <v>50</v>
      </c>
      <c r="V272" s="1" t="s">
        <v>51</v>
      </c>
      <c r="W272" s="1" t="s">
        <v>51</v>
      </c>
      <c r="X272" s="1" t="s">
        <v>50</v>
      </c>
      <c r="Y272" s="1" t="s">
        <v>50</v>
      </c>
      <c r="Z272" s="1" t="s">
        <v>52</v>
      </c>
      <c r="AA272" s="1" t="s">
        <v>50</v>
      </c>
      <c r="AB272" s="1" t="s">
        <v>50</v>
      </c>
      <c r="AC272" s="1">
        <v>193</v>
      </c>
      <c r="AD272" s="1">
        <v>27</v>
      </c>
      <c r="AE272" s="1">
        <v>135</v>
      </c>
      <c r="AF272" s="1">
        <v>4.8</v>
      </c>
      <c r="AI272" s="1" t="s">
        <v>52</v>
      </c>
      <c r="AJ272" s="1" t="s">
        <v>52</v>
      </c>
      <c r="AK272" s="1" t="s">
        <v>51</v>
      </c>
      <c r="AL272" s="1" t="s">
        <v>50</v>
      </c>
      <c r="AM272" s="1" t="s">
        <v>52</v>
      </c>
      <c r="AN272" s="1" t="s">
        <v>51</v>
      </c>
      <c r="AO272" s="1" t="s">
        <v>51</v>
      </c>
      <c r="AP272" s="1" t="s">
        <v>50</v>
      </c>
      <c r="AQ272" s="1" t="s">
        <v>50</v>
      </c>
      <c r="AR272" s="1" t="s">
        <v>51</v>
      </c>
      <c r="AS272" s="1" t="s">
        <v>51</v>
      </c>
      <c r="AT272" s="1" t="s">
        <v>52</v>
      </c>
      <c r="AU272" s="1" t="s">
        <v>52</v>
      </c>
      <c r="AV272" s="1" t="s">
        <v>52</v>
      </c>
      <c r="AW272" s="6" t="s">
        <v>51</v>
      </c>
    </row>
    <row r="273" spans="1:49" x14ac:dyDescent="0.25">
      <c r="A273" s="4">
        <v>277920</v>
      </c>
      <c r="B273" s="1">
        <v>55</v>
      </c>
      <c r="C273" s="1">
        <v>55</v>
      </c>
      <c r="D273" s="1">
        <v>55</v>
      </c>
      <c r="E273" s="1">
        <v>1</v>
      </c>
      <c r="F273" s="1" t="s">
        <v>332</v>
      </c>
      <c r="G273" s="3">
        <v>11982</v>
      </c>
      <c r="H273" s="1">
        <v>86</v>
      </c>
      <c r="I273" s="1" t="s">
        <v>46</v>
      </c>
      <c r="J273" s="1" t="s">
        <v>47</v>
      </c>
      <c r="K273" s="1" t="s">
        <v>58</v>
      </c>
      <c r="L273" s="1">
        <v>27.9</v>
      </c>
      <c r="M273" s="1">
        <v>150</v>
      </c>
      <c r="N273" s="1">
        <v>70</v>
      </c>
      <c r="O273" s="1">
        <v>80</v>
      </c>
      <c r="P273" s="1">
        <v>110</v>
      </c>
      <c r="Q273" s="1">
        <v>79</v>
      </c>
      <c r="R273" s="1" t="s">
        <v>54</v>
      </c>
      <c r="S273" s="1" t="s">
        <v>50</v>
      </c>
      <c r="T273" s="1" t="s">
        <v>50</v>
      </c>
      <c r="U273" s="1" t="s">
        <v>50</v>
      </c>
      <c r="V273" s="1" t="s">
        <v>51</v>
      </c>
      <c r="W273" s="1" t="s">
        <v>50</v>
      </c>
      <c r="X273" s="1" t="s">
        <v>51</v>
      </c>
      <c r="Y273" s="1" t="s">
        <v>50</v>
      </c>
      <c r="Z273" s="1" t="s">
        <v>52</v>
      </c>
      <c r="AA273" s="1" t="s">
        <v>50</v>
      </c>
      <c r="AB273" s="1" t="s">
        <v>50</v>
      </c>
      <c r="AC273" s="1">
        <v>130</v>
      </c>
      <c r="AD273" s="1">
        <v>33</v>
      </c>
      <c r="AE273" s="1">
        <v>110</v>
      </c>
      <c r="AF273" s="1">
        <v>3.2</v>
      </c>
      <c r="AI273" s="1">
        <v>3.4</v>
      </c>
      <c r="AJ273" s="1">
        <v>1</v>
      </c>
      <c r="AK273" s="1" t="s">
        <v>50</v>
      </c>
      <c r="AL273" s="1" t="s">
        <v>50</v>
      </c>
      <c r="AN273" s="1" t="s">
        <v>51</v>
      </c>
      <c r="AO273" s="1" t="s">
        <v>51</v>
      </c>
      <c r="AP273" s="1" t="s">
        <v>50</v>
      </c>
      <c r="AQ273" s="1" t="s">
        <v>50</v>
      </c>
      <c r="AR273" s="1" t="s">
        <v>51</v>
      </c>
      <c r="AS273" s="1" t="s">
        <v>51</v>
      </c>
      <c r="AT273" s="1" t="s">
        <v>52</v>
      </c>
      <c r="AU273" s="1" t="s">
        <v>52</v>
      </c>
      <c r="AV273" s="1" t="s">
        <v>52</v>
      </c>
      <c r="AW273" s="6" t="s">
        <v>51</v>
      </c>
    </row>
    <row r="274" spans="1:49" x14ac:dyDescent="0.25">
      <c r="A274" s="4">
        <v>278155</v>
      </c>
      <c r="B274" s="1">
        <v>60</v>
      </c>
      <c r="C274" s="1">
        <v>60</v>
      </c>
      <c r="D274" s="1">
        <v>60</v>
      </c>
      <c r="E274" s="1">
        <v>1</v>
      </c>
      <c r="F274" s="1" t="s">
        <v>333</v>
      </c>
      <c r="G274" s="3">
        <v>15046</v>
      </c>
      <c r="H274" s="1">
        <v>77</v>
      </c>
      <c r="I274" s="1" t="s">
        <v>46</v>
      </c>
      <c r="J274" s="1" t="s">
        <v>57</v>
      </c>
      <c r="K274" s="1" t="s">
        <v>58</v>
      </c>
      <c r="L274" s="1">
        <v>34.5</v>
      </c>
      <c r="M274" s="1">
        <v>110</v>
      </c>
      <c r="N274" s="1">
        <v>60</v>
      </c>
      <c r="O274" s="1">
        <v>50</v>
      </c>
      <c r="P274" s="1">
        <v>85</v>
      </c>
      <c r="Q274" s="1">
        <v>80</v>
      </c>
      <c r="R274" s="1" t="s">
        <v>54</v>
      </c>
      <c r="S274" s="1" t="s">
        <v>50</v>
      </c>
      <c r="T274" s="1" t="s">
        <v>50</v>
      </c>
      <c r="U274" s="1" t="s">
        <v>50</v>
      </c>
      <c r="V274" s="1" t="s">
        <v>51</v>
      </c>
      <c r="W274" s="1" t="s">
        <v>50</v>
      </c>
      <c r="X274" s="1" t="s">
        <v>51</v>
      </c>
      <c r="Y274" s="1" t="s">
        <v>50</v>
      </c>
      <c r="Z274" s="1" t="s">
        <v>52</v>
      </c>
      <c r="AA274" s="1" t="s">
        <v>50</v>
      </c>
      <c r="AB274" s="1" t="s">
        <v>50</v>
      </c>
      <c r="AC274" s="1">
        <v>157</v>
      </c>
      <c r="AD274" s="1">
        <v>27</v>
      </c>
      <c r="AF274" s="1">
        <v>4.5</v>
      </c>
      <c r="AI274" s="1">
        <v>5.6</v>
      </c>
      <c r="AJ274" s="1">
        <v>3.4</v>
      </c>
      <c r="AK274" s="1" t="s">
        <v>50</v>
      </c>
      <c r="AL274" s="1" t="s">
        <v>51</v>
      </c>
      <c r="AM274" s="1" t="s">
        <v>50</v>
      </c>
      <c r="AN274" s="1" t="s">
        <v>51</v>
      </c>
      <c r="AO274" s="1" t="s">
        <v>51</v>
      </c>
      <c r="AP274" s="1" t="s">
        <v>51</v>
      </c>
      <c r="AQ274" s="1" t="s">
        <v>50</v>
      </c>
      <c r="AR274" s="1" t="s">
        <v>50</v>
      </c>
      <c r="AS274" s="1" t="s">
        <v>50</v>
      </c>
      <c r="AT274" s="1" t="s">
        <v>52</v>
      </c>
      <c r="AU274" s="1" t="s">
        <v>52</v>
      </c>
      <c r="AV274" s="1" t="s">
        <v>52</v>
      </c>
      <c r="AW274" s="6" t="s">
        <v>51</v>
      </c>
    </row>
    <row r="275" spans="1:49" x14ac:dyDescent="0.25">
      <c r="A275" s="4">
        <v>278437</v>
      </c>
      <c r="B275" s="1">
        <v>56</v>
      </c>
      <c r="C275" s="1">
        <v>56</v>
      </c>
      <c r="D275" s="1">
        <v>36</v>
      </c>
      <c r="E275" s="1">
        <v>1</v>
      </c>
      <c r="F275" s="1" t="s">
        <v>334</v>
      </c>
      <c r="G275" s="3">
        <v>14109</v>
      </c>
      <c r="H275" s="1">
        <v>80</v>
      </c>
      <c r="I275" s="1" t="s">
        <v>56</v>
      </c>
      <c r="J275" s="1" t="s">
        <v>47</v>
      </c>
      <c r="K275" s="1" t="s">
        <v>58</v>
      </c>
      <c r="L275" s="1">
        <v>28.7</v>
      </c>
      <c r="M275" s="1">
        <v>115</v>
      </c>
      <c r="N275" s="1">
        <v>65</v>
      </c>
      <c r="O275" s="1">
        <v>50</v>
      </c>
      <c r="P275" s="1">
        <v>90</v>
      </c>
      <c r="Q275" s="1">
        <v>76</v>
      </c>
      <c r="R275" s="1" t="s">
        <v>49</v>
      </c>
      <c r="S275" s="1" t="s">
        <v>50</v>
      </c>
      <c r="T275" s="1" t="s">
        <v>50</v>
      </c>
      <c r="U275" s="1" t="s">
        <v>50</v>
      </c>
      <c r="V275" s="1" t="s">
        <v>50</v>
      </c>
      <c r="W275" s="1" t="s">
        <v>50</v>
      </c>
      <c r="X275" s="1" t="s">
        <v>51</v>
      </c>
      <c r="Y275" s="1" t="s">
        <v>50</v>
      </c>
      <c r="Z275" s="1" t="s">
        <v>52</v>
      </c>
      <c r="AA275" s="1" t="s">
        <v>50</v>
      </c>
      <c r="AB275" s="1" t="s">
        <v>50</v>
      </c>
      <c r="AC275" s="1">
        <v>86</v>
      </c>
      <c r="AD275" s="1">
        <v>74</v>
      </c>
      <c r="AE275" s="1">
        <v>153</v>
      </c>
      <c r="AF275" s="1">
        <v>4.0999999999999996</v>
      </c>
      <c r="AI275" s="1">
        <v>4</v>
      </c>
      <c r="AJ275" s="1">
        <v>2</v>
      </c>
      <c r="AK275" s="1" t="s">
        <v>51</v>
      </c>
      <c r="AL275" s="1" t="s">
        <v>50</v>
      </c>
      <c r="AM275" s="1" t="s">
        <v>50</v>
      </c>
      <c r="AN275" s="1" t="s">
        <v>51</v>
      </c>
      <c r="AO275" s="1" t="s">
        <v>51</v>
      </c>
      <c r="AP275" s="1" t="s">
        <v>51</v>
      </c>
      <c r="AQ275" s="1" t="s">
        <v>50</v>
      </c>
      <c r="AR275" s="1" t="s">
        <v>51</v>
      </c>
      <c r="AS275" s="1" t="s">
        <v>50</v>
      </c>
      <c r="AT275" s="1" t="s">
        <v>52</v>
      </c>
      <c r="AU275" s="1" t="s">
        <v>52</v>
      </c>
      <c r="AV275" s="1" t="s">
        <v>52</v>
      </c>
      <c r="AW275" s="6" t="s">
        <v>51</v>
      </c>
    </row>
    <row r="276" spans="1:49" x14ac:dyDescent="0.25">
      <c r="A276" s="4">
        <v>278634</v>
      </c>
      <c r="B276" s="1">
        <v>73</v>
      </c>
      <c r="D276" s="1">
        <v>73</v>
      </c>
      <c r="E276" s="1">
        <v>1</v>
      </c>
      <c r="F276" s="1" t="s">
        <v>335</v>
      </c>
      <c r="G276" s="3">
        <v>11890</v>
      </c>
      <c r="H276" s="1">
        <v>86</v>
      </c>
      <c r="I276" s="1" t="s">
        <v>46</v>
      </c>
      <c r="J276" s="1" t="s">
        <v>47</v>
      </c>
      <c r="K276" s="1" t="s">
        <v>58</v>
      </c>
      <c r="L276" s="1">
        <v>0</v>
      </c>
      <c r="O276" s="1">
        <v>0</v>
      </c>
      <c r="P276" s="1">
        <v>0</v>
      </c>
      <c r="S276" s="1" t="s">
        <v>50</v>
      </c>
      <c r="T276" s="1" t="s">
        <v>50</v>
      </c>
      <c r="V276" s="1" t="s">
        <v>51</v>
      </c>
      <c r="W276" s="1" t="s">
        <v>50</v>
      </c>
      <c r="X276" s="1" t="s">
        <v>50</v>
      </c>
      <c r="Y276" s="1" t="s">
        <v>51</v>
      </c>
      <c r="Z276" s="1" t="s">
        <v>52</v>
      </c>
      <c r="AA276" s="1" t="s">
        <v>50</v>
      </c>
      <c r="AB276" s="1" t="s">
        <v>51</v>
      </c>
      <c r="AI276" s="1" t="s">
        <v>52</v>
      </c>
      <c r="AJ276" s="1" t="s">
        <v>52</v>
      </c>
      <c r="AK276" s="1" t="s">
        <v>50</v>
      </c>
      <c r="AL276" s="1" t="s">
        <v>50</v>
      </c>
      <c r="AM276" s="1" t="s">
        <v>52</v>
      </c>
      <c r="AN276" s="1" t="s">
        <v>51</v>
      </c>
      <c r="AO276" s="1" t="s">
        <v>51</v>
      </c>
      <c r="AQ276" s="1" t="s">
        <v>50</v>
      </c>
      <c r="AR276" s="1" t="s">
        <v>50</v>
      </c>
      <c r="AS276" s="1" t="s">
        <v>50</v>
      </c>
      <c r="AT276" s="1" t="s">
        <v>52</v>
      </c>
      <c r="AU276" s="1" t="s">
        <v>52</v>
      </c>
      <c r="AV276" s="1" t="s">
        <v>52</v>
      </c>
      <c r="AW276" s="6" t="s">
        <v>51</v>
      </c>
    </row>
    <row r="277" spans="1:49" x14ac:dyDescent="0.25">
      <c r="A277" s="4">
        <v>278772</v>
      </c>
      <c r="B277" s="1">
        <v>60</v>
      </c>
      <c r="C277" s="1">
        <v>60</v>
      </c>
      <c r="D277" s="1">
        <v>60</v>
      </c>
      <c r="E277" s="1">
        <v>1</v>
      </c>
      <c r="F277" s="1" t="s">
        <v>336</v>
      </c>
      <c r="G277" s="3">
        <v>10810</v>
      </c>
      <c r="H277" s="1">
        <v>89</v>
      </c>
      <c r="I277" s="1" t="s">
        <v>46</v>
      </c>
      <c r="J277" s="1" t="s">
        <v>47</v>
      </c>
      <c r="K277" s="1" t="s">
        <v>58</v>
      </c>
      <c r="L277" s="1">
        <v>29.7</v>
      </c>
      <c r="M277" s="1">
        <v>90</v>
      </c>
      <c r="N277" s="1">
        <v>60</v>
      </c>
      <c r="O277" s="1">
        <v>30</v>
      </c>
      <c r="P277" s="1">
        <v>75</v>
      </c>
      <c r="Q277" s="1">
        <v>125</v>
      </c>
      <c r="R277" s="1" t="s">
        <v>59</v>
      </c>
      <c r="S277" s="1" t="s">
        <v>50</v>
      </c>
      <c r="T277" s="1" t="s">
        <v>50</v>
      </c>
      <c r="U277" s="1" t="s">
        <v>51</v>
      </c>
      <c r="V277" s="1" t="s">
        <v>51</v>
      </c>
      <c r="W277" s="1" t="s">
        <v>50</v>
      </c>
      <c r="X277" s="1" t="s">
        <v>51</v>
      </c>
      <c r="Y277" s="1" t="s">
        <v>50</v>
      </c>
      <c r="Z277" s="1" t="s">
        <v>52</v>
      </c>
      <c r="AA277" s="1" t="s">
        <v>50</v>
      </c>
      <c r="AB277" s="1" t="s">
        <v>51</v>
      </c>
      <c r="AC277" s="1">
        <v>137</v>
      </c>
      <c r="AD277" s="1">
        <v>30</v>
      </c>
      <c r="AE277" s="1">
        <v>102</v>
      </c>
      <c r="AF277" s="1">
        <v>4.9000000000000004</v>
      </c>
      <c r="AI277" s="1">
        <v>4.0999999999999996</v>
      </c>
      <c r="AJ277" s="1">
        <v>2.2000000000000002</v>
      </c>
      <c r="AK277" s="1" t="s">
        <v>50</v>
      </c>
      <c r="AL277" s="1" t="s">
        <v>50</v>
      </c>
      <c r="AN277" s="1" t="s">
        <v>51</v>
      </c>
      <c r="AO277" s="1" t="s">
        <v>51</v>
      </c>
      <c r="AP277" s="1" t="s">
        <v>50</v>
      </c>
      <c r="AQ277" s="1" t="s">
        <v>50</v>
      </c>
      <c r="AR277" s="1" t="s">
        <v>50</v>
      </c>
      <c r="AS277" s="1" t="s">
        <v>50</v>
      </c>
      <c r="AT277" s="1" t="s">
        <v>52</v>
      </c>
      <c r="AU277" s="1" t="s">
        <v>52</v>
      </c>
      <c r="AV277" s="1" t="s">
        <v>52</v>
      </c>
      <c r="AW277" s="6" t="s">
        <v>51</v>
      </c>
    </row>
    <row r="278" spans="1:49" x14ac:dyDescent="0.25">
      <c r="A278" s="4">
        <v>278843</v>
      </c>
      <c r="B278" s="1">
        <v>61</v>
      </c>
      <c r="C278" s="1">
        <v>61</v>
      </c>
      <c r="D278" s="1">
        <v>63</v>
      </c>
      <c r="E278" s="1">
        <v>1</v>
      </c>
      <c r="F278" s="1" t="s">
        <v>337</v>
      </c>
      <c r="G278" s="3">
        <v>15724</v>
      </c>
      <c r="H278" s="1">
        <v>75</v>
      </c>
      <c r="I278" s="1" t="s">
        <v>46</v>
      </c>
      <c r="J278" s="1" t="s">
        <v>57</v>
      </c>
      <c r="K278" s="1" t="s">
        <v>58</v>
      </c>
      <c r="L278" s="1">
        <v>24.4</v>
      </c>
      <c r="M278" s="1">
        <v>145</v>
      </c>
      <c r="N278" s="1">
        <v>80</v>
      </c>
      <c r="O278" s="1">
        <v>65</v>
      </c>
      <c r="P278" s="1">
        <v>112.5</v>
      </c>
      <c r="Q278" s="1">
        <v>64</v>
      </c>
      <c r="R278" s="1" t="s">
        <v>54</v>
      </c>
      <c r="S278" s="1" t="s">
        <v>50</v>
      </c>
      <c r="T278" s="1" t="s">
        <v>50</v>
      </c>
      <c r="U278" s="1" t="s">
        <v>50</v>
      </c>
      <c r="V278" s="1" t="s">
        <v>50</v>
      </c>
      <c r="W278" s="1" t="s">
        <v>50</v>
      </c>
      <c r="X278" s="1" t="s">
        <v>50</v>
      </c>
      <c r="Z278" s="1" t="s">
        <v>52</v>
      </c>
      <c r="AA278" s="1" t="s">
        <v>50</v>
      </c>
      <c r="AB278" s="1" t="s">
        <v>50</v>
      </c>
      <c r="AC278" s="1">
        <v>107</v>
      </c>
      <c r="AD278" s="1">
        <v>45</v>
      </c>
      <c r="AE278" s="1">
        <v>138</v>
      </c>
      <c r="AF278" s="1">
        <v>4.5999999999999996</v>
      </c>
      <c r="AK278" s="1" t="s">
        <v>51</v>
      </c>
      <c r="AL278" s="1" t="s">
        <v>50</v>
      </c>
      <c r="AN278" s="1" t="s">
        <v>51</v>
      </c>
      <c r="AO278" s="1" t="s">
        <v>51</v>
      </c>
      <c r="AP278" s="1" t="s">
        <v>50</v>
      </c>
      <c r="AQ278" s="1" t="s">
        <v>50</v>
      </c>
      <c r="AR278" s="1" t="s">
        <v>50</v>
      </c>
      <c r="AS278" s="1" t="s">
        <v>50</v>
      </c>
      <c r="AT278" s="1" t="s">
        <v>52</v>
      </c>
      <c r="AU278" s="1" t="s">
        <v>52</v>
      </c>
      <c r="AV278" s="1" t="s">
        <v>52</v>
      </c>
      <c r="AW278" s="6" t="s">
        <v>51</v>
      </c>
    </row>
    <row r="279" spans="1:49" x14ac:dyDescent="0.25">
      <c r="A279" s="4">
        <v>278868</v>
      </c>
      <c r="B279" s="1">
        <v>65</v>
      </c>
      <c r="C279" s="1">
        <v>65</v>
      </c>
      <c r="D279" s="1">
        <v>58</v>
      </c>
      <c r="E279" s="1">
        <v>1</v>
      </c>
      <c r="F279" s="1" t="s">
        <v>338</v>
      </c>
      <c r="G279" s="3">
        <v>11112</v>
      </c>
      <c r="H279" s="1">
        <v>88</v>
      </c>
      <c r="I279" s="1" t="s">
        <v>46</v>
      </c>
      <c r="J279" s="1" t="s">
        <v>47</v>
      </c>
      <c r="K279" s="1" t="s">
        <v>58</v>
      </c>
      <c r="L279" s="1">
        <v>24.7</v>
      </c>
      <c r="M279" s="1">
        <v>125</v>
      </c>
      <c r="N279" s="1">
        <v>60</v>
      </c>
      <c r="O279" s="1">
        <v>65</v>
      </c>
      <c r="P279" s="1">
        <v>92.5</v>
      </c>
      <c r="Q279" s="1">
        <v>69</v>
      </c>
      <c r="R279" s="1" t="s">
        <v>54</v>
      </c>
      <c r="S279" s="1" t="s">
        <v>50</v>
      </c>
      <c r="T279" s="1" t="s">
        <v>50</v>
      </c>
      <c r="U279" s="1" t="s">
        <v>50</v>
      </c>
      <c r="V279" s="1" t="s">
        <v>51</v>
      </c>
      <c r="W279" s="1" t="s">
        <v>51</v>
      </c>
      <c r="X279" s="1" t="s">
        <v>51</v>
      </c>
      <c r="Y279" s="1" t="s">
        <v>50</v>
      </c>
      <c r="Z279" s="1" t="b">
        <v>1</v>
      </c>
      <c r="AA279" s="1" t="s">
        <v>51</v>
      </c>
      <c r="AB279" s="1" t="s">
        <v>51</v>
      </c>
      <c r="AC279" s="1">
        <v>156</v>
      </c>
      <c r="AD279" s="1">
        <v>25</v>
      </c>
      <c r="AE279" s="1">
        <v>114</v>
      </c>
      <c r="AF279" s="1">
        <v>4</v>
      </c>
      <c r="AI279" s="1">
        <v>3</v>
      </c>
      <c r="AJ279" s="1">
        <v>1.2</v>
      </c>
      <c r="AK279" s="1" t="s">
        <v>50</v>
      </c>
      <c r="AL279" s="1" t="s">
        <v>50</v>
      </c>
      <c r="AM279" s="1" t="s">
        <v>50</v>
      </c>
      <c r="AN279" s="1" t="s">
        <v>51</v>
      </c>
      <c r="AO279" s="1" t="s">
        <v>51</v>
      </c>
      <c r="AP279" s="1" t="s">
        <v>50</v>
      </c>
      <c r="AQ279" s="1" t="s">
        <v>50</v>
      </c>
      <c r="AR279" s="1" t="s">
        <v>51</v>
      </c>
      <c r="AS279" s="1" t="s">
        <v>51</v>
      </c>
      <c r="AT279" s="1" t="s">
        <v>52</v>
      </c>
      <c r="AU279" s="1" t="s">
        <v>52</v>
      </c>
      <c r="AV279" s="1" t="s">
        <v>52</v>
      </c>
      <c r="AW279" s="6" t="s">
        <v>51</v>
      </c>
    </row>
    <row r="280" spans="1:49" x14ac:dyDescent="0.25">
      <c r="A280" s="4">
        <v>278875</v>
      </c>
      <c r="B280" s="1">
        <v>52</v>
      </c>
      <c r="C280" s="1">
        <v>52</v>
      </c>
      <c r="D280" s="1">
        <v>38</v>
      </c>
      <c r="E280" s="1">
        <v>1</v>
      </c>
      <c r="F280" s="1" t="s">
        <v>339</v>
      </c>
      <c r="G280" s="3">
        <v>17055</v>
      </c>
      <c r="H280" s="1">
        <v>72</v>
      </c>
      <c r="I280" s="1" t="s">
        <v>46</v>
      </c>
      <c r="J280" s="1" t="s">
        <v>57</v>
      </c>
      <c r="K280" s="1" t="s">
        <v>58</v>
      </c>
      <c r="L280" s="1">
        <v>25.5</v>
      </c>
      <c r="M280" s="1">
        <v>120</v>
      </c>
      <c r="N280" s="1">
        <v>75</v>
      </c>
      <c r="O280" s="1">
        <v>45</v>
      </c>
      <c r="P280" s="1">
        <v>97.5</v>
      </c>
      <c r="Q280" s="1">
        <v>63</v>
      </c>
      <c r="R280" s="1" t="s">
        <v>54</v>
      </c>
      <c r="S280" s="1" t="s">
        <v>50</v>
      </c>
      <c r="T280" s="1" t="s">
        <v>50</v>
      </c>
      <c r="U280" s="1" t="s">
        <v>50</v>
      </c>
      <c r="V280" s="1" t="s">
        <v>50</v>
      </c>
      <c r="W280" s="1" t="s">
        <v>50</v>
      </c>
      <c r="X280" s="1" t="s">
        <v>50</v>
      </c>
      <c r="Y280" s="1" t="s">
        <v>50</v>
      </c>
      <c r="Z280" s="1" t="s">
        <v>52</v>
      </c>
      <c r="AA280" s="1" t="s">
        <v>50</v>
      </c>
      <c r="AB280" s="1" t="s">
        <v>50</v>
      </c>
      <c r="AK280" s="1" t="s">
        <v>51</v>
      </c>
      <c r="AL280" s="1" t="s">
        <v>50</v>
      </c>
      <c r="AN280" s="1" t="s">
        <v>51</v>
      </c>
      <c r="AO280" s="1" t="s">
        <v>50</v>
      </c>
      <c r="AP280" s="1" t="s">
        <v>50</v>
      </c>
      <c r="AQ280" s="1" t="s">
        <v>50</v>
      </c>
      <c r="AR280" s="1" t="s">
        <v>51</v>
      </c>
      <c r="AS280" s="1" t="s">
        <v>50</v>
      </c>
      <c r="AT280" s="1" t="s">
        <v>52</v>
      </c>
      <c r="AU280" s="1" t="s">
        <v>52</v>
      </c>
      <c r="AV280" s="1" t="s">
        <v>52</v>
      </c>
      <c r="AW280" s="6" t="s">
        <v>50</v>
      </c>
    </row>
    <row r="281" spans="1:49" x14ac:dyDescent="0.25">
      <c r="A281" s="4">
        <v>279354</v>
      </c>
      <c r="B281" s="1">
        <v>55</v>
      </c>
      <c r="C281" s="1">
        <v>55</v>
      </c>
      <c r="D281" s="1">
        <v>53</v>
      </c>
      <c r="E281" s="1">
        <v>1</v>
      </c>
      <c r="F281" s="1" t="s">
        <v>340</v>
      </c>
      <c r="G281" s="3">
        <v>16863</v>
      </c>
      <c r="H281" s="1">
        <v>72</v>
      </c>
      <c r="I281" s="1" t="s">
        <v>46</v>
      </c>
      <c r="J281" s="1" t="s">
        <v>47</v>
      </c>
      <c r="K281" s="1" t="s">
        <v>58</v>
      </c>
      <c r="L281" s="1">
        <v>29.4</v>
      </c>
      <c r="M281" s="1">
        <v>122</v>
      </c>
      <c r="N281" s="1">
        <v>65</v>
      </c>
      <c r="O281" s="1">
        <v>57</v>
      </c>
      <c r="P281" s="1">
        <v>93.5</v>
      </c>
      <c r="Q281" s="1">
        <v>84</v>
      </c>
      <c r="R281" s="1" t="s">
        <v>54</v>
      </c>
      <c r="S281" s="1" t="s">
        <v>50</v>
      </c>
      <c r="T281" s="1" t="s">
        <v>51</v>
      </c>
      <c r="U281" s="1" t="s">
        <v>50</v>
      </c>
      <c r="V281" s="1" t="s">
        <v>51</v>
      </c>
      <c r="W281" s="1" t="s">
        <v>50</v>
      </c>
      <c r="X281" s="1" t="s">
        <v>51</v>
      </c>
      <c r="Y281" s="1" t="s">
        <v>50</v>
      </c>
      <c r="Z281" s="1" t="s">
        <v>52</v>
      </c>
      <c r="AA281" s="1" t="s">
        <v>50</v>
      </c>
      <c r="AB281" s="1" t="s">
        <v>50</v>
      </c>
      <c r="AC281" s="1">
        <v>61</v>
      </c>
      <c r="AD281" s="1">
        <v>88</v>
      </c>
      <c r="AF281" s="1">
        <v>4.0999999999999996</v>
      </c>
      <c r="AK281" s="1" t="s">
        <v>50</v>
      </c>
      <c r="AL281" s="1" t="s">
        <v>50</v>
      </c>
      <c r="AM281" s="1" t="s">
        <v>50</v>
      </c>
      <c r="AN281" s="1" t="s">
        <v>51</v>
      </c>
      <c r="AO281" s="1" t="s">
        <v>51</v>
      </c>
      <c r="AP281" s="1" t="s">
        <v>50</v>
      </c>
      <c r="AQ281" s="1" t="s">
        <v>50</v>
      </c>
      <c r="AR281" s="1" t="s">
        <v>50</v>
      </c>
      <c r="AS281" s="1" t="s">
        <v>50</v>
      </c>
      <c r="AT281" s="1" t="s">
        <v>52</v>
      </c>
      <c r="AU281" s="1" t="s">
        <v>52</v>
      </c>
      <c r="AV281" s="1" t="s">
        <v>52</v>
      </c>
      <c r="AW281" s="6" t="s">
        <v>51</v>
      </c>
    </row>
    <row r="282" spans="1:49" x14ac:dyDescent="0.25">
      <c r="A282" s="4">
        <v>279677</v>
      </c>
      <c r="B282" s="1">
        <v>55</v>
      </c>
      <c r="D282" s="1">
        <v>55</v>
      </c>
      <c r="E282" s="1">
        <v>1</v>
      </c>
      <c r="F282" s="1" t="s">
        <v>341</v>
      </c>
      <c r="G282" s="3">
        <v>11028</v>
      </c>
      <c r="H282" s="1">
        <v>88</v>
      </c>
      <c r="I282" s="1" t="s">
        <v>56</v>
      </c>
      <c r="J282" s="1" t="s">
        <v>57</v>
      </c>
      <c r="K282" s="1" t="s">
        <v>58</v>
      </c>
      <c r="L282" s="1">
        <v>24.01</v>
      </c>
      <c r="M282" s="1">
        <v>145</v>
      </c>
      <c r="N282" s="1">
        <v>70</v>
      </c>
      <c r="O282" s="1">
        <v>75</v>
      </c>
      <c r="P282" s="1">
        <v>107.5</v>
      </c>
      <c r="Q282" s="1">
        <v>84</v>
      </c>
      <c r="R282" s="1" t="s">
        <v>54</v>
      </c>
      <c r="S282" s="1" t="s">
        <v>51</v>
      </c>
      <c r="T282" s="1" t="s">
        <v>50</v>
      </c>
      <c r="U282" s="1" t="s">
        <v>50</v>
      </c>
      <c r="V282" s="1" t="s">
        <v>51</v>
      </c>
      <c r="W282" s="1" t="s">
        <v>50</v>
      </c>
      <c r="X282" s="1" t="s">
        <v>50</v>
      </c>
      <c r="Y282" s="1" t="s">
        <v>51</v>
      </c>
      <c r="Z282" s="1" t="s">
        <v>52</v>
      </c>
      <c r="AA282" s="1" t="s">
        <v>51</v>
      </c>
      <c r="AB282" s="1" t="s">
        <v>51</v>
      </c>
      <c r="AC282" s="1">
        <v>158</v>
      </c>
      <c r="AD282" s="1">
        <v>34</v>
      </c>
      <c r="AE282" s="1">
        <v>124</v>
      </c>
      <c r="AF282" s="1">
        <v>4.4000000000000004</v>
      </c>
      <c r="AI282" s="1" t="s">
        <v>52</v>
      </c>
      <c r="AJ282" s="1" t="s">
        <v>52</v>
      </c>
      <c r="AK282" s="1" t="s">
        <v>50</v>
      </c>
      <c r="AL282" s="1" t="s">
        <v>51</v>
      </c>
      <c r="AM282" s="1" t="s">
        <v>52</v>
      </c>
      <c r="AN282" s="1" t="s">
        <v>50</v>
      </c>
      <c r="AO282" s="1" t="s">
        <v>51</v>
      </c>
      <c r="AP282" s="1" t="s">
        <v>50</v>
      </c>
      <c r="AQ282" s="1" t="s">
        <v>50</v>
      </c>
      <c r="AR282" s="1" t="s">
        <v>51</v>
      </c>
      <c r="AS282" s="1" t="s">
        <v>50</v>
      </c>
      <c r="AT282" s="1" t="s">
        <v>52</v>
      </c>
      <c r="AU282" s="1" t="s">
        <v>52</v>
      </c>
      <c r="AV282" s="1" t="s">
        <v>52</v>
      </c>
      <c r="AW282" s="6" t="s">
        <v>51</v>
      </c>
    </row>
    <row r="283" spans="1:49" x14ac:dyDescent="0.25">
      <c r="A283" s="4">
        <v>279678</v>
      </c>
      <c r="B283" s="1">
        <v>65</v>
      </c>
      <c r="C283" s="1">
        <v>65</v>
      </c>
      <c r="D283" s="1">
        <v>65</v>
      </c>
      <c r="E283" s="1">
        <v>1</v>
      </c>
      <c r="F283" s="1" t="s">
        <v>342</v>
      </c>
      <c r="G283" s="3">
        <v>12369</v>
      </c>
      <c r="H283" s="1">
        <v>85</v>
      </c>
      <c r="I283" s="1" t="s">
        <v>56</v>
      </c>
      <c r="J283" s="1" t="s">
        <v>47</v>
      </c>
      <c r="K283" s="1" t="s">
        <v>58</v>
      </c>
      <c r="L283" s="1">
        <v>25.9</v>
      </c>
      <c r="M283" s="1">
        <v>130</v>
      </c>
      <c r="N283" s="1">
        <v>85</v>
      </c>
      <c r="O283" s="1">
        <v>45</v>
      </c>
      <c r="P283" s="1">
        <v>107.5</v>
      </c>
      <c r="Q283" s="1">
        <v>89</v>
      </c>
      <c r="R283" s="1" t="s">
        <v>54</v>
      </c>
      <c r="S283" s="1" t="s">
        <v>51</v>
      </c>
      <c r="T283" s="1" t="s">
        <v>50</v>
      </c>
      <c r="U283" s="1" t="s">
        <v>50</v>
      </c>
      <c r="V283" s="1" t="s">
        <v>51</v>
      </c>
      <c r="W283" s="1" t="s">
        <v>50</v>
      </c>
      <c r="X283" s="1" t="s">
        <v>50</v>
      </c>
      <c r="Y283" s="1" t="s">
        <v>51</v>
      </c>
      <c r="Z283" s="1" t="b">
        <v>1</v>
      </c>
      <c r="AA283" s="1" t="s">
        <v>50</v>
      </c>
      <c r="AB283" s="1" t="s">
        <v>50</v>
      </c>
      <c r="AC283" s="1">
        <v>94</v>
      </c>
      <c r="AD283" s="1">
        <v>65</v>
      </c>
      <c r="AE283" s="1">
        <v>142</v>
      </c>
      <c r="AF283" s="1">
        <v>4.7</v>
      </c>
      <c r="AI283" s="1">
        <v>4.9000000000000004</v>
      </c>
      <c r="AJ283" s="1">
        <v>2.1</v>
      </c>
      <c r="AK283" s="1" t="s">
        <v>51</v>
      </c>
      <c r="AL283" s="1" t="s">
        <v>50</v>
      </c>
      <c r="AN283" s="1" t="s">
        <v>51</v>
      </c>
      <c r="AO283" s="1" t="s">
        <v>51</v>
      </c>
      <c r="AP283" s="1" t="s">
        <v>50</v>
      </c>
      <c r="AQ283" s="1" t="s">
        <v>50</v>
      </c>
      <c r="AR283" s="1" t="s">
        <v>51</v>
      </c>
      <c r="AS283" s="1" t="s">
        <v>50</v>
      </c>
      <c r="AT283" s="1" t="s">
        <v>52</v>
      </c>
      <c r="AU283" s="1" t="s">
        <v>52</v>
      </c>
      <c r="AV283" s="1" t="s">
        <v>52</v>
      </c>
      <c r="AW283" s="6" t="s">
        <v>51</v>
      </c>
    </row>
    <row r="284" spans="1:49" x14ac:dyDescent="0.25">
      <c r="A284" s="4">
        <v>279885</v>
      </c>
      <c r="B284" s="1">
        <v>61</v>
      </c>
      <c r="D284" s="1">
        <v>61</v>
      </c>
      <c r="E284" s="1">
        <v>1</v>
      </c>
      <c r="F284" s="1" t="s">
        <v>343</v>
      </c>
      <c r="G284" s="3">
        <v>11690</v>
      </c>
      <c r="H284" s="1">
        <v>86</v>
      </c>
      <c r="I284" s="1" t="s">
        <v>46</v>
      </c>
      <c r="J284" s="1" t="s">
        <v>47</v>
      </c>
      <c r="K284" s="1" t="s">
        <v>58</v>
      </c>
      <c r="L284" s="1">
        <v>32.200000000000003</v>
      </c>
      <c r="M284" s="1">
        <v>98</v>
      </c>
      <c r="N284" s="1">
        <v>60</v>
      </c>
      <c r="O284" s="1">
        <v>38</v>
      </c>
      <c r="P284" s="1">
        <v>79</v>
      </c>
      <c r="Q284" s="1">
        <v>78</v>
      </c>
      <c r="R284" s="1" t="s">
        <v>54</v>
      </c>
      <c r="S284" s="1" t="s">
        <v>50</v>
      </c>
      <c r="T284" s="1" t="s">
        <v>50</v>
      </c>
      <c r="U284" s="1" t="s">
        <v>50</v>
      </c>
      <c r="V284" s="1" t="s">
        <v>50</v>
      </c>
      <c r="W284" s="1" t="s">
        <v>50</v>
      </c>
      <c r="X284" s="1" t="s">
        <v>51</v>
      </c>
      <c r="Y284" s="1" t="s">
        <v>50</v>
      </c>
      <c r="Z284" s="1" t="s">
        <v>52</v>
      </c>
      <c r="AA284" s="1" t="s">
        <v>50</v>
      </c>
      <c r="AB284" s="1" t="s">
        <v>50</v>
      </c>
      <c r="AI284" s="1" t="s">
        <v>52</v>
      </c>
      <c r="AJ284" s="1" t="s">
        <v>52</v>
      </c>
      <c r="AK284" s="1" t="s">
        <v>51</v>
      </c>
      <c r="AL284" s="1" t="s">
        <v>50</v>
      </c>
      <c r="AM284" s="1" t="s">
        <v>52</v>
      </c>
      <c r="AN284" s="1" t="s">
        <v>50</v>
      </c>
      <c r="AO284" s="1" t="s">
        <v>51</v>
      </c>
      <c r="AP284" s="1" t="s">
        <v>51</v>
      </c>
      <c r="AQ284" s="1" t="s">
        <v>50</v>
      </c>
      <c r="AR284" s="1" t="s">
        <v>51</v>
      </c>
      <c r="AS284" s="1" t="s">
        <v>50</v>
      </c>
      <c r="AT284" s="1" t="s">
        <v>52</v>
      </c>
      <c r="AU284" s="1" t="s">
        <v>52</v>
      </c>
      <c r="AV284" s="1" t="s">
        <v>52</v>
      </c>
      <c r="AW284" s="6" t="s">
        <v>51</v>
      </c>
    </row>
    <row r="285" spans="1:49" x14ac:dyDescent="0.25">
      <c r="A285" s="4">
        <v>279896</v>
      </c>
      <c r="B285" s="1">
        <v>58</v>
      </c>
      <c r="D285" s="1">
        <v>58</v>
      </c>
      <c r="E285" s="1">
        <v>1</v>
      </c>
      <c r="F285" s="1" t="s">
        <v>344</v>
      </c>
      <c r="G285" s="3">
        <v>22836</v>
      </c>
      <c r="H285" s="1">
        <v>56</v>
      </c>
      <c r="I285" s="1" t="s">
        <v>46</v>
      </c>
      <c r="J285" s="1" t="s">
        <v>47</v>
      </c>
      <c r="K285" s="1" t="s">
        <v>58</v>
      </c>
      <c r="L285" s="1">
        <v>28.4</v>
      </c>
      <c r="M285" s="1">
        <v>130</v>
      </c>
      <c r="N285" s="1">
        <v>70</v>
      </c>
      <c r="O285" s="1">
        <v>60</v>
      </c>
      <c r="P285" s="1">
        <v>100</v>
      </c>
      <c r="Q285" s="1">
        <v>95</v>
      </c>
      <c r="R285" s="1" t="s">
        <v>54</v>
      </c>
      <c r="S285" s="1" t="s">
        <v>50</v>
      </c>
      <c r="T285" s="1" t="s">
        <v>50</v>
      </c>
      <c r="U285" s="1" t="s">
        <v>51</v>
      </c>
      <c r="V285" s="1" t="s">
        <v>51</v>
      </c>
      <c r="W285" s="1" t="s">
        <v>50</v>
      </c>
      <c r="X285" s="1" t="s">
        <v>51</v>
      </c>
      <c r="Y285" s="1" t="s">
        <v>50</v>
      </c>
      <c r="Z285" s="1" t="s">
        <v>52</v>
      </c>
      <c r="AA285" s="1" t="s">
        <v>50</v>
      </c>
      <c r="AB285" s="1" t="s">
        <v>50</v>
      </c>
      <c r="AC285" s="1">
        <v>54</v>
      </c>
      <c r="AE285" s="1">
        <v>137</v>
      </c>
      <c r="AF285" s="1">
        <v>3.8</v>
      </c>
      <c r="AI285" s="1">
        <v>3.8</v>
      </c>
      <c r="AJ285" s="1">
        <v>2.1</v>
      </c>
      <c r="AK285" s="1" t="s">
        <v>50</v>
      </c>
      <c r="AL285" s="1" t="s">
        <v>51</v>
      </c>
      <c r="AM285" s="1" t="s">
        <v>50</v>
      </c>
      <c r="AN285" s="1" t="s">
        <v>51</v>
      </c>
      <c r="AO285" s="1" t="s">
        <v>51</v>
      </c>
      <c r="AP285" s="1" t="s">
        <v>50</v>
      </c>
      <c r="AQ285" s="1" t="s">
        <v>50</v>
      </c>
      <c r="AR285" s="1" t="s">
        <v>51</v>
      </c>
      <c r="AS285" s="1" t="s">
        <v>50</v>
      </c>
      <c r="AT285" s="1" t="s">
        <v>52</v>
      </c>
      <c r="AU285" s="1" t="s">
        <v>52</v>
      </c>
      <c r="AV285" s="1" t="s">
        <v>52</v>
      </c>
      <c r="AW285" s="6" t="s">
        <v>51</v>
      </c>
    </row>
    <row r="286" spans="1:49" x14ac:dyDescent="0.25">
      <c r="A286" s="4">
        <v>280550</v>
      </c>
      <c r="B286" s="1">
        <v>60</v>
      </c>
      <c r="C286" s="1">
        <v>60</v>
      </c>
      <c r="D286" s="1">
        <v>34</v>
      </c>
      <c r="E286" s="1">
        <v>1</v>
      </c>
      <c r="F286" s="1" t="s">
        <v>345</v>
      </c>
      <c r="G286" s="3">
        <v>13789</v>
      </c>
      <c r="H286" s="1">
        <v>81</v>
      </c>
      <c r="I286" s="1" t="s">
        <v>56</v>
      </c>
      <c r="J286" s="1" t="s">
        <v>57</v>
      </c>
      <c r="K286" s="1" t="s">
        <v>58</v>
      </c>
      <c r="L286" s="1">
        <v>26.6</v>
      </c>
      <c r="M286" s="1">
        <v>125</v>
      </c>
      <c r="N286" s="1">
        <v>80</v>
      </c>
      <c r="O286" s="1">
        <v>45</v>
      </c>
      <c r="P286" s="1">
        <v>102.5</v>
      </c>
      <c r="Q286" s="1">
        <v>64</v>
      </c>
      <c r="R286" s="1" t="s">
        <v>54</v>
      </c>
      <c r="S286" s="1" t="s">
        <v>50</v>
      </c>
      <c r="T286" s="1" t="s">
        <v>50</v>
      </c>
      <c r="U286" s="1" t="s">
        <v>50</v>
      </c>
      <c r="V286" s="1" t="s">
        <v>51</v>
      </c>
      <c r="W286" s="1" t="s">
        <v>50</v>
      </c>
      <c r="X286" s="1" t="s">
        <v>50</v>
      </c>
      <c r="Y286" s="1" t="s">
        <v>50</v>
      </c>
      <c r="Z286" s="1" t="s">
        <v>52</v>
      </c>
      <c r="AA286" s="1" t="s">
        <v>51</v>
      </c>
      <c r="AB286" s="1" t="s">
        <v>50</v>
      </c>
      <c r="AK286" s="1" t="s">
        <v>51</v>
      </c>
      <c r="AL286" s="1" t="s">
        <v>50</v>
      </c>
      <c r="AM286" s="1" t="s">
        <v>50</v>
      </c>
      <c r="AN286" s="1" t="s">
        <v>51</v>
      </c>
      <c r="AO286" s="1" t="s">
        <v>50</v>
      </c>
      <c r="AP286" s="1" t="s">
        <v>50</v>
      </c>
      <c r="AQ286" s="1" t="s">
        <v>50</v>
      </c>
      <c r="AR286" s="1" t="s">
        <v>51</v>
      </c>
      <c r="AS286" s="1" t="s">
        <v>50</v>
      </c>
      <c r="AT286" s="1" t="s">
        <v>52</v>
      </c>
      <c r="AU286" s="1" t="s">
        <v>52</v>
      </c>
      <c r="AV286" s="1" t="s">
        <v>52</v>
      </c>
      <c r="AW286" s="6" t="s">
        <v>50</v>
      </c>
    </row>
    <row r="287" spans="1:49" x14ac:dyDescent="0.25">
      <c r="A287" s="4">
        <v>280806</v>
      </c>
      <c r="B287" s="1">
        <v>56</v>
      </c>
      <c r="D287" s="1">
        <v>56</v>
      </c>
      <c r="E287" s="1">
        <v>1</v>
      </c>
      <c r="F287" s="1" t="s">
        <v>346</v>
      </c>
      <c r="G287" s="3">
        <v>12451</v>
      </c>
      <c r="H287" s="1">
        <v>84</v>
      </c>
      <c r="I287" s="1" t="s">
        <v>46</v>
      </c>
      <c r="J287" s="1" t="s">
        <v>47</v>
      </c>
      <c r="K287" s="1" t="s">
        <v>58</v>
      </c>
      <c r="L287" s="1">
        <v>27.75</v>
      </c>
      <c r="M287" s="1">
        <v>135</v>
      </c>
      <c r="N287" s="1">
        <v>80</v>
      </c>
      <c r="O287" s="1">
        <v>55</v>
      </c>
      <c r="P287" s="1">
        <v>107.5</v>
      </c>
      <c r="Q287" s="1">
        <v>98</v>
      </c>
      <c r="R287" s="1" t="s">
        <v>59</v>
      </c>
      <c r="S287" s="1" t="s">
        <v>50</v>
      </c>
      <c r="T287" s="1" t="s">
        <v>50</v>
      </c>
      <c r="U287" s="1" t="s">
        <v>51</v>
      </c>
      <c r="V287" s="1" t="s">
        <v>51</v>
      </c>
      <c r="W287" s="1" t="s">
        <v>51</v>
      </c>
      <c r="X287" s="1" t="s">
        <v>51</v>
      </c>
      <c r="Y287" s="1" t="s">
        <v>51</v>
      </c>
      <c r="Z287" s="1" t="s">
        <v>52</v>
      </c>
      <c r="AA287" s="1" t="s">
        <v>50</v>
      </c>
      <c r="AB287" s="1" t="s">
        <v>51</v>
      </c>
      <c r="AC287" s="1">
        <v>116</v>
      </c>
      <c r="AD287" s="1">
        <v>38</v>
      </c>
      <c r="AE287" s="1">
        <v>113</v>
      </c>
      <c r="AF287" s="1">
        <v>3.8</v>
      </c>
      <c r="AI287" s="1" t="s">
        <v>52</v>
      </c>
      <c r="AJ287" s="1" t="s">
        <v>52</v>
      </c>
      <c r="AK287" s="1" t="s">
        <v>50</v>
      </c>
      <c r="AL287" s="1" t="s">
        <v>50</v>
      </c>
      <c r="AM287" s="1" t="s">
        <v>52</v>
      </c>
      <c r="AN287" s="1" t="s">
        <v>51</v>
      </c>
      <c r="AO287" s="1" t="s">
        <v>51</v>
      </c>
      <c r="AP287" s="1" t="s">
        <v>51</v>
      </c>
      <c r="AQ287" s="1" t="s">
        <v>51</v>
      </c>
      <c r="AR287" s="1" t="s">
        <v>50</v>
      </c>
      <c r="AS287" s="1" t="s">
        <v>50</v>
      </c>
      <c r="AT287" s="1" t="s">
        <v>52</v>
      </c>
      <c r="AU287" s="1" t="s">
        <v>52</v>
      </c>
      <c r="AV287" s="1" t="s">
        <v>52</v>
      </c>
      <c r="AW287" s="6" t="s">
        <v>51</v>
      </c>
    </row>
    <row r="288" spans="1:49" x14ac:dyDescent="0.25">
      <c r="A288" s="4">
        <v>280977</v>
      </c>
      <c r="B288" s="1">
        <v>58</v>
      </c>
      <c r="C288" s="1">
        <v>58</v>
      </c>
      <c r="D288" s="1">
        <v>30</v>
      </c>
      <c r="E288" s="1">
        <v>1</v>
      </c>
      <c r="F288" s="1" t="s">
        <v>347</v>
      </c>
      <c r="G288" s="3">
        <v>23645</v>
      </c>
      <c r="H288" s="1">
        <v>54</v>
      </c>
      <c r="I288" s="1" t="s">
        <v>56</v>
      </c>
      <c r="J288" s="1" t="s">
        <v>47</v>
      </c>
      <c r="K288" s="1" t="s">
        <v>58</v>
      </c>
      <c r="L288" s="1">
        <v>31.4</v>
      </c>
      <c r="M288" s="1">
        <v>130</v>
      </c>
      <c r="N288" s="1">
        <v>70</v>
      </c>
      <c r="O288" s="1">
        <v>60</v>
      </c>
      <c r="P288" s="1">
        <v>100</v>
      </c>
      <c r="Q288" s="1">
        <v>72</v>
      </c>
      <c r="R288" s="1" t="s">
        <v>54</v>
      </c>
      <c r="S288" s="1" t="s">
        <v>51</v>
      </c>
      <c r="T288" s="1" t="s">
        <v>50</v>
      </c>
      <c r="U288" s="1" t="s">
        <v>50</v>
      </c>
      <c r="V288" s="1" t="s">
        <v>50</v>
      </c>
      <c r="W288" s="1" t="s">
        <v>50</v>
      </c>
      <c r="X288" s="1" t="s">
        <v>51</v>
      </c>
      <c r="Y288" s="1" t="s">
        <v>50</v>
      </c>
      <c r="Z288" s="1" t="s">
        <v>52</v>
      </c>
      <c r="AA288" s="1" t="s">
        <v>50</v>
      </c>
      <c r="AB288" s="1" t="s">
        <v>50</v>
      </c>
      <c r="AK288" s="1" t="s">
        <v>51</v>
      </c>
      <c r="AL288" s="1" t="s">
        <v>50</v>
      </c>
      <c r="AN288" s="1" t="s">
        <v>51</v>
      </c>
      <c r="AO288" s="1" t="s">
        <v>51</v>
      </c>
      <c r="AP288" s="1" t="s">
        <v>50</v>
      </c>
      <c r="AQ288" s="1" t="s">
        <v>50</v>
      </c>
      <c r="AR288" s="1" t="s">
        <v>50</v>
      </c>
      <c r="AS288" s="1" t="s">
        <v>50</v>
      </c>
      <c r="AT288" s="1" t="s">
        <v>52</v>
      </c>
      <c r="AU288" s="1" t="s">
        <v>52</v>
      </c>
      <c r="AV288" s="1" t="s">
        <v>52</v>
      </c>
      <c r="AW288" s="6" t="s">
        <v>51</v>
      </c>
    </row>
    <row r="289" spans="1:49" x14ac:dyDescent="0.25">
      <c r="A289" s="4">
        <v>281372</v>
      </c>
      <c r="B289" s="1">
        <v>51</v>
      </c>
      <c r="D289" s="1">
        <v>51</v>
      </c>
      <c r="E289" s="1">
        <v>1</v>
      </c>
      <c r="F289" s="1" t="s">
        <v>348</v>
      </c>
      <c r="G289" s="3">
        <v>14525</v>
      </c>
      <c r="H289" s="1">
        <v>79</v>
      </c>
      <c r="I289" s="1" t="s">
        <v>46</v>
      </c>
      <c r="J289" s="1" t="s">
        <v>57</v>
      </c>
      <c r="K289" s="1" t="s">
        <v>58</v>
      </c>
      <c r="L289" s="1">
        <v>38.450000000000003</v>
      </c>
      <c r="M289" s="1">
        <v>120</v>
      </c>
      <c r="N289" s="1">
        <v>80</v>
      </c>
      <c r="O289" s="1">
        <v>40</v>
      </c>
      <c r="P289" s="1">
        <v>100</v>
      </c>
      <c r="Q289" s="1">
        <v>71</v>
      </c>
      <c r="R289" s="1" t="s">
        <v>49</v>
      </c>
      <c r="S289" s="1" t="s">
        <v>51</v>
      </c>
      <c r="T289" s="1" t="s">
        <v>50</v>
      </c>
      <c r="U289" s="1" t="s">
        <v>50</v>
      </c>
      <c r="V289" s="1" t="s">
        <v>51</v>
      </c>
      <c r="W289" s="1" t="s">
        <v>51</v>
      </c>
      <c r="X289" s="1" t="s">
        <v>50</v>
      </c>
      <c r="Y289" s="1" t="s">
        <v>50</v>
      </c>
      <c r="Z289" s="1" t="s">
        <v>52</v>
      </c>
      <c r="AA289" s="1" t="s">
        <v>50</v>
      </c>
      <c r="AB289" s="1" t="s">
        <v>51</v>
      </c>
      <c r="AC289" s="1">
        <v>229</v>
      </c>
      <c r="AD289" s="1">
        <v>18</v>
      </c>
      <c r="AE289" s="1">
        <v>112</v>
      </c>
      <c r="AF289" s="1">
        <v>3.9</v>
      </c>
      <c r="AI289" s="1" t="s">
        <v>52</v>
      </c>
      <c r="AJ289" s="1" t="s">
        <v>52</v>
      </c>
      <c r="AK289" s="1" t="s">
        <v>50</v>
      </c>
      <c r="AL289" s="1" t="s">
        <v>50</v>
      </c>
      <c r="AM289" s="1" t="s">
        <v>52</v>
      </c>
      <c r="AN289" s="1" t="s">
        <v>51</v>
      </c>
      <c r="AO289" s="1" t="s">
        <v>51</v>
      </c>
      <c r="AP289" s="1" t="s">
        <v>50</v>
      </c>
      <c r="AQ289" s="1" t="s">
        <v>50</v>
      </c>
      <c r="AR289" s="1" t="s">
        <v>51</v>
      </c>
      <c r="AS289" s="1" t="s">
        <v>50</v>
      </c>
      <c r="AT289" s="1" t="s">
        <v>52</v>
      </c>
      <c r="AU289" s="1" t="s">
        <v>52</v>
      </c>
      <c r="AV289" s="1" t="s">
        <v>52</v>
      </c>
      <c r="AW289" s="6" t="s">
        <v>51</v>
      </c>
    </row>
    <row r="290" spans="1:49" x14ac:dyDescent="0.25">
      <c r="A290" s="4">
        <v>281639</v>
      </c>
      <c r="B290" s="1">
        <v>60</v>
      </c>
      <c r="C290" s="1">
        <v>60</v>
      </c>
      <c r="D290" s="1">
        <v>60</v>
      </c>
      <c r="E290" s="1">
        <v>1</v>
      </c>
      <c r="F290" s="1" t="s">
        <v>349</v>
      </c>
      <c r="G290" s="3">
        <v>12924</v>
      </c>
      <c r="H290" s="1">
        <v>83</v>
      </c>
      <c r="I290" s="1" t="s">
        <v>46</v>
      </c>
      <c r="J290" s="1" t="s">
        <v>47</v>
      </c>
      <c r="K290" s="1" t="s">
        <v>58</v>
      </c>
      <c r="L290" s="1">
        <v>36.5</v>
      </c>
      <c r="M290" s="1">
        <v>135</v>
      </c>
      <c r="N290" s="1">
        <v>70</v>
      </c>
      <c r="O290" s="1">
        <v>65</v>
      </c>
      <c r="P290" s="1">
        <v>102.5</v>
      </c>
      <c r="Q290" s="1">
        <v>61</v>
      </c>
      <c r="R290" s="1" t="s">
        <v>59</v>
      </c>
      <c r="S290" s="1" t="s">
        <v>50</v>
      </c>
      <c r="T290" s="1" t="s">
        <v>50</v>
      </c>
      <c r="U290" s="1" t="s">
        <v>50</v>
      </c>
      <c r="V290" s="1" t="s">
        <v>51</v>
      </c>
      <c r="W290" s="1" t="s">
        <v>50</v>
      </c>
      <c r="X290" s="1" t="s">
        <v>51</v>
      </c>
      <c r="Y290" s="1" t="s">
        <v>50</v>
      </c>
      <c r="Z290" s="1" t="s">
        <v>52</v>
      </c>
      <c r="AA290" s="1" t="s">
        <v>50</v>
      </c>
      <c r="AB290" s="1" t="s">
        <v>51</v>
      </c>
      <c r="AC290" s="1">
        <v>110</v>
      </c>
      <c r="AD290" s="1">
        <v>40</v>
      </c>
      <c r="AE290" s="1">
        <v>105</v>
      </c>
      <c r="AF290" s="1">
        <v>4.4000000000000004</v>
      </c>
      <c r="AI290" s="1">
        <v>3.6</v>
      </c>
      <c r="AJ290" s="1">
        <v>1.5</v>
      </c>
      <c r="AK290" s="1" t="s">
        <v>50</v>
      </c>
      <c r="AL290" s="1" t="s">
        <v>51</v>
      </c>
      <c r="AM290" s="1" t="s">
        <v>50</v>
      </c>
      <c r="AN290" s="1" t="s">
        <v>51</v>
      </c>
      <c r="AO290" s="1" t="s">
        <v>51</v>
      </c>
      <c r="AP290" s="1" t="s">
        <v>50</v>
      </c>
      <c r="AQ290" s="1" t="s">
        <v>50</v>
      </c>
      <c r="AR290" s="1" t="s">
        <v>51</v>
      </c>
      <c r="AS290" s="1" t="s">
        <v>50</v>
      </c>
      <c r="AT290" s="1" t="s">
        <v>52</v>
      </c>
      <c r="AU290" s="1" t="s">
        <v>52</v>
      </c>
      <c r="AV290" s="1" t="s">
        <v>52</v>
      </c>
      <c r="AW290" s="6" t="s">
        <v>51</v>
      </c>
    </row>
    <row r="291" spans="1:49" x14ac:dyDescent="0.25">
      <c r="A291" s="4">
        <v>281678</v>
      </c>
      <c r="B291" s="1">
        <v>53</v>
      </c>
      <c r="C291" s="1">
        <v>53</v>
      </c>
      <c r="D291" s="1">
        <v>40</v>
      </c>
      <c r="E291" s="1">
        <v>1</v>
      </c>
      <c r="F291" s="1" t="s">
        <v>350</v>
      </c>
      <c r="G291" s="3">
        <v>20253</v>
      </c>
      <c r="H291" s="1">
        <v>63</v>
      </c>
      <c r="I291" s="1" t="s">
        <v>46</v>
      </c>
      <c r="J291" s="1" t="s">
        <v>47</v>
      </c>
      <c r="K291" s="1" t="s">
        <v>48</v>
      </c>
      <c r="L291" s="1">
        <v>27.3</v>
      </c>
      <c r="M291" s="1">
        <v>130</v>
      </c>
      <c r="N291" s="1">
        <v>75</v>
      </c>
      <c r="O291" s="1">
        <v>55</v>
      </c>
      <c r="P291" s="1">
        <v>102.5</v>
      </c>
      <c r="Q291" s="1">
        <v>68</v>
      </c>
      <c r="R291" s="1" t="s">
        <v>54</v>
      </c>
      <c r="S291" s="1" t="s">
        <v>50</v>
      </c>
      <c r="T291" s="1" t="s">
        <v>50</v>
      </c>
      <c r="U291" s="1" t="s">
        <v>50</v>
      </c>
      <c r="V291" s="1" t="s">
        <v>50</v>
      </c>
      <c r="W291" s="1" t="s">
        <v>50</v>
      </c>
      <c r="X291" s="1" t="s">
        <v>50</v>
      </c>
      <c r="Y291" s="1" t="s">
        <v>50</v>
      </c>
      <c r="Z291" s="1" t="s">
        <v>52</v>
      </c>
      <c r="AA291" s="1" t="s">
        <v>50</v>
      </c>
      <c r="AB291" s="1" t="s">
        <v>50</v>
      </c>
      <c r="AK291" s="1" t="s">
        <v>50</v>
      </c>
      <c r="AL291" s="1" t="s">
        <v>51</v>
      </c>
      <c r="AM291" s="1" t="s">
        <v>50</v>
      </c>
      <c r="AN291" s="1" t="s">
        <v>51</v>
      </c>
      <c r="AO291" s="1" t="s">
        <v>50</v>
      </c>
      <c r="AP291" s="1" t="s">
        <v>50</v>
      </c>
      <c r="AQ291" s="1" t="s">
        <v>50</v>
      </c>
      <c r="AR291" s="1" t="s">
        <v>50</v>
      </c>
      <c r="AS291" s="1" t="s">
        <v>50</v>
      </c>
      <c r="AT291" s="1" t="s">
        <v>52</v>
      </c>
      <c r="AU291" s="1" t="s">
        <v>52</v>
      </c>
      <c r="AV291" s="1" t="s">
        <v>52</v>
      </c>
      <c r="AW291" s="6" t="s">
        <v>50</v>
      </c>
    </row>
    <row r="292" spans="1:49" x14ac:dyDescent="0.25">
      <c r="A292" s="4">
        <v>282052</v>
      </c>
      <c r="B292" s="1">
        <v>52</v>
      </c>
      <c r="C292" s="1">
        <v>52</v>
      </c>
      <c r="D292" s="1">
        <v>47</v>
      </c>
      <c r="E292" s="1">
        <v>1</v>
      </c>
      <c r="F292" s="1" t="s">
        <v>351</v>
      </c>
      <c r="G292" s="3">
        <v>9623</v>
      </c>
      <c r="H292" s="1">
        <v>92</v>
      </c>
      <c r="I292" s="1" t="s">
        <v>56</v>
      </c>
      <c r="J292" s="1" t="s">
        <v>47</v>
      </c>
      <c r="K292" s="1" t="s">
        <v>58</v>
      </c>
      <c r="L292" s="1">
        <v>22.9</v>
      </c>
      <c r="M292" s="1">
        <v>120</v>
      </c>
      <c r="N292" s="1">
        <v>60</v>
      </c>
      <c r="O292" s="1">
        <v>60</v>
      </c>
      <c r="P292" s="1">
        <v>90</v>
      </c>
      <c r="Q292" s="1">
        <v>77</v>
      </c>
      <c r="R292" s="1" t="s">
        <v>59</v>
      </c>
      <c r="S292" s="1" t="s">
        <v>50</v>
      </c>
      <c r="T292" s="1" t="s">
        <v>50</v>
      </c>
      <c r="U292" s="1" t="s">
        <v>51</v>
      </c>
      <c r="V292" s="1" t="s">
        <v>50</v>
      </c>
      <c r="W292" s="1" t="s">
        <v>50</v>
      </c>
      <c r="X292" s="1" t="s">
        <v>51</v>
      </c>
      <c r="Y292" s="1" t="s">
        <v>50</v>
      </c>
      <c r="Z292" s="1" t="s">
        <v>52</v>
      </c>
      <c r="AA292" s="1" t="s">
        <v>50</v>
      </c>
      <c r="AB292" s="1" t="s">
        <v>50</v>
      </c>
      <c r="AC292" s="1">
        <v>221</v>
      </c>
      <c r="AD292" s="1">
        <v>22</v>
      </c>
      <c r="AE292" s="1">
        <v>114</v>
      </c>
      <c r="AF292" s="1">
        <v>5.5</v>
      </c>
      <c r="AK292" s="1" t="s">
        <v>50</v>
      </c>
      <c r="AL292" s="1" t="s">
        <v>50</v>
      </c>
      <c r="AN292" s="1" t="s">
        <v>50</v>
      </c>
      <c r="AO292" s="1" t="s">
        <v>51</v>
      </c>
      <c r="AP292" s="1" t="s">
        <v>50</v>
      </c>
      <c r="AQ292" s="1" t="s">
        <v>50</v>
      </c>
      <c r="AR292" s="1" t="s">
        <v>50</v>
      </c>
      <c r="AS292" s="1" t="s">
        <v>50</v>
      </c>
      <c r="AT292" s="1" t="s">
        <v>52</v>
      </c>
      <c r="AU292" s="1" t="s">
        <v>52</v>
      </c>
      <c r="AV292" s="1" t="s">
        <v>52</v>
      </c>
      <c r="AW292" s="6" t="s">
        <v>51</v>
      </c>
    </row>
    <row r="293" spans="1:49" x14ac:dyDescent="0.25">
      <c r="A293" s="4">
        <v>282150</v>
      </c>
      <c r="B293" s="1">
        <v>74</v>
      </c>
      <c r="D293" s="1">
        <v>74</v>
      </c>
      <c r="E293" s="1">
        <v>1</v>
      </c>
      <c r="F293" s="1" t="s">
        <v>352</v>
      </c>
      <c r="G293" s="3">
        <v>15468</v>
      </c>
      <c r="H293" s="1">
        <v>76</v>
      </c>
      <c r="I293" s="1" t="s">
        <v>46</v>
      </c>
      <c r="J293" s="1" t="s">
        <v>57</v>
      </c>
      <c r="K293" s="1" t="s">
        <v>58</v>
      </c>
      <c r="L293" s="1">
        <v>28.58</v>
      </c>
      <c r="M293" s="1">
        <v>145</v>
      </c>
      <c r="N293" s="1">
        <v>70</v>
      </c>
      <c r="O293" s="1">
        <v>75</v>
      </c>
      <c r="P293" s="1">
        <v>107.5</v>
      </c>
      <c r="Q293" s="1">
        <v>62</v>
      </c>
      <c r="R293" s="1" t="s">
        <v>54</v>
      </c>
      <c r="S293" s="1" t="s">
        <v>51</v>
      </c>
      <c r="T293" s="1" t="s">
        <v>50</v>
      </c>
      <c r="U293" s="1" t="s">
        <v>50</v>
      </c>
      <c r="V293" s="1" t="s">
        <v>51</v>
      </c>
      <c r="W293" s="1" t="s">
        <v>50</v>
      </c>
      <c r="X293" s="1" t="s">
        <v>50</v>
      </c>
      <c r="Y293" s="1" t="s">
        <v>51</v>
      </c>
      <c r="Z293" s="1" t="s">
        <v>52</v>
      </c>
      <c r="AA293" s="1" t="s">
        <v>50</v>
      </c>
      <c r="AB293" s="1" t="s">
        <v>50</v>
      </c>
      <c r="AC293" s="1">
        <v>92</v>
      </c>
      <c r="AD293" s="1">
        <v>54</v>
      </c>
      <c r="AE293" s="1">
        <v>13.7</v>
      </c>
      <c r="AF293" s="1">
        <v>4.5999999999999996</v>
      </c>
      <c r="AI293" s="1" t="s">
        <v>52</v>
      </c>
      <c r="AJ293" s="1" t="s">
        <v>52</v>
      </c>
      <c r="AK293" s="1" t="s">
        <v>50</v>
      </c>
      <c r="AL293" s="1" t="s">
        <v>51</v>
      </c>
      <c r="AM293" s="1" t="s">
        <v>52</v>
      </c>
      <c r="AN293" s="1" t="s">
        <v>50</v>
      </c>
      <c r="AO293" s="1" t="s">
        <v>51</v>
      </c>
      <c r="AP293" s="1" t="s">
        <v>50</v>
      </c>
      <c r="AQ293" s="1" t="s">
        <v>50</v>
      </c>
      <c r="AR293" s="1" t="s">
        <v>51</v>
      </c>
      <c r="AS293" s="1" t="s">
        <v>50</v>
      </c>
      <c r="AT293" s="1" t="s">
        <v>52</v>
      </c>
      <c r="AU293" s="1" t="s">
        <v>52</v>
      </c>
      <c r="AV293" s="1" t="s">
        <v>52</v>
      </c>
      <c r="AW293" s="6" t="s">
        <v>51</v>
      </c>
    </row>
    <row r="294" spans="1:49" x14ac:dyDescent="0.25">
      <c r="A294" s="4">
        <v>282295</v>
      </c>
      <c r="B294" s="1">
        <v>57</v>
      </c>
      <c r="C294" s="1">
        <v>57</v>
      </c>
      <c r="D294" s="1">
        <v>53</v>
      </c>
      <c r="E294" s="1">
        <v>1</v>
      </c>
      <c r="F294" s="1" t="s">
        <v>353</v>
      </c>
      <c r="G294" s="3">
        <v>14559</v>
      </c>
      <c r="H294" s="1">
        <v>79</v>
      </c>
      <c r="I294" s="1" t="s">
        <v>46</v>
      </c>
      <c r="J294" s="1" t="s">
        <v>47</v>
      </c>
      <c r="K294" s="1" t="s">
        <v>58</v>
      </c>
      <c r="L294" s="1">
        <v>33.6</v>
      </c>
      <c r="M294" s="1">
        <v>190</v>
      </c>
      <c r="N294" s="1">
        <v>80</v>
      </c>
      <c r="O294" s="1">
        <v>110</v>
      </c>
      <c r="P294" s="1">
        <v>135</v>
      </c>
      <c r="Q294" s="1">
        <v>60</v>
      </c>
      <c r="R294" s="1" t="s">
        <v>54</v>
      </c>
      <c r="S294" s="1" t="s">
        <v>50</v>
      </c>
      <c r="T294" s="1" t="s">
        <v>50</v>
      </c>
      <c r="U294" s="1" t="s">
        <v>50</v>
      </c>
      <c r="V294" s="1" t="s">
        <v>51</v>
      </c>
      <c r="W294" s="1" t="s">
        <v>50</v>
      </c>
      <c r="X294" s="1" t="s">
        <v>51</v>
      </c>
      <c r="Y294" s="1" t="s">
        <v>50</v>
      </c>
      <c r="Z294" s="1" t="s">
        <v>52</v>
      </c>
      <c r="AA294" s="1" t="s">
        <v>50</v>
      </c>
      <c r="AB294" s="1" t="s">
        <v>50</v>
      </c>
      <c r="AC294" s="1">
        <v>66</v>
      </c>
      <c r="AD294" s="1">
        <v>78</v>
      </c>
      <c r="AE294" s="1">
        <v>124</v>
      </c>
      <c r="AF294" s="1">
        <v>4</v>
      </c>
      <c r="AK294" s="1" t="s">
        <v>51</v>
      </c>
      <c r="AL294" s="1" t="s">
        <v>50</v>
      </c>
      <c r="AN294" s="1" t="s">
        <v>51</v>
      </c>
      <c r="AO294" s="1" t="s">
        <v>51</v>
      </c>
      <c r="AP294" s="1" t="s">
        <v>50</v>
      </c>
      <c r="AQ294" s="1" t="s">
        <v>50</v>
      </c>
      <c r="AR294" s="1" t="s">
        <v>50</v>
      </c>
      <c r="AS294" s="1" t="s">
        <v>50</v>
      </c>
      <c r="AT294" s="1" t="s">
        <v>52</v>
      </c>
      <c r="AU294" s="1" t="s">
        <v>52</v>
      </c>
      <c r="AV294" s="1" t="s">
        <v>52</v>
      </c>
      <c r="AW294" s="6" t="s">
        <v>51</v>
      </c>
    </row>
    <row r="295" spans="1:49" x14ac:dyDescent="0.25">
      <c r="A295" s="4">
        <v>282304</v>
      </c>
      <c r="B295" s="1">
        <v>75</v>
      </c>
      <c r="D295" s="1">
        <v>75</v>
      </c>
      <c r="E295" s="1">
        <v>1</v>
      </c>
      <c r="F295" s="1" t="s">
        <v>354</v>
      </c>
      <c r="G295" s="3">
        <v>10446</v>
      </c>
      <c r="H295" s="1">
        <v>90</v>
      </c>
      <c r="I295" s="1" t="s">
        <v>46</v>
      </c>
      <c r="J295" s="1" t="s">
        <v>47</v>
      </c>
      <c r="K295" s="1" t="s">
        <v>58</v>
      </c>
      <c r="L295" s="1">
        <v>33.78</v>
      </c>
      <c r="O295" s="1">
        <v>0</v>
      </c>
      <c r="P295" s="1">
        <v>0</v>
      </c>
      <c r="S295" s="1" t="s">
        <v>50</v>
      </c>
      <c r="T295" s="1" t="s">
        <v>50</v>
      </c>
      <c r="V295" s="1" t="s">
        <v>51</v>
      </c>
      <c r="W295" s="1" t="s">
        <v>51</v>
      </c>
      <c r="X295" s="1" t="s">
        <v>51</v>
      </c>
      <c r="Y295" s="1" t="s">
        <v>50</v>
      </c>
      <c r="Z295" s="1" t="s">
        <v>52</v>
      </c>
      <c r="AA295" s="1" t="s">
        <v>50</v>
      </c>
      <c r="AB295" s="1" t="s">
        <v>50</v>
      </c>
      <c r="AC295" s="1">
        <v>99</v>
      </c>
      <c r="AD295" s="1">
        <v>45</v>
      </c>
      <c r="AF295" s="1">
        <v>4.2</v>
      </c>
      <c r="AI295" s="1" t="s">
        <v>52</v>
      </c>
      <c r="AJ295" s="1" t="s">
        <v>52</v>
      </c>
      <c r="AK295" s="1" t="s">
        <v>51</v>
      </c>
      <c r="AL295" s="1" t="s">
        <v>50</v>
      </c>
      <c r="AM295" s="1" t="s">
        <v>52</v>
      </c>
      <c r="AN295" s="1" t="s">
        <v>51</v>
      </c>
      <c r="AO295" s="1" t="s">
        <v>51</v>
      </c>
      <c r="AP295" s="1" t="s">
        <v>51</v>
      </c>
      <c r="AQ295" s="1" t="s">
        <v>50</v>
      </c>
      <c r="AR295" s="1" t="s">
        <v>51</v>
      </c>
      <c r="AS295" s="1" t="s">
        <v>50</v>
      </c>
      <c r="AT295" s="1" t="s">
        <v>52</v>
      </c>
      <c r="AU295" s="1" t="s">
        <v>52</v>
      </c>
      <c r="AV295" s="1" t="s">
        <v>52</v>
      </c>
      <c r="AW295" s="6" t="s">
        <v>51</v>
      </c>
    </row>
    <row r="296" spans="1:49" x14ac:dyDescent="0.25">
      <c r="A296" s="4">
        <v>282343</v>
      </c>
      <c r="B296" s="1">
        <v>55</v>
      </c>
      <c r="C296" s="1">
        <v>55</v>
      </c>
      <c r="D296" s="1">
        <v>36</v>
      </c>
      <c r="E296" s="1">
        <v>1</v>
      </c>
      <c r="F296" s="1" t="s">
        <v>355</v>
      </c>
      <c r="G296" s="3">
        <v>11325</v>
      </c>
      <c r="H296" s="1">
        <v>87</v>
      </c>
      <c r="I296" s="1" t="s">
        <v>46</v>
      </c>
      <c r="J296" s="1" t="s">
        <v>47</v>
      </c>
      <c r="K296" s="1" t="s">
        <v>58</v>
      </c>
      <c r="L296" s="1">
        <v>21.9</v>
      </c>
      <c r="M296" s="1">
        <v>112</v>
      </c>
      <c r="N296" s="1">
        <v>65</v>
      </c>
      <c r="O296" s="1">
        <v>47</v>
      </c>
      <c r="P296" s="1">
        <v>88.5</v>
      </c>
      <c r="Q296" s="1">
        <v>67</v>
      </c>
      <c r="R296" s="1" t="s">
        <v>54</v>
      </c>
      <c r="S296" s="1" t="s">
        <v>50</v>
      </c>
      <c r="T296" s="1" t="s">
        <v>50</v>
      </c>
      <c r="U296" s="1" t="s">
        <v>50</v>
      </c>
      <c r="V296" s="1" t="s">
        <v>51</v>
      </c>
      <c r="W296" s="1" t="s">
        <v>50</v>
      </c>
      <c r="X296" s="1" t="s">
        <v>51</v>
      </c>
      <c r="Y296" s="1" t="s">
        <v>50</v>
      </c>
      <c r="Z296" s="1" t="s">
        <v>52</v>
      </c>
      <c r="AA296" s="1" t="s">
        <v>50</v>
      </c>
      <c r="AB296" s="1" t="s">
        <v>50</v>
      </c>
      <c r="AC296" s="1">
        <v>106</v>
      </c>
      <c r="AD296" s="1">
        <v>41</v>
      </c>
      <c r="AE296" s="1">
        <v>158</v>
      </c>
      <c r="AF296" s="1">
        <v>4.8</v>
      </c>
      <c r="AK296" s="1" t="s">
        <v>50</v>
      </c>
      <c r="AL296" s="1" t="s">
        <v>51</v>
      </c>
      <c r="AN296" s="1" t="s">
        <v>51</v>
      </c>
      <c r="AO296" s="1" t="s">
        <v>51</v>
      </c>
      <c r="AP296" s="1" t="s">
        <v>51</v>
      </c>
      <c r="AQ296" s="1" t="s">
        <v>50</v>
      </c>
      <c r="AR296" s="1" t="s">
        <v>50</v>
      </c>
      <c r="AS296" s="1" t="s">
        <v>51</v>
      </c>
      <c r="AT296" s="1" t="s">
        <v>52</v>
      </c>
      <c r="AU296" s="1" t="s">
        <v>52</v>
      </c>
      <c r="AV296" s="1" t="s">
        <v>52</v>
      </c>
      <c r="AW296" s="6" t="s">
        <v>51</v>
      </c>
    </row>
    <row r="297" spans="1:49" x14ac:dyDescent="0.25">
      <c r="A297" s="4">
        <v>282450</v>
      </c>
      <c r="B297" s="1">
        <v>65</v>
      </c>
      <c r="D297" s="1">
        <v>65</v>
      </c>
      <c r="E297" s="1">
        <v>1</v>
      </c>
      <c r="F297" s="1" t="s">
        <v>356</v>
      </c>
      <c r="G297" s="3">
        <v>9687</v>
      </c>
      <c r="H297" s="1">
        <v>92</v>
      </c>
      <c r="I297" s="1" t="s">
        <v>46</v>
      </c>
      <c r="J297" s="1" t="s">
        <v>47</v>
      </c>
      <c r="K297" s="1" t="s">
        <v>58</v>
      </c>
      <c r="L297" s="1">
        <v>39.11</v>
      </c>
      <c r="M297" s="1">
        <v>140</v>
      </c>
      <c r="N297" s="1">
        <v>80</v>
      </c>
      <c r="O297" s="1">
        <v>60</v>
      </c>
      <c r="P297" s="1">
        <v>110</v>
      </c>
      <c r="Q297" s="1">
        <v>60</v>
      </c>
      <c r="R297" s="1" t="s">
        <v>54</v>
      </c>
      <c r="S297" s="1" t="s">
        <v>51</v>
      </c>
      <c r="T297" s="1" t="s">
        <v>50</v>
      </c>
      <c r="U297" s="1" t="s">
        <v>50</v>
      </c>
      <c r="V297" s="1" t="s">
        <v>51</v>
      </c>
      <c r="W297" s="1" t="s">
        <v>51</v>
      </c>
      <c r="X297" s="1" t="s">
        <v>50</v>
      </c>
      <c r="Y297" s="1" t="s">
        <v>50</v>
      </c>
      <c r="Z297" s="1" t="s">
        <v>52</v>
      </c>
      <c r="AA297" s="1" t="s">
        <v>50</v>
      </c>
      <c r="AB297" s="1" t="s">
        <v>50</v>
      </c>
      <c r="AI297" s="1" t="s">
        <v>52</v>
      </c>
      <c r="AJ297" s="1" t="s">
        <v>52</v>
      </c>
      <c r="AK297" s="1" t="s">
        <v>50</v>
      </c>
      <c r="AL297" s="1" t="s">
        <v>51</v>
      </c>
      <c r="AM297" s="1" t="s">
        <v>52</v>
      </c>
      <c r="AN297" s="1" t="s">
        <v>50</v>
      </c>
      <c r="AO297" s="1" t="s">
        <v>51</v>
      </c>
      <c r="AP297" s="1" t="s">
        <v>50</v>
      </c>
      <c r="AQ297" s="1" t="s">
        <v>50</v>
      </c>
      <c r="AR297" s="1" t="s">
        <v>51</v>
      </c>
      <c r="AS297" s="1" t="s">
        <v>50</v>
      </c>
      <c r="AT297" s="1" t="s">
        <v>52</v>
      </c>
      <c r="AU297" s="1" t="s">
        <v>52</v>
      </c>
      <c r="AV297" s="1" t="s">
        <v>52</v>
      </c>
      <c r="AW297" s="6" t="s">
        <v>51</v>
      </c>
    </row>
    <row r="298" spans="1:49" x14ac:dyDescent="0.25">
      <c r="A298" s="4">
        <v>282505</v>
      </c>
      <c r="B298" s="1">
        <v>60</v>
      </c>
      <c r="D298" s="1">
        <v>60</v>
      </c>
      <c r="E298" s="1">
        <v>1</v>
      </c>
      <c r="F298" s="1" t="s">
        <v>357</v>
      </c>
      <c r="G298" s="3">
        <v>12109</v>
      </c>
      <c r="H298" s="1">
        <v>85</v>
      </c>
      <c r="I298" s="1" t="s">
        <v>46</v>
      </c>
      <c r="J298" s="1" t="s">
        <v>57</v>
      </c>
      <c r="K298" s="1" t="s">
        <v>58</v>
      </c>
      <c r="L298" s="1">
        <v>32.869999999999997</v>
      </c>
      <c r="M298" s="1">
        <v>130</v>
      </c>
      <c r="N298" s="1">
        <v>70</v>
      </c>
      <c r="O298" s="1">
        <v>60</v>
      </c>
      <c r="P298" s="1">
        <v>100</v>
      </c>
      <c r="Q298" s="1">
        <v>72</v>
      </c>
      <c r="R298" s="1" t="s">
        <v>54</v>
      </c>
      <c r="S298" s="1" t="s">
        <v>51</v>
      </c>
      <c r="T298" s="1" t="s">
        <v>50</v>
      </c>
      <c r="U298" s="1" t="s">
        <v>50</v>
      </c>
      <c r="V298" s="1" t="s">
        <v>51</v>
      </c>
      <c r="W298" s="1" t="s">
        <v>51</v>
      </c>
      <c r="X298" s="1" t="s">
        <v>50</v>
      </c>
      <c r="Y298" s="1" t="s">
        <v>50</v>
      </c>
      <c r="Z298" s="1" t="s">
        <v>52</v>
      </c>
      <c r="AA298" s="1" t="s">
        <v>50</v>
      </c>
      <c r="AB298" s="1" t="s">
        <v>51</v>
      </c>
      <c r="AC298" s="1">
        <v>100</v>
      </c>
      <c r="AD298" s="1">
        <v>45</v>
      </c>
      <c r="AF298" s="1">
        <v>4.8</v>
      </c>
      <c r="AI298" s="1" t="s">
        <v>52</v>
      </c>
      <c r="AJ298" s="1" t="s">
        <v>52</v>
      </c>
      <c r="AK298" s="1" t="s">
        <v>50</v>
      </c>
      <c r="AL298" s="1" t="s">
        <v>51</v>
      </c>
      <c r="AM298" s="1" t="s">
        <v>52</v>
      </c>
      <c r="AN298" s="1" t="s">
        <v>51</v>
      </c>
      <c r="AO298" s="1" t="s">
        <v>51</v>
      </c>
      <c r="AP298" s="1" t="s">
        <v>50</v>
      </c>
      <c r="AQ298" s="1" t="s">
        <v>50</v>
      </c>
      <c r="AR298" s="1" t="s">
        <v>51</v>
      </c>
      <c r="AS298" s="1" t="s">
        <v>51</v>
      </c>
      <c r="AT298" s="1" t="s">
        <v>52</v>
      </c>
      <c r="AU298" s="1" t="s">
        <v>52</v>
      </c>
      <c r="AV298" s="1" t="s">
        <v>52</v>
      </c>
      <c r="AW298" s="6" t="s">
        <v>51</v>
      </c>
    </row>
    <row r="299" spans="1:49" x14ac:dyDescent="0.25">
      <c r="A299" s="4">
        <v>282524</v>
      </c>
      <c r="B299" s="1">
        <v>64</v>
      </c>
      <c r="D299" s="1">
        <v>64</v>
      </c>
      <c r="E299" s="1">
        <v>1</v>
      </c>
      <c r="F299" s="1" t="s">
        <v>358</v>
      </c>
      <c r="G299" s="3">
        <v>14033</v>
      </c>
      <c r="H299" s="1">
        <v>80</v>
      </c>
      <c r="I299" s="1" t="s">
        <v>46</v>
      </c>
      <c r="J299" s="1" t="s">
        <v>57</v>
      </c>
      <c r="K299" s="1" t="s">
        <v>58</v>
      </c>
      <c r="L299" s="1">
        <v>21.91</v>
      </c>
      <c r="M299" s="1">
        <v>120</v>
      </c>
      <c r="N299" s="1">
        <v>70</v>
      </c>
      <c r="O299" s="1">
        <v>50</v>
      </c>
      <c r="P299" s="1">
        <v>95</v>
      </c>
      <c r="Q299" s="1">
        <v>100</v>
      </c>
      <c r="R299" s="1" t="s">
        <v>54</v>
      </c>
      <c r="S299" s="1" t="s">
        <v>50</v>
      </c>
      <c r="T299" s="1" t="s">
        <v>50</v>
      </c>
      <c r="U299" s="1" t="s">
        <v>50</v>
      </c>
      <c r="V299" s="1" t="s">
        <v>51</v>
      </c>
      <c r="W299" s="1" t="s">
        <v>50</v>
      </c>
      <c r="X299" s="1" t="s">
        <v>50</v>
      </c>
      <c r="Y299" s="1" t="s">
        <v>51</v>
      </c>
      <c r="Z299" s="1" t="s">
        <v>52</v>
      </c>
      <c r="AA299" s="1" t="s">
        <v>50</v>
      </c>
      <c r="AB299" s="1" t="s">
        <v>51</v>
      </c>
      <c r="AI299" s="1" t="s">
        <v>52</v>
      </c>
      <c r="AJ299" s="1" t="s">
        <v>52</v>
      </c>
      <c r="AK299" s="1" t="s">
        <v>50</v>
      </c>
      <c r="AL299" s="1" t="s">
        <v>50</v>
      </c>
      <c r="AM299" s="1" t="s">
        <v>52</v>
      </c>
      <c r="AN299" s="1" t="s">
        <v>50</v>
      </c>
      <c r="AO299" s="1" t="s">
        <v>51</v>
      </c>
      <c r="AP299" s="1" t="s">
        <v>51</v>
      </c>
      <c r="AQ299" s="1" t="s">
        <v>50</v>
      </c>
      <c r="AR299" s="1" t="s">
        <v>50</v>
      </c>
      <c r="AS299" s="1" t="s">
        <v>50</v>
      </c>
      <c r="AT299" s="1" t="s">
        <v>52</v>
      </c>
      <c r="AU299" s="1" t="s">
        <v>52</v>
      </c>
      <c r="AV299" s="1" t="s">
        <v>52</v>
      </c>
      <c r="AW299" s="6" t="s">
        <v>51</v>
      </c>
    </row>
    <row r="300" spans="1:49" x14ac:dyDescent="0.25">
      <c r="A300" s="4">
        <v>282673</v>
      </c>
      <c r="B300" s="1">
        <v>50</v>
      </c>
      <c r="D300" s="1">
        <v>50</v>
      </c>
      <c r="E300" s="1">
        <v>1</v>
      </c>
      <c r="F300" s="1" t="s">
        <v>359</v>
      </c>
      <c r="G300" s="3">
        <v>20312</v>
      </c>
      <c r="H300" s="1">
        <v>63</v>
      </c>
      <c r="I300" s="1" t="s">
        <v>46</v>
      </c>
      <c r="J300" s="1" t="s">
        <v>47</v>
      </c>
      <c r="K300" s="1" t="s">
        <v>58</v>
      </c>
      <c r="L300" s="1">
        <v>55.38</v>
      </c>
      <c r="M300" s="1">
        <v>110</v>
      </c>
      <c r="N300" s="1">
        <v>60</v>
      </c>
      <c r="O300" s="1">
        <v>50</v>
      </c>
      <c r="P300" s="1">
        <v>85</v>
      </c>
      <c r="Q300" s="1">
        <v>70</v>
      </c>
      <c r="R300" s="1" t="s">
        <v>54</v>
      </c>
      <c r="S300" s="1" t="s">
        <v>50</v>
      </c>
      <c r="T300" s="1" t="s">
        <v>50</v>
      </c>
      <c r="U300" s="1" t="s">
        <v>50</v>
      </c>
      <c r="V300" s="1" t="s">
        <v>51</v>
      </c>
      <c r="W300" s="1" t="s">
        <v>51</v>
      </c>
      <c r="X300" s="1" t="s">
        <v>51</v>
      </c>
      <c r="Y300" s="1" t="s">
        <v>51</v>
      </c>
      <c r="Z300" s="1" t="s">
        <v>52</v>
      </c>
      <c r="AA300" s="1" t="s">
        <v>50</v>
      </c>
      <c r="AB300" s="1" t="s">
        <v>50</v>
      </c>
      <c r="AC300" s="1">
        <v>96</v>
      </c>
      <c r="AD300" s="1">
        <v>56</v>
      </c>
      <c r="AE300" s="1">
        <v>135</v>
      </c>
      <c r="AF300" s="1">
        <v>5</v>
      </c>
      <c r="AI300" s="1" t="s">
        <v>52</v>
      </c>
      <c r="AJ300" s="1" t="s">
        <v>52</v>
      </c>
      <c r="AK300" s="1" t="s">
        <v>50</v>
      </c>
      <c r="AL300" s="1" t="s">
        <v>51</v>
      </c>
      <c r="AM300" s="1" t="s">
        <v>52</v>
      </c>
      <c r="AN300" s="1" t="s">
        <v>51</v>
      </c>
      <c r="AO300" s="1" t="s">
        <v>51</v>
      </c>
      <c r="AP300" s="1" t="s">
        <v>51</v>
      </c>
      <c r="AQ300" s="1" t="s">
        <v>51</v>
      </c>
      <c r="AR300" s="1" t="s">
        <v>51</v>
      </c>
      <c r="AS300" s="1" t="s">
        <v>50</v>
      </c>
      <c r="AT300" s="1" t="s">
        <v>52</v>
      </c>
      <c r="AU300" s="1" t="s">
        <v>52</v>
      </c>
      <c r="AV300" s="1" t="s">
        <v>52</v>
      </c>
      <c r="AW300" s="6" t="s">
        <v>51</v>
      </c>
    </row>
    <row r="301" spans="1:49" x14ac:dyDescent="0.25">
      <c r="A301" s="4">
        <v>282710</v>
      </c>
      <c r="B301" s="1">
        <v>58</v>
      </c>
      <c r="D301" s="1">
        <v>58</v>
      </c>
      <c r="E301" s="1">
        <v>1</v>
      </c>
      <c r="F301" s="1" t="s">
        <v>360</v>
      </c>
      <c r="G301" s="3">
        <v>18123</v>
      </c>
      <c r="H301" s="1">
        <v>69</v>
      </c>
      <c r="I301" s="1" t="s">
        <v>46</v>
      </c>
      <c r="J301" s="1" t="s">
        <v>47</v>
      </c>
      <c r="K301" s="1" t="s">
        <v>58</v>
      </c>
      <c r="L301" s="1">
        <v>36.58</v>
      </c>
      <c r="M301" s="1">
        <v>140</v>
      </c>
      <c r="N301" s="1">
        <v>90</v>
      </c>
      <c r="O301" s="1">
        <v>50</v>
      </c>
      <c r="P301" s="1">
        <v>115</v>
      </c>
      <c r="Q301" s="1">
        <v>82</v>
      </c>
      <c r="R301" s="1" t="s">
        <v>54</v>
      </c>
      <c r="S301" s="1" t="s">
        <v>50</v>
      </c>
      <c r="T301" s="1" t="s">
        <v>50</v>
      </c>
      <c r="U301" s="1" t="s">
        <v>50</v>
      </c>
      <c r="V301" s="1" t="s">
        <v>51</v>
      </c>
      <c r="W301" s="1" t="s">
        <v>51</v>
      </c>
      <c r="X301" s="1" t="s">
        <v>51</v>
      </c>
      <c r="Y301" s="1" t="s">
        <v>50</v>
      </c>
      <c r="Z301" s="1" t="s">
        <v>52</v>
      </c>
      <c r="AA301" s="1" t="s">
        <v>50</v>
      </c>
      <c r="AB301" s="1" t="s">
        <v>50</v>
      </c>
      <c r="AC301" s="1">
        <v>77</v>
      </c>
      <c r="AD301" s="1">
        <v>70</v>
      </c>
      <c r="AE301" s="1">
        <v>122</v>
      </c>
      <c r="AF301" s="1">
        <v>5.2</v>
      </c>
      <c r="AI301" s="1" t="s">
        <v>52</v>
      </c>
      <c r="AJ301" s="1" t="s">
        <v>52</v>
      </c>
      <c r="AK301" s="1" t="s">
        <v>51</v>
      </c>
      <c r="AM301" s="1" t="s">
        <v>52</v>
      </c>
      <c r="AN301" s="1" t="s">
        <v>51</v>
      </c>
      <c r="AO301" s="1" t="s">
        <v>51</v>
      </c>
      <c r="AP301" s="1" t="s">
        <v>50</v>
      </c>
      <c r="AQ301" s="1" t="s">
        <v>50</v>
      </c>
      <c r="AR301" s="1" t="s">
        <v>50</v>
      </c>
      <c r="AS301" s="1" t="s">
        <v>50</v>
      </c>
      <c r="AT301" s="1" t="s">
        <v>52</v>
      </c>
      <c r="AU301" s="1" t="s">
        <v>52</v>
      </c>
      <c r="AV301" s="1" t="s">
        <v>52</v>
      </c>
      <c r="AW301" s="6" t="s">
        <v>51</v>
      </c>
    </row>
    <row r="302" spans="1:49" x14ac:dyDescent="0.25">
      <c r="A302" s="4">
        <v>283749</v>
      </c>
      <c r="B302" s="1">
        <v>56</v>
      </c>
      <c r="C302" s="1">
        <v>56</v>
      </c>
      <c r="D302" s="1">
        <v>39</v>
      </c>
      <c r="E302" s="1">
        <v>1</v>
      </c>
      <c r="F302" s="1" t="s">
        <v>361</v>
      </c>
      <c r="G302" s="3">
        <v>26938</v>
      </c>
      <c r="H302" s="1">
        <v>45</v>
      </c>
      <c r="I302" s="1" t="s">
        <v>56</v>
      </c>
      <c r="J302" s="1" t="s">
        <v>57</v>
      </c>
      <c r="K302" s="1" t="s">
        <v>48</v>
      </c>
      <c r="L302" s="1">
        <v>31.5</v>
      </c>
      <c r="M302" s="1">
        <v>105</v>
      </c>
      <c r="N302" s="1">
        <v>70</v>
      </c>
      <c r="O302" s="1">
        <v>35</v>
      </c>
      <c r="P302" s="1">
        <v>87.5</v>
      </c>
      <c r="Q302" s="1">
        <v>57</v>
      </c>
      <c r="R302" s="1" t="s">
        <v>49</v>
      </c>
      <c r="S302" s="1" t="s">
        <v>50</v>
      </c>
      <c r="T302" s="1" t="s">
        <v>51</v>
      </c>
      <c r="U302" s="1" t="s">
        <v>50</v>
      </c>
      <c r="V302" s="1" t="s">
        <v>51</v>
      </c>
      <c r="W302" s="1" t="s">
        <v>50</v>
      </c>
      <c r="X302" s="1" t="s">
        <v>51</v>
      </c>
      <c r="Y302" s="1" t="s">
        <v>50</v>
      </c>
      <c r="Z302" s="1" t="s">
        <v>52</v>
      </c>
      <c r="AA302" s="1" t="s">
        <v>50</v>
      </c>
      <c r="AB302" s="1" t="s">
        <v>50</v>
      </c>
      <c r="AC302" s="1">
        <v>54</v>
      </c>
      <c r="AF302" s="1">
        <v>4.7</v>
      </c>
      <c r="AK302" s="1" t="s">
        <v>51</v>
      </c>
      <c r="AL302" s="1" t="s">
        <v>50</v>
      </c>
      <c r="AM302" s="1" t="s">
        <v>50</v>
      </c>
      <c r="AN302" s="1" t="s">
        <v>51</v>
      </c>
      <c r="AO302" s="1" t="s">
        <v>50</v>
      </c>
      <c r="AP302" s="1" t="s">
        <v>50</v>
      </c>
      <c r="AQ302" s="1" t="s">
        <v>50</v>
      </c>
      <c r="AR302" s="1" t="s">
        <v>51</v>
      </c>
      <c r="AS302" s="1" t="s">
        <v>50</v>
      </c>
      <c r="AT302" s="1" t="s">
        <v>52</v>
      </c>
      <c r="AU302" s="1" t="s">
        <v>52</v>
      </c>
      <c r="AV302" s="1" t="s">
        <v>52</v>
      </c>
      <c r="AW302" s="6" t="s">
        <v>50</v>
      </c>
    </row>
    <row r="303" spans="1:49" x14ac:dyDescent="0.25">
      <c r="A303" s="4">
        <v>283911</v>
      </c>
      <c r="B303" s="1">
        <v>59</v>
      </c>
      <c r="C303" s="1">
        <v>59</v>
      </c>
      <c r="D303" s="1">
        <v>15</v>
      </c>
      <c r="E303" s="1">
        <v>1</v>
      </c>
      <c r="F303" s="1" t="s">
        <v>362</v>
      </c>
      <c r="G303" s="3">
        <v>27325</v>
      </c>
      <c r="H303" s="1">
        <v>44</v>
      </c>
      <c r="I303" s="1" t="s">
        <v>46</v>
      </c>
      <c r="J303" s="1" t="s">
        <v>47</v>
      </c>
      <c r="K303" s="1" t="s">
        <v>58</v>
      </c>
      <c r="L303" s="1">
        <v>50.15</v>
      </c>
      <c r="O303" s="1">
        <v>0</v>
      </c>
      <c r="P303" s="1">
        <v>0</v>
      </c>
      <c r="S303" s="1" t="s">
        <v>51</v>
      </c>
      <c r="T303" s="1" t="s">
        <v>50</v>
      </c>
      <c r="V303" s="1" t="s">
        <v>50</v>
      </c>
      <c r="W303" s="1" t="s">
        <v>50</v>
      </c>
      <c r="X303" s="1" t="s">
        <v>50</v>
      </c>
      <c r="Y303" s="1" t="s">
        <v>50</v>
      </c>
      <c r="Z303" s="1" t="s">
        <v>52</v>
      </c>
      <c r="AA303" s="1" t="s">
        <v>50</v>
      </c>
      <c r="AB303" s="1" t="s">
        <v>50</v>
      </c>
      <c r="AK303" s="1" t="s">
        <v>51</v>
      </c>
      <c r="AL303" s="1" t="s">
        <v>50</v>
      </c>
      <c r="AN303" s="1" t="s">
        <v>51</v>
      </c>
      <c r="AO303" s="1" t="s">
        <v>50</v>
      </c>
      <c r="AP303" s="1" t="s">
        <v>50</v>
      </c>
      <c r="AQ303" s="1" t="s">
        <v>50</v>
      </c>
      <c r="AR303" s="1" t="s">
        <v>50</v>
      </c>
      <c r="AS303" s="1" t="s">
        <v>50</v>
      </c>
      <c r="AT303" s="1" t="s">
        <v>52</v>
      </c>
      <c r="AU303" s="1" t="s">
        <v>52</v>
      </c>
      <c r="AV303" s="1" t="s">
        <v>52</v>
      </c>
      <c r="AW303" s="6" t="s">
        <v>51</v>
      </c>
    </row>
    <row r="304" spans="1:49" x14ac:dyDescent="0.25">
      <c r="A304" s="4">
        <v>283932</v>
      </c>
      <c r="B304" s="1">
        <v>55</v>
      </c>
      <c r="C304" s="1">
        <v>55</v>
      </c>
      <c r="D304" s="1">
        <v>14</v>
      </c>
      <c r="E304" s="1">
        <v>1</v>
      </c>
      <c r="F304" s="1" t="s">
        <v>363</v>
      </c>
      <c r="G304" s="3">
        <v>18888</v>
      </c>
      <c r="H304" s="1">
        <v>67</v>
      </c>
      <c r="I304" s="1" t="s">
        <v>56</v>
      </c>
      <c r="J304" s="1" t="s">
        <v>47</v>
      </c>
      <c r="K304" s="1" t="s">
        <v>58</v>
      </c>
      <c r="L304" s="1">
        <v>24.9</v>
      </c>
      <c r="M304" s="1">
        <v>115</v>
      </c>
      <c r="N304" s="1">
        <v>70</v>
      </c>
      <c r="O304" s="1">
        <v>45</v>
      </c>
      <c r="P304" s="1">
        <v>92.5</v>
      </c>
      <c r="Q304" s="1">
        <v>49</v>
      </c>
      <c r="R304" s="1" t="s">
        <v>54</v>
      </c>
      <c r="S304" s="1" t="s">
        <v>50</v>
      </c>
      <c r="T304" s="1" t="s">
        <v>50</v>
      </c>
      <c r="U304" s="1" t="s">
        <v>50</v>
      </c>
      <c r="V304" s="1" t="s">
        <v>51</v>
      </c>
      <c r="W304" s="1" t="s">
        <v>51</v>
      </c>
      <c r="X304" s="1" t="s">
        <v>50</v>
      </c>
      <c r="Y304" s="1" t="s">
        <v>50</v>
      </c>
      <c r="Z304" s="1" t="s">
        <v>52</v>
      </c>
      <c r="AA304" s="1" t="s">
        <v>50</v>
      </c>
      <c r="AB304" s="1" t="s">
        <v>51</v>
      </c>
      <c r="AC304" s="1">
        <v>153</v>
      </c>
      <c r="AD304" s="1">
        <v>41</v>
      </c>
      <c r="AF304" s="1">
        <v>5</v>
      </c>
      <c r="AK304" s="1" t="s">
        <v>50</v>
      </c>
      <c r="AL304" s="1" t="s">
        <v>51</v>
      </c>
      <c r="AN304" s="1" t="s">
        <v>51</v>
      </c>
      <c r="AO304" s="1" t="s">
        <v>51</v>
      </c>
      <c r="AP304" s="1" t="s">
        <v>51</v>
      </c>
      <c r="AQ304" s="1" t="s">
        <v>50</v>
      </c>
      <c r="AR304" s="1" t="s">
        <v>51</v>
      </c>
      <c r="AS304" s="1" t="s">
        <v>50</v>
      </c>
      <c r="AT304" s="1" t="s">
        <v>52</v>
      </c>
      <c r="AU304" s="1" t="s">
        <v>52</v>
      </c>
      <c r="AV304" s="1" t="s">
        <v>52</v>
      </c>
      <c r="AW304" s="6" t="s">
        <v>51</v>
      </c>
    </row>
    <row r="305" spans="1:49" x14ac:dyDescent="0.25">
      <c r="A305" s="4">
        <v>284138</v>
      </c>
      <c r="B305" s="1">
        <v>51</v>
      </c>
      <c r="D305" s="1">
        <v>51</v>
      </c>
      <c r="E305" s="1">
        <v>1</v>
      </c>
      <c r="F305" s="1" t="s">
        <v>364</v>
      </c>
      <c r="G305" s="3">
        <v>17247</v>
      </c>
      <c r="H305" s="1">
        <v>71</v>
      </c>
      <c r="I305" s="1" t="s">
        <v>56</v>
      </c>
      <c r="J305" s="1" t="s">
        <v>70</v>
      </c>
      <c r="K305" s="1" t="s">
        <v>58</v>
      </c>
      <c r="L305" s="1">
        <v>28.79</v>
      </c>
      <c r="M305" s="1">
        <v>140</v>
      </c>
      <c r="N305" s="1">
        <v>80</v>
      </c>
      <c r="O305" s="1">
        <v>60</v>
      </c>
      <c r="P305" s="1">
        <v>110</v>
      </c>
      <c r="Q305" s="1">
        <v>120</v>
      </c>
      <c r="R305" s="1" t="s">
        <v>49</v>
      </c>
      <c r="S305" s="1" t="s">
        <v>50</v>
      </c>
      <c r="T305" s="1" t="s">
        <v>50</v>
      </c>
      <c r="U305" s="1" t="s">
        <v>50</v>
      </c>
      <c r="V305" s="1" t="s">
        <v>51</v>
      </c>
      <c r="W305" s="1" t="s">
        <v>51</v>
      </c>
      <c r="X305" s="1" t="s">
        <v>50</v>
      </c>
      <c r="Y305" s="1" t="s">
        <v>50</v>
      </c>
      <c r="Z305" s="1" t="s">
        <v>52</v>
      </c>
      <c r="AA305" s="1" t="s">
        <v>51</v>
      </c>
      <c r="AB305" s="1" t="s">
        <v>50</v>
      </c>
      <c r="AC305" s="1">
        <v>79</v>
      </c>
      <c r="AD305" s="1">
        <v>88</v>
      </c>
      <c r="AE305" s="1">
        <v>18.100000000000001</v>
      </c>
      <c r="AF305" s="1">
        <v>4.7</v>
      </c>
      <c r="AI305" s="1" t="s">
        <v>52</v>
      </c>
      <c r="AJ305" s="1" t="s">
        <v>52</v>
      </c>
      <c r="AK305" s="1" t="s">
        <v>51</v>
      </c>
      <c r="AL305" s="1" t="s">
        <v>50</v>
      </c>
      <c r="AM305" s="1" t="s">
        <v>52</v>
      </c>
      <c r="AN305" s="1" t="s">
        <v>51</v>
      </c>
      <c r="AO305" s="1" t="s">
        <v>51</v>
      </c>
      <c r="AP305" s="1" t="s">
        <v>50</v>
      </c>
      <c r="AQ305" s="1" t="s">
        <v>50</v>
      </c>
      <c r="AR305" s="1" t="s">
        <v>51</v>
      </c>
      <c r="AS305" s="1" t="s">
        <v>50</v>
      </c>
      <c r="AT305" s="1" t="s">
        <v>52</v>
      </c>
      <c r="AU305" s="1" t="s">
        <v>52</v>
      </c>
      <c r="AV305" s="1" t="s">
        <v>52</v>
      </c>
      <c r="AW305" s="6" t="s">
        <v>51</v>
      </c>
    </row>
    <row r="306" spans="1:49" x14ac:dyDescent="0.25">
      <c r="A306" s="4">
        <v>284429</v>
      </c>
      <c r="B306" s="1">
        <v>60</v>
      </c>
      <c r="D306" s="1">
        <v>60</v>
      </c>
      <c r="E306" s="1">
        <v>1</v>
      </c>
      <c r="F306" s="1" t="s">
        <v>365</v>
      </c>
      <c r="G306" s="3">
        <v>16903</v>
      </c>
      <c r="H306" s="1">
        <v>72</v>
      </c>
      <c r="I306" s="1" t="s">
        <v>56</v>
      </c>
      <c r="J306" s="1" t="s">
        <v>57</v>
      </c>
      <c r="K306" s="1" t="s">
        <v>48</v>
      </c>
      <c r="L306" s="1">
        <v>28.4</v>
      </c>
      <c r="M306" s="1">
        <v>150</v>
      </c>
      <c r="N306" s="1">
        <v>80</v>
      </c>
      <c r="O306" s="1">
        <v>70</v>
      </c>
      <c r="P306" s="1">
        <v>115</v>
      </c>
      <c r="Q306" s="1">
        <v>64</v>
      </c>
      <c r="R306" s="1" t="s">
        <v>49</v>
      </c>
      <c r="S306" s="1" t="s">
        <v>50</v>
      </c>
      <c r="T306" s="1" t="s">
        <v>50</v>
      </c>
      <c r="U306" s="1" t="s">
        <v>50</v>
      </c>
      <c r="V306" s="1" t="s">
        <v>51</v>
      </c>
      <c r="W306" s="1" t="s">
        <v>50</v>
      </c>
      <c r="X306" s="1" t="s">
        <v>50</v>
      </c>
      <c r="Y306" s="1" t="s">
        <v>50</v>
      </c>
      <c r="Z306" s="1" t="s">
        <v>52</v>
      </c>
      <c r="AA306" s="1" t="s">
        <v>50</v>
      </c>
      <c r="AB306" s="1" t="s">
        <v>50</v>
      </c>
      <c r="AC306" s="1">
        <v>80</v>
      </c>
      <c r="AD306" s="1">
        <v>87</v>
      </c>
      <c r="AE306" s="1">
        <v>152</v>
      </c>
      <c r="AF306" s="1">
        <v>4.4000000000000004</v>
      </c>
      <c r="AI306" s="1" t="s">
        <v>52</v>
      </c>
      <c r="AJ306" s="1" t="s">
        <v>52</v>
      </c>
      <c r="AK306" s="1" t="s">
        <v>51</v>
      </c>
      <c r="AL306" s="1" t="s">
        <v>50</v>
      </c>
      <c r="AM306" s="1" t="s">
        <v>52</v>
      </c>
      <c r="AN306" s="1" t="s">
        <v>50</v>
      </c>
      <c r="AO306" s="1" t="s">
        <v>50</v>
      </c>
      <c r="AQ306" s="1" t="s">
        <v>50</v>
      </c>
      <c r="AR306" s="1" t="s">
        <v>50</v>
      </c>
      <c r="AS306" s="1" t="s">
        <v>50</v>
      </c>
      <c r="AT306" s="1" t="s">
        <v>52</v>
      </c>
      <c r="AU306" s="1" t="s">
        <v>52</v>
      </c>
      <c r="AV306" s="1" t="s">
        <v>52</v>
      </c>
      <c r="AW306" s="6" t="s">
        <v>50</v>
      </c>
    </row>
    <row r="307" spans="1:49" x14ac:dyDescent="0.25">
      <c r="A307" s="4">
        <v>284467</v>
      </c>
      <c r="B307" s="1">
        <v>55</v>
      </c>
      <c r="D307" s="1">
        <v>55</v>
      </c>
      <c r="E307" s="1">
        <v>1</v>
      </c>
      <c r="F307" s="1" t="s">
        <v>366</v>
      </c>
      <c r="G307" s="3">
        <v>7836</v>
      </c>
      <c r="H307" s="1">
        <v>97</v>
      </c>
      <c r="I307" s="1" t="s">
        <v>46</v>
      </c>
      <c r="J307" s="1" t="s">
        <v>47</v>
      </c>
      <c r="K307" s="1" t="s">
        <v>58</v>
      </c>
      <c r="L307" s="1">
        <v>24.38</v>
      </c>
      <c r="M307" s="1">
        <v>110</v>
      </c>
      <c r="N307" s="1">
        <v>70</v>
      </c>
      <c r="O307" s="1">
        <v>40</v>
      </c>
      <c r="P307" s="1">
        <v>90</v>
      </c>
      <c r="Q307" s="1">
        <v>100</v>
      </c>
      <c r="R307" s="1" t="s">
        <v>59</v>
      </c>
      <c r="S307" s="1" t="s">
        <v>50</v>
      </c>
      <c r="T307" s="1" t="s">
        <v>50</v>
      </c>
      <c r="U307" s="1" t="s">
        <v>50</v>
      </c>
      <c r="V307" s="1" t="s">
        <v>51</v>
      </c>
      <c r="W307" s="1" t="s">
        <v>50</v>
      </c>
      <c r="X307" s="1" t="s">
        <v>51</v>
      </c>
      <c r="Y307" s="1" t="s">
        <v>50</v>
      </c>
      <c r="Z307" s="1" t="s">
        <v>52</v>
      </c>
      <c r="AA307" s="1" t="s">
        <v>50</v>
      </c>
      <c r="AB307" s="1" t="s">
        <v>50</v>
      </c>
      <c r="AC307" s="1">
        <v>102</v>
      </c>
      <c r="AD307" s="1">
        <v>41</v>
      </c>
      <c r="AE307" s="1">
        <v>136</v>
      </c>
      <c r="AF307" s="1">
        <v>4</v>
      </c>
      <c r="AI307" s="1" t="s">
        <v>52</v>
      </c>
      <c r="AJ307" s="1" t="s">
        <v>52</v>
      </c>
      <c r="AK307" s="1" t="s">
        <v>51</v>
      </c>
      <c r="AL307" s="1" t="s">
        <v>50</v>
      </c>
      <c r="AM307" s="1" t="s">
        <v>52</v>
      </c>
      <c r="AN307" s="1" t="s">
        <v>51</v>
      </c>
      <c r="AO307" s="1" t="s">
        <v>51</v>
      </c>
      <c r="AP307" s="1" t="s">
        <v>50</v>
      </c>
      <c r="AQ307" s="1" t="s">
        <v>51</v>
      </c>
      <c r="AR307" s="1" t="s">
        <v>51</v>
      </c>
      <c r="AS307" s="1" t="s">
        <v>50</v>
      </c>
      <c r="AT307" s="1" t="s">
        <v>52</v>
      </c>
      <c r="AU307" s="1" t="s">
        <v>52</v>
      </c>
      <c r="AV307" s="1" t="s">
        <v>52</v>
      </c>
      <c r="AW307" s="6" t="s">
        <v>51</v>
      </c>
    </row>
    <row r="308" spans="1:49" x14ac:dyDescent="0.25">
      <c r="A308" s="4">
        <v>284639</v>
      </c>
      <c r="B308" s="1">
        <v>55</v>
      </c>
      <c r="C308" s="1">
        <v>55</v>
      </c>
      <c r="D308" s="1">
        <v>40</v>
      </c>
      <c r="E308" s="1">
        <v>1</v>
      </c>
      <c r="F308" s="1" t="s">
        <v>367</v>
      </c>
      <c r="G308" s="3">
        <v>14704</v>
      </c>
      <c r="H308" s="1">
        <v>78</v>
      </c>
      <c r="I308" s="1" t="s">
        <v>56</v>
      </c>
      <c r="J308" s="1" t="s">
        <v>57</v>
      </c>
      <c r="K308" s="1" t="s">
        <v>48</v>
      </c>
      <c r="L308" s="1">
        <v>42</v>
      </c>
      <c r="M308" s="1">
        <v>105</v>
      </c>
      <c r="N308" s="1">
        <v>60</v>
      </c>
      <c r="O308" s="1">
        <v>45</v>
      </c>
      <c r="P308" s="1">
        <v>82.5</v>
      </c>
      <c r="Q308" s="1">
        <v>91</v>
      </c>
      <c r="R308" s="1" t="s">
        <v>54</v>
      </c>
      <c r="S308" s="1" t="s">
        <v>51</v>
      </c>
      <c r="T308" s="1" t="s">
        <v>51</v>
      </c>
      <c r="U308" s="1" t="s">
        <v>50</v>
      </c>
      <c r="V308" s="1" t="s">
        <v>51</v>
      </c>
      <c r="W308" s="1" t="s">
        <v>50</v>
      </c>
      <c r="X308" s="1" t="s">
        <v>51</v>
      </c>
      <c r="Y308" s="1" t="s">
        <v>51</v>
      </c>
      <c r="Z308" s="1" t="b">
        <v>1</v>
      </c>
      <c r="AA308" s="1" t="s">
        <v>50</v>
      </c>
      <c r="AB308" s="1" t="s">
        <v>50</v>
      </c>
      <c r="AC308" s="1">
        <v>182</v>
      </c>
      <c r="AD308" s="1">
        <v>30</v>
      </c>
      <c r="AF308" s="1">
        <v>4.8</v>
      </c>
      <c r="AK308" s="1" t="s">
        <v>50</v>
      </c>
      <c r="AL308" s="1" t="s">
        <v>50</v>
      </c>
      <c r="AM308" s="1" t="s">
        <v>50</v>
      </c>
      <c r="AN308" s="1" t="s">
        <v>51</v>
      </c>
      <c r="AO308" s="1" t="s">
        <v>51</v>
      </c>
      <c r="AP308" s="1" t="s">
        <v>51</v>
      </c>
      <c r="AQ308" s="1" t="s">
        <v>50</v>
      </c>
      <c r="AR308" s="2" t="s">
        <v>51</v>
      </c>
      <c r="AS308" s="1" t="s">
        <v>50</v>
      </c>
      <c r="AT308" s="2">
        <v>43151</v>
      </c>
      <c r="AU308" s="1">
        <v>0</v>
      </c>
      <c r="AV308" s="2">
        <v>43157</v>
      </c>
      <c r="AW308" s="6" t="s">
        <v>51</v>
      </c>
    </row>
    <row r="309" spans="1:49" x14ac:dyDescent="0.25">
      <c r="A309" s="4">
        <v>284740</v>
      </c>
      <c r="B309" s="1">
        <v>55</v>
      </c>
      <c r="C309" s="1">
        <v>55</v>
      </c>
      <c r="D309" s="1">
        <v>45</v>
      </c>
      <c r="E309" s="1">
        <v>1</v>
      </c>
      <c r="F309" s="1" t="s">
        <v>368</v>
      </c>
      <c r="G309" s="3">
        <v>11729</v>
      </c>
      <c r="H309" s="1">
        <v>86</v>
      </c>
      <c r="I309" s="1" t="s">
        <v>56</v>
      </c>
      <c r="J309" s="1" t="s">
        <v>57</v>
      </c>
      <c r="K309" s="1" t="s">
        <v>58</v>
      </c>
      <c r="L309" s="1">
        <v>30.7</v>
      </c>
      <c r="M309" s="1">
        <v>140</v>
      </c>
      <c r="N309" s="1">
        <v>70</v>
      </c>
      <c r="O309" s="1">
        <v>70</v>
      </c>
      <c r="P309" s="1">
        <v>105</v>
      </c>
      <c r="Q309" s="1">
        <v>70</v>
      </c>
      <c r="R309" s="1" t="s">
        <v>54</v>
      </c>
      <c r="S309" s="1" t="s">
        <v>50</v>
      </c>
      <c r="T309" s="1" t="s">
        <v>50</v>
      </c>
      <c r="U309" s="1" t="s">
        <v>50</v>
      </c>
      <c r="V309" s="1" t="s">
        <v>51</v>
      </c>
      <c r="W309" s="1" t="s">
        <v>50</v>
      </c>
      <c r="X309" s="1" t="s">
        <v>51</v>
      </c>
      <c r="Y309" s="1" t="s">
        <v>50</v>
      </c>
      <c r="Z309" s="1" t="s">
        <v>52</v>
      </c>
      <c r="AA309" s="1" t="s">
        <v>50</v>
      </c>
      <c r="AB309" s="1" t="s">
        <v>51</v>
      </c>
      <c r="AC309" s="1">
        <v>78</v>
      </c>
      <c r="AD309" s="1">
        <v>79</v>
      </c>
      <c r="AF309" s="1">
        <v>4.8</v>
      </c>
      <c r="AK309" s="1" t="s">
        <v>51</v>
      </c>
      <c r="AL309" s="1" t="s">
        <v>50</v>
      </c>
      <c r="AN309" s="1" t="s">
        <v>51</v>
      </c>
      <c r="AO309" s="1" t="s">
        <v>51</v>
      </c>
      <c r="AP309" s="1" t="s">
        <v>50</v>
      </c>
      <c r="AQ309" s="1" t="s">
        <v>50</v>
      </c>
      <c r="AR309" s="1" t="s">
        <v>50</v>
      </c>
      <c r="AS309" s="1" t="s">
        <v>50</v>
      </c>
      <c r="AT309" s="1" t="s">
        <v>52</v>
      </c>
      <c r="AU309" s="1" t="s">
        <v>52</v>
      </c>
      <c r="AV309" s="1" t="s">
        <v>52</v>
      </c>
      <c r="AW309" s="6" t="s">
        <v>51</v>
      </c>
    </row>
    <row r="310" spans="1:49" x14ac:dyDescent="0.25">
      <c r="A310" s="4">
        <v>284907</v>
      </c>
      <c r="B310" s="1">
        <v>59</v>
      </c>
      <c r="D310" s="1">
        <v>59</v>
      </c>
      <c r="E310" s="1">
        <v>1</v>
      </c>
      <c r="F310" s="1" t="s">
        <v>369</v>
      </c>
      <c r="G310" s="3">
        <v>12667</v>
      </c>
      <c r="H310" s="1">
        <v>84</v>
      </c>
      <c r="I310" s="1" t="s">
        <v>56</v>
      </c>
      <c r="J310" s="1" t="s">
        <v>57</v>
      </c>
      <c r="K310" s="1" t="s">
        <v>48</v>
      </c>
      <c r="L310" s="1">
        <v>27.82</v>
      </c>
      <c r="M310" s="1">
        <v>145</v>
      </c>
      <c r="N310" s="1">
        <v>75</v>
      </c>
      <c r="O310" s="1">
        <v>70</v>
      </c>
      <c r="P310" s="1">
        <v>110</v>
      </c>
      <c r="Q310" s="1">
        <v>61</v>
      </c>
      <c r="R310" s="1" t="s">
        <v>54</v>
      </c>
      <c r="S310" s="1" t="s">
        <v>51</v>
      </c>
      <c r="T310" s="1" t="s">
        <v>50</v>
      </c>
      <c r="U310" s="1" t="s">
        <v>50</v>
      </c>
      <c r="V310" s="1" t="s">
        <v>51</v>
      </c>
      <c r="W310" s="1" t="s">
        <v>50</v>
      </c>
      <c r="X310" s="1" t="s">
        <v>50</v>
      </c>
      <c r="Y310" s="1" t="s">
        <v>50</v>
      </c>
      <c r="Z310" s="1" t="s">
        <v>52</v>
      </c>
      <c r="AA310" s="1" t="s">
        <v>50</v>
      </c>
      <c r="AB310" s="1" t="s">
        <v>51</v>
      </c>
      <c r="AC310" s="1">
        <v>85</v>
      </c>
      <c r="AD310" s="1">
        <v>74</v>
      </c>
      <c r="AE310" s="1">
        <v>121</v>
      </c>
      <c r="AF310" s="1">
        <v>3.9</v>
      </c>
      <c r="AI310" s="1" t="s">
        <v>52</v>
      </c>
      <c r="AJ310" s="1" t="s">
        <v>52</v>
      </c>
      <c r="AK310" s="1" t="s">
        <v>50</v>
      </c>
      <c r="AL310" s="1" t="s">
        <v>50</v>
      </c>
      <c r="AM310" s="1" t="s">
        <v>52</v>
      </c>
      <c r="AN310" s="1" t="s">
        <v>51</v>
      </c>
      <c r="AO310" s="1" t="s">
        <v>51</v>
      </c>
      <c r="AP310" s="1" t="s">
        <v>50</v>
      </c>
      <c r="AQ310" s="1" t="s">
        <v>50</v>
      </c>
      <c r="AR310" s="1" t="s">
        <v>51</v>
      </c>
      <c r="AS310" s="1" t="s">
        <v>50</v>
      </c>
      <c r="AT310" s="1" t="s">
        <v>52</v>
      </c>
      <c r="AU310" s="1" t="s">
        <v>52</v>
      </c>
      <c r="AV310" s="1" t="s">
        <v>52</v>
      </c>
      <c r="AW310" s="6" t="s">
        <v>51</v>
      </c>
    </row>
    <row r="311" spans="1:49" x14ac:dyDescent="0.25">
      <c r="A311" s="4">
        <v>284914</v>
      </c>
      <c r="B311" s="1">
        <v>55</v>
      </c>
      <c r="C311" s="1">
        <v>55</v>
      </c>
      <c r="D311" s="1">
        <v>20</v>
      </c>
      <c r="E311" s="1">
        <v>1</v>
      </c>
      <c r="F311" s="1" t="s">
        <v>370</v>
      </c>
      <c r="G311" s="3">
        <v>23073</v>
      </c>
      <c r="H311" s="1">
        <v>55</v>
      </c>
      <c r="I311" s="1" t="s">
        <v>56</v>
      </c>
      <c r="J311" s="1" t="s">
        <v>57</v>
      </c>
      <c r="K311" s="1" t="s">
        <v>48</v>
      </c>
      <c r="L311" s="1">
        <v>28.9</v>
      </c>
      <c r="M311" s="1">
        <v>110</v>
      </c>
      <c r="N311" s="1">
        <v>70</v>
      </c>
      <c r="O311" s="1">
        <v>40</v>
      </c>
      <c r="P311" s="1">
        <v>90</v>
      </c>
      <c r="Q311" s="1">
        <v>45</v>
      </c>
      <c r="R311" s="1" t="s">
        <v>54</v>
      </c>
      <c r="S311" s="1" t="s">
        <v>51</v>
      </c>
      <c r="T311" s="1" t="s">
        <v>51</v>
      </c>
      <c r="U311" s="1" t="s">
        <v>50</v>
      </c>
      <c r="V311" s="1" t="s">
        <v>50</v>
      </c>
      <c r="W311" s="1" t="s">
        <v>50</v>
      </c>
      <c r="X311" s="1" t="s">
        <v>51</v>
      </c>
      <c r="Y311" s="1" t="s">
        <v>51</v>
      </c>
      <c r="Z311" s="1" t="s">
        <v>52</v>
      </c>
      <c r="AA311" s="1" t="s">
        <v>50</v>
      </c>
      <c r="AB311" s="1" t="s">
        <v>50</v>
      </c>
      <c r="AC311" s="1">
        <v>78</v>
      </c>
      <c r="AE311" s="1">
        <v>147</v>
      </c>
      <c r="AF311" s="1">
        <v>4.8</v>
      </c>
      <c r="AI311" s="1">
        <v>4.3</v>
      </c>
      <c r="AJ311" s="1">
        <v>2.6</v>
      </c>
      <c r="AK311" s="1" t="s">
        <v>51</v>
      </c>
      <c r="AL311" s="1" t="s">
        <v>50</v>
      </c>
      <c r="AM311" s="1" t="s">
        <v>50</v>
      </c>
      <c r="AN311" s="1" t="s">
        <v>51</v>
      </c>
      <c r="AO311" s="1" t="s">
        <v>51</v>
      </c>
      <c r="AP311" s="1" t="s">
        <v>50</v>
      </c>
      <c r="AQ311" s="1" t="s">
        <v>50</v>
      </c>
      <c r="AR311" s="1" t="s">
        <v>51</v>
      </c>
      <c r="AS311" s="1" t="s">
        <v>50</v>
      </c>
      <c r="AT311" s="1" t="s">
        <v>52</v>
      </c>
      <c r="AU311" s="1" t="s">
        <v>52</v>
      </c>
      <c r="AV311" s="1" t="s">
        <v>52</v>
      </c>
      <c r="AW311" s="6" t="s">
        <v>51</v>
      </c>
    </row>
    <row r="312" spans="1:49" x14ac:dyDescent="0.25">
      <c r="A312" s="4">
        <v>284961</v>
      </c>
      <c r="B312" s="1">
        <v>63</v>
      </c>
      <c r="D312" s="1">
        <v>63</v>
      </c>
      <c r="E312" s="1">
        <v>1</v>
      </c>
      <c r="F312" s="1" t="s">
        <v>371</v>
      </c>
      <c r="G312" s="3">
        <v>19600</v>
      </c>
      <c r="H312" s="1">
        <v>65</v>
      </c>
      <c r="I312" s="1" t="s">
        <v>46</v>
      </c>
      <c r="J312" s="1" t="s">
        <v>47</v>
      </c>
      <c r="K312" s="1" t="s">
        <v>58</v>
      </c>
      <c r="L312" s="1">
        <v>35.549999999999997</v>
      </c>
      <c r="M312" s="1">
        <v>130</v>
      </c>
      <c r="N312" s="1">
        <v>75</v>
      </c>
      <c r="O312" s="1">
        <v>55</v>
      </c>
      <c r="P312" s="1">
        <v>102.5</v>
      </c>
      <c r="Q312" s="1">
        <v>64</v>
      </c>
      <c r="R312" s="1" t="s">
        <v>54</v>
      </c>
      <c r="S312" s="1" t="s">
        <v>51</v>
      </c>
      <c r="T312" s="1" t="s">
        <v>50</v>
      </c>
      <c r="U312" s="1" t="s">
        <v>50</v>
      </c>
      <c r="V312" s="1" t="s">
        <v>51</v>
      </c>
      <c r="W312" s="1" t="s">
        <v>51</v>
      </c>
      <c r="X312" s="1" t="s">
        <v>50</v>
      </c>
      <c r="Y312" s="1" t="s">
        <v>50</v>
      </c>
      <c r="Z312" s="1" t="s">
        <v>52</v>
      </c>
      <c r="AA312" s="1" t="s">
        <v>50</v>
      </c>
      <c r="AB312" s="1" t="s">
        <v>50</v>
      </c>
      <c r="AI312" s="1" t="s">
        <v>52</v>
      </c>
      <c r="AJ312" s="1" t="s">
        <v>52</v>
      </c>
      <c r="AK312" s="1" t="s">
        <v>50</v>
      </c>
      <c r="AL312" s="1" t="s">
        <v>51</v>
      </c>
      <c r="AM312" s="1" t="s">
        <v>52</v>
      </c>
      <c r="AN312" s="1" t="s">
        <v>51</v>
      </c>
      <c r="AO312" s="1" t="s">
        <v>50</v>
      </c>
      <c r="AQ312" s="1" t="s">
        <v>50</v>
      </c>
      <c r="AR312" s="1" t="s">
        <v>50</v>
      </c>
      <c r="AS312" s="1" t="s">
        <v>50</v>
      </c>
      <c r="AT312" s="1" t="s">
        <v>52</v>
      </c>
      <c r="AU312" s="1" t="s">
        <v>52</v>
      </c>
      <c r="AV312" s="1" t="s">
        <v>52</v>
      </c>
      <c r="AW312" s="6" t="s">
        <v>50</v>
      </c>
    </row>
    <row r="313" spans="1:49" x14ac:dyDescent="0.25">
      <c r="A313" s="4">
        <v>285056</v>
      </c>
      <c r="B313" s="1">
        <v>56</v>
      </c>
      <c r="C313" s="1">
        <v>56</v>
      </c>
      <c r="D313" s="1">
        <v>26</v>
      </c>
      <c r="E313" s="1">
        <v>1</v>
      </c>
      <c r="F313" s="1" t="s">
        <v>372</v>
      </c>
      <c r="G313" s="3">
        <v>14309</v>
      </c>
      <c r="H313" s="1">
        <v>79</v>
      </c>
      <c r="I313" s="1" t="s">
        <v>56</v>
      </c>
      <c r="J313" s="1" t="s">
        <v>47</v>
      </c>
      <c r="K313" s="1" t="s">
        <v>58</v>
      </c>
      <c r="L313" s="1">
        <v>26.1</v>
      </c>
      <c r="M313" s="1">
        <v>145</v>
      </c>
      <c r="N313" s="1">
        <v>80</v>
      </c>
      <c r="O313" s="1">
        <v>65</v>
      </c>
      <c r="P313" s="1">
        <v>112.5</v>
      </c>
      <c r="Q313" s="1">
        <v>77</v>
      </c>
      <c r="R313" s="1" t="s">
        <v>54</v>
      </c>
      <c r="S313" s="1" t="s">
        <v>50</v>
      </c>
      <c r="T313" s="1" t="s">
        <v>50</v>
      </c>
      <c r="U313" s="1" t="s">
        <v>50</v>
      </c>
      <c r="V313" s="1" t="s">
        <v>51</v>
      </c>
      <c r="W313" s="1" t="s">
        <v>50</v>
      </c>
      <c r="X313" s="1" t="s">
        <v>51</v>
      </c>
      <c r="Y313" s="1" t="s">
        <v>50</v>
      </c>
      <c r="Z313" s="1" t="s">
        <v>52</v>
      </c>
      <c r="AA313" s="1" t="s">
        <v>50</v>
      </c>
      <c r="AB313" s="1" t="s">
        <v>50</v>
      </c>
      <c r="AK313" s="1" t="s">
        <v>50</v>
      </c>
      <c r="AL313" s="1" t="s">
        <v>51</v>
      </c>
      <c r="AM313" s="1" t="s">
        <v>50</v>
      </c>
      <c r="AN313" s="1" t="s">
        <v>51</v>
      </c>
      <c r="AO313" s="1" t="s">
        <v>51</v>
      </c>
      <c r="AP313" s="1" t="s">
        <v>51</v>
      </c>
      <c r="AQ313" s="1" t="s">
        <v>50</v>
      </c>
      <c r="AR313" s="1" t="s">
        <v>51</v>
      </c>
      <c r="AS313" s="1" t="s">
        <v>50</v>
      </c>
      <c r="AT313" s="1" t="s">
        <v>52</v>
      </c>
      <c r="AU313" s="1" t="s">
        <v>52</v>
      </c>
      <c r="AV313" s="1" t="s">
        <v>52</v>
      </c>
      <c r="AW313" s="6" t="s">
        <v>51</v>
      </c>
    </row>
    <row r="314" spans="1:49" x14ac:dyDescent="0.25">
      <c r="A314" s="4">
        <v>285602</v>
      </c>
      <c r="B314" s="1">
        <v>55</v>
      </c>
      <c r="D314" s="1">
        <v>55</v>
      </c>
      <c r="E314" s="1">
        <v>1</v>
      </c>
      <c r="F314" s="1" t="s">
        <v>373</v>
      </c>
      <c r="G314" s="3">
        <v>19803</v>
      </c>
      <c r="H314" s="1">
        <v>64</v>
      </c>
      <c r="I314" s="1" t="s">
        <v>56</v>
      </c>
      <c r="J314" s="1" t="s">
        <v>47</v>
      </c>
      <c r="K314" s="1" t="s">
        <v>48</v>
      </c>
      <c r="L314" s="1">
        <v>33.26</v>
      </c>
      <c r="M314" s="1">
        <v>125</v>
      </c>
      <c r="N314" s="1">
        <v>75</v>
      </c>
      <c r="O314" s="1">
        <v>50</v>
      </c>
      <c r="P314" s="1">
        <v>100</v>
      </c>
      <c r="Q314" s="1">
        <v>74</v>
      </c>
      <c r="R314" s="1" t="s">
        <v>49</v>
      </c>
      <c r="S314" s="1" t="s">
        <v>50</v>
      </c>
      <c r="T314" s="1" t="s">
        <v>50</v>
      </c>
      <c r="U314" s="1" t="s">
        <v>50</v>
      </c>
      <c r="V314" s="1" t="s">
        <v>50</v>
      </c>
      <c r="W314" s="1" t="s">
        <v>50</v>
      </c>
      <c r="X314" s="1" t="s">
        <v>50</v>
      </c>
      <c r="Y314" s="1" t="s">
        <v>50</v>
      </c>
      <c r="Z314" s="1" t="s">
        <v>52</v>
      </c>
      <c r="AA314" s="1" t="s">
        <v>50</v>
      </c>
      <c r="AB314" s="1" t="s">
        <v>50</v>
      </c>
      <c r="AI314" s="1" t="s">
        <v>52</v>
      </c>
      <c r="AJ314" s="1" t="s">
        <v>52</v>
      </c>
      <c r="AK314" s="1" t="s">
        <v>51</v>
      </c>
      <c r="AL314" s="1" t="s">
        <v>50</v>
      </c>
      <c r="AM314" s="1" t="s">
        <v>52</v>
      </c>
      <c r="AN314" s="1" t="s">
        <v>51</v>
      </c>
      <c r="AQ314" s="1" t="s">
        <v>50</v>
      </c>
      <c r="AR314" s="1" t="s">
        <v>50</v>
      </c>
      <c r="AS314" s="1" t="s">
        <v>50</v>
      </c>
      <c r="AT314" s="1" t="s">
        <v>52</v>
      </c>
      <c r="AU314" s="1" t="s">
        <v>52</v>
      </c>
      <c r="AV314" s="1" t="s">
        <v>52</v>
      </c>
      <c r="AW314" s="6" t="s">
        <v>50</v>
      </c>
    </row>
    <row r="315" spans="1:49" x14ac:dyDescent="0.25">
      <c r="A315" s="4">
        <v>285605</v>
      </c>
      <c r="B315" s="1">
        <v>61</v>
      </c>
      <c r="D315" s="1">
        <v>61</v>
      </c>
      <c r="E315" s="1">
        <v>1</v>
      </c>
      <c r="F315" s="1" t="s">
        <v>374</v>
      </c>
      <c r="G315" s="3">
        <v>13073</v>
      </c>
      <c r="H315" s="1">
        <v>83</v>
      </c>
      <c r="I315" s="1" t="s">
        <v>46</v>
      </c>
      <c r="J315" s="1" t="s">
        <v>47</v>
      </c>
      <c r="K315" s="1" t="s">
        <v>58</v>
      </c>
      <c r="L315" s="1">
        <v>27.06</v>
      </c>
      <c r="M315" s="1">
        <v>140</v>
      </c>
      <c r="N315" s="1">
        <v>90</v>
      </c>
      <c r="O315" s="1">
        <v>50</v>
      </c>
      <c r="P315" s="1">
        <v>115</v>
      </c>
      <c r="Q315" s="1">
        <v>78</v>
      </c>
      <c r="R315" s="1" t="s">
        <v>54</v>
      </c>
      <c r="S315" s="1" t="s">
        <v>51</v>
      </c>
      <c r="T315" s="1" t="s">
        <v>50</v>
      </c>
      <c r="U315" s="1" t="s">
        <v>51</v>
      </c>
      <c r="V315" s="1" t="s">
        <v>51</v>
      </c>
      <c r="W315" s="1" t="s">
        <v>50</v>
      </c>
      <c r="X315" s="1" t="s">
        <v>51</v>
      </c>
      <c r="Y315" s="1" t="s">
        <v>51</v>
      </c>
      <c r="Z315" s="1" t="s">
        <v>52</v>
      </c>
      <c r="AA315" s="1" t="s">
        <v>50</v>
      </c>
      <c r="AB315" s="1" t="s">
        <v>50</v>
      </c>
      <c r="AC315" s="1">
        <v>92</v>
      </c>
      <c r="AD315" s="1">
        <v>51</v>
      </c>
      <c r="AE315" s="1">
        <v>12.9</v>
      </c>
      <c r="AF315" s="1">
        <v>4.8</v>
      </c>
      <c r="AI315" s="1" t="s">
        <v>52</v>
      </c>
      <c r="AJ315" s="1" t="s">
        <v>52</v>
      </c>
      <c r="AM315" s="1" t="s">
        <v>52</v>
      </c>
      <c r="AN315" s="1" t="s">
        <v>50</v>
      </c>
      <c r="AO315" s="1" t="s">
        <v>51</v>
      </c>
      <c r="AP315" s="1" t="s">
        <v>50</v>
      </c>
      <c r="AQ315" s="1" t="s">
        <v>50</v>
      </c>
      <c r="AR315" s="1" t="s">
        <v>50</v>
      </c>
      <c r="AS315" s="1" t="s">
        <v>50</v>
      </c>
      <c r="AT315" s="1" t="s">
        <v>52</v>
      </c>
      <c r="AU315" s="1" t="s">
        <v>52</v>
      </c>
      <c r="AV315" s="1" t="s">
        <v>52</v>
      </c>
      <c r="AW315" s="6" t="s">
        <v>51</v>
      </c>
    </row>
    <row r="316" spans="1:49" x14ac:dyDescent="0.25">
      <c r="A316" s="4">
        <v>285806</v>
      </c>
      <c r="B316" s="1">
        <v>53</v>
      </c>
      <c r="D316" s="1">
        <v>53</v>
      </c>
      <c r="E316" s="1">
        <v>1</v>
      </c>
      <c r="F316" s="1" t="s">
        <v>375</v>
      </c>
      <c r="G316" s="3">
        <v>15757</v>
      </c>
      <c r="H316" s="1">
        <v>75</v>
      </c>
      <c r="I316" s="1" t="s">
        <v>56</v>
      </c>
      <c r="J316" s="1" t="s">
        <v>47</v>
      </c>
      <c r="K316" s="1" t="s">
        <v>58</v>
      </c>
      <c r="L316" s="1">
        <v>37.549999999999997</v>
      </c>
      <c r="M316" s="1">
        <v>160</v>
      </c>
      <c r="N316" s="1">
        <v>90</v>
      </c>
      <c r="O316" s="1">
        <v>70</v>
      </c>
      <c r="P316" s="1">
        <v>125</v>
      </c>
      <c r="Q316" s="1">
        <v>80</v>
      </c>
      <c r="R316" s="1" t="s">
        <v>49</v>
      </c>
      <c r="S316" s="1" t="s">
        <v>50</v>
      </c>
      <c r="T316" s="1" t="s">
        <v>51</v>
      </c>
      <c r="U316" s="1" t="s">
        <v>50</v>
      </c>
      <c r="V316" s="1" t="s">
        <v>51</v>
      </c>
      <c r="W316" s="1" t="s">
        <v>50</v>
      </c>
      <c r="X316" s="1" t="s">
        <v>50</v>
      </c>
      <c r="Y316" s="1" t="s">
        <v>50</v>
      </c>
      <c r="Z316" s="1" t="s">
        <v>52</v>
      </c>
      <c r="AA316" s="1" t="s">
        <v>50</v>
      </c>
      <c r="AB316" s="1" t="s">
        <v>50</v>
      </c>
      <c r="AC316" s="1">
        <v>76</v>
      </c>
      <c r="AD316" s="1">
        <v>86</v>
      </c>
      <c r="AF316" s="1">
        <v>4.8</v>
      </c>
      <c r="AI316" s="1" t="s">
        <v>52</v>
      </c>
      <c r="AJ316" s="1" t="s">
        <v>52</v>
      </c>
      <c r="AK316" s="1" t="s">
        <v>51</v>
      </c>
      <c r="AL316" s="1" t="s">
        <v>50</v>
      </c>
      <c r="AM316" s="1" t="s">
        <v>52</v>
      </c>
      <c r="AN316" s="1" t="s">
        <v>50</v>
      </c>
      <c r="AO316" s="1" t="s">
        <v>50</v>
      </c>
      <c r="AQ316" s="1" t="s">
        <v>50</v>
      </c>
      <c r="AR316" s="1" t="s">
        <v>50</v>
      </c>
      <c r="AS316" s="1" t="s">
        <v>50</v>
      </c>
      <c r="AT316" s="1" t="s">
        <v>52</v>
      </c>
      <c r="AU316" s="1" t="s">
        <v>52</v>
      </c>
      <c r="AV316" s="1" t="s">
        <v>52</v>
      </c>
      <c r="AW316" s="6" t="s">
        <v>50</v>
      </c>
    </row>
    <row r="317" spans="1:49" x14ac:dyDescent="0.25">
      <c r="A317" s="4">
        <v>285836</v>
      </c>
      <c r="B317" s="1">
        <v>62</v>
      </c>
      <c r="D317" s="1">
        <v>62</v>
      </c>
      <c r="E317" s="1">
        <v>1</v>
      </c>
      <c r="F317" s="1" t="s">
        <v>376</v>
      </c>
      <c r="G317" s="3">
        <v>9269</v>
      </c>
      <c r="H317" s="1">
        <v>93</v>
      </c>
      <c r="I317" s="1" t="s">
        <v>56</v>
      </c>
      <c r="J317" s="1" t="s">
        <v>57</v>
      </c>
      <c r="K317" s="1" t="s">
        <v>58</v>
      </c>
      <c r="L317" s="1">
        <v>24.02</v>
      </c>
      <c r="M317" s="1">
        <v>118</v>
      </c>
      <c r="N317" s="1">
        <v>70</v>
      </c>
      <c r="O317" s="1">
        <v>48</v>
      </c>
      <c r="P317" s="1">
        <v>94</v>
      </c>
      <c r="Q317" s="1">
        <v>58</v>
      </c>
      <c r="R317" s="1" t="s">
        <v>49</v>
      </c>
      <c r="S317" s="1" t="s">
        <v>50</v>
      </c>
      <c r="T317" s="1" t="s">
        <v>50</v>
      </c>
      <c r="U317" s="1" t="s">
        <v>50</v>
      </c>
      <c r="V317" s="1" t="s">
        <v>50</v>
      </c>
      <c r="W317" s="1" t="s">
        <v>51</v>
      </c>
      <c r="X317" s="1" t="s">
        <v>50</v>
      </c>
      <c r="Y317" s="1" t="s">
        <v>50</v>
      </c>
      <c r="Z317" s="1" t="s">
        <v>52</v>
      </c>
      <c r="AA317" s="1" t="s">
        <v>50</v>
      </c>
      <c r="AB317" s="1" t="s">
        <v>50</v>
      </c>
      <c r="AC317" s="1">
        <v>73</v>
      </c>
      <c r="AD317" s="1">
        <v>78</v>
      </c>
      <c r="AF317" s="1">
        <v>4.8</v>
      </c>
      <c r="AI317" s="1" t="s">
        <v>52</v>
      </c>
      <c r="AJ317" s="1" t="s">
        <v>52</v>
      </c>
      <c r="AK317" s="1" t="s">
        <v>51</v>
      </c>
      <c r="AL317" s="1" t="s">
        <v>50</v>
      </c>
      <c r="AM317" s="1" t="s">
        <v>52</v>
      </c>
      <c r="AN317" s="1" t="s">
        <v>51</v>
      </c>
      <c r="AO317" s="1" t="s">
        <v>51</v>
      </c>
      <c r="AP317" s="1" t="s">
        <v>50</v>
      </c>
      <c r="AQ317" s="1" t="s">
        <v>50</v>
      </c>
      <c r="AR317" s="1" t="s">
        <v>51</v>
      </c>
      <c r="AS317" s="1" t="s">
        <v>50</v>
      </c>
      <c r="AT317" s="1" t="s">
        <v>52</v>
      </c>
      <c r="AU317" s="1" t="s">
        <v>52</v>
      </c>
      <c r="AV317" s="1" t="s">
        <v>52</v>
      </c>
      <c r="AW317" s="6" t="s">
        <v>51</v>
      </c>
    </row>
    <row r="318" spans="1:49" x14ac:dyDescent="0.25">
      <c r="A318" s="4">
        <v>285866</v>
      </c>
      <c r="B318" s="1">
        <v>57</v>
      </c>
      <c r="C318" s="1">
        <v>57</v>
      </c>
      <c r="D318" s="1">
        <v>45</v>
      </c>
      <c r="E318" s="1">
        <v>1</v>
      </c>
      <c r="F318" s="1" t="s">
        <v>377</v>
      </c>
      <c r="G318" s="3">
        <v>9561</v>
      </c>
      <c r="H318" s="1">
        <v>92</v>
      </c>
      <c r="I318" s="1" t="s">
        <v>56</v>
      </c>
      <c r="J318" s="1" t="s">
        <v>57</v>
      </c>
      <c r="K318" s="1" t="s">
        <v>58</v>
      </c>
      <c r="L318" s="1">
        <v>23.2</v>
      </c>
      <c r="M318" s="1">
        <v>120</v>
      </c>
      <c r="N318" s="1">
        <v>80</v>
      </c>
      <c r="O318" s="1">
        <v>40</v>
      </c>
      <c r="P318" s="1">
        <v>100</v>
      </c>
      <c r="Q318" s="1">
        <v>72</v>
      </c>
      <c r="R318" s="1" t="s">
        <v>59</v>
      </c>
      <c r="S318" s="1" t="s">
        <v>50</v>
      </c>
      <c r="T318" s="1" t="s">
        <v>50</v>
      </c>
      <c r="U318" s="1" t="s">
        <v>51</v>
      </c>
      <c r="V318" s="1" t="s">
        <v>51</v>
      </c>
      <c r="W318" s="1" t="s">
        <v>50</v>
      </c>
      <c r="X318" s="1" t="s">
        <v>51</v>
      </c>
      <c r="Y318" s="1" t="s">
        <v>50</v>
      </c>
      <c r="Z318" s="1" t="s">
        <v>52</v>
      </c>
      <c r="AA318" s="1" t="s">
        <v>51</v>
      </c>
      <c r="AB318" s="1" t="s">
        <v>50</v>
      </c>
      <c r="AK318" s="1" t="s">
        <v>50</v>
      </c>
      <c r="AL318" s="1" t="s">
        <v>51</v>
      </c>
      <c r="AN318" s="1" t="s">
        <v>51</v>
      </c>
      <c r="AO318" s="1" t="s">
        <v>51</v>
      </c>
      <c r="AP318" s="1" t="s">
        <v>50</v>
      </c>
      <c r="AQ318" s="1" t="s">
        <v>50</v>
      </c>
      <c r="AR318" s="1" t="s">
        <v>50</v>
      </c>
      <c r="AS318" s="1" t="s">
        <v>50</v>
      </c>
      <c r="AT318" s="1" t="s">
        <v>52</v>
      </c>
      <c r="AU318" s="1" t="s">
        <v>52</v>
      </c>
      <c r="AV318" s="1" t="s">
        <v>52</v>
      </c>
      <c r="AW318" s="6" t="s">
        <v>51</v>
      </c>
    </row>
    <row r="319" spans="1:49" x14ac:dyDescent="0.25">
      <c r="A319" s="4">
        <v>286037</v>
      </c>
      <c r="B319" s="1">
        <v>53</v>
      </c>
      <c r="C319" s="1">
        <v>53</v>
      </c>
      <c r="D319" s="1">
        <v>49</v>
      </c>
      <c r="E319" s="1">
        <v>1</v>
      </c>
      <c r="F319" s="1" t="s">
        <v>378</v>
      </c>
      <c r="G319" s="3">
        <v>20172</v>
      </c>
      <c r="H319" s="1">
        <v>63</v>
      </c>
      <c r="I319" s="1" t="s">
        <v>56</v>
      </c>
      <c r="J319" s="1" t="s">
        <v>70</v>
      </c>
      <c r="K319" s="1" t="s">
        <v>58</v>
      </c>
      <c r="L319" s="1">
        <v>22.6</v>
      </c>
      <c r="M319" s="1">
        <v>100</v>
      </c>
      <c r="N319" s="1">
        <v>60</v>
      </c>
      <c r="O319" s="1">
        <v>40</v>
      </c>
      <c r="P319" s="1">
        <v>80</v>
      </c>
      <c r="Q319" s="1">
        <v>62</v>
      </c>
      <c r="R319" s="1" t="s">
        <v>49</v>
      </c>
      <c r="S319" s="1" t="s">
        <v>50</v>
      </c>
      <c r="T319" s="1" t="s">
        <v>50</v>
      </c>
      <c r="U319" s="1" t="s">
        <v>50</v>
      </c>
      <c r="V319" s="1" t="s">
        <v>50</v>
      </c>
      <c r="W319" s="1" t="s">
        <v>50</v>
      </c>
      <c r="X319" s="1" t="s">
        <v>50</v>
      </c>
      <c r="Y319" s="1" t="s">
        <v>50</v>
      </c>
      <c r="Z319" s="1" t="s">
        <v>52</v>
      </c>
      <c r="AA319" s="1" t="s">
        <v>50</v>
      </c>
      <c r="AB319" s="1" t="s">
        <v>50</v>
      </c>
      <c r="AC319" s="1">
        <v>90</v>
      </c>
      <c r="AD319" s="1">
        <v>79</v>
      </c>
      <c r="AE319" s="1">
        <v>154</v>
      </c>
      <c r="AF319" s="1">
        <v>4.7</v>
      </c>
      <c r="AI319" s="1">
        <v>5.5</v>
      </c>
      <c r="AJ319" s="1">
        <v>3.6</v>
      </c>
      <c r="AK319" s="1" t="s">
        <v>51</v>
      </c>
      <c r="AL319" s="1" t="s">
        <v>50</v>
      </c>
      <c r="AN319" s="1" t="s">
        <v>51</v>
      </c>
      <c r="AO319" s="1" t="s">
        <v>50</v>
      </c>
      <c r="AP319" s="1" t="s">
        <v>50</v>
      </c>
      <c r="AQ319" s="1" t="s">
        <v>50</v>
      </c>
      <c r="AR319" s="1" t="s">
        <v>50</v>
      </c>
      <c r="AS319" s="1" t="s">
        <v>50</v>
      </c>
      <c r="AT319" s="1" t="s">
        <v>52</v>
      </c>
      <c r="AU319" s="1" t="s">
        <v>52</v>
      </c>
      <c r="AV319" s="1" t="s">
        <v>52</v>
      </c>
      <c r="AW319" s="6" t="s">
        <v>50</v>
      </c>
    </row>
    <row r="320" spans="1:49" x14ac:dyDescent="0.25">
      <c r="A320" s="4">
        <v>286175</v>
      </c>
      <c r="B320" s="1">
        <v>69</v>
      </c>
      <c r="C320" s="1">
        <v>69</v>
      </c>
      <c r="D320" s="1">
        <v>30</v>
      </c>
      <c r="E320" s="1">
        <v>1</v>
      </c>
      <c r="F320" s="1" t="s">
        <v>379</v>
      </c>
      <c r="G320" s="3">
        <v>12444</v>
      </c>
      <c r="H320" s="1">
        <v>84</v>
      </c>
      <c r="I320" s="1" t="s">
        <v>46</v>
      </c>
      <c r="J320" s="1" t="s">
        <v>47</v>
      </c>
      <c r="K320" s="1" t="s">
        <v>58</v>
      </c>
      <c r="L320" s="1">
        <v>29.9</v>
      </c>
      <c r="M320" s="1">
        <v>180</v>
      </c>
      <c r="N320" s="1">
        <v>80</v>
      </c>
      <c r="O320" s="1">
        <v>100</v>
      </c>
      <c r="P320" s="1">
        <v>130</v>
      </c>
      <c r="Q320" s="1">
        <v>70</v>
      </c>
      <c r="R320" s="1" t="s">
        <v>54</v>
      </c>
      <c r="S320" s="1" t="s">
        <v>50</v>
      </c>
      <c r="T320" s="1" t="s">
        <v>50</v>
      </c>
      <c r="U320" s="1" t="s">
        <v>50</v>
      </c>
      <c r="V320" s="1" t="s">
        <v>51</v>
      </c>
      <c r="W320" s="1" t="s">
        <v>50</v>
      </c>
      <c r="X320" s="1" t="s">
        <v>50</v>
      </c>
      <c r="Y320" s="1" t="s">
        <v>50</v>
      </c>
      <c r="Z320" s="1" t="s">
        <v>52</v>
      </c>
      <c r="AA320" s="1" t="s">
        <v>50</v>
      </c>
      <c r="AB320" s="1" t="s">
        <v>50</v>
      </c>
      <c r="AK320" s="1" t="s">
        <v>50</v>
      </c>
      <c r="AL320" s="1" t="s">
        <v>51</v>
      </c>
      <c r="AM320" s="1" t="s">
        <v>50</v>
      </c>
      <c r="AN320" s="1" t="s">
        <v>51</v>
      </c>
      <c r="AO320" s="1" t="s">
        <v>51</v>
      </c>
      <c r="AP320" s="1" t="s">
        <v>51</v>
      </c>
      <c r="AQ320" s="1" t="s">
        <v>50</v>
      </c>
      <c r="AR320" s="1" t="s">
        <v>50</v>
      </c>
      <c r="AS320" s="1" t="s">
        <v>50</v>
      </c>
      <c r="AT320" s="1" t="s">
        <v>52</v>
      </c>
      <c r="AU320" s="1" t="s">
        <v>52</v>
      </c>
      <c r="AV320" s="1" t="s">
        <v>52</v>
      </c>
      <c r="AW320" s="6" t="s">
        <v>51</v>
      </c>
    </row>
    <row r="321" spans="1:49" x14ac:dyDescent="0.25">
      <c r="A321" s="4">
        <v>286236</v>
      </c>
      <c r="B321" s="1">
        <v>64</v>
      </c>
      <c r="C321" s="1">
        <v>64</v>
      </c>
      <c r="D321" s="1">
        <v>64</v>
      </c>
      <c r="E321" s="1">
        <v>1</v>
      </c>
      <c r="F321" s="1" t="s">
        <v>380</v>
      </c>
      <c r="G321" s="3">
        <v>15642</v>
      </c>
      <c r="H321" s="1">
        <v>76</v>
      </c>
      <c r="I321" s="1" t="s">
        <v>46</v>
      </c>
      <c r="J321" s="1" t="s">
        <v>57</v>
      </c>
      <c r="K321" s="1" t="s">
        <v>58</v>
      </c>
      <c r="L321" s="1">
        <v>33.4</v>
      </c>
      <c r="M321" s="1">
        <v>120</v>
      </c>
      <c r="N321" s="1">
        <v>60</v>
      </c>
      <c r="O321" s="1">
        <v>60</v>
      </c>
      <c r="P321" s="1">
        <v>90</v>
      </c>
      <c r="Q321" s="1">
        <v>62</v>
      </c>
      <c r="R321" s="1" t="s">
        <v>54</v>
      </c>
      <c r="S321" s="1" t="s">
        <v>50</v>
      </c>
      <c r="T321" s="1" t="s">
        <v>50</v>
      </c>
      <c r="U321" s="1" t="s">
        <v>50</v>
      </c>
      <c r="V321" s="1" t="s">
        <v>51</v>
      </c>
      <c r="W321" s="1" t="s">
        <v>50</v>
      </c>
      <c r="X321" s="1" t="s">
        <v>50</v>
      </c>
      <c r="Y321" s="1" t="s">
        <v>50</v>
      </c>
      <c r="Z321" s="1" t="s">
        <v>52</v>
      </c>
      <c r="AA321" s="1" t="s">
        <v>50</v>
      </c>
      <c r="AB321" s="1" t="s">
        <v>50</v>
      </c>
      <c r="AC321" s="1">
        <v>79</v>
      </c>
      <c r="AD321" s="1">
        <v>64</v>
      </c>
      <c r="AE321" s="1">
        <v>126</v>
      </c>
      <c r="AF321" s="1">
        <v>4.5</v>
      </c>
      <c r="AI321" s="1">
        <v>4.4000000000000004</v>
      </c>
      <c r="AJ321" s="1">
        <v>1.9</v>
      </c>
      <c r="AK321" s="1" t="s">
        <v>51</v>
      </c>
      <c r="AL321" s="1" t="s">
        <v>50</v>
      </c>
      <c r="AM321" s="1" t="s">
        <v>50</v>
      </c>
      <c r="AN321" s="1" t="s">
        <v>50</v>
      </c>
      <c r="AO321" s="1" t="s">
        <v>50</v>
      </c>
      <c r="AP321" s="1" t="s">
        <v>50</v>
      </c>
      <c r="AQ321" s="1" t="s">
        <v>50</v>
      </c>
      <c r="AR321" s="1" t="s">
        <v>51</v>
      </c>
      <c r="AS321" s="1" t="s">
        <v>50</v>
      </c>
      <c r="AT321" s="1" t="s">
        <v>52</v>
      </c>
      <c r="AU321" s="1" t="s">
        <v>52</v>
      </c>
      <c r="AV321" s="1" t="s">
        <v>52</v>
      </c>
      <c r="AW321" s="6" t="s">
        <v>50</v>
      </c>
    </row>
    <row r="322" spans="1:49" x14ac:dyDescent="0.25">
      <c r="A322" s="4">
        <v>286453</v>
      </c>
      <c r="B322" s="1">
        <v>65</v>
      </c>
      <c r="D322" s="1">
        <v>65</v>
      </c>
      <c r="E322" s="1">
        <v>1</v>
      </c>
      <c r="F322" s="1" t="s">
        <v>381</v>
      </c>
      <c r="G322" s="3">
        <v>8668</v>
      </c>
      <c r="H322" s="1">
        <v>95</v>
      </c>
      <c r="I322" s="1" t="s">
        <v>46</v>
      </c>
      <c r="J322" s="1" t="s">
        <v>47</v>
      </c>
      <c r="K322" s="1" t="s">
        <v>58</v>
      </c>
      <c r="L322" s="1">
        <v>26.02</v>
      </c>
      <c r="M322" s="1">
        <v>120</v>
      </c>
      <c r="N322" s="1">
        <v>70</v>
      </c>
      <c r="O322" s="1">
        <v>50</v>
      </c>
      <c r="P322" s="1">
        <v>95</v>
      </c>
      <c r="Q322" s="1">
        <v>56</v>
      </c>
      <c r="R322" s="1" t="s">
        <v>54</v>
      </c>
      <c r="S322" s="1" t="s">
        <v>50</v>
      </c>
      <c r="T322" s="1" t="s">
        <v>50</v>
      </c>
      <c r="U322" s="1" t="s">
        <v>50</v>
      </c>
      <c r="V322" s="1" t="s">
        <v>51</v>
      </c>
      <c r="W322" s="1" t="s">
        <v>50</v>
      </c>
      <c r="X322" s="1" t="s">
        <v>50</v>
      </c>
      <c r="Y322" s="1" t="s">
        <v>50</v>
      </c>
      <c r="Z322" s="1" t="s">
        <v>52</v>
      </c>
      <c r="AA322" s="1" t="s">
        <v>50</v>
      </c>
      <c r="AB322" s="1" t="s">
        <v>51</v>
      </c>
      <c r="AC322" s="1">
        <v>134</v>
      </c>
      <c r="AD322" s="1">
        <v>30</v>
      </c>
      <c r="AE322" s="1">
        <v>105</v>
      </c>
      <c r="AF322" s="1">
        <v>4.8</v>
      </c>
      <c r="AI322" s="1" t="s">
        <v>52</v>
      </c>
      <c r="AJ322" s="1" t="s">
        <v>52</v>
      </c>
      <c r="AK322" s="1" t="s">
        <v>51</v>
      </c>
      <c r="AL322" s="1" t="s">
        <v>50</v>
      </c>
      <c r="AM322" s="1" t="s">
        <v>52</v>
      </c>
      <c r="AN322" s="1" t="s">
        <v>51</v>
      </c>
      <c r="AO322" s="1" t="s">
        <v>50</v>
      </c>
      <c r="AQ322" s="1" t="s">
        <v>50</v>
      </c>
      <c r="AR322" s="1" t="s">
        <v>50</v>
      </c>
      <c r="AS322" s="1" t="s">
        <v>50</v>
      </c>
      <c r="AT322" s="1" t="s">
        <v>52</v>
      </c>
      <c r="AU322" s="1" t="s">
        <v>52</v>
      </c>
      <c r="AV322" s="1" t="s">
        <v>52</v>
      </c>
      <c r="AW322" s="6" t="s">
        <v>51</v>
      </c>
    </row>
    <row r="323" spans="1:49" x14ac:dyDescent="0.25">
      <c r="A323" s="4">
        <v>286670</v>
      </c>
      <c r="B323" s="1">
        <v>65</v>
      </c>
      <c r="D323" s="1">
        <v>65</v>
      </c>
      <c r="E323" s="1">
        <v>1</v>
      </c>
      <c r="F323" s="1" t="s">
        <v>382</v>
      </c>
      <c r="G323" s="3">
        <v>19193</v>
      </c>
      <c r="H323" s="1">
        <v>66</v>
      </c>
      <c r="I323" s="1" t="s">
        <v>46</v>
      </c>
      <c r="J323" s="1" t="s">
        <v>47</v>
      </c>
      <c r="K323" s="1" t="s">
        <v>58</v>
      </c>
      <c r="L323" s="1">
        <v>33.270000000000003</v>
      </c>
      <c r="M323" s="1">
        <v>135</v>
      </c>
      <c r="N323" s="1">
        <v>80</v>
      </c>
      <c r="O323" s="1">
        <v>55</v>
      </c>
      <c r="P323" s="1">
        <v>107.5</v>
      </c>
      <c r="Q323" s="1">
        <v>80</v>
      </c>
      <c r="R323" s="1" t="s">
        <v>54</v>
      </c>
      <c r="S323" s="1" t="s">
        <v>50</v>
      </c>
      <c r="T323" s="1" t="s">
        <v>50</v>
      </c>
      <c r="U323" s="1" t="s">
        <v>50</v>
      </c>
      <c r="V323" s="1" t="s">
        <v>50</v>
      </c>
      <c r="W323" s="1" t="s">
        <v>50</v>
      </c>
      <c r="X323" s="1" t="s">
        <v>50</v>
      </c>
      <c r="Y323" s="1" t="s">
        <v>50</v>
      </c>
      <c r="Z323" s="1" t="s">
        <v>52</v>
      </c>
      <c r="AA323" s="1" t="s">
        <v>50</v>
      </c>
      <c r="AB323" s="1" t="s">
        <v>50</v>
      </c>
      <c r="AC323" s="1">
        <v>83</v>
      </c>
      <c r="AD323" s="1">
        <v>65</v>
      </c>
      <c r="AE323" s="1">
        <v>13.6</v>
      </c>
      <c r="AF323" s="1">
        <v>5</v>
      </c>
      <c r="AI323" s="1" t="s">
        <v>52</v>
      </c>
      <c r="AJ323" s="1" t="s">
        <v>52</v>
      </c>
      <c r="AK323" s="1" t="s">
        <v>50</v>
      </c>
      <c r="AL323" s="1" t="s">
        <v>50</v>
      </c>
      <c r="AM323" s="1" t="s">
        <v>52</v>
      </c>
      <c r="AN323" s="1" t="s">
        <v>50</v>
      </c>
      <c r="AO323" s="1" t="s">
        <v>50</v>
      </c>
      <c r="AQ323" s="1" t="s">
        <v>50</v>
      </c>
      <c r="AR323" s="1" t="s">
        <v>50</v>
      </c>
      <c r="AS323" s="1" t="s">
        <v>50</v>
      </c>
      <c r="AT323" s="1" t="s">
        <v>52</v>
      </c>
      <c r="AU323" s="1" t="s">
        <v>52</v>
      </c>
      <c r="AV323" s="1" t="s">
        <v>52</v>
      </c>
      <c r="AW323" s="6" t="s">
        <v>50</v>
      </c>
    </row>
    <row r="324" spans="1:49" x14ac:dyDescent="0.25">
      <c r="A324" s="4">
        <v>286690</v>
      </c>
      <c r="B324" s="1">
        <v>63</v>
      </c>
      <c r="D324" s="1">
        <v>63</v>
      </c>
      <c r="E324" s="1">
        <v>1</v>
      </c>
      <c r="F324" s="1" t="s">
        <v>383</v>
      </c>
      <c r="G324" s="3">
        <v>12115</v>
      </c>
      <c r="H324" s="1">
        <v>85</v>
      </c>
      <c r="I324" s="1" t="s">
        <v>46</v>
      </c>
      <c r="J324" s="1" t="s">
        <v>57</v>
      </c>
      <c r="K324" s="1" t="s">
        <v>58</v>
      </c>
      <c r="L324" s="1">
        <v>36.049999999999997</v>
      </c>
      <c r="M324" s="1">
        <v>140</v>
      </c>
      <c r="N324" s="1">
        <v>70</v>
      </c>
      <c r="O324" s="1">
        <v>70</v>
      </c>
      <c r="P324" s="1">
        <v>105</v>
      </c>
      <c r="Q324" s="1">
        <v>80</v>
      </c>
      <c r="R324" s="1" t="s">
        <v>54</v>
      </c>
      <c r="T324" s="1" t="s">
        <v>50</v>
      </c>
      <c r="U324" s="1" t="s">
        <v>50</v>
      </c>
      <c r="V324" s="1" t="s">
        <v>51</v>
      </c>
      <c r="W324" s="1" t="s">
        <v>50</v>
      </c>
      <c r="X324" s="1" t="s">
        <v>50</v>
      </c>
      <c r="Y324" s="1" t="s">
        <v>50</v>
      </c>
      <c r="Z324" s="1" t="s">
        <v>52</v>
      </c>
      <c r="AA324" s="1" t="s">
        <v>50</v>
      </c>
      <c r="AB324" s="1" t="s">
        <v>50</v>
      </c>
      <c r="AC324" s="1">
        <v>55</v>
      </c>
      <c r="AD324" s="1">
        <v>84</v>
      </c>
      <c r="AE324" s="1">
        <v>129</v>
      </c>
      <c r="AF324" s="1">
        <v>4.5999999999999996</v>
      </c>
      <c r="AG324" s="1">
        <v>31</v>
      </c>
      <c r="AI324" s="1" t="s">
        <v>52</v>
      </c>
      <c r="AJ324" s="1" t="s">
        <v>52</v>
      </c>
      <c r="AK324" s="1" t="s">
        <v>51</v>
      </c>
      <c r="AL324" s="1" t="s">
        <v>50</v>
      </c>
      <c r="AM324" s="1" t="s">
        <v>52</v>
      </c>
      <c r="AN324" s="1" t="s">
        <v>50</v>
      </c>
      <c r="AO324" s="1" t="s">
        <v>50</v>
      </c>
      <c r="AQ324" s="1" t="s">
        <v>50</v>
      </c>
      <c r="AR324" s="1" t="s">
        <v>50</v>
      </c>
      <c r="AS324" s="1" t="s">
        <v>50</v>
      </c>
      <c r="AT324" s="1" t="s">
        <v>52</v>
      </c>
      <c r="AU324" s="1" t="s">
        <v>52</v>
      </c>
      <c r="AV324" s="1" t="s">
        <v>52</v>
      </c>
      <c r="AW324" s="6" t="s">
        <v>51</v>
      </c>
    </row>
    <row r="325" spans="1:49" x14ac:dyDescent="0.25">
      <c r="A325" s="4">
        <v>286761</v>
      </c>
      <c r="B325" s="1">
        <v>55</v>
      </c>
      <c r="D325" s="1">
        <v>55</v>
      </c>
      <c r="E325" s="1">
        <v>1</v>
      </c>
      <c r="F325" s="1" t="s">
        <v>384</v>
      </c>
      <c r="G325" s="3">
        <v>13264</v>
      </c>
      <c r="H325" s="1">
        <v>82</v>
      </c>
      <c r="I325" s="1" t="s">
        <v>46</v>
      </c>
      <c r="J325" s="1" t="s">
        <v>47</v>
      </c>
      <c r="K325" s="1" t="s">
        <v>48</v>
      </c>
      <c r="L325" s="1">
        <v>28.13</v>
      </c>
      <c r="M325" s="1">
        <v>180</v>
      </c>
      <c r="N325" s="1">
        <v>100</v>
      </c>
      <c r="O325" s="1">
        <v>80</v>
      </c>
      <c r="P325" s="1">
        <v>140</v>
      </c>
      <c r="Q325" s="1">
        <v>91</v>
      </c>
      <c r="R325" s="1" t="s">
        <v>54</v>
      </c>
      <c r="S325" s="1" t="s">
        <v>50</v>
      </c>
      <c r="T325" s="1" t="s">
        <v>50</v>
      </c>
      <c r="U325" s="1" t="s">
        <v>50</v>
      </c>
      <c r="V325" s="1" t="s">
        <v>51</v>
      </c>
      <c r="W325" s="1" t="s">
        <v>50</v>
      </c>
      <c r="X325" s="1" t="s">
        <v>50</v>
      </c>
      <c r="Y325" s="1" t="s">
        <v>50</v>
      </c>
      <c r="Z325" s="1" t="s">
        <v>52</v>
      </c>
      <c r="AA325" s="1" t="s">
        <v>50</v>
      </c>
      <c r="AB325" s="1" t="s">
        <v>50</v>
      </c>
      <c r="AC325" s="1">
        <v>59</v>
      </c>
      <c r="AD325" s="1">
        <v>84</v>
      </c>
      <c r="AE325" s="1">
        <v>138</v>
      </c>
      <c r="AF325" s="1">
        <v>4.3</v>
      </c>
      <c r="AI325" s="1" t="s">
        <v>52</v>
      </c>
      <c r="AJ325" s="1" t="s">
        <v>52</v>
      </c>
      <c r="AK325" s="1" t="s">
        <v>50</v>
      </c>
      <c r="AL325" s="1" t="s">
        <v>51</v>
      </c>
      <c r="AM325" s="1" t="s">
        <v>52</v>
      </c>
      <c r="AN325" s="1" t="s">
        <v>50</v>
      </c>
      <c r="AO325" s="1" t="s">
        <v>50</v>
      </c>
      <c r="AQ325" s="1" t="s">
        <v>50</v>
      </c>
      <c r="AR325" s="1" t="s">
        <v>50</v>
      </c>
      <c r="AS325" s="1" t="s">
        <v>50</v>
      </c>
      <c r="AT325" s="1" t="s">
        <v>52</v>
      </c>
      <c r="AU325" s="1" t="s">
        <v>52</v>
      </c>
      <c r="AV325" s="1" t="s">
        <v>52</v>
      </c>
      <c r="AW325" s="6" t="s">
        <v>50</v>
      </c>
    </row>
    <row r="326" spans="1:49" x14ac:dyDescent="0.25">
      <c r="A326" s="4">
        <v>286849</v>
      </c>
      <c r="B326" s="1">
        <v>63</v>
      </c>
      <c r="D326" s="1">
        <v>63</v>
      </c>
      <c r="E326" s="1">
        <v>1</v>
      </c>
      <c r="F326" s="1" t="s">
        <v>385</v>
      </c>
      <c r="G326" s="3">
        <v>16026</v>
      </c>
      <c r="H326" s="1">
        <v>75</v>
      </c>
      <c r="I326" s="1" t="s">
        <v>56</v>
      </c>
      <c r="J326" s="1" t="s">
        <v>57</v>
      </c>
      <c r="K326" s="1" t="s">
        <v>58</v>
      </c>
      <c r="L326" s="1">
        <v>34.33</v>
      </c>
      <c r="M326" s="1">
        <v>130</v>
      </c>
      <c r="N326" s="1">
        <v>80</v>
      </c>
      <c r="O326" s="1">
        <v>50</v>
      </c>
      <c r="P326" s="1">
        <v>105</v>
      </c>
      <c r="Q326" s="1">
        <v>68</v>
      </c>
      <c r="R326" s="1" t="s">
        <v>54</v>
      </c>
      <c r="S326" s="1" t="s">
        <v>50</v>
      </c>
      <c r="T326" s="1" t="s">
        <v>50</v>
      </c>
      <c r="U326" s="1" t="s">
        <v>50</v>
      </c>
      <c r="V326" s="1" t="s">
        <v>51</v>
      </c>
      <c r="W326" s="1" t="s">
        <v>51</v>
      </c>
      <c r="X326" s="1" t="s">
        <v>50</v>
      </c>
      <c r="Y326" s="1" t="s">
        <v>50</v>
      </c>
      <c r="Z326" s="1" t="s">
        <v>52</v>
      </c>
      <c r="AA326" s="1" t="s">
        <v>50</v>
      </c>
      <c r="AB326" s="1" t="s">
        <v>50</v>
      </c>
      <c r="AC326" s="1">
        <v>72</v>
      </c>
      <c r="AD326" s="1">
        <v>73</v>
      </c>
      <c r="AE326" s="1">
        <v>13.4</v>
      </c>
      <c r="AF326" s="1">
        <v>4.7</v>
      </c>
      <c r="AI326" s="1" t="s">
        <v>52</v>
      </c>
      <c r="AJ326" s="1" t="s">
        <v>52</v>
      </c>
      <c r="AK326" s="1" t="s">
        <v>50</v>
      </c>
      <c r="AL326" s="1" t="s">
        <v>51</v>
      </c>
      <c r="AM326" s="1" t="s">
        <v>52</v>
      </c>
      <c r="AN326" s="1" t="s">
        <v>50</v>
      </c>
      <c r="AO326" s="1" t="s">
        <v>51</v>
      </c>
      <c r="AP326" s="1" t="s">
        <v>50</v>
      </c>
      <c r="AQ326" s="1" t="s">
        <v>50</v>
      </c>
      <c r="AR326" s="1" t="s">
        <v>51</v>
      </c>
      <c r="AS326" s="1" t="s">
        <v>50</v>
      </c>
      <c r="AT326" s="1" t="s">
        <v>52</v>
      </c>
      <c r="AU326" s="1" t="s">
        <v>52</v>
      </c>
      <c r="AV326" s="1" t="s">
        <v>52</v>
      </c>
      <c r="AW326" s="6" t="s">
        <v>51</v>
      </c>
    </row>
    <row r="327" spans="1:49" x14ac:dyDescent="0.25">
      <c r="A327" s="4">
        <v>286997</v>
      </c>
      <c r="B327" s="1">
        <v>62</v>
      </c>
      <c r="C327" s="1">
        <v>62</v>
      </c>
      <c r="D327" s="1">
        <v>35</v>
      </c>
      <c r="E327" s="1">
        <v>1</v>
      </c>
      <c r="F327" s="1" t="s">
        <v>386</v>
      </c>
      <c r="G327" s="3">
        <v>14426</v>
      </c>
      <c r="H327" s="1">
        <v>79</v>
      </c>
      <c r="I327" s="1" t="s">
        <v>46</v>
      </c>
      <c r="J327" s="1" t="s">
        <v>47</v>
      </c>
      <c r="K327" s="1" t="s">
        <v>58</v>
      </c>
      <c r="L327" s="1">
        <v>24.5</v>
      </c>
      <c r="M327" s="1">
        <v>140</v>
      </c>
      <c r="N327" s="1">
        <v>80</v>
      </c>
      <c r="O327" s="1">
        <v>60</v>
      </c>
      <c r="P327" s="1">
        <v>110</v>
      </c>
      <c r="Q327" s="1">
        <v>69</v>
      </c>
      <c r="R327" s="1" t="s">
        <v>54</v>
      </c>
      <c r="S327" s="1" t="s">
        <v>50</v>
      </c>
      <c r="T327" s="1" t="s">
        <v>50</v>
      </c>
      <c r="U327" s="1" t="s">
        <v>50</v>
      </c>
      <c r="V327" s="1" t="s">
        <v>50</v>
      </c>
      <c r="W327" s="1" t="s">
        <v>50</v>
      </c>
      <c r="X327" s="1" t="s">
        <v>50</v>
      </c>
      <c r="Y327" s="1" t="s">
        <v>50</v>
      </c>
      <c r="Z327" s="1" t="s">
        <v>52</v>
      </c>
      <c r="AA327" s="1" t="s">
        <v>50</v>
      </c>
      <c r="AB327" s="1" t="s">
        <v>50</v>
      </c>
      <c r="AK327" s="1" t="s">
        <v>50</v>
      </c>
      <c r="AL327" s="1" t="s">
        <v>50</v>
      </c>
      <c r="AN327" s="1" t="s">
        <v>51</v>
      </c>
      <c r="AO327" s="1" t="s">
        <v>51</v>
      </c>
      <c r="AP327" s="1" t="s">
        <v>51</v>
      </c>
      <c r="AQ327" s="1" t="s">
        <v>50</v>
      </c>
      <c r="AR327" s="1" t="s">
        <v>50</v>
      </c>
      <c r="AS327" s="1" t="s">
        <v>50</v>
      </c>
      <c r="AT327" s="1" t="s">
        <v>52</v>
      </c>
      <c r="AU327" s="1" t="s">
        <v>52</v>
      </c>
      <c r="AV327" s="1" t="s">
        <v>52</v>
      </c>
      <c r="AW327" s="6" t="s">
        <v>51</v>
      </c>
    </row>
    <row r="328" spans="1:49" x14ac:dyDescent="0.25">
      <c r="A328" s="4">
        <v>287131</v>
      </c>
      <c r="B328" s="1">
        <v>55</v>
      </c>
      <c r="C328" s="1">
        <v>55</v>
      </c>
      <c r="D328" s="1">
        <v>45</v>
      </c>
      <c r="E328" s="1">
        <v>1</v>
      </c>
      <c r="F328" s="1" t="s">
        <v>387</v>
      </c>
      <c r="G328" s="3">
        <v>14711</v>
      </c>
      <c r="H328" s="1">
        <v>78</v>
      </c>
      <c r="I328" s="1" t="s">
        <v>56</v>
      </c>
      <c r="J328" s="1" t="s">
        <v>57</v>
      </c>
      <c r="K328" s="1" t="s">
        <v>58</v>
      </c>
      <c r="L328" s="1">
        <v>39.5</v>
      </c>
      <c r="M328" s="1">
        <v>110</v>
      </c>
      <c r="N328" s="1">
        <v>70</v>
      </c>
      <c r="O328" s="1">
        <v>40</v>
      </c>
      <c r="P328" s="1">
        <v>90</v>
      </c>
      <c r="Q328" s="1">
        <v>76</v>
      </c>
      <c r="R328" s="1" t="s">
        <v>54</v>
      </c>
      <c r="S328" s="1" t="s">
        <v>51</v>
      </c>
      <c r="T328" s="1" t="s">
        <v>50</v>
      </c>
      <c r="U328" s="1" t="s">
        <v>50</v>
      </c>
      <c r="V328" s="1" t="s">
        <v>51</v>
      </c>
      <c r="W328" s="1" t="s">
        <v>50</v>
      </c>
      <c r="X328" s="1" t="s">
        <v>50</v>
      </c>
      <c r="Y328" s="1" t="s">
        <v>50</v>
      </c>
      <c r="Z328" s="1" t="s">
        <v>52</v>
      </c>
      <c r="AA328" s="1" t="s">
        <v>50</v>
      </c>
      <c r="AB328" s="1" t="s">
        <v>50</v>
      </c>
      <c r="AC328" s="1">
        <v>59</v>
      </c>
      <c r="AE328" s="1">
        <v>110</v>
      </c>
      <c r="AF328" s="1">
        <v>4.2</v>
      </c>
      <c r="AK328" s="1" t="s">
        <v>51</v>
      </c>
      <c r="AL328" s="1" t="s">
        <v>50</v>
      </c>
      <c r="AM328" s="1" t="s">
        <v>50</v>
      </c>
      <c r="AN328" s="1" t="s">
        <v>50</v>
      </c>
      <c r="AO328" s="1" t="s">
        <v>51</v>
      </c>
      <c r="AP328" s="1" t="s">
        <v>51</v>
      </c>
      <c r="AQ328" s="1" t="s">
        <v>50</v>
      </c>
      <c r="AR328" s="1" t="s">
        <v>51</v>
      </c>
      <c r="AS328" s="1" t="s">
        <v>51</v>
      </c>
      <c r="AT328" s="1" t="s">
        <v>52</v>
      </c>
      <c r="AU328" s="1" t="s">
        <v>52</v>
      </c>
      <c r="AV328" s="1" t="s">
        <v>52</v>
      </c>
      <c r="AW328" s="6" t="s">
        <v>51</v>
      </c>
    </row>
    <row r="329" spans="1:49" x14ac:dyDescent="0.25">
      <c r="A329" s="4">
        <v>287139</v>
      </c>
      <c r="B329" s="1">
        <v>51</v>
      </c>
      <c r="C329" s="1">
        <v>51</v>
      </c>
      <c r="D329" s="1">
        <v>35</v>
      </c>
      <c r="E329" s="1">
        <v>1</v>
      </c>
      <c r="F329" s="1" t="s">
        <v>388</v>
      </c>
      <c r="G329" s="3">
        <v>17934</v>
      </c>
      <c r="H329" s="1">
        <v>69</v>
      </c>
      <c r="I329" s="1" t="s">
        <v>46</v>
      </c>
      <c r="J329" s="1" t="s">
        <v>57</v>
      </c>
      <c r="K329" s="1" t="s">
        <v>58</v>
      </c>
      <c r="L329" s="1">
        <v>26.7</v>
      </c>
      <c r="M329" s="1">
        <v>120</v>
      </c>
      <c r="N329" s="1">
        <v>70</v>
      </c>
      <c r="O329" s="1">
        <v>50</v>
      </c>
      <c r="P329" s="1">
        <v>95</v>
      </c>
      <c r="Q329" s="1">
        <v>72</v>
      </c>
      <c r="R329" s="1" t="s">
        <v>54</v>
      </c>
      <c r="S329" s="1" t="s">
        <v>50</v>
      </c>
      <c r="T329" s="1" t="s">
        <v>50</v>
      </c>
      <c r="U329" s="1" t="s">
        <v>50</v>
      </c>
      <c r="V329" s="1" t="s">
        <v>51</v>
      </c>
      <c r="W329" s="1" t="s">
        <v>51</v>
      </c>
      <c r="X329" s="1" t="s">
        <v>50</v>
      </c>
      <c r="Y329" s="1" t="s">
        <v>51</v>
      </c>
      <c r="Z329" s="1" t="s">
        <v>52</v>
      </c>
      <c r="AA329" s="1" t="s">
        <v>50</v>
      </c>
      <c r="AB329" s="1" t="s">
        <v>50</v>
      </c>
      <c r="AC329" s="1">
        <v>115</v>
      </c>
      <c r="AD329" s="1">
        <v>42</v>
      </c>
      <c r="AE329" s="1">
        <v>112</v>
      </c>
      <c r="AF329" s="1">
        <v>4.5</v>
      </c>
      <c r="AI329" s="1">
        <v>4</v>
      </c>
      <c r="AJ329" s="1">
        <v>2.1</v>
      </c>
      <c r="AK329" s="1" t="s">
        <v>50</v>
      </c>
      <c r="AL329" s="1" t="s">
        <v>51</v>
      </c>
      <c r="AM329" s="1" t="s">
        <v>50</v>
      </c>
      <c r="AN329" s="1" t="s">
        <v>51</v>
      </c>
      <c r="AO329" s="1" t="s">
        <v>51</v>
      </c>
      <c r="AP329" s="1" t="s">
        <v>51</v>
      </c>
      <c r="AQ329" s="1" t="s">
        <v>51</v>
      </c>
      <c r="AR329" s="1" t="s">
        <v>51</v>
      </c>
      <c r="AS329" s="1" t="s">
        <v>50</v>
      </c>
      <c r="AT329" s="1" t="s">
        <v>52</v>
      </c>
      <c r="AU329" s="1" t="s">
        <v>52</v>
      </c>
      <c r="AV329" s="1" t="s">
        <v>52</v>
      </c>
      <c r="AW329" s="6" t="s">
        <v>51</v>
      </c>
    </row>
    <row r="330" spans="1:49" x14ac:dyDescent="0.25">
      <c r="A330" s="4">
        <v>287228</v>
      </c>
      <c r="B330" s="1">
        <v>63</v>
      </c>
      <c r="C330" s="1">
        <v>63</v>
      </c>
      <c r="D330" s="1">
        <v>63</v>
      </c>
      <c r="E330" s="1">
        <v>1</v>
      </c>
      <c r="F330" s="1" t="s">
        <v>389</v>
      </c>
      <c r="G330" s="3">
        <v>13892</v>
      </c>
      <c r="H330" s="1">
        <v>80</v>
      </c>
      <c r="I330" s="1" t="s">
        <v>46</v>
      </c>
      <c r="J330" s="1" t="s">
        <v>47</v>
      </c>
      <c r="K330" s="1" t="s">
        <v>58</v>
      </c>
      <c r="L330" s="1">
        <v>30.8</v>
      </c>
      <c r="M330" s="1">
        <v>180</v>
      </c>
      <c r="N330" s="1">
        <v>70</v>
      </c>
      <c r="O330" s="1">
        <v>110</v>
      </c>
      <c r="P330" s="1">
        <v>125</v>
      </c>
      <c r="Q330" s="1">
        <v>71</v>
      </c>
      <c r="R330" s="1" t="s">
        <v>54</v>
      </c>
      <c r="S330" s="1" t="s">
        <v>50</v>
      </c>
      <c r="T330" s="1" t="s">
        <v>50</v>
      </c>
      <c r="U330" s="1" t="s">
        <v>50</v>
      </c>
      <c r="V330" s="1" t="s">
        <v>51</v>
      </c>
      <c r="W330" s="1" t="s">
        <v>51</v>
      </c>
      <c r="X330" s="1" t="s">
        <v>51</v>
      </c>
      <c r="Y330" s="1" t="s">
        <v>50</v>
      </c>
      <c r="Z330" s="1" t="s">
        <v>52</v>
      </c>
      <c r="AA330" s="1" t="s">
        <v>51</v>
      </c>
      <c r="AB330" s="1" t="s">
        <v>51</v>
      </c>
      <c r="AC330" s="1">
        <v>102</v>
      </c>
      <c r="AD330" s="1">
        <v>46</v>
      </c>
      <c r="AF330" s="1">
        <v>3.9</v>
      </c>
      <c r="AK330" s="1" t="s">
        <v>50</v>
      </c>
      <c r="AL330" s="1" t="s">
        <v>51</v>
      </c>
      <c r="AN330" s="1" t="s">
        <v>51</v>
      </c>
      <c r="AO330" s="1" t="s">
        <v>51</v>
      </c>
      <c r="AP330" s="1" t="s">
        <v>51</v>
      </c>
      <c r="AQ330" s="1" t="s">
        <v>50</v>
      </c>
      <c r="AR330" s="1" t="s">
        <v>51</v>
      </c>
      <c r="AS330" s="1" t="s">
        <v>50</v>
      </c>
      <c r="AT330" s="1" t="s">
        <v>52</v>
      </c>
      <c r="AU330" s="1" t="s">
        <v>52</v>
      </c>
      <c r="AV330" s="1" t="s">
        <v>52</v>
      </c>
      <c r="AW330" s="6" t="s">
        <v>51</v>
      </c>
    </row>
    <row r="331" spans="1:49" x14ac:dyDescent="0.25">
      <c r="A331" s="4">
        <v>287235</v>
      </c>
      <c r="B331" s="1">
        <v>55</v>
      </c>
      <c r="C331" s="1">
        <v>55</v>
      </c>
      <c r="D331" s="1">
        <v>22</v>
      </c>
      <c r="E331" s="1">
        <v>1</v>
      </c>
      <c r="F331" s="1" t="s">
        <v>390</v>
      </c>
      <c r="G331" s="3">
        <v>17950</v>
      </c>
      <c r="H331" s="1">
        <v>69</v>
      </c>
      <c r="I331" s="1" t="s">
        <v>46</v>
      </c>
      <c r="J331" s="1" t="s">
        <v>70</v>
      </c>
      <c r="K331" s="1" t="s">
        <v>58</v>
      </c>
      <c r="L331" s="1">
        <v>28.4</v>
      </c>
      <c r="M331" s="1">
        <v>125</v>
      </c>
      <c r="N331" s="1">
        <v>90</v>
      </c>
      <c r="O331" s="1">
        <v>35</v>
      </c>
      <c r="P331" s="1">
        <v>107.5</v>
      </c>
      <c r="Q331" s="1">
        <v>135</v>
      </c>
      <c r="R331" s="1" t="s">
        <v>54</v>
      </c>
      <c r="S331" s="1" t="s">
        <v>50</v>
      </c>
      <c r="T331" s="1" t="s">
        <v>50</v>
      </c>
      <c r="U331" s="1" t="s">
        <v>50</v>
      </c>
      <c r="V331" s="1" t="s">
        <v>50</v>
      </c>
      <c r="W331" s="1" t="s">
        <v>50</v>
      </c>
      <c r="X331" s="1" t="s">
        <v>51</v>
      </c>
      <c r="Y331" s="1" t="s">
        <v>50</v>
      </c>
      <c r="Z331" s="1" t="s">
        <v>52</v>
      </c>
      <c r="AA331" s="1" t="s">
        <v>50</v>
      </c>
      <c r="AB331" s="1" t="s">
        <v>50</v>
      </c>
      <c r="AC331" s="1">
        <v>121</v>
      </c>
      <c r="AD331" s="1">
        <v>40</v>
      </c>
      <c r="AE331" s="1">
        <v>149</v>
      </c>
      <c r="AF331" s="1">
        <v>4.5999999999999996</v>
      </c>
      <c r="AK331" s="1" t="s">
        <v>51</v>
      </c>
      <c r="AL331" s="1" t="s">
        <v>50</v>
      </c>
      <c r="AN331" s="1" t="s">
        <v>51</v>
      </c>
      <c r="AO331" s="1" t="s">
        <v>50</v>
      </c>
      <c r="AP331" s="1" t="s">
        <v>50</v>
      </c>
      <c r="AQ331" s="1" t="s">
        <v>50</v>
      </c>
      <c r="AR331" s="1" t="s">
        <v>50</v>
      </c>
      <c r="AS331" s="1" t="s">
        <v>50</v>
      </c>
      <c r="AT331" s="1" t="s">
        <v>52</v>
      </c>
      <c r="AU331" s="1" t="s">
        <v>52</v>
      </c>
      <c r="AV331" s="1" t="s">
        <v>52</v>
      </c>
      <c r="AW331" s="6" t="s">
        <v>51</v>
      </c>
    </row>
    <row r="332" spans="1:49" x14ac:dyDescent="0.25">
      <c r="A332" s="4">
        <v>287300</v>
      </c>
      <c r="B332" s="1">
        <v>50</v>
      </c>
      <c r="D332" s="1">
        <v>50</v>
      </c>
      <c r="E332" s="1">
        <v>1</v>
      </c>
      <c r="F332" s="1" t="s">
        <v>391</v>
      </c>
      <c r="G332" s="3">
        <v>18142</v>
      </c>
      <c r="H332" s="1">
        <v>69</v>
      </c>
      <c r="I332" s="1" t="s">
        <v>46</v>
      </c>
      <c r="J332" s="1" t="s">
        <v>57</v>
      </c>
      <c r="K332" s="1" t="s">
        <v>58</v>
      </c>
      <c r="L332" s="1">
        <v>29.17</v>
      </c>
      <c r="M332" s="1">
        <v>132</v>
      </c>
      <c r="N332" s="1">
        <v>74</v>
      </c>
      <c r="O332" s="1">
        <v>58</v>
      </c>
      <c r="P332" s="1">
        <v>103</v>
      </c>
      <c r="Q332" s="1">
        <v>54</v>
      </c>
      <c r="R332" s="1" t="s">
        <v>54</v>
      </c>
      <c r="S332" s="1" t="s">
        <v>50</v>
      </c>
      <c r="T332" s="1" t="s">
        <v>50</v>
      </c>
      <c r="U332" s="1" t="s">
        <v>50</v>
      </c>
      <c r="V332" s="1" t="s">
        <v>50</v>
      </c>
      <c r="W332" s="1" t="s">
        <v>50</v>
      </c>
      <c r="X332" s="1" t="s">
        <v>51</v>
      </c>
      <c r="Y332" s="1" t="s">
        <v>50</v>
      </c>
      <c r="Z332" s="1" t="s">
        <v>52</v>
      </c>
      <c r="AA332" s="1" t="s">
        <v>50</v>
      </c>
      <c r="AB332" s="1" t="s">
        <v>50</v>
      </c>
      <c r="AC332" s="1">
        <v>106</v>
      </c>
      <c r="AD332" s="1">
        <v>47</v>
      </c>
      <c r="AF332" s="1">
        <v>4.3</v>
      </c>
      <c r="AI332" s="1" t="s">
        <v>52</v>
      </c>
      <c r="AJ332" s="1" t="s">
        <v>52</v>
      </c>
      <c r="AK332" s="1" t="s">
        <v>51</v>
      </c>
      <c r="AL332" s="1" t="s">
        <v>50</v>
      </c>
      <c r="AM332" s="1" t="s">
        <v>52</v>
      </c>
      <c r="AN332" s="1" t="s">
        <v>51</v>
      </c>
      <c r="AO332" s="1" t="s">
        <v>51</v>
      </c>
      <c r="AQ332" s="1" t="s">
        <v>50</v>
      </c>
      <c r="AR332" s="1" t="s">
        <v>51</v>
      </c>
      <c r="AS332" s="1" t="s">
        <v>50</v>
      </c>
      <c r="AT332" s="1" t="s">
        <v>52</v>
      </c>
      <c r="AU332" s="1" t="s">
        <v>52</v>
      </c>
      <c r="AV332" s="1" t="s">
        <v>52</v>
      </c>
      <c r="AW332" s="6" t="s">
        <v>51</v>
      </c>
    </row>
    <row r="333" spans="1:49" x14ac:dyDescent="0.25">
      <c r="A333" s="4">
        <v>287419</v>
      </c>
      <c r="B333" s="1">
        <v>55</v>
      </c>
      <c r="C333" s="1">
        <v>55</v>
      </c>
      <c r="D333" s="1">
        <v>38</v>
      </c>
      <c r="E333" s="1">
        <v>1</v>
      </c>
      <c r="F333" s="1" t="s">
        <v>392</v>
      </c>
      <c r="G333" s="3">
        <v>14158</v>
      </c>
      <c r="H333" s="1">
        <v>80</v>
      </c>
      <c r="I333" s="1" t="s">
        <v>56</v>
      </c>
      <c r="J333" s="1" t="s">
        <v>57</v>
      </c>
      <c r="K333" s="1" t="s">
        <v>58</v>
      </c>
      <c r="L333" s="1">
        <v>26.3</v>
      </c>
      <c r="M333" s="1">
        <v>117</v>
      </c>
      <c r="N333" s="1">
        <v>70</v>
      </c>
      <c r="O333" s="1">
        <v>47</v>
      </c>
      <c r="P333" s="1">
        <v>93.5</v>
      </c>
      <c r="Q333" s="1">
        <v>77</v>
      </c>
      <c r="R333" s="1" t="s">
        <v>54</v>
      </c>
      <c r="S333" s="1" t="s">
        <v>50</v>
      </c>
      <c r="T333" s="1" t="s">
        <v>50</v>
      </c>
      <c r="U333" s="1" t="s">
        <v>51</v>
      </c>
      <c r="V333" s="1" t="s">
        <v>51</v>
      </c>
      <c r="W333" s="1" t="s">
        <v>51</v>
      </c>
      <c r="X333" s="1" t="s">
        <v>51</v>
      </c>
      <c r="Y333" s="1" t="s">
        <v>50</v>
      </c>
      <c r="Z333" s="1" t="s">
        <v>52</v>
      </c>
      <c r="AA333" s="1" t="s">
        <v>50</v>
      </c>
      <c r="AB333" s="1" t="s">
        <v>51</v>
      </c>
      <c r="AK333" s="1" t="s">
        <v>50</v>
      </c>
      <c r="AL333" s="1" t="s">
        <v>50</v>
      </c>
      <c r="AM333" s="1" t="s">
        <v>50</v>
      </c>
      <c r="AN333" s="1" t="s">
        <v>51</v>
      </c>
      <c r="AO333" s="1" t="s">
        <v>51</v>
      </c>
      <c r="AP333" s="1" t="s">
        <v>50</v>
      </c>
      <c r="AQ333" s="1" t="s">
        <v>51</v>
      </c>
      <c r="AR333" s="1" t="s">
        <v>50</v>
      </c>
      <c r="AS333" s="1" t="s">
        <v>50</v>
      </c>
      <c r="AT333" s="1" t="s">
        <v>52</v>
      </c>
      <c r="AU333" s="1" t="s">
        <v>52</v>
      </c>
      <c r="AV333" s="1" t="s">
        <v>52</v>
      </c>
      <c r="AW333" s="6" t="s">
        <v>51</v>
      </c>
    </row>
    <row r="334" spans="1:49" x14ac:dyDescent="0.25">
      <c r="A334" s="4">
        <v>287431</v>
      </c>
      <c r="B334" s="1">
        <v>58</v>
      </c>
      <c r="D334" s="1">
        <v>58</v>
      </c>
      <c r="E334" s="1">
        <v>1</v>
      </c>
      <c r="F334" s="1" t="s">
        <v>393</v>
      </c>
      <c r="G334" s="3">
        <v>18285</v>
      </c>
      <c r="H334" s="1">
        <v>68</v>
      </c>
      <c r="I334" s="1" t="s">
        <v>46</v>
      </c>
      <c r="J334" s="1" t="s">
        <v>57</v>
      </c>
      <c r="K334" s="1" t="s">
        <v>58</v>
      </c>
      <c r="L334" s="1">
        <v>28.76</v>
      </c>
      <c r="M334" s="1">
        <v>143</v>
      </c>
      <c r="N334" s="1">
        <v>95</v>
      </c>
      <c r="O334" s="1">
        <v>48</v>
      </c>
      <c r="P334" s="1">
        <v>119</v>
      </c>
      <c r="Q334" s="1">
        <v>68</v>
      </c>
      <c r="R334" s="1" t="s">
        <v>59</v>
      </c>
      <c r="S334" s="1" t="s">
        <v>51</v>
      </c>
      <c r="T334" s="1" t="s">
        <v>50</v>
      </c>
      <c r="U334" s="1" t="s">
        <v>51</v>
      </c>
      <c r="V334" s="1" t="s">
        <v>51</v>
      </c>
      <c r="W334" s="1" t="s">
        <v>50</v>
      </c>
      <c r="X334" s="1" t="s">
        <v>51</v>
      </c>
      <c r="Y334" s="1" t="s">
        <v>51</v>
      </c>
      <c r="Z334" s="1" t="s">
        <v>52</v>
      </c>
      <c r="AA334" s="1" t="s">
        <v>50</v>
      </c>
      <c r="AB334" s="1" t="s">
        <v>50</v>
      </c>
      <c r="AC334" s="1">
        <v>64</v>
      </c>
      <c r="AD334" s="1">
        <v>88</v>
      </c>
      <c r="AF334" s="1">
        <v>4.4000000000000004</v>
      </c>
      <c r="AI334" s="1" t="s">
        <v>52</v>
      </c>
      <c r="AJ334" s="1" t="s">
        <v>52</v>
      </c>
      <c r="AK334" s="1" t="s">
        <v>50</v>
      </c>
      <c r="AL334" s="1" t="s">
        <v>51</v>
      </c>
      <c r="AM334" s="1" t="s">
        <v>52</v>
      </c>
      <c r="AN334" s="1" t="s">
        <v>51</v>
      </c>
      <c r="AO334" s="1" t="s">
        <v>50</v>
      </c>
      <c r="AQ334" s="1" t="s">
        <v>50</v>
      </c>
      <c r="AR334" s="1" t="s">
        <v>50</v>
      </c>
      <c r="AS334" s="1" t="s">
        <v>50</v>
      </c>
      <c r="AT334" s="1" t="s">
        <v>52</v>
      </c>
      <c r="AU334" s="1" t="s">
        <v>52</v>
      </c>
      <c r="AV334" s="1" t="s">
        <v>52</v>
      </c>
      <c r="AW334" s="6" t="s">
        <v>51</v>
      </c>
    </row>
    <row r="335" spans="1:49" x14ac:dyDescent="0.25">
      <c r="A335" s="4">
        <v>287513</v>
      </c>
      <c r="B335" s="1">
        <v>55</v>
      </c>
      <c r="C335" s="1">
        <v>55</v>
      </c>
      <c r="D335" s="1">
        <v>55</v>
      </c>
      <c r="E335" s="1">
        <v>1</v>
      </c>
      <c r="F335" s="1" t="s">
        <v>394</v>
      </c>
      <c r="G335" s="3">
        <v>18265</v>
      </c>
      <c r="H335" s="1">
        <v>68</v>
      </c>
      <c r="I335" s="1" t="s">
        <v>56</v>
      </c>
      <c r="J335" s="1" t="s">
        <v>47</v>
      </c>
      <c r="K335" s="1" t="s">
        <v>58</v>
      </c>
      <c r="L335" s="1">
        <v>47.78</v>
      </c>
      <c r="O335" s="1">
        <v>0</v>
      </c>
      <c r="P335" s="1">
        <v>0</v>
      </c>
      <c r="S335" s="1" t="s">
        <v>51</v>
      </c>
      <c r="T335" s="1" t="s">
        <v>51</v>
      </c>
      <c r="V335" s="1" t="s">
        <v>51</v>
      </c>
      <c r="W335" s="1" t="s">
        <v>51</v>
      </c>
      <c r="X335" s="1" t="s">
        <v>50</v>
      </c>
      <c r="Y335" s="1" t="s">
        <v>50</v>
      </c>
      <c r="Z335" s="1" t="s">
        <v>52</v>
      </c>
      <c r="AA335" s="1" t="s">
        <v>50</v>
      </c>
      <c r="AB335" s="1" t="s">
        <v>50</v>
      </c>
      <c r="AK335" s="1" t="s">
        <v>50</v>
      </c>
      <c r="AL335" s="1" t="s">
        <v>51</v>
      </c>
      <c r="AN335" s="1" t="s">
        <v>50</v>
      </c>
      <c r="AO335" s="1" t="s">
        <v>51</v>
      </c>
      <c r="AP335" s="1" t="s">
        <v>51</v>
      </c>
      <c r="AQ335" s="1" t="s">
        <v>50</v>
      </c>
      <c r="AR335" s="1" t="s">
        <v>50</v>
      </c>
      <c r="AS335" s="1" t="s">
        <v>50</v>
      </c>
      <c r="AT335" s="1" t="s">
        <v>52</v>
      </c>
      <c r="AU335" s="1" t="s">
        <v>52</v>
      </c>
      <c r="AV335" s="1" t="s">
        <v>52</v>
      </c>
      <c r="AW335" s="6" t="s">
        <v>51</v>
      </c>
    </row>
    <row r="336" spans="1:49" x14ac:dyDescent="0.25">
      <c r="A336" s="4">
        <v>287589</v>
      </c>
      <c r="B336" s="1">
        <v>65</v>
      </c>
      <c r="C336" s="1">
        <v>65</v>
      </c>
      <c r="D336" s="1">
        <v>43</v>
      </c>
      <c r="E336" s="1">
        <v>1</v>
      </c>
      <c r="F336" s="1" t="s">
        <v>395</v>
      </c>
      <c r="G336" s="3">
        <v>18071</v>
      </c>
      <c r="H336" s="1">
        <v>69</v>
      </c>
      <c r="I336" s="1" t="s">
        <v>46</v>
      </c>
      <c r="J336" s="1" t="s">
        <v>47</v>
      </c>
      <c r="K336" s="1" t="s">
        <v>58</v>
      </c>
      <c r="L336" s="1">
        <v>13.9</v>
      </c>
      <c r="M336" s="1">
        <v>110</v>
      </c>
      <c r="N336" s="1">
        <v>70</v>
      </c>
      <c r="O336" s="1">
        <v>40</v>
      </c>
      <c r="P336" s="1">
        <v>90</v>
      </c>
      <c r="Q336" s="1">
        <v>49</v>
      </c>
      <c r="R336" s="1" t="s">
        <v>49</v>
      </c>
      <c r="S336" s="1" t="s">
        <v>50</v>
      </c>
      <c r="T336" s="1" t="s">
        <v>50</v>
      </c>
      <c r="U336" s="1" t="s">
        <v>50</v>
      </c>
      <c r="V336" s="1" t="s">
        <v>51</v>
      </c>
      <c r="W336" s="1" t="s">
        <v>50</v>
      </c>
      <c r="X336" s="1" t="s">
        <v>50</v>
      </c>
      <c r="Y336" s="1" t="s">
        <v>50</v>
      </c>
      <c r="Z336" s="1" t="s">
        <v>52</v>
      </c>
      <c r="AA336" s="1" t="s">
        <v>50</v>
      </c>
      <c r="AB336" s="1" t="s">
        <v>50</v>
      </c>
      <c r="AC336" s="1">
        <v>74</v>
      </c>
      <c r="AD336" s="1">
        <v>72</v>
      </c>
      <c r="AE336" s="1">
        <v>128</v>
      </c>
      <c r="AF336" s="1">
        <v>4.0999999999999996</v>
      </c>
      <c r="AK336" s="1" t="s">
        <v>51</v>
      </c>
      <c r="AL336" s="1" t="s">
        <v>50</v>
      </c>
      <c r="AN336" s="1" t="s">
        <v>50</v>
      </c>
      <c r="AO336" s="1" t="s">
        <v>51</v>
      </c>
      <c r="AP336" s="1" t="s">
        <v>51</v>
      </c>
      <c r="AQ336" s="1" t="s">
        <v>50</v>
      </c>
      <c r="AR336" s="1" t="s">
        <v>50</v>
      </c>
      <c r="AS336" s="1" t="s">
        <v>50</v>
      </c>
      <c r="AT336" s="1" t="s">
        <v>52</v>
      </c>
      <c r="AU336" s="1" t="s">
        <v>52</v>
      </c>
      <c r="AV336" s="1" t="s">
        <v>52</v>
      </c>
      <c r="AW336" s="6" t="s">
        <v>51</v>
      </c>
    </row>
    <row r="337" spans="1:49" x14ac:dyDescent="0.25">
      <c r="A337" s="4">
        <v>287668</v>
      </c>
      <c r="B337" s="1">
        <v>58</v>
      </c>
      <c r="C337" s="1">
        <v>58</v>
      </c>
      <c r="D337" s="1">
        <v>47</v>
      </c>
      <c r="E337" s="1">
        <v>1</v>
      </c>
      <c r="F337" s="1" t="s">
        <v>396</v>
      </c>
      <c r="G337" s="3">
        <v>9224</v>
      </c>
      <c r="H337" s="1">
        <v>93</v>
      </c>
      <c r="I337" s="1" t="s">
        <v>56</v>
      </c>
      <c r="J337" s="1" t="s">
        <v>57</v>
      </c>
      <c r="K337" s="1" t="s">
        <v>58</v>
      </c>
      <c r="L337" s="1">
        <v>30.8</v>
      </c>
      <c r="M337" s="1">
        <v>165</v>
      </c>
      <c r="N337" s="1">
        <v>65</v>
      </c>
      <c r="O337" s="1">
        <v>100</v>
      </c>
      <c r="P337" s="1">
        <v>115</v>
      </c>
      <c r="Q337" s="1">
        <v>56</v>
      </c>
      <c r="R337" s="1" t="s">
        <v>54</v>
      </c>
      <c r="S337" s="1" t="s">
        <v>51</v>
      </c>
      <c r="T337" s="1" t="s">
        <v>50</v>
      </c>
      <c r="U337" s="1" t="s">
        <v>51</v>
      </c>
      <c r="V337" s="1" t="s">
        <v>51</v>
      </c>
      <c r="W337" s="1" t="s">
        <v>50</v>
      </c>
      <c r="X337" s="1" t="s">
        <v>50</v>
      </c>
      <c r="Y337" s="1" t="s">
        <v>50</v>
      </c>
      <c r="Z337" s="1" t="s">
        <v>52</v>
      </c>
      <c r="AA337" s="1" t="s">
        <v>50</v>
      </c>
      <c r="AB337" s="1" t="s">
        <v>50</v>
      </c>
      <c r="AC337" s="1">
        <v>114</v>
      </c>
      <c r="AD337" s="1">
        <v>48</v>
      </c>
      <c r="AE337" s="1">
        <v>125</v>
      </c>
      <c r="AF337" s="1">
        <v>5.2</v>
      </c>
      <c r="AI337" s="1">
        <v>3.8</v>
      </c>
      <c r="AJ337" s="1">
        <v>2.4</v>
      </c>
      <c r="AK337" s="1" t="s">
        <v>50</v>
      </c>
      <c r="AL337" s="1" t="s">
        <v>51</v>
      </c>
      <c r="AN337" s="1" t="s">
        <v>51</v>
      </c>
      <c r="AO337" s="1" t="s">
        <v>51</v>
      </c>
      <c r="AP337" s="1" t="s">
        <v>50</v>
      </c>
      <c r="AQ337" s="1" t="s">
        <v>50</v>
      </c>
      <c r="AR337" s="1" t="s">
        <v>51</v>
      </c>
      <c r="AS337" s="1" t="s">
        <v>50</v>
      </c>
      <c r="AT337" s="1" t="s">
        <v>52</v>
      </c>
      <c r="AU337" s="1" t="s">
        <v>52</v>
      </c>
      <c r="AV337" s="1" t="s">
        <v>52</v>
      </c>
      <c r="AW337" s="6" t="s">
        <v>51</v>
      </c>
    </row>
    <row r="338" spans="1:49" x14ac:dyDescent="0.25">
      <c r="A338" s="4">
        <v>287688</v>
      </c>
      <c r="B338" s="1">
        <v>58</v>
      </c>
      <c r="C338" s="1">
        <v>58</v>
      </c>
      <c r="D338" s="1">
        <v>46</v>
      </c>
      <c r="E338" s="1">
        <v>1</v>
      </c>
      <c r="F338" s="1" t="s">
        <v>397</v>
      </c>
      <c r="G338" s="3">
        <v>12125</v>
      </c>
      <c r="H338" s="1">
        <v>85</v>
      </c>
      <c r="I338" s="1" t="s">
        <v>56</v>
      </c>
      <c r="J338" s="1" t="s">
        <v>57</v>
      </c>
      <c r="K338" s="1" t="s">
        <v>58</v>
      </c>
      <c r="L338" s="1">
        <v>24</v>
      </c>
      <c r="M338" s="1">
        <v>120</v>
      </c>
      <c r="N338" s="1">
        <v>80</v>
      </c>
      <c r="O338" s="1">
        <v>40</v>
      </c>
      <c r="P338" s="1">
        <v>100</v>
      </c>
      <c r="Q338" s="1">
        <v>66</v>
      </c>
      <c r="R338" s="1" t="s">
        <v>54</v>
      </c>
      <c r="S338" s="1" t="s">
        <v>50</v>
      </c>
      <c r="T338" s="1" t="s">
        <v>50</v>
      </c>
      <c r="U338" s="1" t="s">
        <v>50</v>
      </c>
      <c r="V338" s="1" t="s">
        <v>50</v>
      </c>
      <c r="W338" s="1" t="s">
        <v>51</v>
      </c>
      <c r="X338" s="1" t="s">
        <v>51</v>
      </c>
      <c r="Y338" s="1" t="s">
        <v>50</v>
      </c>
      <c r="Z338" s="1" t="s">
        <v>52</v>
      </c>
      <c r="AA338" s="1" t="s">
        <v>50</v>
      </c>
      <c r="AB338" s="1" t="s">
        <v>50</v>
      </c>
      <c r="AD338" s="1">
        <v>85</v>
      </c>
      <c r="AK338" s="1" t="s">
        <v>51</v>
      </c>
      <c r="AL338" s="1" t="s">
        <v>50</v>
      </c>
      <c r="AN338" s="1" t="s">
        <v>51</v>
      </c>
      <c r="AO338" s="1" t="s">
        <v>51</v>
      </c>
      <c r="AP338" s="1" t="s">
        <v>51</v>
      </c>
      <c r="AQ338" s="1" t="s">
        <v>50</v>
      </c>
      <c r="AR338" s="1" t="s">
        <v>50</v>
      </c>
      <c r="AS338" s="1" t="s">
        <v>50</v>
      </c>
      <c r="AT338" s="1" t="s">
        <v>52</v>
      </c>
      <c r="AU338" s="1" t="s">
        <v>52</v>
      </c>
      <c r="AV338" s="1" t="s">
        <v>52</v>
      </c>
      <c r="AW338" s="6" t="s">
        <v>51</v>
      </c>
    </row>
    <row r="339" spans="1:49" x14ac:dyDescent="0.25">
      <c r="A339" s="4">
        <v>287723</v>
      </c>
      <c r="B339" s="1">
        <v>62</v>
      </c>
      <c r="D339" s="1">
        <v>62</v>
      </c>
      <c r="E339" s="1">
        <v>1</v>
      </c>
      <c r="F339" s="1" t="s">
        <v>398</v>
      </c>
      <c r="G339" s="3">
        <v>18499</v>
      </c>
      <c r="H339" s="1">
        <v>68</v>
      </c>
      <c r="I339" s="1" t="s">
        <v>46</v>
      </c>
      <c r="J339" s="1" t="s">
        <v>70</v>
      </c>
      <c r="K339" s="1" t="s">
        <v>58</v>
      </c>
      <c r="L339" s="1">
        <v>36.479999999999997</v>
      </c>
      <c r="M339" s="1">
        <v>118</v>
      </c>
      <c r="N339" s="1">
        <v>70</v>
      </c>
      <c r="O339" s="1">
        <v>48</v>
      </c>
      <c r="P339" s="1">
        <v>94</v>
      </c>
      <c r="Q339" s="1">
        <v>66</v>
      </c>
      <c r="R339" s="1" t="s">
        <v>59</v>
      </c>
      <c r="S339" s="1" t="s">
        <v>50</v>
      </c>
      <c r="T339" s="1" t="s">
        <v>50</v>
      </c>
      <c r="U339" s="1" t="s">
        <v>51</v>
      </c>
      <c r="V339" s="1" t="s">
        <v>51</v>
      </c>
      <c r="W339" s="1" t="s">
        <v>51</v>
      </c>
      <c r="X339" s="1" t="s">
        <v>50</v>
      </c>
      <c r="Y339" s="1" t="s">
        <v>50</v>
      </c>
      <c r="Z339" s="1" t="s">
        <v>52</v>
      </c>
      <c r="AA339" s="1" t="s">
        <v>50</v>
      </c>
      <c r="AB339" s="1" t="s">
        <v>50</v>
      </c>
      <c r="AI339" s="1" t="s">
        <v>52</v>
      </c>
      <c r="AJ339" s="1" t="s">
        <v>52</v>
      </c>
      <c r="AK339" s="1" t="s">
        <v>50</v>
      </c>
      <c r="AL339" s="1" t="s">
        <v>51</v>
      </c>
      <c r="AM339" s="1" t="s">
        <v>52</v>
      </c>
      <c r="AN339" s="1" t="s">
        <v>51</v>
      </c>
      <c r="AO339" s="1" t="s">
        <v>51</v>
      </c>
      <c r="AP339" s="1" t="s">
        <v>50</v>
      </c>
      <c r="AQ339" s="1" t="s">
        <v>50</v>
      </c>
      <c r="AR339" s="1" t="s">
        <v>51</v>
      </c>
      <c r="AS339" s="1" t="s">
        <v>51</v>
      </c>
      <c r="AT339" s="1" t="s">
        <v>52</v>
      </c>
      <c r="AU339" s="1" t="s">
        <v>52</v>
      </c>
      <c r="AV339" s="1" t="s">
        <v>52</v>
      </c>
      <c r="AW339" s="6" t="s">
        <v>51</v>
      </c>
    </row>
    <row r="340" spans="1:49" x14ac:dyDescent="0.25">
      <c r="A340" s="4">
        <v>287844</v>
      </c>
      <c r="B340" s="1">
        <v>65</v>
      </c>
      <c r="C340" s="1">
        <v>65</v>
      </c>
      <c r="E340" s="1">
        <v>1</v>
      </c>
      <c r="F340" s="1" t="s">
        <v>399</v>
      </c>
      <c r="G340" s="3">
        <v>14529</v>
      </c>
      <c r="H340" s="1">
        <v>79</v>
      </c>
      <c r="I340" s="1" t="s">
        <v>56</v>
      </c>
      <c r="J340" s="1" t="s">
        <v>57</v>
      </c>
      <c r="K340" s="1" t="s">
        <v>58</v>
      </c>
      <c r="L340" s="1">
        <v>34.06</v>
      </c>
      <c r="M340" s="1">
        <v>140</v>
      </c>
      <c r="N340" s="1">
        <v>90</v>
      </c>
      <c r="O340" s="1">
        <v>50</v>
      </c>
      <c r="P340" s="1">
        <v>115</v>
      </c>
      <c r="Q340" s="1">
        <v>102</v>
      </c>
      <c r="R340" s="1" t="s">
        <v>59</v>
      </c>
      <c r="S340" s="1" t="s">
        <v>50</v>
      </c>
      <c r="T340" s="1" t="s">
        <v>51</v>
      </c>
      <c r="U340" s="1" t="s">
        <v>50</v>
      </c>
      <c r="V340" s="1" t="s">
        <v>51</v>
      </c>
      <c r="W340" s="1" t="s">
        <v>51</v>
      </c>
      <c r="X340" s="1" t="s">
        <v>51</v>
      </c>
      <c r="Y340" s="1" t="s">
        <v>50</v>
      </c>
      <c r="Z340" s="1" t="s">
        <v>52</v>
      </c>
      <c r="AA340" s="1" t="s">
        <v>50</v>
      </c>
      <c r="AB340" s="1" t="s">
        <v>50</v>
      </c>
      <c r="AC340" s="1">
        <v>92</v>
      </c>
      <c r="AD340" s="1">
        <v>69</v>
      </c>
      <c r="AE340" s="1">
        <v>169</v>
      </c>
      <c r="AF340" s="1">
        <v>3.3</v>
      </c>
      <c r="AI340" s="1" t="s">
        <v>52</v>
      </c>
      <c r="AJ340" s="1" t="s">
        <v>52</v>
      </c>
      <c r="AL340" s="1" t="s">
        <v>51</v>
      </c>
      <c r="AM340" s="1" t="s">
        <v>52</v>
      </c>
      <c r="AN340" s="1" t="s">
        <v>51</v>
      </c>
      <c r="AO340" s="1" t="s">
        <v>51</v>
      </c>
      <c r="AP340" s="1" t="s">
        <v>50</v>
      </c>
      <c r="AQ340" s="1" t="s">
        <v>50</v>
      </c>
      <c r="AR340" s="1" t="s">
        <v>51</v>
      </c>
      <c r="AS340" s="1" t="s">
        <v>50</v>
      </c>
      <c r="AT340" s="1" t="s">
        <v>52</v>
      </c>
      <c r="AU340" s="1" t="s">
        <v>52</v>
      </c>
      <c r="AV340" s="1" t="s">
        <v>52</v>
      </c>
      <c r="AW340" s="6" t="s">
        <v>51</v>
      </c>
    </row>
    <row r="341" spans="1:49" x14ac:dyDescent="0.25">
      <c r="A341" s="4">
        <v>287978</v>
      </c>
      <c r="B341" s="1">
        <v>59</v>
      </c>
      <c r="C341" s="1">
        <v>59</v>
      </c>
      <c r="D341" s="1">
        <v>59</v>
      </c>
      <c r="E341" s="1">
        <v>1</v>
      </c>
      <c r="F341" s="1" t="s">
        <v>400</v>
      </c>
      <c r="G341" s="3">
        <v>14008</v>
      </c>
      <c r="H341" s="1">
        <v>80</v>
      </c>
      <c r="I341" s="1" t="s">
        <v>46</v>
      </c>
      <c r="J341" s="1" t="s">
        <v>47</v>
      </c>
      <c r="K341" s="1" t="s">
        <v>58</v>
      </c>
      <c r="L341" s="1">
        <v>33.5</v>
      </c>
      <c r="M341" s="1">
        <v>130</v>
      </c>
      <c r="N341" s="1">
        <v>70</v>
      </c>
      <c r="O341" s="1">
        <v>60</v>
      </c>
      <c r="P341" s="1">
        <v>100</v>
      </c>
      <c r="Q341" s="1">
        <v>78</v>
      </c>
      <c r="R341" s="1" t="s">
        <v>54</v>
      </c>
      <c r="S341" s="1" t="s">
        <v>51</v>
      </c>
      <c r="T341" s="1" t="s">
        <v>50</v>
      </c>
      <c r="U341" s="1" t="s">
        <v>50</v>
      </c>
      <c r="V341" s="1" t="s">
        <v>51</v>
      </c>
      <c r="W341" s="1" t="s">
        <v>50</v>
      </c>
      <c r="X341" s="1" t="s">
        <v>50</v>
      </c>
      <c r="Y341" s="1" t="s">
        <v>51</v>
      </c>
      <c r="Z341" s="1" t="s">
        <v>52</v>
      </c>
      <c r="AA341" s="1" t="s">
        <v>50</v>
      </c>
      <c r="AB341" s="1" t="s">
        <v>50</v>
      </c>
      <c r="AC341" s="1">
        <v>114</v>
      </c>
      <c r="AD341" s="1">
        <v>39</v>
      </c>
      <c r="AF341" s="1">
        <v>4.8</v>
      </c>
      <c r="AH341" s="1">
        <v>43.3</v>
      </c>
      <c r="AI341" s="1">
        <v>5.0999999999999996</v>
      </c>
      <c r="AK341" s="1" t="s">
        <v>50</v>
      </c>
      <c r="AL341" s="1" t="s">
        <v>51</v>
      </c>
      <c r="AM341" s="1" t="s">
        <v>50</v>
      </c>
      <c r="AN341" s="1" t="s">
        <v>51</v>
      </c>
      <c r="AO341" s="1" t="s">
        <v>51</v>
      </c>
      <c r="AP341" s="1" t="s">
        <v>51</v>
      </c>
      <c r="AQ341" s="1" t="s">
        <v>50</v>
      </c>
      <c r="AR341" s="1" t="s">
        <v>50</v>
      </c>
      <c r="AS341" s="1" t="s">
        <v>50</v>
      </c>
      <c r="AT341" s="1" t="s">
        <v>52</v>
      </c>
      <c r="AU341" s="1" t="s">
        <v>52</v>
      </c>
      <c r="AV341" s="1" t="s">
        <v>52</v>
      </c>
      <c r="AW341" s="6" t="s">
        <v>51</v>
      </c>
    </row>
    <row r="342" spans="1:49" x14ac:dyDescent="0.25">
      <c r="A342" s="4">
        <v>288026</v>
      </c>
      <c r="B342" s="1">
        <v>55</v>
      </c>
      <c r="D342" s="1">
        <v>55</v>
      </c>
      <c r="E342" s="1">
        <v>1</v>
      </c>
      <c r="F342" s="1" t="s">
        <v>401</v>
      </c>
      <c r="G342" s="3">
        <v>14807</v>
      </c>
      <c r="H342" s="1">
        <v>78</v>
      </c>
      <c r="I342" s="1" t="s">
        <v>56</v>
      </c>
      <c r="J342" s="1" t="s">
        <v>57</v>
      </c>
      <c r="K342" s="1" t="s">
        <v>58</v>
      </c>
      <c r="L342" s="1">
        <v>36.840000000000003</v>
      </c>
      <c r="M342" s="1">
        <v>120</v>
      </c>
      <c r="N342" s="1">
        <v>64</v>
      </c>
      <c r="O342" s="1">
        <v>56</v>
      </c>
      <c r="P342" s="1">
        <v>92</v>
      </c>
      <c r="Q342" s="1">
        <v>73</v>
      </c>
      <c r="R342" s="1" t="s">
        <v>54</v>
      </c>
      <c r="S342" s="1" t="s">
        <v>50</v>
      </c>
      <c r="T342" s="1" t="s">
        <v>51</v>
      </c>
      <c r="U342" s="1" t="s">
        <v>51</v>
      </c>
      <c r="V342" s="1" t="s">
        <v>51</v>
      </c>
      <c r="W342" s="1" t="s">
        <v>50</v>
      </c>
      <c r="X342" s="1" t="s">
        <v>51</v>
      </c>
      <c r="Y342" s="1" t="s">
        <v>50</v>
      </c>
      <c r="Z342" s="1" t="s">
        <v>52</v>
      </c>
      <c r="AA342" s="1" t="s">
        <v>50</v>
      </c>
      <c r="AB342" s="1" t="s">
        <v>50</v>
      </c>
      <c r="AC342" s="1">
        <v>103</v>
      </c>
      <c r="AD342" s="1">
        <v>61</v>
      </c>
      <c r="AE342" s="1">
        <v>12</v>
      </c>
      <c r="AF342" s="1">
        <v>5.3</v>
      </c>
      <c r="AI342" s="1" t="s">
        <v>52</v>
      </c>
      <c r="AJ342" s="1" t="s">
        <v>52</v>
      </c>
      <c r="AK342" s="1" t="s">
        <v>51</v>
      </c>
      <c r="AL342" s="1" t="s">
        <v>50</v>
      </c>
      <c r="AM342" s="1" t="s">
        <v>52</v>
      </c>
      <c r="AN342" s="1" t="s">
        <v>51</v>
      </c>
      <c r="AO342" s="1" t="s">
        <v>51</v>
      </c>
      <c r="AP342" s="1" t="s">
        <v>51</v>
      </c>
      <c r="AQ342" s="1" t="s">
        <v>50</v>
      </c>
      <c r="AR342" s="1" t="s">
        <v>51</v>
      </c>
      <c r="AS342" s="1" t="s">
        <v>50</v>
      </c>
      <c r="AT342" s="1" t="s">
        <v>52</v>
      </c>
      <c r="AU342" s="1" t="s">
        <v>52</v>
      </c>
      <c r="AV342" s="1" t="s">
        <v>52</v>
      </c>
      <c r="AW342" s="6" t="s">
        <v>51</v>
      </c>
    </row>
    <row r="343" spans="1:49" x14ac:dyDescent="0.25">
      <c r="A343" s="4">
        <v>288176</v>
      </c>
      <c r="B343" s="1">
        <v>55</v>
      </c>
      <c r="D343" s="1">
        <v>55</v>
      </c>
      <c r="E343" s="1">
        <v>1</v>
      </c>
      <c r="F343" s="1" t="s">
        <v>402</v>
      </c>
      <c r="G343" s="3">
        <v>8797</v>
      </c>
      <c r="H343" s="1">
        <v>94</v>
      </c>
      <c r="I343" s="1" t="s">
        <v>46</v>
      </c>
      <c r="J343" s="1" t="s">
        <v>57</v>
      </c>
      <c r="K343" s="1" t="s">
        <v>58</v>
      </c>
      <c r="L343" s="1">
        <v>30.55</v>
      </c>
      <c r="M343" s="1">
        <v>130</v>
      </c>
      <c r="N343" s="1">
        <v>60</v>
      </c>
      <c r="O343" s="1">
        <v>70</v>
      </c>
      <c r="P343" s="1">
        <v>95</v>
      </c>
      <c r="Q343" s="1">
        <v>76</v>
      </c>
      <c r="R343" s="1" t="s">
        <v>54</v>
      </c>
      <c r="S343" s="1" t="s">
        <v>50</v>
      </c>
      <c r="T343" s="1" t="s">
        <v>50</v>
      </c>
      <c r="U343" s="1" t="s">
        <v>50</v>
      </c>
      <c r="V343" s="1" t="s">
        <v>51</v>
      </c>
      <c r="W343" s="1" t="s">
        <v>50</v>
      </c>
      <c r="X343" s="1" t="s">
        <v>50</v>
      </c>
      <c r="Y343" s="1" t="s">
        <v>51</v>
      </c>
      <c r="Z343" s="1" t="s">
        <v>52</v>
      </c>
      <c r="AA343" s="1" t="s">
        <v>50</v>
      </c>
      <c r="AB343" s="1" t="s">
        <v>50</v>
      </c>
      <c r="AI343" s="1" t="s">
        <v>52</v>
      </c>
      <c r="AJ343" s="1" t="s">
        <v>52</v>
      </c>
      <c r="AK343" s="1" t="s">
        <v>51</v>
      </c>
      <c r="AL343" s="1" t="s">
        <v>50</v>
      </c>
      <c r="AM343" s="1" t="s">
        <v>52</v>
      </c>
      <c r="AN343" s="1" t="s">
        <v>50</v>
      </c>
      <c r="AO343" s="1" t="s">
        <v>51</v>
      </c>
      <c r="AP343" s="1" t="s">
        <v>50</v>
      </c>
      <c r="AQ343" s="1" t="s">
        <v>50</v>
      </c>
      <c r="AT343" s="1" t="s">
        <v>52</v>
      </c>
      <c r="AU343" s="1" t="s">
        <v>52</v>
      </c>
      <c r="AV343" s="1" t="s">
        <v>52</v>
      </c>
      <c r="AW343" s="6" t="s">
        <v>51</v>
      </c>
    </row>
    <row r="344" spans="1:49" x14ac:dyDescent="0.25">
      <c r="A344" s="4">
        <v>288202</v>
      </c>
      <c r="B344" s="1">
        <v>53</v>
      </c>
      <c r="C344" s="1">
        <v>53</v>
      </c>
      <c r="D344" s="1">
        <v>34</v>
      </c>
      <c r="E344" s="1">
        <v>1</v>
      </c>
      <c r="F344" s="1" t="s">
        <v>403</v>
      </c>
      <c r="G344" s="3">
        <v>12478</v>
      </c>
      <c r="H344" s="1">
        <v>84</v>
      </c>
      <c r="I344" s="1" t="s">
        <v>56</v>
      </c>
      <c r="J344" s="1" t="s">
        <v>47</v>
      </c>
      <c r="K344" s="1" t="s">
        <v>58</v>
      </c>
      <c r="L344" s="1">
        <v>31.8</v>
      </c>
      <c r="M344" s="1">
        <v>110</v>
      </c>
      <c r="N344" s="1">
        <v>70</v>
      </c>
      <c r="O344" s="1">
        <v>40</v>
      </c>
      <c r="P344" s="1">
        <v>90</v>
      </c>
      <c r="Q344" s="1">
        <v>80</v>
      </c>
      <c r="R344" s="1" t="s">
        <v>54</v>
      </c>
      <c r="S344" s="1" t="s">
        <v>50</v>
      </c>
      <c r="T344" s="1" t="s">
        <v>50</v>
      </c>
      <c r="U344" s="1" t="s">
        <v>50</v>
      </c>
      <c r="V344" s="1" t="s">
        <v>51</v>
      </c>
      <c r="W344" s="1" t="s">
        <v>51</v>
      </c>
      <c r="X344" s="1" t="s">
        <v>51</v>
      </c>
      <c r="Y344" s="1" t="s">
        <v>50</v>
      </c>
      <c r="Z344" s="1" t="s">
        <v>52</v>
      </c>
      <c r="AA344" s="1" t="s">
        <v>50</v>
      </c>
      <c r="AB344" s="1" t="s">
        <v>50</v>
      </c>
      <c r="AC344" s="1">
        <v>158</v>
      </c>
      <c r="AD344" s="1">
        <v>35</v>
      </c>
      <c r="AE344" s="1">
        <v>14.5</v>
      </c>
      <c r="AF344" s="1">
        <v>4.5</v>
      </c>
      <c r="AI344" s="1" t="s">
        <v>52</v>
      </c>
      <c r="AJ344" s="1" t="s">
        <v>52</v>
      </c>
      <c r="AK344" s="1" t="s">
        <v>51</v>
      </c>
      <c r="AL344" s="1" t="s">
        <v>50</v>
      </c>
      <c r="AM344" s="1" t="s">
        <v>52</v>
      </c>
      <c r="AN344" s="1" t="s">
        <v>51</v>
      </c>
      <c r="AO344" s="1" t="s">
        <v>51</v>
      </c>
      <c r="AP344" s="1" t="s">
        <v>51</v>
      </c>
      <c r="AQ344" s="1" t="s">
        <v>50</v>
      </c>
      <c r="AR344" s="1" t="s">
        <v>51</v>
      </c>
      <c r="AS344" s="1" t="s">
        <v>50</v>
      </c>
      <c r="AT344" s="1" t="s">
        <v>52</v>
      </c>
      <c r="AU344" s="1" t="s">
        <v>52</v>
      </c>
      <c r="AV344" s="1" t="s">
        <v>52</v>
      </c>
      <c r="AW344" s="6" t="s">
        <v>51</v>
      </c>
    </row>
    <row r="345" spans="1:49" x14ac:dyDescent="0.25">
      <c r="A345" s="4">
        <v>288311</v>
      </c>
      <c r="B345" s="1">
        <v>65</v>
      </c>
      <c r="D345" s="1">
        <v>65</v>
      </c>
      <c r="E345" s="1">
        <v>1</v>
      </c>
      <c r="F345" s="1" t="s">
        <v>404</v>
      </c>
      <c r="G345" s="3">
        <v>9422</v>
      </c>
      <c r="H345" s="1">
        <v>93</v>
      </c>
      <c r="I345" s="1" t="s">
        <v>46</v>
      </c>
      <c r="J345" s="1" t="s">
        <v>47</v>
      </c>
      <c r="K345" s="1" t="s">
        <v>58</v>
      </c>
      <c r="L345" s="1">
        <v>30.84</v>
      </c>
      <c r="M345" s="1">
        <v>120</v>
      </c>
      <c r="N345" s="1">
        <v>75</v>
      </c>
      <c r="O345" s="1">
        <v>45</v>
      </c>
      <c r="P345" s="1">
        <v>97.5</v>
      </c>
      <c r="Q345" s="1">
        <v>68</v>
      </c>
      <c r="R345" s="1" t="s">
        <v>54</v>
      </c>
      <c r="S345" s="1" t="s">
        <v>51</v>
      </c>
      <c r="T345" s="1" t="s">
        <v>50</v>
      </c>
      <c r="U345" s="1" t="s">
        <v>50</v>
      </c>
      <c r="V345" s="1" t="s">
        <v>50</v>
      </c>
      <c r="W345" s="1" t="s">
        <v>50</v>
      </c>
      <c r="X345" s="1" t="s">
        <v>50</v>
      </c>
      <c r="Y345" s="1" t="s">
        <v>50</v>
      </c>
      <c r="Z345" s="1" t="s">
        <v>52</v>
      </c>
      <c r="AA345" s="1" t="s">
        <v>50</v>
      </c>
      <c r="AB345" s="1" t="s">
        <v>51</v>
      </c>
      <c r="AC345" s="1">
        <v>80</v>
      </c>
      <c r="AD345" s="1">
        <v>56</v>
      </c>
      <c r="AE345" s="1">
        <v>102</v>
      </c>
      <c r="AF345" s="1">
        <v>4.4000000000000004</v>
      </c>
      <c r="AG345" s="1">
        <v>31</v>
      </c>
      <c r="AI345" s="1" t="s">
        <v>52</v>
      </c>
      <c r="AJ345" s="1" t="s">
        <v>52</v>
      </c>
      <c r="AK345" s="1" t="s">
        <v>50</v>
      </c>
      <c r="AL345" s="1" t="s">
        <v>50</v>
      </c>
      <c r="AM345" s="1" t="s">
        <v>52</v>
      </c>
      <c r="AO345" s="1" t="s">
        <v>51</v>
      </c>
      <c r="AP345" s="1" t="s">
        <v>50</v>
      </c>
      <c r="AQ345" s="1" t="s">
        <v>50</v>
      </c>
      <c r="AR345" s="1" t="s">
        <v>50</v>
      </c>
      <c r="AS345" s="1" t="s">
        <v>50</v>
      </c>
      <c r="AT345" s="1" t="s">
        <v>52</v>
      </c>
      <c r="AU345" s="1" t="s">
        <v>52</v>
      </c>
      <c r="AV345" s="1" t="s">
        <v>52</v>
      </c>
      <c r="AW345" s="6" t="s">
        <v>51</v>
      </c>
    </row>
    <row r="346" spans="1:49" x14ac:dyDescent="0.25">
      <c r="A346" s="4">
        <v>288471</v>
      </c>
      <c r="B346" s="1">
        <v>59</v>
      </c>
      <c r="C346" s="1">
        <v>59</v>
      </c>
      <c r="D346" s="1">
        <v>40</v>
      </c>
      <c r="E346" s="1">
        <v>1</v>
      </c>
      <c r="F346" s="1" t="s">
        <v>405</v>
      </c>
      <c r="G346" s="3">
        <v>16386</v>
      </c>
      <c r="H346" s="1">
        <v>74</v>
      </c>
      <c r="I346" s="1" t="s">
        <v>56</v>
      </c>
      <c r="J346" s="1" t="s">
        <v>57</v>
      </c>
      <c r="K346" s="1" t="s">
        <v>58</v>
      </c>
      <c r="L346" s="1">
        <v>24.4</v>
      </c>
      <c r="M346" s="1">
        <v>135</v>
      </c>
      <c r="N346" s="1">
        <v>70</v>
      </c>
      <c r="O346" s="1">
        <v>65</v>
      </c>
      <c r="P346" s="1">
        <v>102.5</v>
      </c>
      <c r="Q346" s="1">
        <v>57</v>
      </c>
      <c r="R346" s="1" t="s">
        <v>49</v>
      </c>
      <c r="S346" s="1" t="s">
        <v>50</v>
      </c>
      <c r="T346" s="1" t="s">
        <v>50</v>
      </c>
      <c r="U346" s="1" t="s">
        <v>50</v>
      </c>
      <c r="V346" s="1" t="s">
        <v>50</v>
      </c>
      <c r="W346" s="1" t="s">
        <v>50</v>
      </c>
      <c r="X346" s="1" t="s">
        <v>50</v>
      </c>
      <c r="Y346" s="1" t="s">
        <v>50</v>
      </c>
      <c r="Z346" s="1" t="s">
        <v>52</v>
      </c>
      <c r="AA346" s="1" t="s">
        <v>50</v>
      </c>
      <c r="AB346" s="1" t="s">
        <v>50</v>
      </c>
      <c r="AK346" s="1" t="s">
        <v>50</v>
      </c>
      <c r="AL346" s="1" t="s">
        <v>51</v>
      </c>
      <c r="AN346" s="1" t="s">
        <v>50</v>
      </c>
      <c r="AO346" s="1" t="s">
        <v>50</v>
      </c>
      <c r="AP346" s="1" t="s">
        <v>50</v>
      </c>
      <c r="AQ346" s="1" t="s">
        <v>50</v>
      </c>
      <c r="AR346" s="1" t="s">
        <v>51</v>
      </c>
      <c r="AS346" s="1" t="s">
        <v>50</v>
      </c>
      <c r="AT346" s="1" t="s">
        <v>52</v>
      </c>
      <c r="AU346" s="1" t="s">
        <v>52</v>
      </c>
      <c r="AV346" s="1" t="s">
        <v>52</v>
      </c>
      <c r="AW346" s="6" t="s">
        <v>50</v>
      </c>
    </row>
    <row r="347" spans="1:49" x14ac:dyDescent="0.25">
      <c r="A347" s="4">
        <v>288548</v>
      </c>
      <c r="B347" s="1">
        <v>63</v>
      </c>
      <c r="D347" s="1">
        <v>63</v>
      </c>
      <c r="E347" s="1">
        <v>1</v>
      </c>
      <c r="F347" s="1" t="s">
        <v>406</v>
      </c>
      <c r="G347" s="3">
        <v>34068</v>
      </c>
      <c r="H347" s="1">
        <v>25</v>
      </c>
      <c r="I347" s="1" t="s">
        <v>56</v>
      </c>
      <c r="J347" s="1" t="s">
        <v>57</v>
      </c>
      <c r="K347" s="1" t="s">
        <v>58</v>
      </c>
      <c r="L347" s="1">
        <v>19.54</v>
      </c>
      <c r="M347" s="1">
        <v>105</v>
      </c>
      <c r="N347" s="1">
        <v>50</v>
      </c>
      <c r="O347" s="1">
        <v>55</v>
      </c>
      <c r="P347" s="1">
        <v>77.5</v>
      </c>
      <c r="Q347" s="1">
        <v>79</v>
      </c>
      <c r="R347" s="1" t="s">
        <v>49</v>
      </c>
      <c r="S347" s="1" t="s">
        <v>50</v>
      </c>
      <c r="T347" s="1" t="s">
        <v>50</v>
      </c>
      <c r="U347" s="1" t="s">
        <v>50</v>
      </c>
      <c r="V347" s="1" t="s">
        <v>50</v>
      </c>
      <c r="W347" s="1" t="s">
        <v>50</v>
      </c>
      <c r="X347" s="1" t="s">
        <v>50</v>
      </c>
      <c r="Y347" s="1" t="s">
        <v>50</v>
      </c>
      <c r="Z347" s="1" t="s">
        <v>52</v>
      </c>
      <c r="AA347" s="1" t="s">
        <v>50</v>
      </c>
      <c r="AB347" s="1" t="s">
        <v>51</v>
      </c>
      <c r="AI347" s="1" t="s">
        <v>52</v>
      </c>
      <c r="AJ347" s="1" t="s">
        <v>52</v>
      </c>
      <c r="AK347" s="1" t="s">
        <v>50</v>
      </c>
      <c r="AL347" s="1" t="s">
        <v>50</v>
      </c>
      <c r="AM347" s="1" t="s">
        <v>52</v>
      </c>
      <c r="AN347" s="1" t="s">
        <v>50</v>
      </c>
      <c r="AO347" s="1" t="s">
        <v>50</v>
      </c>
      <c r="AQ347" s="1" t="s">
        <v>50</v>
      </c>
      <c r="AR347" s="1" t="s">
        <v>50</v>
      </c>
      <c r="AS347" s="1" t="s">
        <v>50</v>
      </c>
      <c r="AT347" s="1" t="s">
        <v>52</v>
      </c>
      <c r="AU347" s="1" t="s">
        <v>52</v>
      </c>
      <c r="AV347" s="1" t="s">
        <v>52</v>
      </c>
      <c r="AW347" s="6" t="s">
        <v>50</v>
      </c>
    </row>
    <row r="348" spans="1:49" x14ac:dyDescent="0.25">
      <c r="A348" s="4">
        <v>288557</v>
      </c>
      <c r="B348" s="1">
        <v>75</v>
      </c>
      <c r="D348" s="1">
        <v>75</v>
      </c>
      <c r="E348" s="1">
        <v>1</v>
      </c>
      <c r="F348" s="1" t="s">
        <v>407</v>
      </c>
      <c r="G348" s="3">
        <v>15119</v>
      </c>
      <c r="H348" s="1">
        <v>77</v>
      </c>
      <c r="I348" s="1" t="s">
        <v>46</v>
      </c>
      <c r="J348" s="1" t="s">
        <v>47</v>
      </c>
      <c r="K348" s="1" t="s">
        <v>58</v>
      </c>
      <c r="L348" s="1">
        <v>48.93</v>
      </c>
      <c r="M348" s="1">
        <v>165</v>
      </c>
      <c r="N348" s="1">
        <v>80</v>
      </c>
      <c r="O348" s="1">
        <v>85</v>
      </c>
      <c r="P348" s="1">
        <v>122.5</v>
      </c>
      <c r="Q348" s="1">
        <v>68</v>
      </c>
      <c r="R348" s="1" t="s">
        <v>54</v>
      </c>
      <c r="S348" s="1" t="s">
        <v>50</v>
      </c>
      <c r="T348" s="1" t="s">
        <v>50</v>
      </c>
      <c r="U348" s="1" t="s">
        <v>50</v>
      </c>
      <c r="V348" s="1" t="s">
        <v>51</v>
      </c>
      <c r="W348" s="1" t="s">
        <v>51</v>
      </c>
      <c r="X348" s="1" t="s">
        <v>50</v>
      </c>
      <c r="Y348" s="1" t="s">
        <v>51</v>
      </c>
      <c r="Z348" s="1" t="s">
        <v>52</v>
      </c>
      <c r="AA348" s="1" t="s">
        <v>50</v>
      </c>
      <c r="AB348" s="1" t="s">
        <v>50</v>
      </c>
      <c r="AC348" s="1">
        <v>66</v>
      </c>
      <c r="AD348" s="1">
        <v>79</v>
      </c>
      <c r="AF348" s="1">
        <v>4</v>
      </c>
      <c r="AG348" s="1">
        <v>53</v>
      </c>
      <c r="AI348" s="1" t="s">
        <v>52</v>
      </c>
      <c r="AJ348" s="1" t="s">
        <v>52</v>
      </c>
      <c r="AK348" s="1" t="s">
        <v>50</v>
      </c>
      <c r="AL348" s="1" t="s">
        <v>51</v>
      </c>
      <c r="AM348" s="1" t="s">
        <v>52</v>
      </c>
      <c r="AN348" s="1" t="s">
        <v>50</v>
      </c>
      <c r="AO348" s="1" t="s">
        <v>50</v>
      </c>
      <c r="AQ348" s="1" t="s">
        <v>50</v>
      </c>
      <c r="AR348" s="1" t="s">
        <v>51</v>
      </c>
      <c r="AS348" s="1" t="s">
        <v>50</v>
      </c>
      <c r="AT348" s="1" t="s">
        <v>52</v>
      </c>
      <c r="AU348" s="1" t="s">
        <v>52</v>
      </c>
      <c r="AV348" s="1" t="s">
        <v>52</v>
      </c>
      <c r="AW348" s="6" t="s">
        <v>50</v>
      </c>
    </row>
    <row r="349" spans="1:49" x14ac:dyDescent="0.25">
      <c r="A349" s="4">
        <v>288584</v>
      </c>
      <c r="B349" s="1">
        <v>51</v>
      </c>
      <c r="C349" s="1">
        <v>51</v>
      </c>
      <c r="D349" s="1">
        <v>46</v>
      </c>
      <c r="E349" s="1">
        <v>1</v>
      </c>
      <c r="F349" s="1" t="s">
        <v>408</v>
      </c>
      <c r="G349" s="3">
        <v>22901</v>
      </c>
      <c r="H349" s="1">
        <v>56</v>
      </c>
      <c r="I349" s="1" t="s">
        <v>46</v>
      </c>
      <c r="J349" s="1" t="s">
        <v>47</v>
      </c>
      <c r="K349" s="1" t="s">
        <v>58</v>
      </c>
      <c r="L349" s="1">
        <v>21.4</v>
      </c>
      <c r="M349" s="1">
        <v>115</v>
      </c>
      <c r="N349" s="1">
        <v>70</v>
      </c>
      <c r="O349" s="1">
        <v>45</v>
      </c>
      <c r="P349" s="1">
        <v>92.5</v>
      </c>
      <c r="Q349" s="1">
        <v>52</v>
      </c>
      <c r="R349" s="1" t="s">
        <v>49</v>
      </c>
      <c r="S349" s="1" t="s">
        <v>50</v>
      </c>
      <c r="T349" s="1" t="s">
        <v>50</v>
      </c>
      <c r="U349" s="1" t="s">
        <v>50</v>
      </c>
      <c r="V349" s="1" t="s">
        <v>50</v>
      </c>
      <c r="W349" s="1" t="s">
        <v>50</v>
      </c>
      <c r="X349" s="1" t="s">
        <v>50</v>
      </c>
      <c r="Y349" s="1" t="s">
        <v>50</v>
      </c>
      <c r="Z349" s="1" t="s">
        <v>52</v>
      </c>
      <c r="AA349" s="1" t="s">
        <v>50</v>
      </c>
      <c r="AB349" s="1" t="s">
        <v>50</v>
      </c>
      <c r="AK349" s="1" t="s">
        <v>51</v>
      </c>
      <c r="AL349" s="1" t="s">
        <v>50</v>
      </c>
      <c r="AM349" s="1" t="s">
        <v>50</v>
      </c>
      <c r="AN349" s="1" t="s">
        <v>51</v>
      </c>
      <c r="AO349" s="1" t="s">
        <v>50</v>
      </c>
      <c r="AP349" s="1" t="s">
        <v>50</v>
      </c>
      <c r="AQ349" s="1" t="s">
        <v>50</v>
      </c>
      <c r="AR349" s="1" t="s">
        <v>50</v>
      </c>
      <c r="AS349" s="1" t="s">
        <v>50</v>
      </c>
      <c r="AT349" s="1" t="s">
        <v>52</v>
      </c>
      <c r="AU349" s="1" t="s">
        <v>52</v>
      </c>
      <c r="AV349" s="1" t="s">
        <v>52</v>
      </c>
      <c r="AW349" s="6" t="s">
        <v>50</v>
      </c>
    </row>
    <row r="350" spans="1:49" x14ac:dyDescent="0.25">
      <c r="A350" s="4">
        <v>288770</v>
      </c>
      <c r="B350" s="1">
        <v>63</v>
      </c>
      <c r="D350" s="1">
        <v>63</v>
      </c>
      <c r="E350" s="1">
        <v>1</v>
      </c>
      <c r="F350" s="1" t="s">
        <v>409</v>
      </c>
      <c r="G350" s="3">
        <v>12858</v>
      </c>
      <c r="H350" s="1">
        <v>83</v>
      </c>
      <c r="I350" s="1" t="s">
        <v>46</v>
      </c>
      <c r="J350" s="1" t="s">
        <v>47</v>
      </c>
      <c r="K350" s="1" t="s">
        <v>58</v>
      </c>
      <c r="L350" s="1">
        <v>31.29</v>
      </c>
      <c r="M350" s="1">
        <v>130</v>
      </c>
      <c r="N350" s="1">
        <v>70</v>
      </c>
      <c r="O350" s="1">
        <v>60</v>
      </c>
      <c r="P350" s="1">
        <v>100</v>
      </c>
      <c r="Q350" s="1">
        <v>68</v>
      </c>
      <c r="R350" s="1" t="s">
        <v>54</v>
      </c>
      <c r="S350" s="1" t="s">
        <v>51</v>
      </c>
      <c r="T350" s="1" t="s">
        <v>50</v>
      </c>
      <c r="U350" s="1" t="s">
        <v>50</v>
      </c>
      <c r="V350" s="1" t="s">
        <v>51</v>
      </c>
      <c r="W350" s="1" t="s">
        <v>50</v>
      </c>
      <c r="X350" s="1" t="s">
        <v>51</v>
      </c>
      <c r="Y350" s="1" t="s">
        <v>50</v>
      </c>
      <c r="Z350" s="1" t="s">
        <v>52</v>
      </c>
      <c r="AA350" s="1" t="s">
        <v>50</v>
      </c>
      <c r="AB350" s="1" t="s">
        <v>50</v>
      </c>
      <c r="AC350" s="1">
        <v>98</v>
      </c>
      <c r="AD350" s="1">
        <v>47</v>
      </c>
      <c r="AF350" s="1">
        <v>4.4000000000000004</v>
      </c>
      <c r="AI350" s="1" t="s">
        <v>52</v>
      </c>
      <c r="AJ350" s="1" t="s">
        <v>52</v>
      </c>
      <c r="AK350" s="1" t="s">
        <v>50</v>
      </c>
      <c r="AL350" s="1" t="s">
        <v>51</v>
      </c>
      <c r="AM350" s="1" t="s">
        <v>52</v>
      </c>
      <c r="AN350" s="1" t="s">
        <v>51</v>
      </c>
      <c r="AO350" s="1" t="s">
        <v>51</v>
      </c>
      <c r="AP350" s="1" t="s">
        <v>50</v>
      </c>
      <c r="AQ350" s="1" t="s">
        <v>50</v>
      </c>
      <c r="AR350" s="1" t="s">
        <v>51</v>
      </c>
      <c r="AS350" s="1" t="s">
        <v>50</v>
      </c>
      <c r="AT350" s="1" t="s">
        <v>52</v>
      </c>
      <c r="AU350" s="1" t="s">
        <v>52</v>
      </c>
      <c r="AV350" s="1" t="s">
        <v>52</v>
      </c>
      <c r="AW350" s="6" t="s">
        <v>51</v>
      </c>
    </row>
    <row r="351" spans="1:49" x14ac:dyDescent="0.25">
      <c r="A351" s="4">
        <v>288839</v>
      </c>
      <c r="B351" s="1">
        <v>70</v>
      </c>
      <c r="C351" s="1">
        <v>70</v>
      </c>
      <c r="D351" s="1">
        <v>49</v>
      </c>
      <c r="E351" s="1">
        <v>1</v>
      </c>
      <c r="F351" s="1" t="s">
        <v>410</v>
      </c>
      <c r="G351" s="3">
        <v>16045</v>
      </c>
      <c r="H351" s="1">
        <v>75</v>
      </c>
      <c r="I351" s="1" t="s">
        <v>46</v>
      </c>
      <c r="J351" s="1" t="s">
        <v>47</v>
      </c>
      <c r="K351" s="1" t="s">
        <v>58</v>
      </c>
      <c r="L351" s="1">
        <v>24.5</v>
      </c>
      <c r="M351" s="1">
        <v>130</v>
      </c>
      <c r="N351" s="1">
        <v>60</v>
      </c>
      <c r="O351" s="1">
        <v>70</v>
      </c>
      <c r="P351" s="1">
        <v>95</v>
      </c>
      <c r="Q351" s="1">
        <v>56</v>
      </c>
      <c r="R351" s="1" t="s">
        <v>54</v>
      </c>
      <c r="S351" s="1" t="s">
        <v>50</v>
      </c>
      <c r="T351" s="1" t="s">
        <v>50</v>
      </c>
      <c r="U351" s="1" t="s">
        <v>50</v>
      </c>
      <c r="V351" s="1" t="s">
        <v>51</v>
      </c>
      <c r="W351" s="1" t="s">
        <v>50</v>
      </c>
      <c r="X351" s="1" t="s">
        <v>51</v>
      </c>
      <c r="Y351" s="1" t="s">
        <v>51</v>
      </c>
      <c r="Z351" s="1" t="b">
        <v>1</v>
      </c>
      <c r="AA351" s="1" t="s">
        <v>50</v>
      </c>
      <c r="AB351" s="1" t="s">
        <v>51</v>
      </c>
      <c r="AC351" s="1">
        <v>100</v>
      </c>
      <c r="AD351" s="1">
        <v>48</v>
      </c>
      <c r="AE351" s="1">
        <v>107</v>
      </c>
      <c r="AF351" s="1">
        <v>3.8</v>
      </c>
      <c r="AK351" s="1" t="s">
        <v>50</v>
      </c>
      <c r="AL351" s="1" t="s">
        <v>50</v>
      </c>
      <c r="AM351" s="1" t="s">
        <v>50</v>
      </c>
      <c r="AN351" s="1" t="s">
        <v>50</v>
      </c>
      <c r="AO351" s="1" t="s">
        <v>51</v>
      </c>
      <c r="AP351" s="1" t="s">
        <v>51</v>
      </c>
      <c r="AQ351" s="1" t="s">
        <v>50</v>
      </c>
      <c r="AR351" s="1" t="s">
        <v>51</v>
      </c>
      <c r="AS351" s="1" t="s">
        <v>50</v>
      </c>
      <c r="AT351" s="1" t="s">
        <v>52</v>
      </c>
      <c r="AU351" s="1" t="s">
        <v>52</v>
      </c>
      <c r="AV351" s="1" t="s">
        <v>52</v>
      </c>
      <c r="AW351" s="6" t="s">
        <v>51</v>
      </c>
    </row>
    <row r="352" spans="1:49" x14ac:dyDescent="0.25">
      <c r="A352" s="4">
        <v>288971</v>
      </c>
      <c r="B352" s="1">
        <v>51</v>
      </c>
      <c r="C352" s="1">
        <v>51</v>
      </c>
      <c r="D352" s="1">
        <v>41</v>
      </c>
      <c r="E352" s="1">
        <v>1</v>
      </c>
      <c r="F352" s="1" t="s">
        <v>411</v>
      </c>
      <c r="G352" s="3">
        <v>13621</v>
      </c>
      <c r="H352" s="1">
        <v>81</v>
      </c>
      <c r="I352" s="1" t="s">
        <v>56</v>
      </c>
      <c r="J352" s="1" t="s">
        <v>47</v>
      </c>
      <c r="K352" s="1" t="s">
        <v>58</v>
      </c>
      <c r="L352" s="1">
        <v>28.4</v>
      </c>
      <c r="M352" s="1">
        <v>120</v>
      </c>
      <c r="N352" s="1">
        <v>75</v>
      </c>
      <c r="O352" s="1">
        <v>45</v>
      </c>
      <c r="P352" s="1">
        <v>97.5</v>
      </c>
      <c r="Q352" s="1">
        <v>55</v>
      </c>
      <c r="R352" s="1" t="s">
        <v>54</v>
      </c>
      <c r="S352" s="1" t="s">
        <v>50</v>
      </c>
      <c r="T352" s="1" t="s">
        <v>50</v>
      </c>
      <c r="U352" s="1" t="s">
        <v>50</v>
      </c>
      <c r="V352" s="1" t="s">
        <v>50</v>
      </c>
      <c r="W352" s="1" t="s">
        <v>51</v>
      </c>
      <c r="X352" s="1" t="s">
        <v>51</v>
      </c>
      <c r="Y352" s="1" t="s">
        <v>50</v>
      </c>
      <c r="Z352" s="1" t="s">
        <v>52</v>
      </c>
      <c r="AA352" s="1" t="s">
        <v>50</v>
      </c>
      <c r="AB352" s="1" t="s">
        <v>50</v>
      </c>
      <c r="AC352" s="1">
        <v>105</v>
      </c>
      <c r="AD352" s="1">
        <v>57</v>
      </c>
      <c r="AE352" s="1">
        <v>144</v>
      </c>
      <c r="AF352" s="1">
        <v>5.3</v>
      </c>
      <c r="AI352" s="1">
        <v>2.2999999999999998</v>
      </c>
      <c r="AJ352" s="1">
        <v>1.1000000000000001</v>
      </c>
      <c r="AK352" s="1" t="s">
        <v>51</v>
      </c>
      <c r="AL352" s="1" t="s">
        <v>50</v>
      </c>
      <c r="AM352" s="1" t="s">
        <v>50</v>
      </c>
      <c r="AN352" s="1" t="s">
        <v>51</v>
      </c>
      <c r="AO352" s="1" t="s">
        <v>51</v>
      </c>
      <c r="AP352" s="1" t="s">
        <v>50</v>
      </c>
      <c r="AQ352" s="1" t="s">
        <v>50</v>
      </c>
      <c r="AR352" s="1" t="s">
        <v>51</v>
      </c>
      <c r="AS352" s="1" t="s">
        <v>50</v>
      </c>
      <c r="AT352" s="1" t="s">
        <v>52</v>
      </c>
      <c r="AU352" s="1" t="s">
        <v>52</v>
      </c>
      <c r="AV352" s="1" t="s">
        <v>52</v>
      </c>
      <c r="AW352" s="6" t="s">
        <v>51</v>
      </c>
    </row>
    <row r="353" spans="1:49" x14ac:dyDescent="0.25">
      <c r="A353" s="4">
        <v>289029</v>
      </c>
      <c r="B353" s="1">
        <v>60</v>
      </c>
      <c r="D353" s="1">
        <v>60</v>
      </c>
      <c r="E353" s="1">
        <v>1</v>
      </c>
      <c r="F353" s="1" t="s">
        <v>412</v>
      </c>
      <c r="G353" s="3">
        <v>8822</v>
      </c>
      <c r="H353" s="1">
        <v>94</v>
      </c>
      <c r="I353" s="1" t="s">
        <v>46</v>
      </c>
      <c r="J353" s="1" t="s">
        <v>57</v>
      </c>
      <c r="K353" s="1" t="s">
        <v>58</v>
      </c>
      <c r="L353" s="1">
        <v>23.6</v>
      </c>
      <c r="M353" s="1">
        <v>110</v>
      </c>
      <c r="N353" s="1">
        <v>70</v>
      </c>
      <c r="O353" s="1">
        <v>40</v>
      </c>
      <c r="P353" s="1">
        <v>90</v>
      </c>
      <c r="Q353" s="1">
        <v>96</v>
      </c>
      <c r="R353" s="1" t="s">
        <v>54</v>
      </c>
      <c r="S353" s="1" t="s">
        <v>50</v>
      </c>
      <c r="T353" s="1" t="s">
        <v>50</v>
      </c>
      <c r="U353" s="1" t="s">
        <v>50</v>
      </c>
      <c r="V353" s="1" t="s">
        <v>51</v>
      </c>
      <c r="W353" s="1" t="s">
        <v>50</v>
      </c>
      <c r="X353" s="1" t="s">
        <v>51</v>
      </c>
      <c r="Y353" s="1" t="s">
        <v>51</v>
      </c>
      <c r="Z353" s="1" t="s">
        <v>52</v>
      </c>
      <c r="AA353" s="1" t="s">
        <v>50</v>
      </c>
      <c r="AB353" s="1" t="s">
        <v>50</v>
      </c>
      <c r="AC353" s="1">
        <v>89</v>
      </c>
      <c r="AD353" s="1">
        <v>48</v>
      </c>
      <c r="AF353" s="1">
        <v>4.3</v>
      </c>
      <c r="AK353" s="1" t="s">
        <v>50</v>
      </c>
      <c r="AL353" s="1" t="s">
        <v>51</v>
      </c>
      <c r="AM353" s="1" t="s">
        <v>50</v>
      </c>
      <c r="AN353" s="1" t="s">
        <v>51</v>
      </c>
      <c r="AO353" s="1" t="s">
        <v>51</v>
      </c>
      <c r="AP353" s="1" t="s">
        <v>51</v>
      </c>
      <c r="AQ353" s="1" t="s">
        <v>50</v>
      </c>
      <c r="AR353" s="1" t="s">
        <v>50</v>
      </c>
      <c r="AS353" s="1" t="s">
        <v>50</v>
      </c>
      <c r="AT353" s="1" t="s">
        <v>52</v>
      </c>
      <c r="AU353" s="1" t="s">
        <v>52</v>
      </c>
      <c r="AV353" s="1" t="s">
        <v>52</v>
      </c>
      <c r="AW353" s="6" t="s">
        <v>51</v>
      </c>
    </row>
    <row r="354" spans="1:49" x14ac:dyDescent="0.25">
      <c r="A354" s="4">
        <v>289152</v>
      </c>
      <c r="B354" s="1">
        <v>53</v>
      </c>
      <c r="D354" s="1">
        <v>53</v>
      </c>
      <c r="E354" s="1">
        <v>1</v>
      </c>
      <c r="F354" s="1" t="s">
        <v>413</v>
      </c>
      <c r="G354" s="3">
        <v>13169</v>
      </c>
      <c r="H354" s="1">
        <v>82</v>
      </c>
      <c r="I354" s="1" t="s">
        <v>56</v>
      </c>
      <c r="J354" s="1" t="s">
        <v>47</v>
      </c>
      <c r="K354" s="1" t="s">
        <v>58</v>
      </c>
      <c r="L354" s="1">
        <v>24.38</v>
      </c>
      <c r="M354" s="1">
        <v>150</v>
      </c>
      <c r="N354" s="1">
        <v>70</v>
      </c>
      <c r="O354" s="1">
        <v>80</v>
      </c>
      <c r="P354" s="1">
        <v>110</v>
      </c>
      <c r="Q354" s="1">
        <v>67</v>
      </c>
      <c r="R354" s="1" t="s">
        <v>54</v>
      </c>
      <c r="S354" s="1" t="s">
        <v>50</v>
      </c>
      <c r="T354" s="1" t="s">
        <v>50</v>
      </c>
      <c r="U354" s="1" t="s">
        <v>50</v>
      </c>
      <c r="V354" s="1" t="s">
        <v>51</v>
      </c>
      <c r="W354" s="1" t="s">
        <v>51</v>
      </c>
      <c r="X354" s="1" t="s">
        <v>51</v>
      </c>
      <c r="Y354" s="1" t="s">
        <v>51</v>
      </c>
      <c r="Z354" s="1" t="s">
        <v>52</v>
      </c>
      <c r="AA354" s="1" t="s">
        <v>50</v>
      </c>
      <c r="AB354" s="1" t="s">
        <v>51</v>
      </c>
      <c r="AC354" s="1">
        <v>93</v>
      </c>
      <c r="AD354" s="1">
        <v>67</v>
      </c>
      <c r="AE354" s="1">
        <v>89</v>
      </c>
      <c r="AF354" s="1">
        <v>4.7</v>
      </c>
      <c r="AI354" s="1" t="s">
        <v>52</v>
      </c>
      <c r="AJ354" s="1" t="s">
        <v>52</v>
      </c>
      <c r="AK354" s="1" t="s">
        <v>50</v>
      </c>
      <c r="AL354" s="1" t="s">
        <v>51</v>
      </c>
      <c r="AM354" s="1" t="s">
        <v>52</v>
      </c>
      <c r="AN354" s="1" t="s">
        <v>51</v>
      </c>
      <c r="AO354" s="1" t="s">
        <v>50</v>
      </c>
      <c r="AQ354" s="1" t="s">
        <v>50</v>
      </c>
      <c r="AR354" s="1" t="s">
        <v>51</v>
      </c>
      <c r="AS354" s="1" t="s">
        <v>50</v>
      </c>
      <c r="AT354" s="1" t="s">
        <v>52</v>
      </c>
      <c r="AU354" s="1" t="s">
        <v>52</v>
      </c>
      <c r="AV354" s="1" t="s">
        <v>52</v>
      </c>
      <c r="AW354" s="6" t="s">
        <v>51</v>
      </c>
    </row>
    <row r="355" spans="1:49" x14ac:dyDescent="0.25">
      <c r="A355" s="4">
        <v>289228</v>
      </c>
      <c r="B355" s="1">
        <v>64</v>
      </c>
      <c r="C355" s="1">
        <v>64</v>
      </c>
      <c r="D355" s="1">
        <v>20</v>
      </c>
      <c r="E355" s="1">
        <v>1</v>
      </c>
      <c r="F355" s="1" t="s">
        <v>414</v>
      </c>
      <c r="G355" s="3">
        <v>15953</v>
      </c>
      <c r="H355" s="1">
        <v>75</v>
      </c>
      <c r="I355" s="1" t="s">
        <v>56</v>
      </c>
      <c r="J355" s="1" t="s">
        <v>47</v>
      </c>
      <c r="K355" s="1" t="s">
        <v>238</v>
      </c>
      <c r="L355" s="1">
        <v>28</v>
      </c>
      <c r="M355" s="1">
        <v>130</v>
      </c>
      <c r="N355" s="1">
        <v>70</v>
      </c>
      <c r="O355" s="1">
        <v>60</v>
      </c>
      <c r="P355" s="1">
        <v>100</v>
      </c>
      <c r="Q355" s="1">
        <v>78</v>
      </c>
      <c r="R355" s="1" t="s">
        <v>49</v>
      </c>
      <c r="S355" s="1" t="s">
        <v>50</v>
      </c>
      <c r="T355" s="1" t="s">
        <v>50</v>
      </c>
      <c r="U355" s="1" t="s">
        <v>50</v>
      </c>
      <c r="V355" s="1" t="s">
        <v>51</v>
      </c>
      <c r="W355" s="1" t="s">
        <v>51</v>
      </c>
      <c r="X355" s="1" t="s">
        <v>51</v>
      </c>
      <c r="Y355" s="1" t="s">
        <v>50</v>
      </c>
      <c r="Z355" s="1" t="b">
        <v>1</v>
      </c>
      <c r="AA355" s="1" t="s">
        <v>50</v>
      </c>
      <c r="AB355" s="1" t="s">
        <v>50</v>
      </c>
      <c r="AC355" s="1">
        <v>98</v>
      </c>
      <c r="AD355" s="1">
        <v>66</v>
      </c>
      <c r="AF355" s="1">
        <v>5</v>
      </c>
      <c r="AK355" s="1" t="s">
        <v>50</v>
      </c>
      <c r="AL355" s="1" t="s">
        <v>51</v>
      </c>
      <c r="AM355" s="1" t="s">
        <v>50</v>
      </c>
      <c r="AN355" s="1" t="s">
        <v>51</v>
      </c>
      <c r="AO355" s="1" t="s">
        <v>51</v>
      </c>
      <c r="AP355" s="1" t="s">
        <v>51</v>
      </c>
      <c r="AQ355" s="1" t="s">
        <v>50</v>
      </c>
      <c r="AR355" s="1" t="s">
        <v>50</v>
      </c>
      <c r="AS355" s="1" t="s">
        <v>50</v>
      </c>
      <c r="AT355" s="1" t="s">
        <v>52</v>
      </c>
      <c r="AU355" s="1" t="s">
        <v>52</v>
      </c>
      <c r="AV355" s="1" t="s">
        <v>52</v>
      </c>
      <c r="AW355" s="6" t="s">
        <v>51</v>
      </c>
    </row>
    <row r="356" spans="1:49" x14ac:dyDescent="0.25">
      <c r="A356" s="4">
        <v>289282</v>
      </c>
      <c r="B356" s="1">
        <v>65</v>
      </c>
      <c r="D356" s="1">
        <v>65</v>
      </c>
      <c r="E356" s="1">
        <v>1</v>
      </c>
      <c r="F356" s="1" t="s">
        <v>415</v>
      </c>
      <c r="G356" s="3">
        <v>17641</v>
      </c>
      <c r="H356" s="1">
        <v>70</v>
      </c>
      <c r="I356" s="1" t="s">
        <v>46</v>
      </c>
      <c r="J356" s="1" t="s">
        <v>47</v>
      </c>
      <c r="K356" s="1" t="s">
        <v>58</v>
      </c>
      <c r="L356" s="1">
        <v>51.27</v>
      </c>
      <c r="M356" s="1">
        <v>160</v>
      </c>
      <c r="N356" s="1">
        <v>90</v>
      </c>
      <c r="O356" s="1">
        <v>70</v>
      </c>
      <c r="P356" s="1">
        <v>125</v>
      </c>
      <c r="Q356" s="1">
        <v>85</v>
      </c>
      <c r="R356" s="1" t="s">
        <v>105</v>
      </c>
      <c r="S356" s="1" t="s">
        <v>50</v>
      </c>
      <c r="T356" s="1" t="s">
        <v>51</v>
      </c>
      <c r="U356" s="1" t="s">
        <v>51</v>
      </c>
      <c r="V356" s="1" t="s">
        <v>51</v>
      </c>
      <c r="W356" s="1" t="s">
        <v>51</v>
      </c>
      <c r="X356" s="1" t="s">
        <v>50</v>
      </c>
      <c r="Y356" s="1" t="s">
        <v>51</v>
      </c>
      <c r="Z356" s="1" t="s">
        <v>52</v>
      </c>
      <c r="AA356" s="1" t="s">
        <v>50</v>
      </c>
      <c r="AB356" s="1" t="s">
        <v>51</v>
      </c>
      <c r="AC356" s="1">
        <v>92</v>
      </c>
      <c r="AD356" s="1">
        <v>56</v>
      </c>
      <c r="AF356" s="1">
        <v>3.7</v>
      </c>
      <c r="AI356" s="1" t="s">
        <v>52</v>
      </c>
      <c r="AJ356" s="1" t="s">
        <v>52</v>
      </c>
      <c r="AK356" s="1" t="s">
        <v>50</v>
      </c>
      <c r="AL356" s="1" t="s">
        <v>50</v>
      </c>
      <c r="AM356" s="1" t="s">
        <v>52</v>
      </c>
      <c r="AN356" s="1" t="s">
        <v>51</v>
      </c>
      <c r="AO356" s="1" t="s">
        <v>51</v>
      </c>
      <c r="AP356" s="1" t="s">
        <v>51</v>
      </c>
      <c r="AQ356" s="1" t="s">
        <v>50</v>
      </c>
      <c r="AR356" s="1" t="s">
        <v>51</v>
      </c>
      <c r="AS356" s="1" t="s">
        <v>50</v>
      </c>
      <c r="AT356" s="1" t="s">
        <v>52</v>
      </c>
      <c r="AU356" s="1" t="s">
        <v>52</v>
      </c>
      <c r="AV356" s="1" t="s">
        <v>52</v>
      </c>
      <c r="AW356" s="6" t="s">
        <v>51</v>
      </c>
    </row>
    <row r="357" spans="1:49" x14ac:dyDescent="0.25">
      <c r="A357" s="4">
        <v>289307</v>
      </c>
      <c r="B357" s="1">
        <v>58</v>
      </c>
      <c r="D357" s="1">
        <v>58</v>
      </c>
      <c r="E357" s="1">
        <v>1</v>
      </c>
      <c r="F357" s="1" t="s">
        <v>416</v>
      </c>
      <c r="G357" s="3">
        <v>17744</v>
      </c>
      <c r="H357" s="1">
        <v>70</v>
      </c>
      <c r="I357" s="1" t="s">
        <v>46</v>
      </c>
      <c r="J357" s="1" t="s">
        <v>47</v>
      </c>
      <c r="K357" s="1" t="s">
        <v>58</v>
      </c>
      <c r="L357" s="1">
        <v>32.270000000000003</v>
      </c>
      <c r="M357" s="1">
        <v>130</v>
      </c>
      <c r="N357" s="1">
        <v>50</v>
      </c>
      <c r="O357" s="1">
        <v>80</v>
      </c>
      <c r="P357" s="1">
        <v>90</v>
      </c>
      <c r="Q357" s="1">
        <v>88</v>
      </c>
      <c r="R357" s="1" t="s">
        <v>49</v>
      </c>
      <c r="S357" s="1" t="s">
        <v>50</v>
      </c>
      <c r="T357" s="1" t="s">
        <v>51</v>
      </c>
      <c r="U357" s="1" t="s">
        <v>50</v>
      </c>
      <c r="V357" s="1" t="s">
        <v>51</v>
      </c>
      <c r="W357" s="1" t="s">
        <v>51</v>
      </c>
      <c r="X357" s="1" t="s">
        <v>50</v>
      </c>
      <c r="Y357" s="1" t="s">
        <v>51</v>
      </c>
      <c r="Z357" s="1" t="b">
        <v>1</v>
      </c>
      <c r="AA357" s="1" t="s">
        <v>50</v>
      </c>
      <c r="AB357" s="1" t="s">
        <v>50</v>
      </c>
      <c r="AI357" s="1" t="s">
        <v>52</v>
      </c>
      <c r="AJ357" s="1" t="s">
        <v>52</v>
      </c>
      <c r="AK357" s="1" t="s">
        <v>50</v>
      </c>
      <c r="AL357" s="1" t="s">
        <v>51</v>
      </c>
      <c r="AM357" s="1" t="s">
        <v>52</v>
      </c>
      <c r="AN357" s="1" t="s">
        <v>50</v>
      </c>
      <c r="AO357" s="1" t="s">
        <v>51</v>
      </c>
      <c r="AP357" s="1" t="s">
        <v>50</v>
      </c>
      <c r="AQ357" s="1" t="s">
        <v>50</v>
      </c>
      <c r="AR357" s="1" t="s">
        <v>51</v>
      </c>
      <c r="AS357" s="1" t="s">
        <v>50</v>
      </c>
      <c r="AT357" s="1" t="s">
        <v>52</v>
      </c>
      <c r="AU357" s="1" t="s">
        <v>52</v>
      </c>
      <c r="AV357" s="1" t="s">
        <v>52</v>
      </c>
      <c r="AW357" s="6" t="s">
        <v>51</v>
      </c>
    </row>
    <row r="358" spans="1:49" x14ac:dyDescent="0.25">
      <c r="A358" s="4">
        <v>289582</v>
      </c>
      <c r="B358" s="1">
        <v>70</v>
      </c>
      <c r="C358" s="1">
        <v>70</v>
      </c>
      <c r="D358" s="1">
        <v>25</v>
      </c>
      <c r="E358" s="1">
        <v>1</v>
      </c>
      <c r="F358" s="1" t="s">
        <v>417</v>
      </c>
      <c r="G358" s="3">
        <v>22425</v>
      </c>
      <c r="H358" s="1">
        <v>57</v>
      </c>
      <c r="I358" s="1" t="s">
        <v>56</v>
      </c>
      <c r="J358" s="1" t="s">
        <v>57</v>
      </c>
      <c r="K358" s="1" t="s">
        <v>48</v>
      </c>
      <c r="L358" s="1">
        <v>30.4</v>
      </c>
      <c r="M358" s="1">
        <v>120</v>
      </c>
      <c r="N358" s="1">
        <v>70</v>
      </c>
      <c r="O358" s="1">
        <v>50</v>
      </c>
      <c r="P358" s="1">
        <v>95</v>
      </c>
      <c r="Q358" s="1">
        <v>50</v>
      </c>
      <c r="R358" s="1" t="s">
        <v>49</v>
      </c>
      <c r="S358" s="1" t="s">
        <v>50</v>
      </c>
      <c r="T358" s="1" t="s">
        <v>50</v>
      </c>
      <c r="U358" s="1" t="s">
        <v>50</v>
      </c>
      <c r="V358" s="1" t="s">
        <v>50</v>
      </c>
      <c r="W358" s="1" t="s">
        <v>51</v>
      </c>
      <c r="X358" s="1" t="s">
        <v>51</v>
      </c>
      <c r="Y358" s="1" t="s">
        <v>50</v>
      </c>
      <c r="Z358" s="1" t="s">
        <v>52</v>
      </c>
      <c r="AA358" s="1" t="s">
        <v>50</v>
      </c>
      <c r="AB358" s="1" t="s">
        <v>50</v>
      </c>
      <c r="AC358" s="1">
        <v>92</v>
      </c>
      <c r="AD358" s="1">
        <v>80</v>
      </c>
      <c r="AE358" s="1">
        <v>160</v>
      </c>
      <c r="AF358" s="1">
        <v>4.8</v>
      </c>
      <c r="AI358" s="1">
        <v>4.8</v>
      </c>
      <c r="AJ358" s="1">
        <v>2.9</v>
      </c>
      <c r="AK358" s="1" t="s">
        <v>51</v>
      </c>
      <c r="AL358" s="1" t="s">
        <v>50</v>
      </c>
      <c r="AN358" s="1" t="s">
        <v>51</v>
      </c>
      <c r="AO358" s="1" t="s">
        <v>51</v>
      </c>
      <c r="AP358" s="1" t="s">
        <v>51</v>
      </c>
      <c r="AQ358" s="1" t="s">
        <v>50</v>
      </c>
      <c r="AR358" s="1" t="s">
        <v>50</v>
      </c>
      <c r="AS358" s="1" t="s">
        <v>50</v>
      </c>
      <c r="AT358" s="1" t="s">
        <v>52</v>
      </c>
      <c r="AU358" s="1" t="s">
        <v>52</v>
      </c>
      <c r="AV358" s="1" t="s">
        <v>52</v>
      </c>
      <c r="AW358" s="6" t="s">
        <v>51</v>
      </c>
    </row>
    <row r="359" spans="1:49" x14ac:dyDescent="0.25">
      <c r="A359" s="4">
        <v>289796</v>
      </c>
      <c r="B359" s="1">
        <v>56</v>
      </c>
      <c r="C359" s="1">
        <v>56</v>
      </c>
      <c r="D359" s="1">
        <v>55</v>
      </c>
      <c r="E359" s="1">
        <v>1</v>
      </c>
      <c r="F359" s="1" t="s">
        <v>418</v>
      </c>
      <c r="G359" s="3">
        <v>18128</v>
      </c>
      <c r="H359" s="1">
        <v>69</v>
      </c>
      <c r="I359" s="1" t="s">
        <v>46</v>
      </c>
      <c r="J359" s="1" t="s">
        <v>57</v>
      </c>
      <c r="K359" s="1" t="s">
        <v>58</v>
      </c>
      <c r="L359" s="1">
        <v>35.799999999999997</v>
      </c>
      <c r="M359" s="1">
        <v>110</v>
      </c>
      <c r="N359" s="1">
        <v>70</v>
      </c>
      <c r="O359" s="1">
        <v>40</v>
      </c>
      <c r="P359" s="1">
        <v>90</v>
      </c>
      <c r="Q359" s="1">
        <v>51</v>
      </c>
      <c r="R359" s="1" t="s">
        <v>54</v>
      </c>
      <c r="S359" s="1" t="s">
        <v>50</v>
      </c>
      <c r="T359" s="1" t="s">
        <v>51</v>
      </c>
      <c r="U359" s="1" t="s">
        <v>50</v>
      </c>
      <c r="V359" s="1" t="s">
        <v>51</v>
      </c>
      <c r="W359" s="1" t="s">
        <v>50</v>
      </c>
      <c r="X359" s="1" t="s">
        <v>50</v>
      </c>
      <c r="Y359" s="1" t="s">
        <v>50</v>
      </c>
      <c r="Z359" s="1" t="s">
        <v>52</v>
      </c>
      <c r="AA359" s="1" t="s">
        <v>50</v>
      </c>
      <c r="AB359" s="1" t="s">
        <v>50</v>
      </c>
      <c r="AC359" s="1">
        <v>121</v>
      </c>
      <c r="AD359" s="1">
        <v>40</v>
      </c>
      <c r="AF359" s="1">
        <v>4.5999999999999996</v>
      </c>
      <c r="AK359" s="1" t="s">
        <v>50</v>
      </c>
      <c r="AL359" s="1" t="s">
        <v>51</v>
      </c>
      <c r="AN359" s="1" t="s">
        <v>51</v>
      </c>
      <c r="AO359" s="1" t="s">
        <v>51</v>
      </c>
      <c r="AP359" s="1" t="s">
        <v>50</v>
      </c>
      <c r="AQ359" s="1" t="s">
        <v>50</v>
      </c>
      <c r="AR359" s="1" t="s">
        <v>51</v>
      </c>
      <c r="AS359" s="1" t="s">
        <v>50</v>
      </c>
      <c r="AT359" s="1" t="s">
        <v>52</v>
      </c>
      <c r="AU359" s="1" t="s">
        <v>52</v>
      </c>
      <c r="AV359" s="1" t="s">
        <v>52</v>
      </c>
      <c r="AW359" s="6" t="s">
        <v>51</v>
      </c>
    </row>
    <row r="360" spans="1:49" x14ac:dyDescent="0.25">
      <c r="A360" s="4">
        <v>290171</v>
      </c>
      <c r="B360" s="1">
        <v>65</v>
      </c>
      <c r="C360" s="1">
        <v>65</v>
      </c>
      <c r="D360" s="1">
        <v>65</v>
      </c>
      <c r="E360" s="1">
        <v>1</v>
      </c>
      <c r="F360" s="1" t="s">
        <v>419</v>
      </c>
      <c r="G360" s="3">
        <v>25708</v>
      </c>
      <c r="H360" s="1">
        <v>48</v>
      </c>
      <c r="I360" s="1" t="s">
        <v>56</v>
      </c>
      <c r="J360" s="1" t="s">
        <v>47</v>
      </c>
      <c r="K360" s="1" t="s">
        <v>58</v>
      </c>
      <c r="L360" s="1">
        <v>39.5</v>
      </c>
      <c r="M360" s="1">
        <v>100</v>
      </c>
      <c r="N360" s="1">
        <v>65</v>
      </c>
      <c r="O360" s="1">
        <v>35</v>
      </c>
      <c r="P360" s="1">
        <v>82.5</v>
      </c>
      <c r="Q360" s="1">
        <v>61</v>
      </c>
      <c r="R360" s="1" t="s">
        <v>54</v>
      </c>
      <c r="S360" s="1" t="s">
        <v>50</v>
      </c>
      <c r="T360" s="1" t="s">
        <v>51</v>
      </c>
      <c r="U360" s="1" t="s">
        <v>50</v>
      </c>
      <c r="V360" s="1" t="s">
        <v>50</v>
      </c>
      <c r="W360" s="1" t="s">
        <v>51</v>
      </c>
      <c r="X360" s="1" t="s">
        <v>51</v>
      </c>
      <c r="Y360" s="1" t="s">
        <v>50</v>
      </c>
      <c r="Z360" s="1" t="s">
        <v>52</v>
      </c>
      <c r="AA360" s="1" t="s">
        <v>50</v>
      </c>
      <c r="AB360" s="1" t="s">
        <v>51</v>
      </c>
      <c r="AC360" s="1">
        <v>145</v>
      </c>
      <c r="AD360" s="1">
        <v>49</v>
      </c>
      <c r="AE360" s="1">
        <v>108</v>
      </c>
      <c r="AF360" s="1">
        <v>4.5</v>
      </c>
      <c r="AK360" s="1" t="s">
        <v>50</v>
      </c>
      <c r="AL360" s="1" t="s">
        <v>50</v>
      </c>
      <c r="AM360" s="1" t="s">
        <v>50</v>
      </c>
      <c r="AN360" s="1" t="s">
        <v>51</v>
      </c>
      <c r="AO360" s="1" t="s">
        <v>51</v>
      </c>
      <c r="AP360" s="1" t="s">
        <v>51</v>
      </c>
      <c r="AQ360" s="1" t="s">
        <v>50</v>
      </c>
      <c r="AR360" s="2" t="s">
        <v>50</v>
      </c>
      <c r="AS360" s="1" t="s">
        <v>50</v>
      </c>
      <c r="AT360" s="2">
        <v>43047</v>
      </c>
      <c r="AU360" s="1">
        <v>0</v>
      </c>
      <c r="AV360" s="2">
        <v>43053</v>
      </c>
      <c r="AW360" s="6" t="s">
        <v>51</v>
      </c>
    </row>
    <row r="361" spans="1:49" x14ac:dyDescent="0.25">
      <c r="A361" s="4">
        <v>290237</v>
      </c>
      <c r="B361" s="1">
        <v>57</v>
      </c>
      <c r="D361" s="1">
        <v>57</v>
      </c>
      <c r="E361" s="1">
        <v>1</v>
      </c>
      <c r="F361" s="1" t="s">
        <v>420</v>
      </c>
      <c r="G361" s="3">
        <v>20137</v>
      </c>
      <c r="H361" s="1">
        <v>63</v>
      </c>
      <c r="I361" s="1" t="s">
        <v>56</v>
      </c>
      <c r="J361" s="1" t="s">
        <v>57</v>
      </c>
      <c r="K361" s="1" t="s">
        <v>58</v>
      </c>
      <c r="L361" s="1">
        <v>40.57</v>
      </c>
      <c r="M361" s="1">
        <v>120</v>
      </c>
      <c r="N361" s="1">
        <v>70</v>
      </c>
      <c r="O361" s="1">
        <v>50</v>
      </c>
      <c r="P361" s="1">
        <v>95</v>
      </c>
      <c r="Q361" s="1">
        <v>70</v>
      </c>
      <c r="R361" s="1" t="s">
        <v>54</v>
      </c>
      <c r="S361" s="1" t="s">
        <v>50</v>
      </c>
      <c r="T361" s="1" t="s">
        <v>51</v>
      </c>
      <c r="U361" s="1" t="s">
        <v>50</v>
      </c>
      <c r="V361" s="1" t="s">
        <v>51</v>
      </c>
      <c r="W361" s="1" t="s">
        <v>50</v>
      </c>
      <c r="X361" s="1" t="s">
        <v>50</v>
      </c>
      <c r="Y361" s="1" t="s">
        <v>51</v>
      </c>
      <c r="Z361" s="1" t="s">
        <v>52</v>
      </c>
      <c r="AA361" s="1" t="s">
        <v>50</v>
      </c>
      <c r="AB361" s="1" t="s">
        <v>50</v>
      </c>
      <c r="AI361" s="1" t="s">
        <v>52</v>
      </c>
      <c r="AJ361" s="1" t="s">
        <v>52</v>
      </c>
      <c r="AK361" s="1" t="s">
        <v>51</v>
      </c>
      <c r="AL361" s="1" t="s">
        <v>50</v>
      </c>
      <c r="AM361" s="1" t="s">
        <v>52</v>
      </c>
      <c r="AN361" s="1" t="s">
        <v>51</v>
      </c>
      <c r="AO361" s="1" t="s">
        <v>51</v>
      </c>
      <c r="AP361" s="1" t="s">
        <v>50</v>
      </c>
      <c r="AQ361" s="1" t="s">
        <v>50</v>
      </c>
      <c r="AR361" s="1" t="s">
        <v>51</v>
      </c>
      <c r="AS361" s="1" t="s">
        <v>51</v>
      </c>
      <c r="AT361" s="1" t="s">
        <v>52</v>
      </c>
      <c r="AU361" s="1" t="s">
        <v>52</v>
      </c>
      <c r="AV361" s="1" t="s">
        <v>52</v>
      </c>
      <c r="AW361" s="6" t="s">
        <v>51</v>
      </c>
    </row>
    <row r="362" spans="1:49" x14ac:dyDescent="0.25">
      <c r="A362" s="4">
        <v>290365</v>
      </c>
      <c r="B362" s="1">
        <v>75</v>
      </c>
      <c r="C362" s="1">
        <v>75</v>
      </c>
      <c r="E362" s="1">
        <v>1</v>
      </c>
      <c r="F362" s="1" t="s">
        <v>421</v>
      </c>
      <c r="G362" s="3">
        <v>13463</v>
      </c>
      <c r="H362" s="1">
        <v>82</v>
      </c>
      <c r="I362" s="1" t="s">
        <v>46</v>
      </c>
      <c r="J362" s="1" t="s">
        <v>47</v>
      </c>
      <c r="K362" s="1" t="s">
        <v>58</v>
      </c>
      <c r="L362" s="1">
        <v>32.369999999999997</v>
      </c>
      <c r="M362" s="1">
        <v>145</v>
      </c>
      <c r="N362" s="1">
        <v>75</v>
      </c>
      <c r="O362" s="1">
        <v>70</v>
      </c>
      <c r="P362" s="1">
        <v>110</v>
      </c>
      <c r="Q362" s="1">
        <v>76</v>
      </c>
      <c r="R362" s="1" t="s">
        <v>54</v>
      </c>
      <c r="S362" s="1" t="s">
        <v>50</v>
      </c>
      <c r="T362" s="1" t="s">
        <v>50</v>
      </c>
      <c r="U362" s="1" t="s">
        <v>51</v>
      </c>
      <c r="V362" s="1" t="s">
        <v>51</v>
      </c>
      <c r="W362" s="1" t="s">
        <v>50</v>
      </c>
      <c r="X362" s="1" t="s">
        <v>50</v>
      </c>
      <c r="Y362" s="1" t="s">
        <v>51</v>
      </c>
      <c r="Z362" s="1" t="s">
        <v>52</v>
      </c>
      <c r="AA362" s="1" t="s">
        <v>50</v>
      </c>
      <c r="AB362" s="1" t="s">
        <v>50</v>
      </c>
      <c r="AI362" s="1" t="s">
        <v>52</v>
      </c>
      <c r="AJ362" s="1" t="s">
        <v>52</v>
      </c>
      <c r="AK362" s="1" t="s">
        <v>50</v>
      </c>
      <c r="AL362" s="1" t="s">
        <v>51</v>
      </c>
      <c r="AM362" s="1" t="s">
        <v>52</v>
      </c>
      <c r="AO362" s="1" t="s">
        <v>50</v>
      </c>
      <c r="AQ362" s="1" t="s">
        <v>50</v>
      </c>
      <c r="AR362" s="1" t="s">
        <v>51</v>
      </c>
      <c r="AS362" s="1" t="s">
        <v>50</v>
      </c>
      <c r="AT362" s="1" t="s">
        <v>52</v>
      </c>
      <c r="AU362" s="1" t="s">
        <v>52</v>
      </c>
      <c r="AV362" s="1" t="s">
        <v>52</v>
      </c>
      <c r="AW362" s="6" t="s">
        <v>51</v>
      </c>
    </row>
    <row r="363" spans="1:49" x14ac:dyDescent="0.25">
      <c r="A363" s="4">
        <v>290440</v>
      </c>
      <c r="B363" s="1">
        <v>50</v>
      </c>
      <c r="D363" s="1">
        <v>50</v>
      </c>
      <c r="E363" s="1">
        <v>1</v>
      </c>
      <c r="F363" s="1" t="s">
        <v>422</v>
      </c>
      <c r="G363" s="3">
        <v>11980</v>
      </c>
      <c r="H363" s="1">
        <v>86</v>
      </c>
      <c r="I363" s="1" t="s">
        <v>56</v>
      </c>
      <c r="J363" s="1" t="s">
        <v>57</v>
      </c>
      <c r="K363" s="1" t="s">
        <v>58</v>
      </c>
      <c r="L363" s="1">
        <v>29.38</v>
      </c>
      <c r="M363" s="1">
        <v>118</v>
      </c>
      <c r="N363" s="1">
        <v>60</v>
      </c>
      <c r="O363" s="1">
        <v>58</v>
      </c>
      <c r="P363" s="1">
        <v>89</v>
      </c>
      <c r="Q363" s="1">
        <v>74</v>
      </c>
      <c r="R363" s="1" t="s">
        <v>59</v>
      </c>
      <c r="T363" s="1" t="s">
        <v>50</v>
      </c>
      <c r="U363" s="1" t="s">
        <v>50</v>
      </c>
      <c r="V363" s="1" t="s">
        <v>51</v>
      </c>
      <c r="W363" s="1" t="s">
        <v>51</v>
      </c>
      <c r="X363" s="1" t="s">
        <v>51</v>
      </c>
      <c r="Y363" s="1" t="s">
        <v>51</v>
      </c>
      <c r="Z363" s="1" t="s">
        <v>52</v>
      </c>
      <c r="AA363" s="1" t="s">
        <v>50</v>
      </c>
      <c r="AB363" s="1" t="s">
        <v>50</v>
      </c>
      <c r="AC363" s="1">
        <v>150</v>
      </c>
      <c r="AD363" s="1">
        <v>37</v>
      </c>
      <c r="AF363" s="1">
        <v>4.5999999999999996</v>
      </c>
      <c r="AI363" s="1" t="s">
        <v>52</v>
      </c>
      <c r="AJ363" s="1" t="s">
        <v>52</v>
      </c>
      <c r="AK363" s="1" t="s">
        <v>51</v>
      </c>
      <c r="AL363" s="1" t="s">
        <v>50</v>
      </c>
      <c r="AM363" s="1" t="s">
        <v>52</v>
      </c>
      <c r="AN363" s="1" t="s">
        <v>51</v>
      </c>
      <c r="AO363" s="1" t="s">
        <v>51</v>
      </c>
      <c r="AP363" s="1" t="s">
        <v>50</v>
      </c>
      <c r="AQ363" s="1" t="s">
        <v>50</v>
      </c>
      <c r="AR363" s="1" t="s">
        <v>51</v>
      </c>
      <c r="AS363" s="1" t="s">
        <v>50</v>
      </c>
      <c r="AT363" s="1" t="s">
        <v>52</v>
      </c>
      <c r="AU363" s="1" t="s">
        <v>52</v>
      </c>
      <c r="AV363" s="1" t="s">
        <v>52</v>
      </c>
      <c r="AW363" s="6" t="s">
        <v>51</v>
      </c>
    </row>
    <row r="364" spans="1:49" x14ac:dyDescent="0.25">
      <c r="A364" s="4">
        <v>290523</v>
      </c>
      <c r="B364" s="1">
        <v>64</v>
      </c>
      <c r="C364" s="1">
        <v>64</v>
      </c>
      <c r="D364" s="1">
        <v>64</v>
      </c>
      <c r="E364" s="1">
        <v>1</v>
      </c>
      <c r="F364" s="1" t="s">
        <v>423</v>
      </c>
      <c r="G364" s="3">
        <v>12123</v>
      </c>
      <c r="H364" s="1">
        <v>85</v>
      </c>
      <c r="I364" s="1" t="s">
        <v>46</v>
      </c>
      <c r="J364" s="1" t="s">
        <v>47</v>
      </c>
      <c r="K364" s="1" t="s">
        <v>58</v>
      </c>
      <c r="L364" s="1">
        <v>31.4</v>
      </c>
      <c r="M364" s="1">
        <v>105</v>
      </c>
      <c r="N364" s="1">
        <v>60</v>
      </c>
      <c r="O364" s="1">
        <v>45</v>
      </c>
      <c r="P364" s="1">
        <v>82.5</v>
      </c>
      <c r="Q364" s="1">
        <v>56</v>
      </c>
      <c r="R364" s="1" t="s">
        <v>54</v>
      </c>
      <c r="S364" s="1" t="s">
        <v>50</v>
      </c>
      <c r="T364" s="1" t="s">
        <v>50</v>
      </c>
      <c r="U364" s="1" t="s">
        <v>50</v>
      </c>
      <c r="V364" s="1" t="s">
        <v>51</v>
      </c>
      <c r="W364" s="1" t="s">
        <v>50</v>
      </c>
      <c r="X364" s="1" t="s">
        <v>50</v>
      </c>
      <c r="Y364" s="1" t="s">
        <v>50</v>
      </c>
      <c r="Z364" s="1" t="s">
        <v>52</v>
      </c>
      <c r="AA364" s="1" t="s">
        <v>50</v>
      </c>
      <c r="AB364" s="1" t="s">
        <v>50</v>
      </c>
      <c r="AC364" s="1">
        <v>90</v>
      </c>
      <c r="AD364" s="1">
        <v>51.8</v>
      </c>
      <c r="AE364" s="1">
        <v>137</v>
      </c>
      <c r="AF364" s="1">
        <v>4.7</v>
      </c>
      <c r="AG364" s="1">
        <v>340</v>
      </c>
      <c r="AI364" s="1">
        <v>3.6</v>
      </c>
      <c r="AJ364" s="1">
        <v>0.9</v>
      </c>
      <c r="AK364" s="1" t="s">
        <v>50</v>
      </c>
      <c r="AL364" s="1" t="s">
        <v>51</v>
      </c>
      <c r="AN364" s="1" t="s">
        <v>51</v>
      </c>
      <c r="AO364" s="1" t="s">
        <v>51</v>
      </c>
      <c r="AP364" s="1" t="s">
        <v>50</v>
      </c>
      <c r="AQ364" s="1" t="s">
        <v>50</v>
      </c>
      <c r="AR364" s="1" t="s">
        <v>51</v>
      </c>
      <c r="AS364" s="1" t="s">
        <v>50</v>
      </c>
      <c r="AT364" s="1" t="s">
        <v>52</v>
      </c>
      <c r="AU364" s="1" t="s">
        <v>52</v>
      </c>
      <c r="AV364" s="1" t="s">
        <v>52</v>
      </c>
      <c r="AW364" s="6" t="s">
        <v>51</v>
      </c>
    </row>
    <row r="365" spans="1:49" x14ac:dyDescent="0.25">
      <c r="A365" s="4">
        <v>290562</v>
      </c>
      <c r="B365" s="1">
        <v>51</v>
      </c>
      <c r="D365" s="1">
        <v>51</v>
      </c>
      <c r="E365" s="1">
        <v>1</v>
      </c>
      <c r="F365" s="1" t="s">
        <v>424</v>
      </c>
      <c r="G365" s="3">
        <v>13661</v>
      </c>
      <c r="H365" s="1">
        <v>81</v>
      </c>
      <c r="I365" s="1" t="s">
        <v>46</v>
      </c>
      <c r="J365" s="1" t="s">
        <v>57</v>
      </c>
      <c r="K365" s="1" t="s">
        <v>58</v>
      </c>
      <c r="L365" s="1">
        <v>27.71</v>
      </c>
      <c r="M365" s="1">
        <v>145</v>
      </c>
      <c r="N365" s="1">
        <v>80</v>
      </c>
      <c r="O365" s="1">
        <v>65</v>
      </c>
      <c r="P365" s="1">
        <v>112.5</v>
      </c>
      <c r="Q365" s="1">
        <v>85</v>
      </c>
      <c r="R365" s="1" t="s">
        <v>54</v>
      </c>
      <c r="S365" s="1" t="s">
        <v>51</v>
      </c>
      <c r="T365" s="1" t="s">
        <v>50</v>
      </c>
      <c r="U365" s="1" t="s">
        <v>51</v>
      </c>
      <c r="V365" s="1" t="s">
        <v>51</v>
      </c>
      <c r="W365" s="1" t="s">
        <v>50</v>
      </c>
      <c r="X365" s="1" t="s">
        <v>50</v>
      </c>
      <c r="Y365" s="1" t="s">
        <v>51</v>
      </c>
      <c r="Z365" s="1" t="s">
        <v>52</v>
      </c>
      <c r="AA365" s="1" t="s">
        <v>50</v>
      </c>
      <c r="AB365" s="1" t="s">
        <v>51</v>
      </c>
      <c r="AC365" s="1">
        <v>98</v>
      </c>
      <c r="AD365" s="1">
        <v>48</v>
      </c>
      <c r="AE365" s="1">
        <v>11.1</v>
      </c>
      <c r="AF365" s="1">
        <v>4</v>
      </c>
      <c r="AI365" s="1" t="s">
        <v>52</v>
      </c>
      <c r="AJ365" s="1" t="s">
        <v>52</v>
      </c>
      <c r="AK365" s="1" t="s">
        <v>50</v>
      </c>
      <c r="AL365" s="1" t="s">
        <v>50</v>
      </c>
      <c r="AM365" s="1" t="s">
        <v>52</v>
      </c>
      <c r="AN365" s="1" t="s">
        <v>50</v>
      </c>
      <c r="AO365" s="1" t="s">
        <v>51</v>
      </c>
      <c r="AP365" s="1" t="s">
        <v>50</v>
      </c>
      <c r="AQ365" s="1" t="s">
        <v>50</v>
      </c>
      <c r="AR365" s="1" t="s">
        <v>50</v>
      </c>
      <c r="AS365" s="1" t="s">
        <v>50</v>
      </c>
      <c r="AT365" s="1" t="s">
        <v>52</v>
      </c>
      <c r="AU365" s="1" t="s">
        <v>52</v>
      </c>
      <c r="AV365" s="1" t="s">
        <v>52</v>
      </c>
      <c r="AW365" s="6" t="s">
        <v>51</v>
      </c>
    </row>
    <row r="366" spans="1:49" x14ac:dyDescent="0.25">
      <c r="A366" s="4">
        <v>290586</v>
      </c>
      <c r="B366" s="1">
        <v>52</v>
      </c>
      <c r="D366" s="1">
        <v>52</v>
      </c>
      <c r="E366" s="1">
        <v>1</v>
      </c>
      <c r="F366" s="1" t="s">
        <v>425</v>
      </c>
      <c r="G366" s="3">
        <v>11231</v>
      </c>
      <c r="H366" s="1">
        <v>88</v>
      </c>
      <c r="I366" s="1" t="s">
        <v>46</v>
      </c>
      <c r="J366" s="1" t="s">
        <v>47</v>
      </c>
      <c r="K366" s="1" t="s">
        <v>58</v>
      </c>
      <c r="L366" s="1">
        <v>28.8</v>
      </c>
      <c r="M366" s="1">
        <v>128</v>
      </c>
      <c r="N366" s="1">
        <v>60</v>
      </c>
      <c r="O366" s="1">
        <v>68</v>
      </c>
      <c r="P366" s="1">
        <v>94</v>
      </c>
      <c r="Q366" s="1">
        <v>48</v>
      </c>
      <c r="R366" s="1" t="s">
        <v>59</v>
      </c>
      <c r="S366" s="1" t="s">
        <v>50</v>
      </c>
      <c r="T366" s="1" t="s">
        <v>50</v>
      </c>
      <c r="U366" s="1" t="s">
        <v>50</v>
      </c>
      <c r="V366" s="1" t="s">
        <v>51</v>
      </c>
      <c r="W366" s="1" t="s">
        <v>51</v>
      </c>
      <c r="X366" s="1" t="s">
        <v>51</v>
      </c>
      <c r="Y366" s="1" t="s">
        <v>50</v>
      </c>
      <c r="Z366" s="1" t="s">
        <v>52</v>
      </c>
      <c r="AA366" s="1" t="s">
        <v>50</v>
      </c>
      <c r="AB366" s="1" t="s">
        <v>50</v>
      </c>
      <c r="AI366" s="1" t="s">
        <v>52</v>
      </c>
      <c r="AJ366" s="1" t="s">
        <v>52</v>
      </c>
      <c r="AK366" s="1" t="s">
        <v>50</v>
      </c>
      <c r="AL366" s="1" t="s">
        <v>50</v>
      </c>
      <c r="AM366" s="1" t="s">
        <v>52</v>
      </c>
      <c r="AN366" s="1" t="s">
        <v>51</v>
      </c>
      <c r="AO366" s="1" t="s">
        <v>51</v>
      </c>
      <c r="AP366" s="1" t="s">
        <v>50</v>
      </c>
      <c r="AQ366" s="1" t="s">
        <v>50</v>
      </c>
      <c r="AR366" s="1" t="s">
        <v>50</v>
      </c>
      <c r="AS366" s="1" t="s">
        <v>50</v>
      </c>
      <c r="AT366" s="1" t="s">
        <v>52</v>
      </c>
      <c r="AU366" s="1" t="s">
        <v>52</v>
      </c>
      <c r="AV366" s="1" t="s">
        <v>52</v>
      </c>
      <c r="AW366" s="6" t="s">
        <v>51</v>
      </c>
    </row>
    <row r="367" spans="1:49" x14ac:dyDescent="0.25">
      <c r="A367" s="4">
        <v>290741</v>
      </c>
      <c r="B367" s="1">
        <v>60</v>
      </c>
      <c r="C367" s="1">
        <v>60</v>
      </c>
      <c r="E367" s="1">
        <v>1</v>
      </c>
      <c r="F367" s="1" t="s">
        <v>426</v>
      </c>
      <c r="G367" s="3">
        <v>15441</v>
      </c>
      <c r="H367" s="1">
        <v>76</v>
      </c>
      <c r="I367" s="1" t="s">
        <v>56</v>
      </c>
      <c r="J367" s="1" t="s">
        <v>57</v>
      </c>
      <c r="K367" s="1" t="s">
        <v>58</v>
      </c>
      <c r="L367" s="1">
        <v>32.799999999999997</v>
      </c>
      <c r="M367" s="1">
        <v>138</v>
      </c>
      <c r="N367" s="1">
        <v>70</v>
      </c>
      <c r="O367" s="1">
        <v>68</v>
      </c>
      <c r="P367" s="1">
        <v>104</v>
      </c>
      <c r="Q367" s="1">
        <v>76</v>
      </c>
      <c r="R367" s="1" t="s">
        <v>59</v>
      </c>
      <c r="S367" s="1" t="s">
        <v>50</v>
      </c>
      <c r="T367" s="1" t="s">
        <v>51</v>
      </c>
      <c r="U367" s="1" t="s">
        <v>51</v>
      </c>
      <c r="V367" s="1" t="s">
        <v>51</v>
      </c>
      <c r="W367" s="1" t="s">
        <v>50</v>
      </c>
      <c r="X367" s="1" t="s">
        <v>51</v>
      </c>
      <c r="Y367" s="1" t="s">
        <v>51</v>
      </c>
      <c r="Z367" s="1" t="s">
        <v>52</v>
      </c>
      <c r="AA367" s="1" t="s">
        <v>51</v>
      </c>
      <c r="AB367" s="1" t="s">
        <v>50</v>
      </c>
      <c r="AK367" s="1" t="s">
        <v>50</v>
      </c>
      <c r="AL367" s="1" t="s">
        <v>51</v>
      </c>
      <c r="AN367" s="1" t="s">
        <v>51</v>
      </c>
      <c r="AO367" s="1" t="s">
        <v>50</v>
      </c>
      <c r="AP367" s="1" t="s">
        <v>50</v>
      </c>
      <c r="AQ367" s="1" t="s">
        <v>50</v>
      </c>
      <c r="AR367" s="1" t="s">
        <v>51</v>
      </c>
      <c r="AS367" s="1" t="s">
        <v>50</v>
      </c>
      <c r="AT367" s="1" t="s">
        <v>52</v>
      </c>
      <c r="AU367" s="1" t="s">
        <v>52</v>
      </c>
      <c r="AV367" s="1" t="s">
        <v>52</v>
      </c>
      <c r="AW367" s="6" t="s">
        <v>51</v>
      </c>
    </row>
    <row r="368" spans="1:49" x14ac:dyDescent="0.25">
      <c r="A368" s="4">
        <v>290980</v>
      </c>
      <c r="B368" s="1">
        <v>52</v>
      </c>
      <c r="C368" s="1">
        <v>52</v>
      </c>
      <c r="D368" s="1">
        <v>52</v>
      </c>
      <c r="E368" s="1">
        <v>1</v>
      </c>
      <c r="F368" s="1" t="s">
        <v>427</v>
      </c>
      <c r="G368" s="3">
        <v>12823</v>
      </c>
      <c r="H368" s="1">
        <v>83</v>
      </c>
      <c r="I368" s="1" t="s">
        <v>56</v>
      </c>
      <c r="J368" s="1" t="s">
        <v>47</v>
      </c>
      <c r="K368" s="1" t="s">
        <v>58</v>
      </c>
      <c r="L368" s="1">
        <v>38.1</v>
      </c>
      <c r="M368" s="1">
        <v>110</v>
      </c>
      <c r="N368" s="1">
        <v>70</v>
      </c>
      <c r="O368" s="1">
        <v>40</v>
      </c>
      <c r="P368" s="1">
        <v>90</v>
      </c>
      <c r="Q368" s="1">
        <v>99</v>
      </c>
      <c r="R368" s="1" t="s">
        <v>54</v>
      </c>
      <c r="S368" s="1" t="s">
        <v>50</v>
      </c>
      <c r="T368" s="1" t="s">
        <v>50</v>
      </c>
      <c r="U368" s="1" t="s">
        <v>50</v>
      </c>
      <c r="V368" s="1" t="s">
        <v>51</v>
      </c>
      <c r="W368" s="1" t="s">
        <v>51</v>
      </c>
      <c r="X368" s="1" t="s">
        <v>51</v>
      </c>
      <c r="Y368" s="1" t="s">
        <v>51</v>
      </c>
      <c r="Z368" s="1" t="s">
        <v>52</v>
      </c>
      <c r="AA368" s="1" t="s">
        <v>51</v>
      </c>
      <c r="AB368" s="1" t="s">
        <v>50</v>
      </c>
      <c r="AC368" s="1">
        <v>80</v>
      </c>
      <c r="AD368" s="1">
        <v>79</v>
      </c>
      <c r="AE368" s="1">
        <v>162</v>
      </c>
      <c r="AF368" s="1">
        <v>4.8</v>
      </c>
      <c r="AK368" s="1" t="s">
        <v>50</v>
      </c>
      <c r="AL368" s="1" t="s">
        <v>51</v>
      </c>
      <c r="AN368" s="1" t="s">
        <v>50</v>
      </c>
      <c r="AO368" s="1" t="s">
        <v>51</v>
      </c>
      <c r="AP368" s="1" t="s">
        <v>50</v>
      </c>
      <c r="AQ368" s="1" t="s">
        <v>50</v>
      </c>
      <c r="AR368" s="1" t="s">
        <v>51</v>
      </c>
      <c r="AS368" s="1" t="s">
        <v>50</v>
      </c>
      <c r="AT368" s="1" t="s">
        <v>52</v>
      </c>
      <c r="AU368" s="1" t="s">
        <v>52</v>
      </c>
      <c r="AV368" s="1" t="s">
        <v>52</v>
      </c>
      <c r="AW368" s="6" t="s">
        <v>51</v>
      </c>
    </row>
    <row r="369" spans="1:49" x14ac:dyDescent="0.25">
      <c r="A369" s="4">
        <v>291138</v>
      </c>
      <c r="B369" s="1">
        <v>57</v>
      </c>
      <c r="C369" s="1">
        <v>57</v>
      </c>
      <c r="D369" s="1">
        <v>38</v>
      </c>
      <c r="E369" s="1">
        <v>1</v>
      </c>
      <c r="F369" s="1" t="s">
        <v>428</v>
      </c>
      <c r="G369" s="3">
        <v>14107</v>
      </c>
      <c r="H369" s="1">
        <v>80</v>
      </c>
      <c r="I369" s="1" t="s">
        <v>46</v>
      </c>
      <c r="J369" s="1" t="s">
        <v>47</v>
      </c>
      <c r="K369" s="1" t="s">
        <v>58</v>
      </c>
      <c r="L369" s="1">
        <v>28.2</v>
      </c>
      <c r="M369" s="1">
        <v>160</v>
      </c>
      <c r="N369" s="1">
        <v>80</v>
      </c>
      <c r="O369" s="1">
        <v>80</v>
      </c>
      <c r="P369" s="1">
        <v>120</v>
      </c>
      <c r="Q369" s="1">
        <v>57</v>
      </c>
      <c r="R369" s="1" t="s">
        <v>54</v>
      </c>
      <c r="S369" s="1" t="s">
        <v>50</v>
      </c>
      <c r="T369" s="1" t="s">
        <v>50</v>
      </c>
      <c r="U369" s="1" t="s">
        <v>50</v>
      </c>
      <c r="V369" s="1" t="s">
        <v>51</v>
      </c>
      <c r="W369" s="1" t="s">
        <v>50</v>
      </c>
      <c r="X369" s="1" t="s">
        <v>51</v>
      </c>
      <c r="Y369" s="1" t="s">
        <v>50</v>
      </c>
      <c r="Z369" s="1" t="s">
        <v>52</v>
      </c>
      <c r="AA369" s="1" t="s">
        <v>50</v>
      </c>
      <c r="AB369" s="1" t="s">
        <v>50</v>
      </c>
      <c r="AC369" s="1">
        <v>142</v>
      </c>
      <c r="AD369" s="1">
        <v>30</v>
      </c>
      <c r="AE369" s="1">
        <v>124</v>
      </c>
      <c r="AF369" s="1">
        <v>5</v>
      </c>
      <c r="AK369" s="1" t="s">
        <v>50</v>
      </c>
      <c r="AL369" s="1" t="s">
        <v>51</v>
      </c>
      <c r="AM369" s="1" t="s">
        <v>50</v>
      </c>
      <c r="AN369" s="1" t="s">
        <v>51</v>
      </c>
      <c r="AO369" s="1" t="s">
        <v>50</v>
      </c>
      <c r="AP369" s="1" t="s">
        <v>50</v>
      </c>
      <c r="AQ369" s="1" t="s">
        <v>50</v>
      </c>
      <c r="AR369" s="1" t="s">
        <v>51</v>
      </c>
      <c r="AS369" s="1" t="s">
        <v>50</v>
      </c>
      <c r="AT369" s="1" t="s">
        <v>52</v>
      </c>
      <c r="AU369" s="1" t="s">
        <v>52</v>
      </c>
      <c r="AV369" s="1" t="s">
        <v>52</v>
      </c>
      <c r="AW369" s="6" t="s">
        <v>50</v>
      </c>
    </row>
    <row r="370" spans="1:49" x14ac:dyDescent="0.25">
      <c r="A370" s="4">
        <v>291167</v>
      </c>
      <c r="B370" s="1">
        <v>70</v>
      </c>
      <c r="D370" s="1">
        <v>70</v>
      </c>
      <c r="E370" s="1">
        <v>1</v>
      </c>
      <c r="F370" s="1" t="s">
        <v>429</v>
      </c>
      <c r="G370" s="3">
        <v>14023</v>
      </c>
      <c r="H370" s="1">
        <v>80</v>
      </c>
      <c r="I370" s="1" t="s">
        <v>46</v>
      </c>
      <c r="J370" s="1" t="s">
        <v>47</v>
      </c>
      <c r="K370" s="1" t="s">
        <v>58</v>
      </c>
      <c r="L370" s="1">
        <v>37.630000000000003</v>
      </c>
      <c r="M370" s="1">
        <v>125</v>
      </c>
      <c r="N370" s="1">
        <v>85</v>
      </c>
      <c r="O370" s="1">
        <v>40</v>
      </c>
      <c r="P370" s="1">
        <v>105</v>
      </c>
      <c r="Q370" s="1">
        <v>59</v>
      </c>
      <c r="R370" s="1" t="s">
        <v>54</v>
      </c>
      <c r="S370" s="1" t="s">
        <v>51</v>
      </c>
      <c r="T370" s="1" t="s">
        <v>51</v>
      </c>
      <c r="U370" s="1" t="s">
        <v>50</v>
      </c>
      <c r="V370" s="1" t="s">
        <v>51</v>
      </c>
      <c r="W370" s="1" t="s">
        <v>50</v>
      </c>
      <c r="X370" s="1" t="s">
        <v>51</v>
      </c>
      <c r="Y370" s="1" t="s">
        <v>50</v>
      </c>
      <c r="Z370" s="1" t="s">
        <v>52</v>
      </c>
      <c r="AA370" s="1" t="s">
        <v>50</v>
      </c>
      <c r="AB370" s="1" t="s">
        <v>51</v>
      </c>
      <c r="AC370" s="1">
        <v>68</v>
      </c>
      <c r="AD370" s="1">
        <v>75</v>
      </c>
      <c r="AE370" s="1">
        <v>119</v>
      </c>
      <c r="AF370" s="1">
        <v>4</v>
      </c>
      <c r="AI370" s="1" t="s">
        <v>52</v>
      </c>
      <c r="AJ370" s="1" t="s">
        <v>52</v>
      </c>
      <c r="AK370" s="1" t="s">
        <v>50</v>
      </c>
      <c r="AL370" s="1" t="s">
        <v>51</v>
      </c>
      <c r="AM370" s="1" t="s">
        <v>52</v>
      </c>
      <c r="AN370" s="1" t="s">
        <v>51</v>
      </c>
      <c r="AO370" s="1" t="s">
        <v>50</v>
      </c>
      <c r="AQ370" s="1" t="s">
        <v>50</v>
      </c>
      <c r="AR370" s="1" t="s">
        <v>50</v>
      </c>
      <c r="AS370" s="1" t="s">
        <v>50</v>
      </c>
      <c r="AT370" s="1" t="s">
        <v>52</v>
      </c>
      <c r="AU370" s="1" t="s">
        <v>52</v>
      </c>
      <c r="AV370" s="1" t="s">
        <v>52</v>
      </c>
      <c r="AW370" s="6" t="s">
        <v>50</v>
      </c>
    </row>
    <row r="371" spans="1:49" x14ac:dyDescent="0.25">
      <c r="A371" s="4">
        <v>291412</v>
      </c>
      <c r="B371" s="1">
        <v>59</v>
      </c>
      <c r="C371" s="1">
        <v>59</v>
      </c>
      <c r="D371" s="1">
        <v>36</v>
      </c>
      <c r="E371" s="1">
        <v>1</v>
      </c>
      <c r="F371" s="1" t="s">
        <v>430</v>
      </c>
      <c r="G371" s="3">
        <v>15917</v>
      </c>
      <c r="H371" s="1">
        <v>75</v>
      </c>
      <c r="I371" s="1" t="s">
        <v>56</v>
      </c>
      <c r="J371" s="1" t="s">
        <v>57</v>
      </c>
      <c r="K371" s="1" t="s">
        <v>58</v>
      </c>
      <c r="L371" s="1">
        <v>22</v>
      </c>
      <c r="M371" s="1">
        <v>135</v>
      </c>
      <c r="N371" s="1">
        <v>80</v>
      </c>
      <c r="O371" s="1">
        <v>55</v>
      </c>
      <c r="P371" s="1">
        <v>107.5</v>
      </c>
      <c r="Q371" s="1">
        <v>68</v>
      </c>
      <c r="R371" s="1" t="s">
        <v>49</v>
      </c>
      <c r="S371" s="1" t="s">
        <v>50</v>
      </c>
      <c r="T371" s="1" t="s">
        <v>50</v>
      </c>
      <c r="U371" s="1" t="s">
        <v>50</v>
      </c>
      <c r="V371" s="1" t="s">
        <v>51</v>
      </c>
      <c r="W371" s="1" t="s">
        <v>50</v>
      </c>
      <c r="X371" s="1" t="s">
        <v>50</v>
      </c>
      <c r="Y371" s="1" t="s">
        <v>51</v>
      </c>
      <c r="Z371" s="1" t="s">
        <v>52</v>
      </c>
      <c r="AA371" s="1" t="s">
        <v>50</v>
      </c>
      <c r="AB371" s="1" t="s">
        <v>50</v>
      </c>
      <c r="AC371" s="1">
        <v>86</v>
      </c>
      <c r="AD371" s="1">
        <v>78</v>
      </c>
      <c r="AE371" s="1">
        <v>148</v>
      </c>
      <c r="AF371" s="1">
        <v>4.8</v>
      </c>
      <c r="AI371" s="1">
        <v>3.1</v>
      </c>
      <c r="AJ371" s="1">
        <v>1.1000000000000001</v>
      </c>
      <c r="AK371" s="1" t="s">
        <v>51</v>
      </c>
      <c r="AL371" s="1" t="s">
        <v>50</v>
      </c>
      <c r="AM371" s="1" t="s">
        <v>50</v>
      </c>
      <c r="AN371" s="1" t="s">
        <v>51</v>
      </c>
      <c r="AO371" s="1" t="s">
        <v>51</v>
      </c>
      <c r="AP371" s="1" t="s">
        <v>51</v>
      </c>
      <c r="AQ371" s="1" t="s">
        <v>50</v>
      </c>
      <c r="AR371" s="1" t="s">
        <v>51</v>
      </c>
      <c r="AS371" s="1" t="s">
        <v>50</v>
      </c>
      <c r="AT371" s="1" t="s">
        <v>52</v>
      </c>
      <c r="AU371" s="1" t="s">
        <v>52</v>
      </c>
      <c r="AV371" s="1" t="s">
        <v>52</v>
      </c>
      <c r="AW371" s="6" t="s">
        <v>51</v>
      </c>
    </row>
    <row r="372" spans="1:49" x14ac:dyDescent="0.25">
      <c r="A372" s="4">
        <v>291426</v>
      </c>
      <c r="B372" s="1">
        <v>60</v>
      </c>
      <c r="C372" s="1">
        <v>60</v>
      </c>
      <c r="D372" s="1">
        <v>43</v>
      </c>
      <c r="E372" s="1">
        <v>1</v>
      </c>
      <c r="F372" s="1" t="s">
        <v>431</v>
      </c>
      <c r="G372" s="3">
        <v>19055</v>
      </c>
      <c r="H372" s="1">
        <v>66</v>
      </c>
      <c r="I372" s="1" t="s">
        <v>46</v>
      </c>
      <c r="J372" s="1" t="s">
        <v>57</v>
      </c>
      <c r="K372" s="1" t="s">
        <v>58</v>
      </c>
      <c r="L372" s="1">
        <v>28.4</v>
      </c>
      <c r="M372" s="1">
        <v>130</v>
      </c>
      <c r="N372" s="1">
        <v>80</v>
      </c>
      <c r="O372" s="1">
        <v>50</v>
      </c>
      <c r="P372" s="1">
        <v>105</v>
      </c>
      <c r="Q372" s="1">
        <v>79</v>
      </c>
      <c r="R372" s="1" t="s">
        <v>49</v>
      </c>
      <c r="S372" s="1" t="s">
        <v>50</v>
      </c>
      <c r="T372" s="1" t="s">
        <v>50</v>
      </c>
      <c r="U372" s="1" t="s">
        <v>50</v>
      </c>
      <c r="V372" s="1" t="s">
        <v>50</v>
      </c>
      <c r="W372" s="1" t="s">
        <v>50</v>
      </c>
      <c r="X372" s="1" t="s">
        <v>50</v>
      </c>
      <c r="Y372" s="1" t="s">
        <v>50</v>
      </c>
      <c r="Z372" s="1" t="s">
        <v>52</v>
      </c>
      <c r="AA372" s="1" t="s">
        <v>50</v>
      </c>
      <c r="AB372" s="1" t="s">
        <v>50</v>
      </c>
      <c r="AC372" s="1">
        <v>93</v>
      </c>
      <c r="AD372" s="1">
        <v>56</v>
      </c>
      <c r="AE372" s="1">
        <v>135</v>
      </c>
      <c r="AF372" s="1">
        <v>4.0999999999999996</v>
      </c>
      <c r="AK372" s="1" t="s">
        <v>51</v>
      </c>
      <c r="AL372" s="1" t="s">
        <v>50</v>
      </c>
      <c r="AM372" s="1" t="s">
        <v>50</v>
      </c>
      <c r="AN372" s="1" t="s">
        <v>51</v>
      </c>
      <c r="AO372" s="1" t="s">
        <v>50</v>
      </c>
      <c r="AP372" s="1" t="s">
        <v>50</v>
      </c>
      <c r="AQ372" s="1" t="s">
        <v>50</v>
      </c>
      <c r="AR372" s="1" t="s">
        <v>50</v>
      </c>
      <c r="AS372" s="1" t="s">
        <v>50</v>
      </c>
      <c r="AT372" s="1" t="s">
        <v>52</v>
      </c>
      <c r="AU372" s="1" t="s">
        <v>52</v>
      </c>
      <c r="AV372" s="1" t="s">
        <v>52</v>
      </c>
      <c r="AW372" s="6" t="s">
        <v>50</v>
      </c>
    </row>
    <row r="373" spans="1:49" x14ac:dyDescent="0.25">
      <c r="A373" s="4">
        <v>291521</v>
      </c>
      <c r="B373" s="1">
        <v>65</v>
      </c>
      <c r="D373" s="1">
        <v>65</v>
      </c>
      <c r="E373" s="1">
        <v>1</v>
      </c>
      <c r="F373" s="1" t="s">
        <v>432</v>
      </c>
      <c r="G373" s="3">
        <v>11333</v>
      </c>
      <c r="H373" s="1">
        <v>87</v>
      </c>
      <c r="I373" s="1" t="s">
        <v>46</v>
      </c>
      <c r="J373" s="1" t="s">
        <v>57</v>
      </c>
      <c r="K373" s="1" t="s">
        <v>58</v>
      </c>
      <c r="L373" s="1">
        <v>22.45</v>
      </c>
      <c r="M373" s="1">
        <v>120</v>
      </c>
      <c r="N373" s="1">
        <v>60</v>
      </c>
      <c r="O373" s="1">
        <v>60</v>
      </c>
      <c r="P373" s="1">
        <v>90</v>
      </c>
      <c r="Q373" s="1">
        <v>75</v>
      </c>
      <c r="R373" s="1" t="s">
        <v>54</v>
      </c>
      <c r="S373" s="1" t="s">
        <v>50</v>
      </c>
      <c r="T373" s="1" t="s">
        <v>50</v>
      </c>
      <c r="U373" s="1" t="s">
        <v>50</v>
      </c>
      <c r="V373" s="1" t="s">
        <v>51</v>
      </c>
      <c r="W373" s="1" t="s">
        <v>51</v>
      </c>
      <c r="X373" s="1" t="s">
        <v>50</v>
      </c>
      <c r="Y373" s="1" t="s">
        <v>50</v>
      </c>
      <c r="Z373" s="1" t="b">
        <v>1</v>
      </c>
      <c r="AA373" s="1" t="s">
        <v>50</v>
      </c>
      <c r="AB373" s="1" t="s">
        <v>50</v>
      </c>
      <c r="AC373" s="1">
        <v>54</v>
      </c>
      <c r="AD373" s="1">
        <v>83</v>
      </c>
      <c r="AE373" s="1">
        <v>140</v>
      </c>
      <c r="AF373" s="1">
        <v>3.8</v>
      </c>
      <c r="AI373" s="1" t="s">
        <v>52</v>
      </c>
      <c r="AJ373" s="1" t="s">
        <v>52</v>
      </c>
      <c r="AK373" s="1" t="s">
        <v>50</v>
      </c>
      <c r="AL373" s="1" t="s">
        <v>50</v>
      </c>
      <c r="AM373" s="1" t="s">
        <v>52</v>
      </c>
      <c r="AN373" s="1" t="s">
        <v>50</v>
      </c>
      <c r="AO373" s="1" t="s">
        <v>51</v>
      </c>
      <c r="AP373" s="1" t="s">
        <v>50</v>
      </c>
      <c r="AQ373" s="1" t="s">
        <v>50</v>
      </c>
      <c r="AR373" s="1" t="s">
        <v>51</v>
      </c>
      <c r="AS373" s="1" t="s">
        <v>50</v>
      </c>
      <c r="AT373" s="1" t="s">
        <v>52</v>
      </c>
      <c r="AU373" s="1" t="s">
        <v>52</v>
      </c>
      <c r="AV373" s="1" t="s">
        <v>52</v>
      </c>
      <c r="AW373" s="6" t="s">
        <v>51</v>
      </c>
    </row>
    <row r="374" spans="1:49" x14ac:dyDescent="0.25">
      <c r="A374" s="4">
        <v>291576</v>
      </c>
      <c r="B374" s="1">
        <v>64</v>
      </c>
      <c r="D374" s="1">
        <v>64</v>
      </c>
      <c r="E374" s="1">
        <v>1</v>
      </c>
      <c r="F374" s="1" t="s">
        <v>433</v>
      </c>
      <c r="G374" s="3">
        <v>9941</v>
      </c>
      <c r="H374" s="1">
        <v>91</v>
      </c>
      <c r="I374" s="1" t="s">
        <v>46</v>
      </c>
      <c r="J374" s="1" t="s">
        <v>47</v>
      </c>
      <c r="K374" s="1" t="s">
        <v>58</v>
      </c>
      <c r="L374" s="1">
        <v>21.1</v>
      </c>
      <c r="M374" s="1">
        <v>120</v>
      </c>
      <c r="N374" s="1">
        <v>60</v>
      </c>
      <c r="O374" s="1">
        <v>60</v>
      </c>
      <c r="P374" s="1">
        <v>90</v>
      </c>
      <c r="Q374" s="1">
        <v>60</v>
      </c>
      <c r="R374" s="1" t="s">
        <v>54</v>
      </c>
      <c r="S374" s="1" t="s">
        <v>50</v>
      </c>
      <c r="T374" s="1" t="s">
        <v>50</v>
      </c>
      <c r="U374" s="1" t="s">
        <v>50</v>
      </c>
      <c r="V374" s="1" t="s">
        <v>51</v>
      </c>
      <c r="W374" s="1" t="s">
        <v>50</v>
      </c>
      <c r="X374" s="1" t="s">
        <v>51</v>
      </c>
      <c r="Y374" s="1" t="s">
        <v>50</v>
      </c>
      <c r="Z374" s="1" t="s">
        <v>52</v>
      </c>
      <c r="AA374" s="1" t="s">
        <v>51</v>
      </c>
      <c r="AB374" s="1" t="s">
        <v>51</v>
      </c>
      <c r="AC374" s="1">
        <v>148</v>
      </c>
      <c r="AD374" s="1">
        <v>27</v>
      </c>
      <c r="AE374" s="1">
        <v>111</v>
      </c>
      <c r="AF374" s="1">
        <v>5</v>
      </c>
      <c r="AI374" s="1" t="s">
        <v>52</v>
      </c>
      <c r="AJ374" s="1" t="s">
        <v>52</v>
      </c>
      <c r="AK374" s="1" t="s">
        <v>51</v>
      </c>
      <c r="AL374" s="1" t="s">
        <v>50</v>
      </c>
      <c r="AM374" s="1" t="s">
        <v>52</v>
      </c>
      <c r="AN374" s="1" t="s">
        <v>51</v>
      </c>
      <c r="AO374" s="1" t="s">
        <v>51</v>
      </c>
      <c r="AP374" s="1" t="s">
        <v>50</v>
      </c>
      <c r="AQ374" s="1" t="s">
        <v>50</v>
      </c>
      <c r="AR374" s="1" t="s">
        <v>51</v>
      </c>
      <c r="AS374" s="1" t="s">
        <v>50</v>
      </c>
      <c r="AT374" s="1" t="s">
        <v>52</v>
      </c>
      <c r="AU374" s="1" t="s">
        <v>52</v>
      </c>
      <c r="AV374" s="1" t="s">
        <v>52</v>
      </c>
      <c r="AW374" s="6" t="s">
        <v>51</v>
      </c>
    </row>
    <row r="375" spans="1:49" x14ac:dyDescent="0.25">
      <c r="A375" s="4">
        <v>291688</v>
      </c>
      <c r="B375" s="1">
        <v>65</v>
      </c>
      <c r="C375" s="1">
        <v>65</v>
      </c>
      <c r="D375" s="1">
        <v>65</v>
      </c>
      <c r="E375" s="1">
        <v>1</v>
      </c>
      <c r="F375" s="1" t="s">
        <v>434</v>
      </c>
      <c r="G375" s="3">
        <v>10160</v>
      </c>
      <c r="H375" s="1">
        <v>91</v>
      </c>
      <c r="I375" s="1" t="s">
        <v>46</v>
      </c>
      <c r="J375" s="1" t="s">
        <v>47</v>
      </c>
      <c r="K375" s="1" t="s">
        <v>58</v>
      </c>
      <c r="L375" s="1">
        <v>24</v>
      </c>
      <c r="M375" s="1">
        <v>140</v>
      </c>
      <c r="N375" s="1">
        <v>80</v>
      </c>
      <c r="O375" s="1">
        <v>60</v>
      </c>
      <c r="P375" s="1">
        <v>110</v>
      </c>
      <c r="Q375" s="1">
        <v>59</v>
      </c>
      <c r="R375" s="1" t="s">
        <v>59</v>
      </c>
      <c r="S375" s="1" t="s">
        <v>51</v>
      </c>
      <c r="T375" s="1" t="s">
        <v>50</v>
      </c>
      <c r="U375" s="1" t="s">
        <v>50</v>
      </c>
      <c r="V375" s="1" t="s">
        <v>51</v>
      </c>
      <c r="W375" s="1" t="s">
        <v>50</v>
      </c>
      <c r="X375" s="1" t="s">
        <v>50</v>
      </c>
      <c r="Y375" s="1" t="s">
        <v>50</v>
      </c>
      <c r="Z375" s="1" t="s">
        <v>52</v>
      </c>
      <c r="AA375" s="1" t="s">
        <v>50</v>
      </c>
      <c r="AB375" s="1" t="s">
        <v>50</v>
      </c>
      <c r="AC375" s="1">
        <v>85</v>
      </c>
      <c r="AD375" s="1">
        <v>53</v>
      </c>
      <c r="AE375" s="1">
        <v>131</v>
      </c>
      <c r="AF375" s="1">
        <v>5.0999999999999996</v>
      </c>
      <c r="AK375" s="1" t="s">
        <v>50</v>
      </c>
      <c r="AL375" s="1" t="s">
        <v>50</v>
      </c>
      <c r="AN375" s="1" t="s">
        <v>51</v>
      </c>
      <c r="AO375" s="1" t="s">
        <v>51</v>
      </c>
      <c r="AP375" s="1" t="s">
        <v>50</v>
      </c>
      <c r="AQ375" s="1" t="s">
        <v>50</v>
      </c>
      <c r="AR375" s="1" t="s">
        <v>51</v>
      </c>
      <c r="AS375" s="1" t="s">
        <v>51</v>
      </c>
      <c r="AT375" s="1" t="s">
        <v>52</v>
      </c>
      <c r="AU375" s="1" t="s">
        <v>52</v>
      </c>
      <c r="AV375" s="1" t="s">
        <v>52</v>
      </c>
      <c r="AW375" s="6" t="s">
        <v>51</v>
      </c>
    </row>
    <row r="376" spans="1:49" x14ac:dyDescent="0.25">
      <c r="A376" s="4">
        <v>291950</v>
      </c>
      <c r="B376" s="1">
        <v>62</v>
      </c>
      <c r="C376" s="1">
        <v>62</v>
      </c>
      <c r="D376" s="1">
        <v>62</v>
      </c>
      <c r="E376" s="1">
        <v>1</v>
      </c>
      <c r="F376" s="1" t="s">
        <v>435</v>
      </c>
      <c r="G376" s="3">
        <v>13802</v>
      </c>
      <c r="H376" s="1">
        <v>81</v>
      </c>
      <c r="I376" s="1" t="s">
        <v>46</v>
      </c>
      <c r="J376" s="1" t="s">
        <v>47</v>
      </c>
      <c r="K376" s="1" t="s">
        <v>58</v>
      </c>
      <c r="L376" s="1">
        <v>35.1</v>
      </c>
      <c r="M376" s="1">
        <v>140</v>
      </c>
      <c r="N376" s="1">
        <v>90</v>
      </c>
      <c r="O376" s="1">
        <v>50</v>
      </c>
      <c r="P376" s="1">
        <v>115</v>
      </c>
      <c r="Q376" s="1">
        <v>66</v>
      </c>
      <c r="R376" s="1" t="s">
        <v>59</v>
      </c>
      <c r="S376" s="1" t="s">
        <v>51</v>
      </c>
      <c r="T376" s="1" t="s">
        <v>50</v>
      </c>
      <c r="U376" s="1" t="s">
        <v>50</v>
      </c>
      <c r="V376" s="1" t="s">
        <v>51</v>
      </c>
      <c r="W376" s="1" t="s">
        <v>50</v>
      </c>
      <c r="X376" s="1" t="s">
        <v>51</v>
      </c>
      <c r="Y376" s="1" t="s">
        <v>50</v>
      </c>
      <c r="Z376" s="1" t="s">
        <v>52</v>
      </c>
      <c r="AA376" s="1" t="s">
        <v>50</v>
      </c>
      <c r="AB376" s="1" t="s">
        <v>51</v>
      </c>
      <c r="AC376" s="1">
        <v>127</v>
      </c>
      <c r="AD376" s="1">
        <v>35</v>
      </c>
      <c r="AE376" s="1">
        <v>101</v>
      </c>
      <c r="AF376" s="1">
        <v>4</v>
      </c>
      <c r="AI376" s="1">
        <v>6.8</v>
      </c>
      <c r="AJ376" s="1">
        <v>4</v>
      </c>
      <c r="AK376" s="1" t="s">
        <v>51</v>
      </c>
      <c r="AL376" s="1" t="s">
        <v>50</v>
      </c>
      <c r="AN376" s="1" t="s">
        <v>50</v>
      </c>
      <c r="AO376" s="1" t="s">
        <v>51</v>
      </c>
      <c r="AP376" s="1" t="s">
        <v>50</v>
      </c>
      <c r="AQ376" s="1" t="s">
        <v>50</v>
      </c>
      <c r="AR376" s="1" t="s">
        <v>50</v>
      </c>
      <c r="AS376" s="1" t="s">
        <v>50</v>
      </c>
      <c r="AT376" s="1" t="s">
        <v>52</v>
      </c>
      <c r="AU376" s="1" t="s">
        <v>52</v>
      </c>
      <c r="AV376" s="1" t="s">
        <v>52</v>
      </c>
      <c r="AW376" s="6" t="s">
        <v>51</v>
      </c>
    </row>
    <row r="377" spans="1:49" x14ac:dyDescent="0.25">
      <c r="A377" s="4">
        <v>292158</v>
      </c>
      <c r="B377" s="1">
        <v>68</v>
      </c>
      <c r="D377" s="1">
        <v>68</v>
      </c>
      <c r="E377" s="1">
        <v>1</v>
      </c>
      <c r="F377" s="1" t="s">
        <v>436</v>
      </c>
      <c r="G377" s="3">
        <v>15879</v>
      </c>
      <c r="H377" s="1">
        <v>75</v>
      </c>
      <c r="I377" s="1" t="s">
        <v>46</v>
      </c>
      <c r="J377" s="1" t="s">
        <v>57</v>
      </c>
      <c r="K377" s="1" t="s">
        <v>58</v>
      </c>
      <c r="L377" s="1">
        <v>34.979999999999997</v>
      </c>
      <c r="M377" s="1">
        <v>122</v>
      </c>
      <c r="N377" s="1">
        <v>80</v>
      </c>
      <c r="O377" s="1">
        <v>42</v>
      </c>
      <c r="P377" s="1">
        <v>101</v>
      </c>
      <c r="Q377" s="1">
        <v>86</v>
      </c>
      <c r="R377" s="1" t="s">
        <v>54</v>
      </c>
      <c r="S377" s="1" t="s">
        <v>50</v>
      </c>
      <c r="T377" s="1" t="s">
        <v>50</v>
      </c>
      <c r="U377" s="1" t="s">
        <v>50</v>
      </c>
      <c r="V377" s="1" t="s">
        <v>51</v>
      </c>
      <c r="W377" s="1" t="s">
        <v>50</v>
      </c>
      <c r="X377" s="1" t="s">
        <v>51</v>
      </c>
      <c r="Y377" s="1" t="s">
        <v>51</v>
      </c>
      <c r="Z377" s="1" t="s">
        <v>52</v>
      </c>
      <c r="AA377" s="1" t="s">
        <v>50</v>
      </c>
      <c r="AB377" s="1" t="s">
        <v>50</v>
      </c>
      <c r="AG377" s="1">
        <v>1407</v>
      </c>
      <c r="AI377" s="1" t="s">
        <v>52</v>
      </c>
      <c r="AJ377" s="1" t="s">
        <v>52</v>
      </c>
      <c r="AK377" s="1" t="s">
        <v>50</v>
      </c>
      <c r="AL377" s="1" t="s">
        <v>51</v>
      </c>
      <c r="AM377" s="1" t="s">
        <v>52</v>
      </c>
      <c r="AN377" s="1" t="s">
        <v>51</v>
      </c>
      <c r="AO377" s="1" t="s">
        <v>51</v>
      </c>
      <c r="AP377" s="1" t="s">
        <v>50</v>
      </c>
      <c r="AQ377" s="1" t="s">
        <v>51</v>
      </c>
      <c r="AR377" s="1" t="s">
        <v>51</v>
      </c>
      <c r="AS377" s="1" t="s">
        <v>50</v>
      </c>
      <c r="AT377" s="1" t="s">
        <v>52</v>
      </c>
      <c r="AU377" s="1" t="s">
        <v>52</v>
      </c>
      <c r="AV377" s="1" t="s">
        <v>52</v>
      </c>
      <c r="AW377" s="6" t="s">
        <v>51</v>
      </c>
    </row>
    <row r="378" spans="1:49" x14ac:dyDescent="0.25">
      <c r="A378" s="4">
        <v>292249</v>
      </c>
      <c r="B378" s="1">
        <v>60</v>
      </c>
      <c r="C378" s="1">
        <v>60</v>
      </c>
      <c r="D378" s="1">
        <v>25</v>
      </c>
      <c r="E378" s="1">
        <v>1</v>
      </c>
      <c r="F378" s="1" t="s">
        <v>437</v>
      </c>
      <c r="G378" s="3">
        <v>27016</v>
      </c>
      <c r="H378" s="1">
        <v>45</v>
      </c>
      <c r="I378" s="1" t="s">
        <v>56</v>
      </c>
      <c r="J378" s="1" t="s">
        <v>70</v>
      </c>
      <c r="K378" s="1" t="s">
        <v>58</v>
      </c>
      <c r="L378" s="1">
        <v>40.6</v>
      </c>
      <c r="M378" s="1">
        <v>120</v>
      </c>
      <c r="N378" s="1">
        <v>70</v>
      </c>
      <c r="O378" s="1">
        <v>50</v>
      </c>
      <c r="P378" s="1">
        <v>95</v>
      </c>
      <c r="Q378" s="1">
        <v>67</v>
      </c>
      <c r="R378" s="1" t="s">
        <v>54</v>
      </c>
      <c r="S378" s="1" t="s">
        <v>50</v>
      </c>
      <c r="T378" s="1" t="s">
        <v>50</v>
      </c>
      <c r="U378" s="1" t="s">
        <v>50</v>
      </c>
      <c r="V378" s="1" t="s">
        <v>51</v>
      </c>
      <c r="W378" s="1" t="s">
        <v>51</v>
      </c>
      <c r="X378" s="1" t="s">
        <v>50</v>
      </c>
      <c r="Y378" s="1" t="s">
        <v>51</v>
      </c>
      <c r="Z378" s="1" t="s">
        <v>52</v>
      </c>
      <c r="AA378" s="1" t="s">
        <v>50</v>
      </c>
      <c r="AB378" s="1" t="s">
        <v>50</v>
      </c>
      <c r="AC378" s="1">
        <v>121</v>
      </c>
      <c r="AD378" s="1">
        <v>63</v>
      </c>
      <c r="AE378" s="1">
        <v>140</v>
      </c>
      <c r="AF378" s="1">
        <v>4.7</v>
      </c>
      <c r="AK378" s="1" t="s">
        <v>51</v>
      </c>
      <c r="AL378" s="1" t="s">
        <v>50</v>
      </c>
      <c r="AM378" s="1" t="s">
        <v>50</v>
      </c>
      <c r="AN378" s="1" t="s">
        <v>51</v>
      </c>
      <c r="AO378" s="1" t="s">
        <v>51</v>
      </c>
      <c r="AP378" s="1" t="s">
        <v>51</v>
      </c>
      <c r="AQ378" s="1" t="s">
        <v>50</v>
      </c>
      <c r="AR378" s="1" t="s">
        <v>51</v>
      </c>
      <c r="AS378" s="1" t="s">
        <v>50</v>
      </c>
      <c r="AT378" s="1" t="s">
        <v>52</v>
      </c>
      <c r="AU378" s="1" t="s">
        <v>52</v>
      </c>
      <c r="AV378" s="1" t="s">
        <v>52</v>
      </c>
      <c r="AW378" s="6" t="s">
        <v>51</v>
      </c>
    </row>
    <row r="379" spans="1:49" x14ac:dyDescent="0.25">
      <c r="A379" s="4">
        <v>292474</v>
      </c>
      <c r="B379" s="1">
        <v>85</v>
      </c>
      <c r="D379" s="1">
        <v>85</v>
      </c>
      <c r="E379" s="1">
        <v>1</v>
      </c>
      <c r="F379" s="1" t="s">
        <v>438</v>
      </c>
      <c r="G379" s="3">
        <v>16965</v>
      </c>
      <c r="H379" s="1">
        <v>72</v>
      </c>
      <c r="I379" s="1" t="s">
        <v>56</v>
      </c>
      <c r="J379" s="1" t="s">
        <v>57</v>
      </c>
      <c r="K379" s="1" t="s">
        <v>58</v>
      </c>
      <c r="L379" s="1">
        <v>32.869999999999997</v>
      </c>
      <c r="M379" s="1">
        <v>180</v>
      </c>
      <c r="N379" s="1">
        <v>90</v>
      </c>
      <c r="O379" s="1">
        <v>90</v>
      </c>
      <c r="P379" s="1">
        <v>135</v>
      </c>
      <c r="Q379" s="1">
        <v>60</v>
      </c>
      <c r="R379" s="1" t="s">
        <v>54</v>
      </c>
      <c r="S379" s="1" t="s">
        <v>50</v>
      </c>
      <c r="T379" s="1" t="s">
        <v>50</v>
      </c>
      <c r="U379" s="1" t="s">
        <v>50</v>
      </c>
      <c r="V379" s="1" t="s">
        <v>51</v>
      </c>
      <c r="W379" s="1" t="s">
        <v>51</v>
      </c>
      <c r="X379" s="1" t="s">
        <v>50</v>
      </c>
      <c r="Y379" s="1" t="s">
        <v>50</v>
      </c>
      <c r="Z379" s="1" t="s">
        <v>52</v>
      </c>
      <c r="AA379" s="1" t="s">
        <v>50</v>
      </c>
      <c r="AB379" s="1" t="s">
        <v>50</v>
      </c>
      <c r="AI379" s="1" t="s">
        <v>52</v>
      </c>
      <c r="AJ379" s="1" t="s">
        <v>52</v>
      </c>
      <c r="AK379" s="1" t="s">
        <v>50</v>
      </c>
      <c r="AL379" s="1" t="s">
        <v>51</v>
      </c>
      <c r="AM379" s="1" t="s">
        <v>52</v>
      </c>
      <c r="AN379" s="1" t="s">
        <v>51</v>
      </c>
      <c r="AO379" s="1" t="s">
        <v>50</v>
      </c>
      <c r="AQ379" s="1" t="s">
        <v>50</v>
      </c>
      <c r="AR379" s="1" t="s">
        <v>50</v>
      </c>
      <c r="AS379" s="1" t="s">
        <v>50</v>
      </c>
      <c r="AT379" s="1" t="s">
        <v>52</v>
      </c>
      <c r="AU379" s="1" t="s">
        <v>52</v>
      </c>
      <c r="AV379" s="1" t="s">
        <v>52</v>
      </c>
      <c r="AW379" s="6" t="s">
        <v>50</v>
      </c>
    </row>
    <row r="380" spans="1:49" x14ac:dyDescent="0.25">
      <c r="A380" s="4">
        <v>292716</v>
      </c>
      <c r="B380" s="1">
        <v>60</v>
      </c>
      <c r="D380" s="1">
        <v>60</v>
      </c>
      <c r="E380" s="1">
        <v>1</v>
      </c>
      <c r="F380" s="1" t="s">
        <v>439</v>
      </c>
      <c r="G380" s="3">
        <v>15903</v>
      </c>
      <c r="H380" s="1">
        <v>75</v>
      </c>
      <c r="I380" s="1" t="s">
        <v>46</v>
      </c>
      <c r="J380" s="1" t="s">
        <v>47</v>
      </c>
      <c r="K380" s="1" t="s">
        <v>58</v>
      </c>
      <c r="L380" s="1">
        <v>49.15</v>
      </c>
      <c r="M380" s="1">
        <v>138</v>
      </c>
      <c r="N380" s="1">
        <v>82</v>
      </c>
      <c r="O380" s="1">
        <v>56</v>
      </c>
      <c r="P380" s="1">
        <v>110</v>
      </c>
      <c r="Q380" s="1">
        <v>70</v>
      </c>
      <c r="R380" s="1" t="s">
        <v>54</v>
      </c>
      <c r="S380" s="1" t="s">
        <v>50</v>
      </c>
      <c r="T380" s="1" t="s">
        <v>50</v>
      </c>
      <c r="U380" s="1" t="s">
        <v>50</v>
      </c>
      <c r="V380" s="1" t="s">
        <v>51</v>
      </c>
      <c r="W380" s="1" t="s">
        <v>51</v>
      </c>
      <c r="X380" s="1" t="s">
        <v>50</v>
      </c>
      <c r="Y380" s="1" t="s">
        <v>50</v>
      </c>
      <c r="Z380" s="1" t="s">
        <v>52</v>
      </c>
      <c r="AA380" s="1" t="s">
        <v>50</v>
      </c>
      <c r="AB380" s="1" t="s">
        <v>50</v>
      </c>
      <c r="AC380" s="1">
        <v>65</v>
      </c>
      <c r="AD380" s="1">
        <v>82</v>
      </c>
      <c r="AE380" s="1">
        <v>122</v>
      </c>
      <c r="AF380" s="1">
        <v>4.4000000000000004</v>
      </c>
      <c r="AI380" s="1" t="s">
        <v>52</v>
      </c>
      <c r="AJ380" s="1" t="s">
        <v>52</v>
      </c>
      <c r="AK380" s="1" t="s">
        <v>50</v>
      </c>
      <c r="AL380" s="1" t="s">
        <v>51</v>
      </c>
      <c r="AM380" s="1" t="s">
        <v>52</v>
      </c>
      <c r="AN380" s="1" t="s">
        <v>51</v>
      </c>
      <c r="AO380" s="1" t="s">
        <v>51</v>
      </c>
      <c r="AP380" s="1" t="s">
        <v>50</v>
      </c>
      <c r="AQ380" s="1" t="s">
        <v>50</v>
      </c>
      <c r="AR380" s="1" t="s">
        <v>50</v>
      </c>
      <c r="AS380" s="1" t="s">
        <v>50</v>
      </c>
      <c r="AT380" s="1" t="s">
        <v>52</v>
      </c>
      <c r="AU380" s="1" t="s">
        <v>52</v>
      </c>
      <c r="AV380" s="1" t="s">
        <v>52</v>
      </c>
      <c r="AW380" s="6" t="s">
        <v>51</v>
      </c>
    </row>
    <row r="381" spans="1:49" x14ac:dyDescent="0.25">
      <c r="A381" s="4">
        <v>292795</v>
      </c>
      <c r="B381" s="1">
        <v>60</v>
      </c>
      <c r="C381" s="1">
        <v>60</v>
      </c>
      <c r="D381" s="1">
        <v>60</v>
      </c>
      <c r="E381" s="1">
        <v>1</v>
      </c>
      <c r="F381" s="1" t="s">
        <v>440</v>
      </c>
      <c r="G381" s="3">
        <v>11914</v>
      </c>
      <c r="H381" s="1">
        <v>86</v>
      </c>
      <c r="I381" s="1" t="s">
        <v>56</v>
      </c>
      <c r="J381" s="1" t="s">
        <v>47</v>
      </c>
      <c r="K381" s="1" t="s">
        <v>58</v>
      </c>
      <c r="L381" s="1">
        <v>28.1</v>
      </c>
      <c r="M381" s="1">
        <v>120</v>
      </c>
      <c r="N381" s="1">
        <v>60</v>
      </c>
      <c r="O381" s="1">
        <v>60</v>
      </c>
      <c r="P381" s="1">
        <v>90</v>
      </c>
      <c r="Q381" s="1">
        <v>72</v>
      </c>
      <c r="R381" s="1" t="s">
        <v>54</v>
      </c>
      <c r="S381" s="1" t="s">
        <v>50</v>
      </c>
      <c r="T381" s="1" t="s">
        <v>50</v>
      </c>
      <c r="U381" s="1" t="s">
        <v>50</v>
      </c>
      <c r="V381" s="1" t="s">
        <v>50</v>
      </c>
      <c r="W381" s="1" t="s">
        <v>50</v>
      </c>
      <c r="X381" s="1" t="s">
        <v>51</v>
      </c>
      <c r="Y381" s="1" t="s">
        <v>50</v>
      </c>
      <c r="Z381" s="1" t="s">
        <v>52</v>
      </c>
      <c r="AA381" s="1" t="s">
        <v>50</v>
      </c>
      <c r="AB381" s="1" t="s">
        <v>51</v>
      </c>
      <c r="AC381" s="1">
        <v>100</v>
      </c>
      <c r="AD381" s="1">
        <v>59</v>
      </c>
      <c r="AE381" s="1">
        <v>119</v>
      </c>
      <c r="AF381" s="1">
        <v>4.2</v>
      </c>
      <c r="AI381" s="1">
        <v>2.9</v>
      </c>
      <c r="AJ381" s="1">
        <v>1.6</v>
      </c>
      <c r="AK381" s="1" t="s">
        <v>51</v>
      </c>
      <c r="AL381" s="1" t="s">
        <v>50</v>
      </c>
      <c r="AM381" s="1" t="s">
        <v>50</v>
      </c>
      <c r="AN381" s="1" t="s">
        <v>50</v>
      </c>
      <c r="AO381" s="1" t="s">
        <v>50</v>
      </c>
      <c r="AP381" s="1" t="s">
        <v>50</v>
      </c>
      <c r="AQ381" s="1" t="s">
        <v>50</v>
      </c>
      <c r="AR381" s="1" t="s">
        <v>51</v>
      </c>
      <c r="AS381" s="1" t="s">
        <v>50</v>
      </c>
      <c r="AT381" s="1" t="s">
        <v>52</v>
      </c>
      <c r="AU381" s="1" t="s">
        <v>52</v>
      </c>
      <c r="AV381" s="1" t="s">
        <v>52</v>
      </c>
      <c r="AW381" s="6" t="s">
        <v>50</v>
      </c>
    </row>
    <row r="382" spans="1:49" x14ac:dyDescent="0.25">
      <c r="A382" s="4">
        <v>292830</v>
      </c>
      <c r="B382" s="1">
        <v>56</v>
      </c>
      <c r="D382" s="1">
        <v>56</v>
      </c>
      <c r="E382" s="1">
        <v>1</v>
      </c>
      <c r="F382" s="1" t="s">
        <v>441</v>
      </c>
      <c r="G382" s="3">
        <v>17889</v>
      </c>
      <c r="H382" s="1">
        <v>70</v>
      </c>
      <c r="I382" s="1" t="s">
        <v>46</v>
      </c>
      <c r="J382" s="1" t="s">
        <v>47</v>
      </c>
      <c r="K382" s="1" t="s">
        <v>238</v>
      </c>
      <c r="L382" s="1">
        <v>25.47</v>
      </c>
      <c r="M382" s="1">
        <v>130</v>
      </c>
      <c r="N382" s="1">
        <v>60</v>
      </c>
      <c r="O382" s="1">
        <v>70</v>
      </c>
      <c r="P382" s="1">
        <v>95</v>
      </c>
      <c r="Q382" s="1">
        <v>70</v>
      </c>
      <c r="R382" s="1" t="s">
        <v>54</v>
      </c>
      <c r="S382" s="1" t="s">
        <v>50</v>
      </c>
      <c r="T382" s="1" t="s">
        <v>51</v>
      </c>
      <c r="U382" s="1" t="s">
        <v>50</v>
      </c>
      <c r="V382" s="1" t="s">
        <v>50</v>
      </c>
      <c r="W382" s="1" t="s">
        <v>50</v>
      </c>
      <c r="X382" s="1" t="s">
        <v>50</v>
      </c>
      <c r="Y382" s="1" t="s">
        <v>51</v>
      </c>
      <c r="Z382" s="1" t="s">
        <v>52</v>
      </c>
      <c r="AA382" s="1" t="s">
        <v>50</v>
      </c>
      <c r="AB382" s="1" t="s">
        <v>50</v>
      </c>
      <c r="AC382" s="1">
        <v>80</v>
      </c>
      <c r="AD382" s="1">
        <v>66</v>
      </c>
      <c r="AE382" s="1">
        <v>133</v>
      </c>
      <c r="AF382" s="1">
        <v>4</v>
      </c>
      <c r="AH382" s="1">
        <v>8</v>
      </c>
      <c r="AI382" s="1" t="s">
        <v>52</v>
      </c>
      <c r="AJ382" s="1" t="s">
        <v>52</v>
      </c>
      <c r="AK382" s="1" t="s">
        <v>50</v>
      </c>
      <c r="AL382" s="1" t="s">
        <v>50</v>
      </c>
      <c r="AM382" s="1" t="s">
        <v>52</v>
      </c>
      <c r="AN382" s="1" t="s">
        <v>50</v>
      </c>
      <c r="AO382" s="1" t="s">
        <v>50</v>
      </c>
      <c r="AQ382" s="1" t="s">
        <v>50</v>
      </c>
      <c r="AR382" s="1" t="s">
        <v>50</v>
      </c>
      <c r="AS382" s="1" t="s">
        <v>50</v>
      </c>
      <c r="AT382" s="1" t="s">
        <v>52</v>
      </c>
      <c r="AU382" s="1" t="s">
        <v>52</v>
      </c>
      <c r="AV382" s="1" t="s">
        <v>52</v>
      </c>
      <c r="AW382" s="6" t="s">
        <v>50</v>
      </c>
    </row>
    <row r="383" spans="1:49" x14ac:dyDescent="0.25">
      <c r="A383" s="4">
        <v>292876</v>
      </c>
      <c r="B383" s="1">
        <v>65</v>
      </c>
      <c r="D383" s="1">
        <v>65</v>
      </c>
      <c r="E383" s="1">
        <v>1</v>
      </c>
      <c r="F383" s="1" t="s">
        <v>442</v>
      </c>
      <c r="G383" s="3">
        <v>12058</v>
      </c>
      <c r="H383" s="1">
        <v>85</v>
      </c>
      <c r="I383" s="1" t="s">
        <v>56</v>
      </c>
      <c r="J383" s="1" t="s">
        <v>57</v>
      </c>
      <c r="K383" s="1" t="s">
        <v>58</v>
      </c>
      <c r="L383" s="1">
        <v>26.4</v>
      </c>
      <c r="M383" s="1">
        <v>150</v>
      </c>
      <c r="N383" s="1">
        <v>80</v>
      </c>
      <c r="O383" s="1">
        <v>70</v>
      </c>
      <c r="P383" s="1">
        <v>115</v>
      </c>
      <c r="Q383" s="1">
        <v>80</v>
      </c>
      <c r="R383" s="1" t="s">
        <v>49</v>
      </c>
      <c r="S383" s="1" t="s">
        <v>50</v>
      </c>
      <c r="T383" s="1" t="s">
        <v>50</v>
      </c>
      <c r="U383" s="1" t="s">
        <v>50</v>
      </c>
      <c r="V383" s="1" t="s">
        <v>51</v>
      </c>
      <c r="W383" s="1" t="s">
        <v>51</v>
      </c>
      <c r="X383" s="1" t="s">
        <v>50</v>
      </c>
      <c r="Y383" s="1" t="s">
        <v>50</v>
      </c>
      <c r="Z383" s="1" t="s">
        <v>52</v>
      </c>
      <c r="AA383" s="1" t="s">
        <v>50</v>
      </c>
      <c r="AB383" s="1" t="s">
        <v>50</v>
      </c>
      <c r="AI383" s="1" t="s">
        <v>52</v>
      </c>
      <c r="AJ383" s="1" t="s">
        <v>52</v>
      </c>
      <c r="AK383" s="1" t="s">
        <v>51</v>
      </c>
      <c r="AL383" s="1" t="s">
        <v>50</v>
      </c>
      <c r="AM383" s="1" t="s">
        <v>52</v>
      </c>
      <c r="AN383" s="1" t="s">
        <v>50</v>
      </c>
      <c r="AO383" s="1" t="s">
        <v>50</v>
      </c>
      <c r="AQ383" s="1" t="s">
        <v>50</v>
      </c>
      <c r="AR383" s="1" t="s">
        <v>50</v>
      </c>
      <c r="AS383" s="1" t="s">
        <v>50</v>
      </c>
      <c r="AT383" s="1" t="s">
        <v>52</v>
      </c>
      <c r="AU383" s="1" t="s">
        <v>52</v>
      </c>
      <c r="AV383" s="1" t="s">
        <v>52</v>
      </c>
      <c r="AW383" s="6" t="s">
        <v>50</v>
      </c>
    </row>
    <row r="384" spans="1:49" x14ac:dyDescent="0.25">
      <c r="A384" s="4">
        <v>293083</v>
      </c>
      <c r="B384" s="1">
        <v>57</v>
      </c>
      <c r="C384" s="1">
        <v>57</v>
      </c>
      <c r="D384" s="1">
        <v>57</v>
      </c>
      <c r="E384" s="1">
        <v>1</v>
      </c>
      <c r="F384" s="1" t="s">
        <v>443</v>
      </c>
      <c r="G384" s="3">
        <v>16459</v>
      </c>
      <c r="H384" s="1">
        <v>73</v>
      </c>
      <c r="I384" s="1" t="s">
        <v>56</v>
      </c>
      <c r="J384" s="1" t="s">
        <v>70</v>
      </c>
      <c r="K384" s="1" t="s">
        <v>58</v>
      </c>
      <c r="L384" s="1">
        <v>17.3</v>
      </c>
      <c r="O384" s="1">
        <v>0</v>
      </c>
      <c r="P384" s="1">
        <v>0</v>
      </c>
      <c r="S384" s="1" t="s">
        <v>50</v>
      </c>
      <c r="T384" s="1" t="s">
        <v>50</v>
      </c>
      <c r="V384" s="1" t="s">
        <v>50</v>
      </c>
      <c r="W384" s="1" t="s">
        <v>50</v>
      </c>
      <c r="X384" s="1" t="s">
        <v>50</v>
      </c>
      <c r="Z384" s="1" t="s">
        <v>52</v>
      </c>
      <c r="AA384" s="1" t="s">
        <v>50</v>
      </c>
      <c r="AB384" s="1" t="s">
        <v>51</v>
      </c>
      <c r="AK384" s="1" t="s">
        <v>50</v>
      </c>
      <c r="AL384" s="1" t="s">
        <v>50</v>
      </c>
      <c r="AN384" s="1" t="s">
        <v>50</v>
      </c>
      <c r="AO384" s="1" t="s">
        <v>51</v>
      </c>
      <c r="AP384" s="1" t="s">
        <v>50</v>
      </c>
      <c r="AQ384" s="1" t="s">
        <v>50</v>
      </c>
      <c r="AR384" s="1" t="s">
        <v>50</v>
      </c>
      <c r="AS384" s="1" t="s">
        <v>50</v>
      </c>
      <c r="AT384" s="1" t="s">
        <v>52</v>
      </c>
      <c r="AU384" s="1" t="s">
        <v>52</v>
      </c>
      <c r="AV384" s="1" t="s">
        <v>52</v>
      </c>
      <c r="AW384" s="6" t="s">
        <v>51</v>
      </c>
    </row>
    <row r="385" spans="1:49" x14ac:dyDescent="0.25">
      <c r="A385" s="4">
        <v>293238</v>
      </c>
      <c r="B385" s="1">
        <v>54</v>
      </c>
      <c r="C385" s="1">
        <v>54</v>
      </c>
      <c r="D385" s="1">
        <v>50</v>
      </c>
      <c r="E385" s="1">
        <v>1</v>
      </c>
      <c r="F385" s="1" t="s">
        <v>444</v>
      </c>
      <c r="G385" s="3">
        <v>18712</v>
      </c>
      <c r="H385" s="1">
        <v>67</v>
      </c>
      <c r="I385" s="1" t="s">
        <v>46</v>
      </c>
      <c r="J385" s="1" t="s">
        <v>47</v>
      </c>
      <c r="K385" s="1" t="s">
        <v>48</v>
      </c>
      <c r="L385" s="1">
        <v>36.1</v>
      </c>
      <c r="M385" s="1">
        <v>140</v>
      </c>
      <c r="N385" s="1">
        <v>80</v>
      </c>
      <c r="O385" s="1">
        <v>60</v>
      </c>
      <c r="P385" s="1">
        <v>110</v>
      </c>
      <c r="Q385" s="1">
        <v>73</v>
      </c>
      <c r="R385" s="1" t="s">
        <v>54</v>
      </c>
      <c r="S385" s="1" t="s">
        <v>50</v>
      </c>
      <c r="T385" s="1" t="s">
        <v>50</v>
      </c>
      <c r="U385" s="1" t="s">
        <v>50</v>
      </c>
      <c r="V385" s="1" t="s">
        <v>50</v>
      </c>
      <c r="W385" s="1" t="s">
        <v>50</v>
      </c>
      <c r="X385" s="1" t="s">
        <v>51</v>
      </c>
      <c r="Y385" s="1" t="s">
        <v>50</v>
      </c>
      <c r="Z385" s="1" t="s">
        <v>52</v>
      </c>
      <c r="AA385" s="1" t="s">
        <v>50</v>
      </c>
      <c r="AB385" s="1" t="s">
        <v>50</v>
      </c>
      <c r="AC385" s="1">
        <v>69</v>
      </c>
      <c r="AD385" s="1">
        <v>79</v>
      </c>
      <c r="AE385" s="1">
        <v>126</v>
      </c>
      <c r="AF385" s="1">
        <v>4</v>
      </c>
      <c r="AI385" s="1">
        <v>5.8</v>
      </c>
      <c r="AJ385" s="1">
        <v>3.4</v>
      </c>
      <c r="AK385" s="1" t="s">
        <v>50</v>
      </c>
      <c r="AL385" s="1" t="s">
        <v>51</v>
      </c>
      <c r="AM385" s="1" t="s">
        <v>50</v>
      </c>
      <c r="AN385" s="1" t="s">
        <v>51</v>
      </c>
      <c r="AO385" s="1" t="s">
        <v>51</v>
      </c>
      <c r="AP385" s="1" t="s">
        <v>50</v>
      </c>
      <c r="AQ385" s="1" t="s">
        <v>50</v>
      </c>
      <c r="AR385" s="1" t="s">
        <v>50</v>
      </c>
      <c r="AS385" s="1" t="s">
        <v>50</v>
      </c>
      <c r="AT385" s="1" t="s">
        <v>52</v>
      </c>
      <c r="AU385" s="1" t="s">
        <v>52</v>
      </c>
      <c r="AV385" s="1" t="s">
        <v>52</v>
      </c>
      <c r="AW385" s="6" t="s">
        <v>51</v>
      </c>
    </row>
    <row r="386" spans="1:49" x14ac:dyDescent="0.25">
      <c r="A386" s="4">
        <v>293333</v>
      </c>
      <c r="B386" s="1">
        <v>60</v>
      </c>
      <c r="C386" s="1">
        <v>60</v>
      </c>
      <c r="D386" s="1">
        <v>58</v>
      </c>
      <c r="E386" s="1">
        <v>1</v>
      </c>
      <c r="F386" s="1" t="s">
        <v>445</v>
      </c>
      <c r="G386" s="3">
        <v>14833</v>
      </c>
      <c r="H386" s="1">
        <v>78</v>
      </c>
      <c r="I386" s="1" t="s">
        <v>46</v>
      </c>
      <c r="J386" s="1" t="s">
        <v>57</v>
      </c>
      <c r="K386" s="1" t="s">
        <v>58</v>
      </c>
      <c r="L386" s="1">
        <v>51.9</v>
      </c>
      <c r="M386" s="1">
        <v>100</v>
      </c>
      <c r="N386" s="1">
        <v>50</v>
      </c>
      <c r="O386" s="1">
        <v>50</v>
      </c>
      <c r="P386" s="1">
        <v>75</v>
      </c>
      <c r="Q386" s="1">
        <v>70</v>
      </c>
      <c r="R386" s="1" t="s">
        <v>59</v>
      </c>
      <c r="S386" s="1" t="s">
        <v>50</v>
      </c>
      <c r="T386" s="1" t="s">
        <v>50</v>
      </c>
      <c r="U386" s="1" t="s">
        <v>50</v>
      </c>
      <c r="V386" s="1" t="s">
        <v>51</v>
      </c>
      <c r="W386" s="1" t="s">
        <v>50</v>
      </c>
      <c r="X386" s="1" t="s">
        <v>50</v>
      </c>
      <c r="Y386" s="1" t="s">
        <v>50</v>
      </c>
      <c r="Z386" s="1" t="s">
        <v>52</v>
      </c>
      <c r="AA386" s="1" t="s">
        <v>50</v>
      </c>
      <c r="AB386" s="1" t="s">
        <v>51</v>
      </c>
      <c r="AK386" s="1" t="s">
        <v>50</v>
      </c>
      <c r="AL386" s="1" t="s">
        <v>51</v>
      </c>
      <c r="AN386" s="1" t="s">
        <v>51</v>
      </c>
      <c r="AO386" s="1" t="s">
        <v>51</v>
      </c>
      <c r="AP386" s="1" t="s">
        <v>50</v>
      </c>
      <c r="AQ386" s="1" t="s">
        <v>50</v>
      </c>
      <c r="AR386" s="1" t="s">
        <v>51</v>
      </c>
      <c r="AS386" s="1" t="s">
        <v>51</v>
      </c>
      <c r="AT386" s="1" t="s">
        <v>52</v>
      </c>
      <c r="AU386" s="1" t="s">
        <v>52</v>
      </c>
      <c r="AV386" s="1" t="s">
        <v>52</v>
      </c>
      <c r="AW386" s="6" t="s">
        <v>51</v>
      </c>
    </row>
    <row r="387" spans="1:49" x14ac:dyDescent="0.25">
      <c r="A387" s="4">
        <v>293888</v>
      </c>
      <c r="B387" s="1">
        <v>63</v>
      </c>
      <c r="C387" s="1">
        <v>63</v>
      </c>
      <c r="D387" s="1">
        <v>51</v>
      </c>
      <c r="E387" s="1">
        <v>1</v>
      </c>
      <c r="F387" s="1" t="s">
        <v>446</v>
      </c>
      <c r="G387" s="3">
        <v>19168</v>
      </c>
      <c r="H387" s="1">
        <v>66</v>
      </c>
      <c r="I387" s="1" t="s">
        <v>46</v>
      </c>
      <c r="J387" s="1" t="s">
        <v>57</v>
      </c>
      <c r="K387" s="1" t="s">
        <v>58</v>
      </c>
      <c r="L387" s="1">
        <v>28</v>
      </c>
      <c r="M387" s="1">
        <v>140</v>
      </c>
      <c r="N387" s="1">
        <v>70</v>
      </c>
      <c r="O387" s="1">
        <v>70</v>
      </c>
      <c r="P387" s="1">
        <v>105</v>
      </c>
      <c r="Q387" s="1">
        <v>60</v>
      </c>
      <c r="R387" s="1" t="s">
        <v>49</v>
      </c>
      <c r="S387" s="1" t="s">
        <v>50</v>
      </c>
      <c r="T387" s="1" t="s">
        <v>50</v>
      </c>
      <c r="U387" s="1" t="s">
        <v>50</v>
      </c>
      <c r="V387" s="1" t="s">
        <v>51</v>
      </c>
      <c r="W387" s="1" t="s">
        <v>51</v>
      </c>
      <c r="X387" s="1" t="s">
        <v>50</v>
      </c>
      <c r="Y387" s="1" t="s">
        <v>50</v>
      </c>
      <c r="Z387" s="1" t="s">
        <v>52</v>
      </c>
      <c r="AA387" s="1" t="s">
        <v>50</v>
      </c>
      <c r="AB387" s="1" t="s">
        <v>50</v>
      </c>
      <c r="AC387" s="1">
        <v>73</v>
      </c>
      <c r="AD387" s="1">
        <v>74</v>
      </c>
      <c r="AE387" s="1">
        <v>128</v>
      </c>
      <c r="AF387" s="1">
        <v>4.3</v>
      </c>
      <c r="AI387" s="1">
        <v>3.1</v>
      </c>
      <c r="AJ387" s="1">
        <v>1.2</v>
      </c>
      <c r="AK387" s="1" t="s">
        <v>51</v>
      </c>
      <c r="AL387" s="1" t="s">
        <v>50</v>
      </c>
      <c r="AM387" s="1" t="s">
        <v>50</v>
      </c>
      <c r="AN387" s="1" t="s">
        <v>50</v>
      </c>
      <c r="AO387" s="1" t="s">
        <v>50</v>
      </c>
      <c r="AP387" s="1" t="s">
        <v>50</v>
      </c>
      <c r="AQ387" s="1" t="s">
        <v>50</v>
      </c>
      <c r="AR387" s="1" t="s">
        <v>51</v>
      </c>
      <c r="AS387" s="1" t="s">
        <v>50</v>
      </c>
      <c r="AT387" s="1" t="s">
        <v>52</v>
      </c>
      <c r="AU387" s="1" t="s">
        <v>52</v>
      </c>
      <c r="AV387" s="1" t="s">
        <v>52</v>
      </c>
      <c r="AW387" s="6" t="s">
        <v>50</v>
      </c>
    </row>
    <row r="388" spans="1:49" x14ac:dyDescent="0.25">
      <c r="A388" s="4">
        <v>293907</v>
      </c>
      <c r="B388" s="1">
        <v>64</v>
      </c>
      <c r="C388" s="1">
        <v>64</v>
      </c>
      <c r="D388" s="1">
        <v>64</v>
      </c>
      <c r="E388" s="1">
        <v>1</v>
      </c>
      <c r="F388" s="1" t="s">
        <v>447</v>
      </c>
      <c r="G388" s="3">
        <v>10856</v>
      </c>
      <c r="H388" s="1">
        <v>89</v>
      </c>
      <c r="I388" s="1" t="s">
        <v>56</v>
      </c>
      <c r="J388" s="1" t="s">
        <v>47</v>
      </c>
      <c r="K388" s="1" t="s">
        <v>58</v>
      </c>
      <c r="L388" s="1">
        <v>37.299999999999997</v>
      </c>
      <c r="M388" s="1">
        <v>115</v>
      </c>
      <c r="N388" s="1">
        <v>70</v>
      </c>
      <c r="O388" s="1">
        <v>45</v>
      </c>
      <c r="P388" s="1">
        <v>92.5</v>
      </c>
      <c r="Q388" s="1">
        <v>76</v>
      </c>
      <c r="R388" s="1" t="s">
        <v>59</v>
      </c>
      <c r="S388" s="1" t="s">
        <v>50</v>
      </c>
      <c r="T388" s="1" t="s">
        <v>50</v>
      </c>
      <c r="U388" s="1" t="s">
        <v>51</v>
      </c>
      <c r="V388" s="1" t="s">
        <v>51</v>
      </c>
      <c r="W388" s="1" t="s">
        <v>50</v>
      </c>
      <c r="X388" s="1" t="s">
        <v>50</v>
      </c>
      <c r="Y388" s="1" t="s">
        <v>51</v>
      </c>
      <c r="Z388" s="1" t="s">
        <v>52</v>
      </c>
      <c r="AA388" s="1" t="s">
        <v>50</v>
      </c>
      <c r="AB388" s="1" t="s">
        <v>51</v>
      </c>
      <c r="AC388" s="1">
        <v>53</v>
      </c>
      <c r="AD388" s="1">
        <v>83</v>
      </c>
      <c r="AE388" s="1">
        <v>139</v>
      </c>
      <c r="AF388" s="1">
        <v>4.4000000000000004</v>
      </c>
      <c r="AI388" s="1">
        <v>5.2</v>
      </c>
      <c r="AJ388" s="1">
        <v>3.2</v>
      </c>
      <c r="AK388" s="1" t="s">
        <v>50</v>
      </c>
      <c r="AL388" s="1" t="s">
        <v>50</v>
      </c>
      <c r="AN388" s="1" t="s">
        <v>50</v>
      </c>
      <c r="AO388" s="1" t="s">
        <v>51</v>
      </c>
      <c r="AP388" s="1" t="s">
        <v>50</v>
      </c>
      <c r="AQ388" s="1" t="s">
        <v>50</v>
      </c>
      <c r="AR388" s="1" t="s">
        <v>50</v>
      </c>
      <c r="AS388" s="1" t="s">
        <v>50</v>
      </c>
      <c r="AT388" s="1" t="s">
        <v>52</v>
      </c>
      <c r="AU388" s="1" t="s">
        <v>52</v>
      </c>
      <c r="AV388" s="1" t="s">
        <v>52</v>
      </c>
      <c r="AW388" s="6" t="s">
        <v>51</v>
      </c>
    </row>
    <row r="389" spans="1:49" x14ac:dyDescent="0.25">
      <c r="A389" s="4">
        <v>294010</v>
      </c>
      <c r="B389" s="1">
        <v>63</v>
      </c>
      <c r="C389" s="1">
        <v>63</v>
      </c>
      <c r="D389" s="1">
        <v>63</v>
      </c>
      <c r="E389" s="1">
        <v>1</v>
      </c>
      <c r="F389" s="1" t="s">
        <v>448</v>
      </c>
      <c r="G389" s="3">
        <v>15197</v>
      </c>
      <c r="H389" s="1">
        <v>77</v>
      </c>
      <c r="I389" s="1" t="s">
        <v>46</v>
      </c>
      <c r="J389" s="1" t="s">
        <v>47</v>
      </c>
      <c r="K389" s="1" t="s">
        <v>58</v>
      </c>
      <c r="L389" s="1">
        <v>28.7</v>
      </c>
      <c r="M389" s="1">
        <v>140</v>
      </c>
      <c r="N389" s="1">
        <v>80</v>
      </c>
      <c r="O389" s="1">
        <v>60</v>
      </c>
      <c r="P389" s="1">
        <v>110</v>
      </c>
      <c r="Q389" s="1">
        <v>65</v>
      </c>
      <c r="R389" s="1" t="s">
        <v>54</v>
      </c>
      <c r="S389" s="1" t="s">
        <v>50</v>
      </c>
      <c r="T389" s="1" t="s">
        <v>50</v>
      </c>
      <c r="U389" s="1" t="s">
        <v>50</v>
      </c>
      <c r="V389" s="1" t="s">
        <v>51</v>
      </c>
      <c r="W389" s="1" t="s">
        <v>50</v>
      </c>
      <c r="X389" s="1" t="s">
        <v>51</v>
      </c>
      <c r="Y389" s="1" t="s">
        <v>50</v>
      </c>
      <c r="Z389" s="1" t="s">
        <v>52</v>
      </c>
      <c r="AA389" s="1" t="s">
        <v>50</v>
      </c>
      <c r="AB389" s="1" t="s">
        <v>50</v>
      </c>
      <c r="AH389" s="1">
        <v>40</v>
      </c>
      <c r="AK389" s="1" t="s">
        <v>50</v>
      </c>
      <c r="AL389" s="1" t="s">
        <v>50</v>
      </c>
      <c r="AM389" s="1" t="s">
        <v>50</v>
      </c>
      <c r="AN389" s="1" t="s">
        <v>50</v>
      </c>
      <c r="AO389" s="1" t="s">
        <v>50</v>
      </c>
      <c r="AP389" s="1" t="s">
        <v>50</v>
      </c>
      <c r="AQ389" s="1" t="s">
        <v>50</v>
      </c>
      <c r="AR389" s="1" t="s">
        <v>50</v>
      </c>
      <c r="AS389" s="1" t="s">
        <v>50</v>
      </c>
      <c r="AT389" s="1" t="s">
        <v>52</v>
      </c>
      <c r="AU389" s="1" t="s">
        <v>52</v>
      </c>
      <c r="AV389" s="1" t="s">
        <v>52</v>
      </c>
      <c r="AW389" s="6" t="s">
        <v>51</v>
      </c>
    </row>
    <row r="390" spans="1:49" x14ac:dyDescent="0.25">
      <c r="A390" s="4">
        <v>294061</v>
      </c>
      <c r="B390" s="1">
        <v>61</v>
      </c>
      <c r="C390" s="1">
        <v>61</v>
      </c>
      <c r="D390" s="1">
        <v>24</v>
      </c>
      <c r="E390" s="1">
        <v>1</v>
      </c>
      <c r="F390" s="1" t="s">
        <v>449</v>
      </c>
      <c r="G390" s="3">
        <v>21552</v>
      </c>
      <c r="H390" s="1">
        <v>59</v>
      </c>
      <c r="I390" s="1" t="s">
        <v>56</v>
      </c>
      <c r="J390" s="1" t="s">
        <v>70</v>
      </c>
      <c r="K390" s="1" t="s">
        <v>58</v>
      </c>
      <c r="L390" s="1">
        <v>33</v>
      </c>
      <c r="M390" s="1">
        <v>140</v>
      </c>
      <c r="N390" s="1">
        <v>80</v>
      </c>
      <c r="O390" s="1">
        <v>60</v>
      </c>
      <c r="P390" s="1">
        <v>110</v>
      </c>
      <c r="Q390" s="1">
        <v>45</v>
      </c>
      <c r="R390" s="1" t="s">
        <v>54</v>
      </c>
      <c r="S390" s="1" t="s">
        <v>50</v>
      </c>
      <c r="T390" s="1" t="s">
        <v>50</v>
      </c>
      <c r="U390" s="1" t="s">
        <v>50</v>
      </c>
      <c r="V390" s="1" t="s">
        <v>50</v>
      </c>
      <c r="W390" s="1" t="s">
        <v>50</v>
      </c>
      <c r="X390" s="1" t="s">
        <v>51</v>
      </c>
      <c r="Y390" s="1" t="s">
        <v>50</v>
      </c>
      <c r="Z390" s="1" t="s">
        <v>52</v>
      </c>
      <c r="AA390" s="1" t="s">
        <v>50</v>
      </c>
      <c r="AB390" s="1" t="s">
        <v>50</v>
      </c>
      <c r="AC390" s="1">
        <v>78</v>
      </c>
      <c r="AD390" s="1" t="s">
        <v>92</v>
      </c>
      <c r="AE390" s="1">
        <v>145</v>
      </c>
      <c r="AF390" s="1">
        <v>4.3</v>
      </c>
      <c r="AI390" s="1">
        <v>5.5</v>
      </c>
      <c r="AK390" s="1" t="s">
        <v>50</v>
      </c>
      <c r="AL390" s="1" t="s">
        <v>51</v>
      </c>
      <c r="AM390" s="1" t="s">
        <v>50</v>
      </c>
      <c r="AN390" s="1" t="s">
        <v>51</v>
      </c>
      <c r="AO390" s="1" t="s">
        <v>51</v>
      </c>
      <c r="AP390" s="1" t="s">
        <v>51</v>
      </c>
      <c r="AQ390" s="1" t="s">
        <v>50</v>
      </c>
      <c r="AR390" s="1" t="s">
        <v>51</v>
      </c>
      <c r="AS390" s="1" t="s">
        <v>50</v>
      </c>
      <c r="AT390" s="1" t="s">
        <v>52</v>
      </c>
      <c r="AU390" s="1" t="s">
        <v>52</v>
      </c>
      <c r="AV390" s="1" t="s">
        <v>52</v>
      </c>
      <c r="AW390" s="6" t="s">
        <v>51</v>
      </c>
    </row>
    <row r="391" spans="1:49" x14ac:dyDescent="0.25">
      <c r="A391" s="4">
        <v>294272</v>
      </c>
      <c r="B391" s="1">
        <v>61</v>
      </c>
      <c r="C391" s="1">
        <v>61</v>
      </c>
      <c r="D391" s="1">
        <v>43</v>
      </c>
      <c r="E391" s="1">
        <v>1</v>
      </c>
      <c r="F391" s="1" t="s">
        <v>450</v>
      </c>
      <c r="G391" s="3">
        <v>17099</v>
      </c>
      <c r="H391" s="1">
        <v>72</v>
      </c>
      <c r="I391" s="1" t="s">
        <v>46</v>
      </c>
      <c r="J391" s="1" t="s">
        <v>57</v>
      </c>
      <c r="K391" s="1" t="s">
        <v>58</v>
      </c>
      <c r="L391" s="1">
        <v>24.7</v>
      </c>
      <c r="M391" s="1">
        <v>120</v>
      </c>
      <c r="N391" s="1">
        <v>65</v>
      </c>
      <c r="O391" s="1">
        <v>55</v>
      </c>
      <c r="P391" s="1">
        <v>92.5</v>
      </c>
      <c r="Q391" s="1">
        <v>61</v>
      </c>
      <c r="R391" s="1" t="s">
        <v>49</v>
      </c>
      <c r="S391" s="1" t="s">
        <v>50</v>
      </c>
      <c r="T391" s="1" t="s">
        <v>50</v>
      </c>
      <c r="U391" s="1" t="s">
        <v>50</v>
      </c>
      <c r="V391" s="1" t="s">
        <v>51</v>
      </c>
      <c r="W391" s="1" t="s">
        <v>50</v>
      </c>
      <c r="X391" s="1" t="s">
        <v>51</v>
      </c>
      <c r="Y391" s="1" t="s">
        <v>50</v>
      </c>
      <c r="Z391" s="1" t="s">
        <v>52</v>
      </c>
      <c r="AA391" s="1" t="s">
        <v>50</v>
      </c>
      <c r="AB391" s="1" t="s">
        <v>50</v>
      </c>
      <c r="AC391" s="1">
        <v>73</v>
      </c>
      <c r="AD391" s="1">
        <v>72</v>
      </c>
      <c r="AF391" s="1">
        <v>4.5999999999999996</v>
      </c>
      <c r="AK391" s="1" t="s">
        <v>51</v>
      </c>
      <c r="AL391" s="1" t="s">
        <v>50</v>
      </c>
      <c r="AM391" s="1" t="s">
        <v>50</v>
      </c>
      <c r="AN391" s="1" t="s">
        <v>51</v>
      </c>
      <c r="AO391" s="1" t="s">
        <v>51</v>
      </c>
      <c r="AP391" s="1" t="s">
        <v>51</v>
      </c>
      <c r="AQ391" s="1" t="s">
        <v>50</v>
      </c>
      <c r="AR391" s="1" t="s">
        <v>50</v>
      </c>
      <c r="AS391" s="1" t="s">
        <v>50</v>
      </c>
      <c r="AT391" s="1" t="s">
        <v>52</v>
      </c>
      <c r="AU391" s="1" t="s">
        <v>52</v>
      </c>
      <c r="AV391" s="1" t="s">
        <v>52</v>
      </c>
      <c r="AW391" s="6" t="s">
        <v>51</v>
      </c>
    </row>
    <row r="392" spans="1:49" x14ac:dyDescent="0.25">
      <c r="A392" s="4">
        <v>294611</v>
      </c>
      <c r="B392" s="1">
        <v>67</v>
      </c>
      <c r="C392" s="1">
        <v>67</v>
      </c>
      <c r="D392" s="1">
        <v>67</v>
      </c>
      <c r="E392" s="1">
        <v>1</v>
      </c>
      <c r="F392" s="1" t="s">
        <v>451</v>
      </c>
      <c r="G392" s="3">
        <v>11875</v>
      </c>
      <c r="H392" s="1">
        <v>86</v>
      </c>
      <c r="I392" s="1" t="s">
        <v>56</v>
      </c>
      <c r="J392" s="1" t="s">
        <v>47</v>
      </c>
      <c r="K392" s="1" t="s">
        <v>58</v>
      </c>
      <c r="L392" s="1">
        <v>27.2</v>
      </c>
      <c r="M392" s="1">
        <v>115</v>
      </c>
      <c r="N392" s="1">
        <v>70</v>
      </c>
      <c r="O392" s="1">
        <v>45</v>
      </c>
      <c r="P392" s="1">
        <v>92.5</v>
      </c>
      <c r="Q392" s="1">
        <v>65</v>
      </c>
      <c r="R392" s="1" t="s">
        <v>54</v>
      </c>
      <c r="S392" s="1" t="s">
        <v>50</v>
      </c>
      <c r="T392" s="1" t="s">
        <v>50</v>
      </c>
      <c r="U392" s="1" t="s">
        <v>51</v>
      </c>
      <c r="V392" s="1" t="s">
        <v>51</v>
      </c>
      <c r="W392" s="1" t="s">
        <v>50</v>
      </c>
      <c r="X392" s="1" t="s">
        <v>51</v>
      </c>
      <c r="Y392" s="1" t="s">
        <v>50</v>
      </c>
      <c r="Z392" s="1" t="b">
        <v>1</v>
      </c>
      <c r="AA392" s="1" t="s">
        <v>50</v>
      </c>
      <c r="AB392" s="1" t="s">
        <v>50</v>
      </c>
      <c r="AC392" s="1">
        <v>106</v>
      </c>
      <c r="AD392" s="1">
        <v>55</v>
      </c>
      <c r="AE392" s="1">
        <v>130</v>
      </c>
      <c r="AF392" s="1">
        <v>4.4000000000000004</v>
      </c>
      <c r="AI392" s="1">
        <v>3.6</v>
      </c>
      <c r="AJ392" s="1">
        <v>2</v>
      </c>
      <c r="AK392" s="1" t="s">
        <v>51</v>
      </c>
      <c r="AL392" s="1" t="s">
        <v>50</v>
      </c>
      <c r="AN392" s="1" t="s">
        <v>51</v>
      </c>
      <c r="AO392" s="1" t="s">
        <v>51</v>
      </c>
      <c r="AP392" s="1" t="s">
        <v>50</v>
      </c>
      <c r="AQ392" s="1" t="s">
        <v>50</v>
      </c>
      <c r="AR392" s="1" t="s">
        <v>50</v>
      </c>
      <c r="AS392" s="1" t="s">
        <v>50</v>
      </c>
      <c r="AT392" s="1" t="s">
        <v>52</v>
      </c>
      <c r="AU392" s="1" t="s">
        <v>52</v>
      </c>
      <c r="AV392" s="1" t="s">
        <v>52</v>
      </c>
      <c r="AW392" s="6" t="s">
        <v>51</v>
      </c>
    </row>
    <row r="393" spans="1:49" x14ac:dyDescent="0.25">
      <c r="A393" s="4">
        <v>294671</v>
      </c>
      <c r="B393" s="1">
        <v>60</v>
      </c>
      <c r="C393" s="1">
        <v>60</v>
      </c>
      <c r="D393" s="1">
        <v>60</v>
      </c>
      <c r="E393" s="1">
        <v>1</v>
      </c>
      <c r="F393" s="1" t="s">
        <v>452</v>
      </c>
      <c r="G393" s="3">
        <v>16736</v>
      </c>
      <c r="H393" s="1">
        <v>73</v>
      </c>
      <c r="I393" s="1" t="s">
        <v>46</v>
      </c>
      <c r="J393" s="1" t="s">
        <v>47</v>
      </c>
      <c r="K393" s="1" t="s">
        <v>58</v>
      </c>
      <c r="L393" s="1">
        <v>27.2</v>
      </c>
      <c r="M393" s="1">
        <v>95</v>
      </c>
      <c r="N393" s="1">
        <v>50</v>
      </c>
      <c r="O393" s="1">
        <v>45</v>
      </c>
      <c r="P393" s="1">
        <v>72.5</v>
      </c>
      <c r="Q393" s="1">
        <v>64</v>
      </c>
      <c r="R393" s="1" t="s">
        <v>59</v>
      </c>
      <c r="S393" s="1" t="s">
        <v>50</v>
      </c>
      <c r="T393" s="1" t="s">
        <v>50</v>
      </c>
      <c r="U393" s="1" t="s">
        <v>51</v>
      </c>
      <c r="V393" s="1" t="s">
        <v>51</v>
      </c>
      <c r="W393" s="1" t="s">
        <v>50</v>
      </c>
      <c r="X393" s="1" t="s">
        <v>50</v>
      </c>
      <c r="Y393" s="1" t="s">
        <v>50</v>
      </c>
      <c r="Z393" s="1" t="s">
        <v>52</v>
      </c>
      <c r="AA393" s="1" t="s">
        <v>50</v>
      </c>
      <c r="AB393" s="1" t="s">
        <v>50</v>
      </c>
      <c r="AC393" s="1">
        <v>98</v>
      </c>
      <c r="AD393" s="1">
        <v>51</v>
      </c>
      <c r="AE393" s="1">
        <v>122</v>
      </c>
      <c r="AF393" s="1">
        <v>3.3</v>
      </c>
      <c r="AI393" s="1">
        <v>6.2</v>
      </c>
      <c r="AJ393" s="1">
        <v>4.2</v>
      </c>
      <c r="AK393" s="1" t="s">
        <v>50</v>
      </c>
      <c r="AL393" s="1" t="s">
        <v>51</v>
      </c>
      <c r="AN393" s="1" t="s">
        <v>51</v>
      </c>
      <c r="AO393" s="1" t="s">
        <v>51</v>
      </c>
      <c r="AP393" s="1" t="s">
        <v>50</v>
      </c>
      <c r="AQ393" s="1" t="s">
        <v>50</v>
      </c>
      <c r="AR393" s="1" t="s">
        <v>50</v>
      </c>
      <c r="AS393" s="1" t="s">
        <v>50</v>
      </c>
      <c r="AT393" s="1" t="s">
        <v>52</v>
      </c>
      <c r="AU393" s="1" t="s">
        <v>52</v>
      </c>
      <c r="AV393" s="1" t="s">
        <v>52</v>
      </c>
      <c r="AW393" s="6" t="s">
        <v>51</v>
      </c>
    </row>
    <row r="394" spans="1:49" x14ac:dyDescent="0.25">
      <c r="A394" s="4">
        <v>294795</v>
      </c>
      <c r="B394" s="1">
        <v>66</v>
      </c>
      <c r="C394" s="1">
        <v>66</v>
      </c>
      <c r="D394" s="1">
        <v>34</v>
      </c>
      <c r="E394" s="1">
        <v>1</v>
      </c>
      <c r="F394" s="1" t="s">
        <v>453</v>
      </c>
      <c r="G394" s="3">
        <v>22345</v>
      </c>
      <c r="H394" s="1">
        <v>57</v>
      </c>
      <c r="I394" s="1" t="s">
        <v>56</v>
      </c>
      <c r="J394" s="1" t="s">
        <v>57</v>
      </c>
      <c r="K394" s="1" t="s">
        <v>238</v>
      </c>
      <c r="L394" s="1">
        <v>30.3</v>
      </c>
      <c r="M394" s="1">
        <v>140</v>
      </c>
      <c r="N394" s="1">
        <v>75</v>
      </c>
      <c r="O394" s="1">
        <v>65</v>
      </c>
      <c r="P394" s="1">
        <v>107.5</v>
      </c>
      <c r="Q394" s="1">
        <v>53</v>
      </c>
      <c r="R394" s="1" t="s">
        <v>49</v>
      </c>
      <c r="S394" s="1" t="s">
        <v>50</v>
      </c>
      <c r="T394" s="1" t="s">
        <v>51</v>
      </c>
      <c r="U394" s="1" t="s">
        <v>50</v>
      </c>
      <c r="V394" s="1" t="s">
        <v>51</v>
      </c>
      <c r="W394" s="1" t="s">
        <v>50</v>
      </c>
      <c r="X394" s="1" t="s">
        <v>51</v>
      </c>
      <c r="Y394" s="1" t="s">
        <v>50</v>
      </c>
      <c r="Z394" s="1" t="s">
        <v>52</v>
      </c>
      <c r="AA394" s="1" t="s">
        <v>50</v>
      </c>
      <c r="AB394" s="1" t="s">
        <v>50</v>
      </c>
      <c r="AC394" s="1">
        <v>98</v>
      </c>
      <c r="AD394" s="1">
        <v>75</v>
      </c>
      <c r="AF394" s="1">
        <v>4.7</v>
      </c>
      <c r="AI394" s="1">
        <v>5.2</v>
      </c>
      <c r="AJ394" s="1">
        <v>3.8</v>
      </c>
      <c r="AK394" s="1" t="s">
        <v>50</v>
      </c>
      <c r="AL394" s="1" t="s">
        <v>50</v>
      </c>
      <c r="AM394" s="1" t="s">
        <v>50</v>
      </c>
      <c r="AN394" s="1" t="s">
        <v>50</v>
      </c>
      <c r="AO394" s="1" t="s">
        <v>50</v>
      </c>
      <c r="AP394" s="1" t="s">
        <v>50</v>
      </c>
      <c r="AQ394" s="1" t="s">
        <v>50</v>
      </c>
      <c r="AR394" s="1" t="s">
        <v>51</v>
      </c>
      <c r="AS394" s="1" t="s">
        <v>50</v>
      </c>
      <c r="AT394" s="1" t="s">
        <v>52</v>
      </c>
      <c r="AU394" s="1" t="s">
        <v>52</v>
      </c>
      <c r="AV394" s="1" t="s">
        <v>52</v>
      </c>
      <c r="AW394" s="6" t="s">
        <v>50</v>
      </c>
    </row>
    <row r="395" spans="1:49" x14ac:dyDescent="0.25">
      <c r="A395" s="4">
        <v>294839</v>
      </c>
      <c r="B395" s="1">
        <v>61</v>
      </c>
      <c r="C395" s="1">
        <v>61</v>
      </c>
      <c r="D395" s="1">
        <v>61</v>
      </c>
      <c r="E395" s="1">
        <v>1</v>
      </c>
      <c r="F395" s="1" t="s">
        <v>454</v>
      </c>
      <c r="G395" s="3">
        <v>17191</v>
      </c>
      <c r="H395" s="1">
        <v>71</v>
      </c>
      <c r="I395" s="1" t="s">
        <v>56</v>
      </c>
      <c r="J395" s="1" t="s">
        <v>57</v>
      </c>
      <c r="K395" s="1" t="s">
        <v>58</v>
      </c>
      <c r="L395" s="1">
        <v>42.9</v>
      </c>
      <c r="M395" s="1">
        <v>125</v>
      </c>
      <c r="N395" s="1">
        <v>70</v>
      </c>
      <c r="O395" s="1">
        <v>55</v>
      </c>
      <c r="P395" s="1">
        <v>97.5</v>
      </c>
      <c r="Q395" s="1">
        <v>84</v>
      </c>
      <c r="R395" s="1" t="s">
        <v>54</v>
      </c>
      <c r="S395" s="1" t="s">
        <v>51</v>
      </c>
      <c r="T395" s="1" t="s">
        <v>50</v>
      </c>
      <c r="U395" s="1" t="s">
        <v>50</v>
      </c>
      <c r="V395" s="1" t="s">
        <v>51</v>
      </c>
      <c r="W395" s="1" t="s">
        <v>51</v>
      </c>
      <c r="X395" s="1" t="s">
        <v>50</v>
      </c>
      <c r="Y395" s="1" t="s">
        <v>50</v>
      </c>
      <c r="Z395" s="1" t="s">
        <v>52</v>
      </c>
      <c r="AA395" s="1" t="s">
        <v>50</v>
      </c>
      <c r="AB395" s="1" t="s">
        <v>50</v>
      </c>
      <c r="AC395" s="1">
        <v>79</v>
      </c>
      <c r="AD395" s="1">
        <v>87</v>
      </c>
      <c r="AF395" s="1">
        <v>4.5</v>
      </c>
      <c r="AI395" s="1">
        <v>3.9</v>
      </c>
      <c r="AJ395" s="1">
        <v>1.9</v>
      </c>
      <c r="AK395" s="1" t="s">
        <v>51</v>
      </c>
      <c r="AL395" s="1" t="s">
        <v>50</v>
      </c>
      <c r="AN395" s="1" t="s">
        <v>51</v>
      </c>
      <c r="AO395" s="1" t="s">
        <v>50</v>
      </c>
      <c r="AP395" s="1" t="s">
        <v>51</v>
      </c>
      <c r="AQ395" s="1" t="s">
        <v>50</v>
      </c>
      <c r="AR395" s="1" t="s">
        <v>50</v>
      </c>
      <c r="AS395" s="1" t="s">
        <v>51</v>
      </c>
      <c r="AT395" s="1" t="s">
        <v>52</v>
      </c>
      <c r="AU395" s="1" t="s">
        <v>52</v>
      </c>
      <c r="AV395" s="1" t="s">
        <v>52</v>
      </c>
      <c r="AW395" s="6" t="s">
        <v>51</v>
      </c>
    </row>
    <row r="396" spans="1:49" x14ac:dyDescent="0.25">
      <c r="A396" s="4">
        <v>294869</v>
      </c>
      <c r="B396" s="1">
        <v>55</v>
      </c>
      <c r="C396" s="1">
        <v>55</v>
      </c>
      <c r="D396" s="1">
        <v>48</v>
      </c>
      <c r="E396" s="1">
        <v>1</v>
      </c>
      <c r="F396" s="1" t="s">
        <v>455</v>
      </c>
      <c r="G396" s="3">
        <v>15319</v>
      </c>
      <c r="H396" s="1">
        <v>77</v>
      </c>
      <c r="I396" s="1" t="s">
        <v>46</v>
      </c>
      <c r="J396" s="1" t="s">
        <v>47</v>
      </c>
      <c r="K396" s="1" t="s">
        <v>58</v>
      </c>
      <c r="L396" s="1">
        <v>37.9</v>
      </c>
      <c r="M396" s="1">
        <v>125</v>
      </c>
      <c r="N396" s="1">
        <v>75</v>
      </c>
      <c r="O396" s="1">
        <v>50</v>
      </c>
      <c r="P396" s="1">
        <v>100</v>
      </c>
      <c r="Q396" s="1">
        <v>68</v>
      </c>
      <c r="R396" s="1" t="s">
        <v>59</v>
      </c>
      <c r="S396" s="1" t="s">
        <v>50</v>
      </c>
      <c r="T396" s="1" t="s">
        <v>50</v>
      </c>
      <c r="U396" s="1" t="s">
        <v>50</v>
      </c>
      <c r="V396" s="1" t="s">
        <v>51</v>
      </c>
      <c r="W396" s="1" t="s">
        <v>50</v>
      </c>
      <c r="X396" s="1" t="s">
        <v>51</v>
      </c>
      <c r="Y396" s="1" t="s">
        <v>50</v>
      </c>
      <c r="Z396" s="1" t="s">
        <v>52</v>
      </c>
      <c r="AA396" s="1" t="s">
        <v>50</v>
      </c>
      <c r="AB396" s="1" t="s">
        <v>50</v>
      </c>
      <c r="AC396" s="1">
        <v>80</v>
      </c>
      <c r="AD396" s="1">
        <v>62</v>
      </c>
      <c r="AE396" s="1">
        <v>128</v>
      </c>
      <c r="AF396" s="1">
        <v>4.3</v>
      </c>
      <c r="AK396" s="1" t="s">
        <v>51</v>
      </c>
      <c r="AL396" s="1" t="s">
        <v>50</v>
      </c>
      <c r="AM396" s="1" t="s">
        <v>50</v>
      </c>
      <c r="AN396" s="1" t="s">
        <v>51</v>
      </c>
      <c r="AO396" s="1" t="s">
        <v>51</v>
      </c>
      <c r="AP396" s="1" t="s">
        <v>51</v>
      </c>
      <c r="AQ396" s="1" t="s">
        <v>50</v>
      </c>
      <c r="AR396" s="1" t="s">
        <v>51</v>
      </c>
      <c r="AS396" s="1" t="s">
        <v>50</v>
      </c>
      <c r="AT396" s="1" t="s">
        <v>52</v>
      </c>
      <c r="AU396" s="1" t="s">
        <v>52</v>
      </c>
      <c r="AV396" s="1" t="s">
        <v>52</v>
      </c>
      <c r="AW396" s="6" t="s">
        <v>51</v>
      </c>
    </row>
    <row r="397" spans="1:49" x14ac:dyDescent="0.25">
      <c r="A397" s="4">
        <v>294916</v>
      </c>
      <c r="B397" s="1">
        <v>75</v>
      </c>
      <c r="C397" s="1">
        <v>75</v>
      </c>
      <c r="D397" s="1">
        <v>75</v>
      </c>
      <c r="E397" s="1">
        <v>1</v>
      </c>
      <c r="F397" s="1" t="s">
        <v>456</v>
      </c>
      <c r="G397" s="3">
        <v>9303</v>
      </c>
      <c r="H397" s="1">
        <v>93</v>
      </c>
      <c r="I397" s="1" t="s">
        <v>46</v>
      </c>
      <c r="J397" s="1" t="s">
        <v>47</v>
      </c>
      <c r="K397" s="1" t="s">
        <v>58</v>
      </c>
      <c r="L397" s="1">
        <v>28.8</v>
      </c>
      <c r="M397" s="1">
        <v>122</v>
      </c>
      <c r="N397" s="1">
        <v>80</v>
      </c>
      <c r="O397" s="1">
        <v>42</v>
      </c>
      <c r="P397" s="1">
        <v>101</v>
      </c>
      <c r="Q397" s="1">
        <v>72</v>
      </c>
      <c r="R397" s="1" t="s">
        <v>59</v>
      </c>
      <c r="S397" s="1" t="s">
        <v>50</v>
      </c>
      <c r="T397" s="1" t="s">
        <v>50</v>
      </c>
      <c r="U397" s="1" t="s">
        <v>50</v>
      </c>
      <c r="V397" s="1" t="s">
        <v>51</v>
      </c>
      <c r="W397" s="1" t="s">
        <v>50</v>
      </c>
      <c r="X397" s="1" t="s">
        <v>51</v>
      </c>
      <c r="Y397" s="1" t="s">
        <v>51</v>
      </c>
      <c r="Z397" s="1" t="b">
        <v>1</v>
      </c>
      <c r="AA397" s="1" t="s">
        <v>50</v>
      </c>
      <c r="AB397" s="1" t="s">
        <v>50</v>
      </c>
      <c r="AC397" s="1">
        <v>103</v>
      </c>
      <c r="AD397" s="1">
        <v>41</v>
      </c>
      <c r="AE397" s="1">
        <v>119</v>
      </c>
      <c r="AF397" s="1">
        <v>5.2</v>
      </c>
      <c r="AH397" s="1">
        <v>305.3</v>
      </c>
      <c r="AK397" s="1" t="s">
        <v>50</v>
      </c>
      <c r="AL397" s="1" t="s">
        <v>50</v>
      </c>
      <c r="AN397" s="1" t="s">
        <v>51</v>
      </c>
      <c r="AO397" s="1" t="s">
        <v>51</v>
      </c>
      <c r="AP397" s="1" t="s">
        <v>51</v>
      </c>
      <c r="AQ397" s="1" t="s">
        <v>51</v>
      </c>
      <c r="AR397" s="1" t="s">
        <v>51</v>
      </c>
      <c r="AS397" s="1" t="s">
        <v>51</v>
      </c>
      <c r="AT397" s="1" t="s">
        <v>52</v>
      </c>
      <c r="AU397" s="1" t="s">
        <v>52</v>
      </c>
      <c r="AV397" s="1" t="s">
        <v>52</v>
      </c>
      <c r="AW397" s="6" t="s">
        <v>51</v>
      </c>
    </row>
    <row r="398" spans="1:49" x14ac:dyDescent="0.25">
      <c r="A398" s="4">
        <v>295104</v>
      </c>
      <c r="B398" s="1">
        <v>63</v>
      </c>
      <c r="D398" s="1">
        <v>63</v>
      </c>
      <c r="E398" s="1">
        <v>1</v>
      </c>
      <c r="F398" s="1" t="s">
        <v>457</v>
      </c>
      <c r="G398" s="3">
        <v>13650</v>
      </c>
      <c r="H398" s="1">
        <v>81</v>
      </c>
      <c r="I398" s="1" t="s">
        <v>56</v>
      </c>
      <c r="J398" s="1" t="s">
        <v>57</v>
      </c>
      <c r="K398" s="1" t="s">
        <v>58</v>
      </c>
      <c r="L398" s="1">
        <v>28.6</v>
      </c>
      <c r="M398" s="1">
        <v>120</v>
      </c>
      <c r="N398" s="1">
        <v>50</v>
      </c>
      <c r="O398" s="1">
        <v>70</v>
      </c>
      <c r="P398" s="1">
        <v>85</v>
      </c>
      <c r="Q398" s="1">
        <v>83</v>
      </c>
      <c r="R398" s="1" t="s">
        <v>54</v>
      </c>
      <c r="S398" s="1" t="s">
        <v>50</v>
      </c>
      <c r="T398" s="1" t="s">
        <v>50</v>
      </c>
      <c r="U398" s="1" t="s">
        <v>50</v>
      </c>
      <c r="V398" s="1" t="s">
        <v>51</v>
      </c>
      <c r="W398" s="1" t="s">
        <v>50</v>
      </c>
      <c r="X398" s="1" t="s">
        <v>51</v>
      </c>
      <c r="Y398" s="1" t="s">
        <v>51</v>
      </c>
      <c r="Z398" s="1" t="s">
        <v>52</v>
      </c>
      <c r="AA398" s="1" t="s">
        <v>51</v>
      </c>
      <c r="AB398" s="1" t="s">
        <v>50</v>
      </c>
      <c r="AC398" s="1">
        <v>101</v>
      </c>
      <c r="AD398" s="1">
        <v>60</v>
      </c>
      <c r="AE398" s="1">
        <v>144</v>
      </c>
      <c r="AF398" s="1">
        <v>4.7</v>
      </c>
      <c r="AH398" s="1">
        <v>17.5</v>
      </c>
      <c r="AI398" s="1">
        <v>3.7</v>
      </c>
      <c r="AJ398" s="1">
        <v>1.4</v>
      </c>
      <c r="AK398" s="1" t="s">
        <v>50</v>
      </c>
      <c r="AL398" s="1" t="s">
        <v>51</v>
      </c>
      <c r="AM398" s="1" t="s">
        <v>50</v>
      </c>
      <c r="AN398" s="1" t="s">
        <v>50</v>
      </c>
      <c r="AO398" s="1" t="s">
        <v>51</v>
      </c>
      <c r="AP398" s="1" t="s">
        <v>50</v>
      </c>
      <c r="AQ398" s="1" t="s">
        <v>50</v>
      </c>
      <c r="AR398" s="1" t="s">
        <v>51</v>
      </c>
      <c r="AS398" s="1" t="s">
        <v>51</v>
      </c>
      <c r="AT398" s="1" t="s">
        <v>52</v>
      </c>
      <c r="AU398" s="1" t="s">
        <v>52</v>
      </c>
      <c r="AV398" s="1" t="s">
        <v>52</v>
      </c>
      <c r="AW398" s="6" t="s">
        <v>51</v>
      </c>
    </row>
    <row r="399" spans="1:49" x14ac:dyDescent="0.25">
      <c r="A399" s="4">
        <v>295254</v>
      </c>
      <c r="B399" s="1">
        <v>56</v>
      </c>
      <c r="C399" s="1">
        <v>56</v>
      </c>
      <c r="D399" s="1">
        <v>56</v>
      </c>
      <c r="E399" s="1">
        <v>1</v>
      </c>
      <c r="F399" s="1" t="s">
        <v>458</v>
      </c>
      <c r="G399" s="3">
        <v>7961</v>
      </c>
      <c r="H399" s="1">
        <v>97</v>
      </c>
      <c r="I399" s="1" t="s">
        <v>46</v>
      </c>
      <c r="J399" s="1" t="s">
        <v>47</v>
      </c>
      <c r="K399" s="1" t="s">
        <v>58</v>
      </c>
      <c r="L399" s="1">
        <v>23</v>
      </c>
      <c r="M399" s="1">
        <v>115</v>
      </c>
      <c r="N399" s="1">
        <v>60</v>
      </c>
      <c r="O399" s="1">
        <v>55</v>
      </c>
      <c r="P399" s="1">
        <v>87.5</v>
      </c>
      <c r="Q399" s="1">
        <v>91</v>
      </c>
      <c r="R399" s="1" t="s">
        <v>54</v>
      </c>
      <c r="S399" s="1" t="s">
        <v>50</v>
      </c>
      <c r="T399" s="1" t="s">
        <v>50</v>
      </c>
      <c r="U399" s="1" t="s">
        <v>50</v>
      </c>
      <c r="V399" s="1" t="s">
        <v>50</v>
      </c>
      <c r="W399" s="1" t="s">
        <v>50</v>
      </c>
      <c r="X399" s="1" t="s">
        <v>51</v>
      </c>
      <c r="Y399" s="1" t="s">
        <v>50</v>
      </c>
      <c r="Z399" s="1" t="s">
        <v>52</v>
      </c>
      <c r="AA399" s="1" t="s">
        <v>50</v>
      </c>
      <c r="AB399" s="1" t="s">
        <v>50</v>
      </c>
      <c r="AC399" s="1">
        <v>87</v>
      </c>
      <c r="AD399" s="1">
        <v>49</v>
      </c>
      <c r="AE399" s="1">
        <v>132</v>
      </c>
      <c r="AF399" s="1">
        <v>5.3</v>
      </c>
      <c r="AI399" s="1">
        <v>4.7</v>
      </c>
      <c r="AJ399" s="1">
        <v>1.8</v>
      </c>
      <c r="AK399" s="1" t="s">
        <v>50</v>
      </c>
      <c r="AL399" s="1" t="s">
        <v>50</v>
      </c>
      <c r="AN399" s="1" t="s">
        <v>51</v>
      </c>
      <c r="AO399" s="1" t="s">
        <v>51</v>
      </c>
      <c r="AP399" s="1" t="s">
        <v>51</v>
      </c>
      <c r="AQ399" s="1" t="s">
        <v>50</v>
      </c>
      <c r="AR399" s="1" t="s">
        <v>51</v>
      </c>
      <c r="AS399" s="1" t="s">
        <v>50</v>
      </c>
      <c r="AT399" s="1" t="s">
        <v>52</v>
      </c>
      <c r="AU399" s="1" t="s">
        <v>52</v>
      </c>
      <c r="AV399" s="1" t="s">
        <v>52</v>
      </c>
      <c r="AW399" s="6" t="s">
        <v>51</v>
      </c>
    </row>
    <row r="400" spans="1:49" x14ac:dyDescent="0.25">
      <c r="A400" s="4">
        <v>295266</v>
      </c>
      <c r="B400" s="1">
        <v>62</v>
      </c>
      <c r="C400" s="1">
        <v>62</v>
      </c>
      <c r="D400" s="1">
        <v>62</v>
      </c>
      <c r="E400" s="1">
        <v>1</v>
      </c>
      <c r="F400" s="1" t="s">
        <v>459</v>
      </c>
      <c r="G400" s="3">
        <v>7056</v>
      </c>
      <c r="H400" s="1">
        <v>99</v>
      </c>
      <c r="I400" s="1" t="s">
        <v>56</v>
      </c>
      <c r="J400" s="1" t="s">
        <v>47</v>
      </c>
      <c r="K400" s="1" t="s">
        <v>58</v>
      </c>
      <c r="L400" s="1">
        <v>20.5</v>
      </c>
      <c r="M400" s="1">
        <v>175</v>
      </c>
      <c r="N400" s="1">
        <v>85</v>
      </c>
      <c r="O400" s="1">
        <v>90</v>
      </c>
      <c r="P400" s="1">
        <v>130</v>
      </c>
      <c r="Q400" s="1">
        <v>60</v>
      </c>
      <c r="R400" s="1" t="s">
        <v>54</v>
      </c>
      <c r="S400" s="1" t="s">
        <v>51</v>
      </c>
      <c r="T400" s="1" t="s">
        <v>50</v>
      </c>
      <c r="U400" s="1" t="s">
        <v>50</v>
      </c>
      <c r="V400" s="1" t="s">
        <v>51</v>
      </c>
      <c r="W400" s="1" t="s">
        <v>50</v>
      </c>
      <c r="X400" s="1" t="s">
        <v>51</v>
      </c>
      <c r="Y400" s="1" t="s">
        <v>51</v>
      </c>
      <c r="Z400" s="1" t="s">
        <v>52</v>
      </c>
      <c r="AA400" s="1" t="s">
        <v>50</v>
      </c>
      <c r="AB400" s="1" t="s">
        <v>50</v>
      </c>
      <c r="AC400" s="1">
        <v>112</v>
      </c>
      <c r="AD400" s="1">
        <v>47</v>
      </c>
      <c r="AE400" s="1">
        <v>134</v>
      </c>
      <c r="AF400" s="1">
        <v>4.4000000000000004</v>
      </c>
      <c r="AI400" s="1">
        <v>3.1</v>
      </c>
      <c r="AJ400" s="1">
        <v>1.3</v>
      </c>
      <c r="AK400" s="1" t="s">
        <v>51</v>
      </c>
      <c r="AL400" s="1" t="s">
        <v>50</v>
      </c>
      <c r="AN400" s="1" t="s">
        <v>50</v>
      </c>
      <c r="AO400" s="1" t="s">
        <v>51</v>
      </c>
      <c r="AP400" s="1" t="s">
        <v>50</v>
      </c>
      <c r="AQ400" s="1" t="s">
        <v>50</v>
      </c>
      <c r="AR400" s="1" t="s">
        <v>51</v>
      </c>
      <c r="AS400" s="1" t="s">
        <v>50</v>
      </c>
      <c r="AT400" s="1" t="s">
        <v>52</v>
      </c>
      <c r="AU400" s="1" t="s">
        <v>52</v>
      </c>
      <c r="AV400" s="1" t="s">
        <v>52</v>
      </c>
      <c r="AW400" s="6" t="s">
        <v>51</v>
      </c>
    </row>
    <row r="401" spans="1:49" x14ac:dyDescent="0.25">
      <c r="A401" s="4">
        <v>295673</v>
      </c>
      <c r="B401" s="1">
        <v>62</v>
      </c>
      <c r="C401" s="1">
        <v>62</v>
      </c>
      <c r="E401" s="1">
        <v>1</v>
      </c>
      <c r="F401" s="1" t="s">
        <v>460</v>
      </c>
      <c r="G401" s="3">
        <v>12920</v>
      </c>
      <c r="H401" s="1">
        <v>83</v>
      </c>
      <c r="I401" s="1" t="s">
        <v>46</v>
      </c>
      <c r="J401" s="1" t="s">
        <v>47</v>
      </c>
      <c r="K401" s="1" t="s">
        <v>58</v>
      </c>
      <c r="L401" s="1">
        <v>37.200000000000003</v>
      </c>
      <c r="M401" s="1">
        <v>150</v>
      </c>
      <c r="N401" s="1">
        <v>80</v>
      </c>
      <c r="O401" s="1">
        <v>70</v>
      </c>
      <c r="P401" s="1">
        <v>115</v>
      </c>
      <c r="Q401" s="1">
        <v>64</v>
      </c>
      <c r="R401" s="1" t="s">
        <v>59</v>
      </c>
      <c r="S401" s="1" t="s">
        <v>51</v>
      </c>
      <c r="T401" s="1" t="s">
        <v>51</v>
      </c>
      <c r="U401" s="1" t="s">
        <v>50</v>
      </c>
      <c r="V401" s="1" t="s">
        <v>51</v>
      </c>
      <c r="W401" s="1" t="s">
        <v>50</v>
      </c>
      <c r="X401" s="1" t="s">
        <v>50</v>
      </c>
      <c r="Y401" s="1" t="s">
        <v>51</v>
      </c>
      <c r="Z401" s="1" t="s">
        <v>52</v>
      </c>
      <c r="AA401" s="1" t="s">
        <v>50</v>
      </c>
      <c r="AB401" s="1" t="s">
        <v>50</v>
      </c>
      <c r="AC401" s="1">
        <v>65</v>
      </c>
      <c r="AD401" s="1">
        <v>77</v>
      </c>
      <c r="AF401" s="1">
        <v>4.7</v>
      </c>
      <c r="AI401" s="1">
        <v>5.6</v>
      </c>
      <c r="AJ401" s="1">
        <v>3.4</v>
      </c>
      <c r="AK401" s="1" t="s">
        <v>51</v>
      </c>
      <c r="AL401" s="1" t="s">
        <v>50</v>
      </c>
      <c r="AN401" s="1" t="s">
        <v>51</v>
      </c>
      <c r="AO401" s="1" t="s">
        <v>50</v>
      </c>
      <c r="AP401" s="1" t="s">
        <v>51</v>
      </c>
      <c r="AQ401" s="1" t="s">
        <v>50</v>
      </c>
      <c r="AR401" s="1" t="s">
        <v>50</v>
      </c>
      <c r="AS401" s="1" t="s">
        <v>50</v>
      </c>
      <c r="AT401" s="1" t="s">
        <v>52</v>
      </c>
      <c r="AU401" s="1" t="s">
        <v>52</v>
      </c>
      <c r="AV401" s="1" t="s">
        <v>52</v>
      </c>
      <c r="AW401" s="6" t="s">
        <v>51</v>
      </c>
    </row>
    <row r="402" spans="1:49" x14ac:dyDescent="0.25">
      <c r="A402" s="4">
        <v>295699</v>
      </c>
      <c r="B402" s="1">
        <v>58</v>
      </c>
      <c r="C402" s="1">
        <v>58</v>
      </c>
      <c r="D402" s="1">
        <v>58</v>
      </c>
      <c r="E402" s="1">
        <v>1</v>
      </c>
      <c r="F402" s="1" t="s">
        <v>461</v>
      </c>
      <c r="G402" s="3">
        <v>13525</v>
      </c>
      <c r="H402" s="1">
        <v>81</v>
      </c>
      <c r="I402" s="1" t="s">
        <v>46</v>
      </c>
      <c r="J402" s="1" t="s">
        <v>47</v>
      </c>
      <c r="K402" s="1" t="s">
        <v>58</v>
      </c>
      <c r="L402" s="1">
        <v>35.1</v>
      </c>
      <c r="M402" s="1">
        <v>130</v>
      </c>
      <c r="N402" s="1">
        <v>80</v>
      </c>
      <c r="O402" s="1">
        <v>50</v>
      </c>
      <c r="P402" s="1">
        <v>105</v>
      </c>
      <c r="Q402" s="1">
        <v>65</v>
      </c>
      <c r="R402" s="1" t="s">
        <v>59</v>
      </c>
      <c r="S402" s="1" t="s">
        <v>51</v>
      </c>
      <c r="T402" s="1" t="s">
        <v>50</v>
      </c>
      <c r="U402" s="1" t="s">
        <v>51</v>
      </c>
      <c r="V402" s="1" t="s">
        <v>51</v>
      </c>
      <c r="W402" s="1" t="s">
        <v>51</v>
      </c>
      <c r="X402" s="1" t="s">
        <v>50</v>
      </c>
      <c r="Y402" s="1" t="s">
        <v>50</v>
      </c>
      <c r="Z402" s="1" t="s">
        <v>52</v>
      </c>
      <c r="AA402" s="1" t="s">
        <v>50</v>
      </c>
      <c r="AB402" s="1" t="s">
        <v>50</v>
      </c>
      <c r="AC402" s="1">
        <v>107</v>
      </c>
      <c r="AD402" s="1">
        <v>107</v>
      </c>
      <c r="AE402" s="1">
        <v>134</v>
      </c>
      <c r="AF402" s="1">
        <v>4.4000000000000004</v>
      </c>
      <c r="AI402" s="1">
        <v>5.0999999999999996</v>
      </c>
      <c r="AJ402" s="1">
        <v>2.2999999999999998</v>
      </c>
      <c r="AK402" s="1" t="s">
        <v>51</v>
      </c>
      <c r="AL402" s="1" t="s">
        <v>50</v>
      </c>
      <c r="AN402" s="1" t="s">
        <v>51</v>
      </c>
      <c r="AO402" s="1" t="s">
        <v>51</v>
      </c>
      <c r="AP402" s="1" t="s">
        <v>50</v>
      </c>
      <c r="AQ402" s="1" t="s">
        <v>50</v>
      </c>
      <c r="AR402" s="1" t="s">
        <v>51</v>
      </c>
      <c r="AS402" s="1" t="s">
        <v>50</v>
      </c>
      <c r="AT402" s="1" t="s">
        <v>52</v>
      </c>
      <c r="AU402" s="1" t="s">
        <v>52</v>
      </c>
      <c r="AV402" s="1" t="s">
        <v>52</v>
      </c>
      <c r="AW402" s="6" t="s">
        <v>51</v>
      </c>
    </row>
    <row r="403" spans="1:49" x14ac:dyDescent="0.25">
      <c r="A403" s="4">
        <v>296021</v>
      </c>
      <c r="B403" s="1">
        <v>65</v>
      </c>
      <c r="C403" s="1">
        <v>65</v>
      </c>
      <c r="D403" s="1">
        <v>34</v>
      </c>
      <c r="E403" s="1">
        <v>1</v>
      </c>
      <c r="F403" s="1" t="s">
        <v>462</v>
      </c>
      <c r="G403" s="3">
        <v>20406</v>
      </c>
      <c r="H403" s="1">
        <v>63</v>
      </c>
      <c r="I403" s="1" t="s">
        <v>56</v>
      </c>
      <c r="J403" s="1" t="s">
        <v>57</v>
      </c>
      <c r="K403" s="1" t="s">
        <v>58</v>
      </c>
      <c r="L403" s="1">
        <v>25.2</v>
      </c>
      <c r="M403" s="1">
        <v>120</v>
      </c>
      <c r="N403" s="1">
        <v>70</v>
      </c>
      <c r="O403" s="1">
        <v>50</v>
      </c>
      <c r="P403" s="1">
        <v>95</v>
      </c>
      <c r="Q403" s="1">
        <v>66</v>
      </c>
      <c r="R403" s="1" t="s">
        <v>54</v>
      </c>
      <c r="S403" s="1" t="s">
        <v>50</v>
      </c>
      <c r="T403" s="1" t="s">
        <v>50</v>
      </c>
      <c r="U403" s="1" t="s">
        <v>50</v>
      </c>
      <c r="V403" s="1" t="s">
        <v>50</v>
      </c>
      <c r="W403" s="1" t="s">
        <v>50</v>
      </c>
      <c r="X403" s="1" t="s">
        <v>51</v>
      </c>
      <c r="Y403" s="1" t="s">
        <v>50</v>
      </c>
      <c r="Z403" s="1" t="s">
        <v>52</v>
      </c>
      <c r="AA403" s="1" t="s">
        <v>51</v>
      </c>
      <c r="AB403" s="1" t="s">
        <v>50</v>
      </c>
      <c r="AC403" s="1">
        <v>93</v>
      </c>
      <c r="AD403" s="1">
        <v>76</v>
      </c>
      <c r="AE403" s="1">
        <v>157</v>
      </c>
      <c r="AF403" s="1">
        <v>5.0999999999999996</v>
      </c>
      <c r="AK403" s="1" t="s">
        <v>50</v>
      </c>
      <c r="AL403" s="1" t="s">
        <v>51</v>
      </c>
      <c r="AM403" s="1" t="s">
        <v>50</v>
      </c>
      <c r="AN403" s="1" t="s">
        <v>51</v>
      </c>
      <c r="AO403" s="1" t="s">
        <v>50</v>
      </c>
      <c r="AP403" s="1" t="s">
        <v>50</v>
      </c>
      <c r="AQ403" s="1" t="s">
        <v>50</v>
      </c>
      <c r="AR403" s="1" t="s">
        <v>50</v>
      </c>
      <c r="AS403" s="1" t="s">
        <v>50</v>
      </c>
      <c r="AT403" s="1" t="s">
        <v>52</v>
      </c>
      <c r="AU403" s="1" t="s">
        <v>52</v>
      </c>
      <c r="AV403" s="1" t="s">
        <v>52</v>
      </c>
      <c r="AW403" s="6" t="s">
        <v>50</v>
      </c>
    </row>
    <row r="404" spans="1:49" x14ac:dyDescent="0.25">
      <c r="A404" s="4">
        <v>296031</v>
      </c>
      <c r="B404" s="1">
        <v>60</v>
      </c>
      <c r="C404" s="1">
        <v>60</v>
      </c>
      <c r="D404" s="1">
        <v>60</v>
      </c>
      <c r="E404" s="1">
        <v>1</v>
      </c>
      <c r="F404" s="1" t="s">
        <v>463</v>
      </c>
      <c r="G404" s="3">
        <v>14889</v>
      </c>
      <c r="H404" s="1">
        <v>78</v>
      </c>
      <c r="I404" s="1" t="s">
        <v>46</v>
      </c>
      <c r="J404" s="1" t="s">
        <v>57</v>
      </c>
      <c r="K404" s="1" t="s">
        <v>58</v>
      </c>
      <c r="L404" s="1">
        <v>28.4</v>
      </c>
      <c r="M404" s="1">
        <v>120</v>
      </c>
      <c r="N404" s="1">
        <v>80</v>
      </c>
      <c r="O404" s="1">
        <v>40</v>
      </c>
      <c r="P404" s="1">
        <v>100</v>
      </c>
      <c r="Q404" s="1">
        <v>68</v>
      </c>
      <c r="R404" s="1" t="s">
        <v>54</v>
      </c>
      <c r="S404" s="1" t="s">
        <v>50</v>
      </c>
      <c r="T404" s="1" t="s">
        <v>50</v>
      </c>
      <c r="U404" s="1" t="s">
        <v>50</v>
      </c>
      <c r="V404" s="1" t="s">
        <v>51</v>
      </c>
      <c r="W404" s="1" t="s">
        <v>50</v>
      </c>
      <c r="X404" s="1" t="s">
        <v>50</v>
      </c>
      <c r="Y404" s="1" t="s">
        <v>50</v>
      </c>
      <c r="Z404" s="1" t="s">
        <v>52</v>
      </c>
      <c r="AA404" s="1" t="s">
        <v>50</v>
      </c>
      <c r="AB404" s="1" t="s">
        <v>50</v>
      </c>
      <c r="AC404" s="1">
        <v>64</v>
      </c>
      <c r="AD404" s="1">
        <v>81</v>
      </c>
      <c r="AE404" s="1">
        <v>141</v>
      </c>
      <c r="AF404" s="1">
        <v>4.2</v>
      </c>
      <c r="AI404" s="1">
        <v>5</v>
      </c>
      <c r="AJ404" s="1">
        <v>2.5</v>
      </c>
      <c r="AK404" s="1" t="s">
        <v>50</v>
      </c>
      <c r="AL404" s="1" t="s">
        <v>51</v>
      </c>
      <c r="AN404" s="1" t="s">
        <v>50</v>
      </c>
      <c r="AO404" s="1" t="s">
        <v>50</v>
      </c>
      <c r="AP404" s="1" t="s">
        <v>50</v>
      </c>
      <c r="AQ404" s="1" t="s">
        <v>50</v>
      </c>
      <c r="AR404" s="1" t="s">
        <v>50</v>
      </c>
      <c r="AS404" s="1" t="s">
        <v>50</v>
      </c>
      <c r="AT404" s="1" t="s">
        <v>52</v>
      </c>
      <c r="AU404" s="1" t="s">
        <v>52</v>
      </c>
      <c r="AV404" s="1" t="s">
        <v>52</v>
      </c>
      <c r="AW404" s="6" t="s">
        <v>50</v>
      </c>
    </row>
    <row r="405" spans="1:49" x14ac:dyDescent="0.25">
      <c r="A405" s="4">
        <v>296211</v>
      </c>
      <c r="B405" s="1">
        <v>68</v>
      </c>
      <c r="D405" s="1">
        <v>68</v>
      </c>
      <c r="E405" s="1">
        <v>1</v>
      </c>
      <c r="F405" s="1" t="s">
        <v>464</v>
      </c>
      <c r="G405" s="3">
        <v>8459</v>
      </c>
      <c r="H405" s="1">
        <v>95</v>
      </c>
      <c r="I405" s="1" t="s">
        <v>56</v>
      </c>
      <c r="J405" s="1" t="s">
        <v>57</v>
      </c>
      <c r="K405" s="1" t="s">
        <v>58</v>
      </c>
      <c r="L405" s="1">
        <v>19.7</v>
      </c>
      <c r="M405" s="1">
        <v>170</v>
      </c>
      <c r="N405" s="1">
        <v>60</v>
      </c>
      <c r="O405" s="1">
        <v>110</v>
      </c>
      <c r="P405" s="1">
        <v>115</v>
      </c>
      <c r="Q405" s="1">
        <v>85</v>
      </c>
      <c r="R405" s="1" t="s">
        <v>54</v>
      </c>
      <c r="S405" s="1" t="s">
        <v>51</v>
      </c>
      <c r="T405" s="1" t="s">
        <v>50</v>
      </c>
      <c r="U405" s="1" t="s">
        <v>50</v>
      </c>
      <c r="V405" s="1" t="s">
        <v>51</v>
      </c>
      <c r="W405" s="1" t="s">
        <v>51</v>
      </c>
      <c r="X405" s="1" t="s">
        <v>51</v>
      </c>
      <c r="Y405" s="1" t="s">
        <v>50</v>
      </c>
      <c r="Z405" s="1" t="s">
        <v>52</v>
      </c>
      <c r="AA405" s="1" t="s">
        <v>50</v>
      </c>
      <c r="AB405" s="1" t="s">
        <v>51</v>
      </c>
      <c r="AC405" s="1">
        <v>135</v>
      </c>
      <c r="AD405" s="1">
        <v>39</v>
      </c>
      <c r="AE405" s="1">
        <v>129</v>
      </c>
      <c r="AF405" s="1">
        <v>3.8</v>
      </c>
      <c r="AI405" s="1">
        <v>4.2</v>
      </c>
      <c r="AJ405" s="1">
        <v>1.9</v>
      </c>
      <c r="AK405" s="1" t="s">
        <v>50</v>
      </c>
      <c r="AL405" s="1" t="s">
        <v>51</v>
      </c>
      <c r="AN405" s="1" t="s">
        <v>50</v>
      </c>
      <c r="AO405" s="1" t="s">
        <v>51</v>
      </c>
      <c r="AP405" s="1" t="s">
        <v>50</v>
      </c>
      <c r="AQ405" s="1" t="s">
        <v>50</v>
      </c>
      <c r="AR405" s="1" t="s">
        <v>50</v>
      </c>
      <c r="AS405" s="1" t="s">
        <v>50</v>
      </c>
      <c r="AT405" s="1" t="s">
        <v>52</v>
      </c>
      <c r="AU405" s="1" t="s">
        <v>52</v>
      </c>
      <c r="AV405" s="1" t="s">
        <v>52</v>
      </c>
      <c r="AW405" s="6" t="s">
        <v>51</v>
      </c>
    </row>
    <row r="406" spans="1:49" x14ac:dyDescent="0.25">
      <c r="A406" s="4">
        <v>296350</v>
      </c>
      <c r="B406" s="1">
        <v>65</v>
      </c>
      <c r="C406" s="1">
        <v>65</v>
      </c>
      <c r="D406" s="1">
        <v>65</v>
      </c>
      <c r="E406" s="1">
        <v>1</v>
      </c>
      <c r="F406" s="1" t="s">
        <v>465</v>
      </c>
      <c r="G406" s="3">
        <v>9924</v>
      </c>
      <c r="H406" s="1">
        <v>91</v>
      </c>
      <c r="I406" s="1" t="s">
        <v>46</v>
      </c>
      <c r="J406" s="1" t="s">
        <v>47</v>
      </c>
      <c r="K406" s="1" t="s">
        <v>58</v>
      </c>
      <c r="L406" s="1">
        <v>24.6</v>
      </c>
      <c r="M406" s="1">
        <v>130</v>
      </c>
      <c r="N406" s="1">
        <v>60</v>
      </c>
      <c r="O406" s="1">
        <v>70</v>
      </c>
      <c r="P406" s="1">
        <v>95</v>
      </c>
      <c r="Q406" s="1">
        <v>64</v>
      </c>
      <c r="R406" s="1" t="s">
        <v>59</v>
      </c>
      <c r="S406" s="1" t="s">
        <v>51</v>
      </c>
      <c r="T406" s="1" t="s">
        <v>50</v>
      </c>
      <c r="U406" s="1" t="s">
        <v>51</v>
      </c>
      <c r="V406" s="1" t="s">
        <v>50</v>
      </c>
      <c r="W406" s="1" t="s">
        <v>50</v>
      </c>
      <c r="X406" s="1" t="s">
        <v>50</v>
      </c>
      <c r="Y406" s="1" t="s">
        <v>50</v>
      </c>
      <c r="Z406" s="1" t="b">
        <v>1</v>
      </c>
      <c r="AA406" s="1" t="s">
        <v>50</v>
      </c>
      <c r="AB406" s="1" t="s">
        <v>51</v>
      </c>
      <c r="AC406" s="1">
        <v>200</v>
      </c>
      <c r="AD406" s="1">
        <v>19</v>
      </c>
      <c r="AF406" s="1">
        <v>4.9000000000000004</v>
      </c>
      <c r="AK406" s="1" t="s">
        <v>50</v>
      </c>
      <c r="AL406" s="1" t="s">
        <v>50</v>
      </c>
      <c r="AN406" s="1" t="s">
        <v>51</v>
      </c>
      <c r="AO406" s="1" t="s">
        <v>51</v>
      </c>
      <c r="AP406" s="1" t="s">
        <v>50</v>
      </c>
      <c r="AQ406" s="1" t="s">
        <v>50</v>
      </c>
      <c r="AR406" s="1" t="s">
        <v>50</v>
      </c>
      <c r="AS406" s="1" t="s">
        <v>50</v>
      </c>
      <c r="AT406" s="1" t="s">
        <v>52</v>
      </c>
      <c r="AU406" s="1" t="s">
        <v>52</v>
      </c>
      <c r="AV406" s="1" t="s">
        <v>52</v>
      </c>
      <c r="AW406" s="6" t="s">
        <v>51</v>
      </c>
    </row>
    <row r="407" spans="1:49" x14ac:dyDescent="0.25">
      <c r="A407" s="4">
        <v>296504</v>
      </c>
      <c r="B407" s="1">
        <v>75</v>
      </c>
      <c r="C407" s="1">
        <v>75</v>
      </c>
      <c r="D407" s="1">
        <v>75</v>
      </c>
      <c r="E407" s="1">
        <v>1</v>
      </c>
      <c r="F407" s="1" t="s">
        <v>466</v>
      </c>
      <c r="G407" s="3">
        <v>13409</v>
      </c>
      <c r="H407" s="1">
        <v>82</v>
      </c>
      <c r="I407" s="1" t="s">
        <v>46</v>
      </c>
      <c r="J407" s="1" t="s">
        <v>47</v>
      </c>
      <c r="K407" s="1" t="s">
        <v>58</v>
      </c>
      <c r="L407" s="1">
        <v>23.7</v>
      </c>
      <c r="M407" s="1">
        <v>120</v>
      </c>
      <c r="N407" s="1">
        <v>60</v>
      </c>
      <c r="O407" s="1">
        <v>60</v>
      </c>
      <c r="P407" s="1">
        <v>90</v>
      </c>
      <c r="Q407" s="1">
        <v>91</v>
      </c>
      <c r="R407" s="1" t="s">
        <v>59</v>
      </c>
      <c r="S407" s="1" t="s">
        <v>50</v>
      </c>
      <c r="T407" s="1" t="s">
        <v>50</v>
      </c>
      <c r="U407" s="1" t="s">
        <v>51</v>
      </c>
      <c r="V407" s="1" t="s">
        <v>51</v>
      </c>
      <c r="W407" s="1" t="s">
        <v>51</v>
      </c>
      <c r="X407" s="1" t="s">
        <v>50</v>
      </c>
      <c r="Y407" s="1" t="s">
        <v>51</v>
      </c>
      <c r="Z407" s="1" t="s">
        <v>52</v>
      </c>
      <c r="AA407" s="1" t="s">
        <v>50</v>
      </c>
      <c r="AB407" s="1" t="s">
        <v>51</v>
      </c>
      <c r="AH407" s="1">
        <v>6.5</v>
      </c>
      <c r="AK407" s="1" t="s">
        <v>50</v>
      </c>
      <c r="AL407" s="1" t="s">
        <v>51</v>
      </c>
      <c r="AN407" s="1" t="s">
        <v>50</v>
      </c>
      <c r="AO407" s="1" t="s">
        <v>51</v>
      </c>
      <c r="AP407" s="1" t="s">
        <v>50</v>
      </c>
      <c r="AQ407" s="1" t="s">
        <v>50</v>
      </c>
      <c r="AR407" s="1" t="s">
        <v>51</v>
      </c>
      <c r="AS407" s="1" t="s">
        <v>50</v>
      </c>
      <c r="AT407" s="1" t="s">
        <v>52</v>
      </c>
      <c r="AU407" s="1" t="s">
        <v>52</v>
      </c>
      <c r="AV407" s="1" t="s">
        <v>52</v>
      </c>
      <c r="AW407" s="6" t="s">
        <v>51</v>
      </c>
    </row>
    <row r="408" spans="1:49" x14ac:dyDescent="0.25">
      <c r="A408" s="4">
        <v>296571</v>
      </c>
      <c r="B408" s="1">
        <v>63</v>
      </c>
      <c r="C408" s="1">
        <v>63</v>
      </c>
      <c r="D408" s="1">
        <v>63</v>
      </c>
      <c r="E408" s="1">
        <v>1</v>
      </c>
      <c r="F408" s="1" t="s">
        <v>467</v>
      </c>
      <c r="G408" s="3">
        <v>8392</v>
      </c>
      <c r="H408" s="1">
        <v>96</v>
      </c>
      <c r="I408" s="1" t="s">
        <v>46</v>
      </c>
      <c r="J408" s="1" t="s">
        <v>47</v>
      </c>
      <c r="K408" s="1" t="s">
        <v>58</v>
      </c>
      <c r="L408" s="1">
        <v>19.100000000000001</v>
      </c>
      <c r="M408" s="1">
        <v>120</v>
      </c>
      <c r="N408" s="1">
        <v>70</v>
      </c>
      <c r="O408" s="1">
        <v>50</v>
      </c>
      <c r="P408" s="1">
        <v>95</v>
      </c>
      <c r="Q408" s="1">
        <v>96</v>
      </c>
      <c r="R408" s="1" t="s">
        <v>59</v>
      </c>
      <c r="S408" s="1" t="s">
        <v>50</v>
      </c>
      <c r="T408" s="1" t="s">
        <v>50</v>
      </c>
      <c r="U408" s="1" t="s">
        <v>50</v>
      </c>
      <c r="V408" s="1" t="s">
        <v>51</v>
      </c>
      <c r="W408" s="1" t="s">
        <v>50</v>
      </c>
      <c r="X408" s="1" t="s">
        <v>50</v>
      </c>
      <c r="Y408" s="1" t="s">
        <v>50</v>
      </c>
      <c r="Z408" s="1" t="s">
        <v>52</v>
      </c>
      <c r="AA408" s="1" t="s">
        <v>50</v>
      </c>
      <c r="AB408" s="1" t="s">
        <v>51</v>
      </c>
      <c r="AC408" s="1">
        <v>85</v>
      </c>
      <c r="AD408" s="1">
        <v>51</v>
      </c>
      <c r="AE408" s="1">
        <v>111</v>
      </c>
      <c r="AF408" s="1">
        <v>4.7</v>
      </c>
      <c r="AI408" s="1">
        <v>3.1</v>
      </c>
      <c r="AJ408" s="1">
        <v>1.4</v>
      </c>
      <c r="AK408" s="1" t="s">
        <v>51</v>
      </c>
      <c r="AL408" s="1" t="s">
        <v>50</v>
      </c>
      <c r="AN408" s="1" t="s">
        <v>50</v>
      </c>
      <c r="AO408" s="1" t="s">
        <v>50</v>
      </c>
      <c r="AP408" s="1" t="s">
        <v>50</v>
      </c>
      <c r="AQ408" s="1" t="s">
        <v>50</v>
      </c>
      <c r="AR408" s="1" t="s">
        <v>50</v>
      </c>
      <c r="AS408" s="1" t="s">
        <v>50</v>
      </c>
      <c r="AT408" s="1" t="s">
        <v>52</v>
      </c>
      <c r="AU408" s="1" t="s">
        <v>52</v>
      </c>
      <c r="AV408" s="1" t="s">
        <v>52</v>
      </c>
      <c r="AW408" s="6" t="s">
        <v>51</v>
      </c>
    </row>
    <row r="409" spans="1:49" x14ac:dyDescent="0.25">
      <c r="A409" s="4">
        <v>296737</v>
      </c>
      <c r="B409" s="1">
        <v>52</v>
      </c>
      <c r="C409" s="1">
        <v>52</v>
      </c>
      <c r="E409" s="1">
        <v>1</v>
      </c>
      <c r="F409" s="1" t="s">
        <v>468</v>
      </c>
      <c r="G409" s="3">
        <v>10800</v>
      </c>
      <c r="H409" s="1">
        <v>89</v>
      </c>
      <c r="I409" s="1" t="s">
        <v>56</v>
      </c>
      <c r="J409" s="1" t="s">
        <v>47</v>
      </c>
      <c r="K409" s="1" t="s">
        <v>58</v>
      </c>
      <c r="L409" s="1">
        <v>24.8</v>
      </c>
      <c r="M409" s="1">
        <v>108</v>
      </c>
      <c r="N409" s="1">
        <v>65</v>
      </c>
      <c r="O409" s="1">
        <v>43</v>
      </c>
      <c r="P409" s="1">
        <v>86.5</v>
      </c>
      <c r="Q409" s="1">
        <v>80</v>
      </c>
      <c r="R409" s="1" t="s">
        <v>54</v>
      </c>
      <c r="S409" s="1" t="s">
        <v>51</v>
      </c>
      <c r="T409" s="1" t="s">
        <v>50</v>
      </c>
      <c r="U409" s="1" t="s">
        <v>50</v>
      </c>
      <c r="V409" s="1" t="s">
        <v>50</v>
      </c>
      <c r="W409" s="1" t="s">
        <v>50</v>
      </c>
      <c r="X409" s="1" t="s">
        <v>51</v>
      </c>
      <c r="Y409" s="1" t="s">
        <v>50</v>
      </c>
      <c r="Z409" s="1" t="s">
        <v>52</v>
      </c>
      <c r="AA409" s="1" t="s">
        <v>50</v>
      </c>
      <c r="AB409" s="1" t="s">
        <v>51</v>
      </c>
      <c r="AC409" s="1">
        <v>89</v>
      </c>
      <c r="AD409" s="1">
        <v>67</v>
      </c>
      <c r="AE409" s="1">
        <v>122</v>
      </c>
      <c r="AF409" s="1">
        <v>5</v>
      </c>
      <c r="AI409" s="1">
        <v>3.9</v>
      </c>
      <c r="AJ409" s="1">
        <v>2</v>
      </c>
      <c r="AK409" s="1" t="s">
        <v>50</v>
      </c>
      <c r="AL409" s="1" t="s">
        <v>50</v>
      </c>
      <c r="AN409" s="1" t="s">
        <v>51</v>
      </c>
      <c r="AO409" s="1" t="s">
        <v>51</v>
      </c>
      <c r="AP409" s="1" t="s">
        <v>50</v>
      </c>
      <c r="AQ409" s="1" t="s">
        <v>50</v>
      </c>
      <c r="AR409" s="1" t="s">
        <v>51</v>
      </c>
      <c r="AS409" s="1" t="s">
        <v>50</v>
      </c>
      <c r="AT409" s="1" t="s">
        <v>52</v>
      </c>
      <c r="AU409" s="1" t="s">
        <v>52</v>
      </c>
      <c r="AV409" s="1" t="s">
        <v>52</v>
      </c>
      <c r="AW409" s="6" t="s">
        <v>51</v>
      </c>
    </row>
    <row r="410" spans="1:49" x14ac:dyDescent="0.25">
      <c r="A410" s="4">
        <v>296847</v>
      </c>
      <c r="B410" s="1">
        <v>65</v>
      </c>
      <c r="C410" s="1">
        <v>65</v>
      </c>
      <c r="D410" s="1">
        <v>65</v>
      </c>
      <c r="E410" s="1">
        <v>1</v>
      </c>
      <c r="F410" s="1" t="s">
        <v>469</v>
      </c>
      <c r="G410" s="3">
        <v>9629</v>
      </c>
      <c r="H410" s="1">
        <v>92</v>
      </c>
      <c r="I410" s="1" t="s">
        <v>46</v>
      </c>
      <c r="J410" s="1" t="s">
        <v>47</v>
      </c>
      <c r="K410" s="1" t="s">
        <v>58</v>
      </c>
      <c r="L410" s="1">
        <v>27.8</v>
      </c>
      <c r="M410" s="1">
        <v>150</v>
      </c>
      <c r="N410" s="1">
        <v>80</v>
      </c>
      <c r="O410" s="1">
        <v>70</v>
      </c>
      <c r="P410" s="1">
        <v>115</v>
      </c>
      <c r="Q410" s="1">
        <v>60</v>
      </c>
      <c r="R410" s="1" t="s">
        <v>59</v>
      </c>
      <c r="S410" s="1" t="s">
        <v>50</v>
      </c>
      <c r="T410" s="1" t="s">
        <v>50</v>
      </c>
      <c r="U410" s="1" t="s">
        <v>50</v>
      </c>
      <c r="V410" s="1" t="s">
        <v>51</v>
      </c>
      <c r="W410" s="1" t="s">
        <v>50</v>
      </c>
      <c r="X410" s="1" t="s">
        <v>51</v>
      </c>
      <c r="Y410" s="1" t="s">
        <v>51</v>
      </c>
      <c r="Z410" s="1" t="s">
        <v>52</v>
      </c>
      <c r="AA410" s="1" t="s">
        <v>50</v>
      </c>
      <c r="AB410" s="1" t="s">
        <v>50</v>
      </c>
      <c r="AC410" s="1">
        <v>119</v>
      </c>
      <c r="AD410" s="1">
        <v>35</v>
      </c>
      <c r="AE410" s="1">
        <v>100</v>
      </c>
      <c r="AF410" s="1">
        <v>4.5</v>
      </c>
      <c r="AI410" s="1">
        <v>4.5</v>
      </c>
      <c r="AJ410" s="1">
        <v>2.7</v>
      </c>
      <c r="AK410" s="1" t="s">
        <v>50</v>
      </c>
      <c r="AL410" s="1" t="s">
        <v>51</v>
      </c>
      <c r="AM410" s="1" t="s">
        <v>50</v>
      </c>
      <c r="AN410" s="1" t="s">
        <v>50</v>
      </c>
      <c r="AO410" s="1" t="s">
        <v>50</v>
      </c>
      <c r="AP410" s="1" t="s">
        <v>50</v>
      </c>
      <c r="AQ410" s="1" t="s">
        <v>50</v>
      </c>
      <c r="AR410" s="1" t="s">
        <v>50</v>
      </c>
      <c r="AS410" s="1" t="s">
        <v>50</v>
      </c>
      <c r="AT410" s="1" t="s">
        <v>52</v>
      </c>
      <c r="AU410" s="1" t="s">
        <v>52</v>
      </c>
      <c r="AV410" s="1" t="s">
        <v>52</v>
      </c>
      <c r="AW410" s="6" t="s">
        <v>50</v>
      </c>
    </row>
    <row r="411" spans="1:49" x14ac:dyDescent="0.25">
      <c r="A411" s="4">
        <v>297199</v>
      </c>
      <c r="B411" s="1">
        <v>59</v>
      </c>
      <c r="C411" s="1">
        <v>59</v>
      </c>
      <c r="E411" s="1">
        <v>1</v>
      </c>
      <c r="F411" s="1" t="s">
        <v>470</v>
      </c>
      <c r="G411" s="3">
        <v>10460</v>
      </c>
      <c r="H411" s="1">
        <v>90</v>
      </c>
      <c r="I411" s="1" t="s">
        <v>46</v>
      </c>
      <c r="J411" s="1" t="s">
        <v>47</v>
      </c>
      <c r="K411" s="1" t="s">
        <v>58</v>
      </c>
      <c r="L411" s="1">
        <v>21.6</v>
      </c>
      <c r="M411" s="1">
        <v>110</v>
      </c>
      <c r="N411" s="1">
        <v>70</v>
      </c>
      <c r="O411" s="1">
        <v>40</v>
      </c>
      <c r="P411" s="1">
        <v>90</v>
      </c>
      <c r="Q411" s="1">
        <v>89</v>
      </c>
      <c r="R411" s="1" t="s">
        <v>59</v>
      </c>
      <c r="S411" s="1" t="s">
        <v>50</v>
      </c>
      <c r="T411" s="1" t="s">
        <v>50</v>
      </c>
      <c r="U411" s="1" t="s">
        <v>50</v>
      </c>
      <c r="V411" s="1" t="s">
        <v>51</v>
      </c>
      <c r="W411" s="1" t="s">
        <v>50</v>
      </c>
      <c r="X411" s="1" t="s">
        <v>51</v>
      </c>
      <c r="Y411" s="1" t="s">
        <v>50</v>
      </c>
      <c r="Z411" s="1" t="s">
        <v>52</v>
      </c>
      <c r="AA411" s="1" t="s">
        <v>50</v>
      </c>
      <c r="AB411" s="1" t="s">
        <v>51</v>
      </c>
      <c r="AC411" s="1">
        <v>83</v>
      </c>
      <c r="AD411" s="1">
        <v>54</v>
      </c>
      <c r="AE411" s="1">
        <v>111</v>
      </c>
      <c r="AF411" s="1">
        <v>4.0999999999999996</v>
      </c>
      <c r="AI411" s="1">
        <v>4.5999999999999996</v>
      </c>
      <c r="AJ411" s="1">
        <v>2.8</v>
      </c>
      <c r="AK411" s="1" t="s">
        <v>50</v>
      </c>
      <c r="AL411" s="1" t="s">
        <v>50</v>
      </c>
      <c r="AM411" s="1" t="s">
        <v>50</v>
      </c>
      <c r="AN411" s="1" t="s">
        <v>51</v>
      </c>
      <c r="AO411" s="1" t="s">
        <v>51</v>
      </c>
      <c r="AP411" s="1" t="s">
        <v>50</v>
      </c>
      <c r="AQ411" s="1" t="s">
        <v>50</v>
      </c>
      <c r="AR411" s="1" t="s">
        <v>50</v>
      </c>
      <c r="AS411" s="1" t="s">
        <v>50</v>
      </c>
      <c r="AT411" s="1" t="s">
        <v>52</v>
      </c>
      <c r="AU411" s="1" t="s">
        <v>52</v>
      </c>
      <c r="AV411" s="1" t="s">
        <v>52</v>
      </c>
      <c r="AW411" s="6" t="s">
        <v>51</v>
      </c>
    </row>
    <row r="412" spans="1:49" x14ac:dyDescent="0.25">
      <c r="A412" s="4">
        <v>297250</v>
      </c>
      <c r="B412" s="1">
        <v>57</v>
      </c>
      <c r="C412" s="1">
        <v>57</v>
      </c>
      <c r="D412" s="1">
        <v>45</v>
      </c>
      <c r="E412" s="1">
        <v>1</v>
      </c>
      <c r="F412" s="1" t="s">
        <v>471</v>
      </c>
      <c r="G412" s="3">
        <v>11038</v>
      </c>
      <c r="H412" s="1">
        <v>88</v>
      </c>
      <c r="I412" s="1" t="s">
        <v>56</v>
      </c>
      <c r="J412" s="1" t="s">
        <v>47</v>
      </c>
      <c r="K412" s="1" t="s">
        <v>58</v>
      </c>
      <c r="L412" s="1">
        <v>30.9</v>
      </c>
      <c r="M412" s="1">
        <v>115</v>
      </c>
      <c r="N412" s="1">
        <v>60</v>
      </c>
      <c r="O412" s="1">
        <v>55</v>
      </c>
      <c r="P412" s="1">
        <v>87.5</v>
      </c>
      <c r="Q412" s="1">
        <v>54</v>
      </c>
      <c r="R412" s="1" t="s">
        <v>54</v>
      </c>
      <c r="S412" s="1" t="s">
        <v>50</v>
      </c>
      <c r="T412" s="1" t="s">
        <v>50</v>
      </c>
      <c r="U412" s="1" t="s">
        <v>51</v>
      </c>
      <c r="V412" s="1" t="s">
        <v>50</v>
      </c>
      <c r="W412" s="1" t="s">
        <v>50</v>
      </c>
      <c r="X412" s="1" t="s">
        <v>50</v>
      </c>
      <c r="Y412" s="1" t="s">
        <v>50</v>
      </c>
      <c r="Z412" s="1" t="s">
        <v>52</v>
      </c>
      <c r="AA412" s="1" t="s">
        <v>50</v>
      </c>
      <c r="AB412" s="1" t="s">
        <v>50</v>
      </c>
      <c r="AC412" s="1">
        <v>87</v>
      </c>
      <c r="AD412" s="1">
        <v>69</v>
      </c>
      <c r="AE412" s="1">
        <v>134</v>
      </c>
      <c r="AF412" s="1">
        <v>4.9000000000000004</v>
      </c>
      <c r="AI412" s="1">
        <v>1.9</v>
      </c>
      <c r="AJ412" s="1">
        <v>0.7</v>
      </c>
      <c r="AK412" s="1" t="s">
        <v>50</v>
      </c>
      <c r="AL412" s="1" t="s">
        <v>50</v>
      </c>
      <c r="AN412" s="1" t="s">
        <v>51</v>
      </c>
      <c r="AO412" s="1" t="s">
        <v>51</v>
      </c>
      <c r="AP412" s="1" t="s">
        <v>50</v>
      </c>
      <c r="AQ412" s="1" t="s">
        <v>50</v>
      </c>
      <c r="AR412" s="1" t="s">
        <v>51</v>
      </c>
      <c r="AS412" s="1" t="s">
        <v>51</v>
      </c>
      <c r="AT412" s="1" t="s">
        <v>52</v>
      </c>
      <c r="AU412" s="1" t="s">
        <v>52</v>
      </c>
      <c r="AV412" s="1" t="s">
        <v>52</v>
      </c>
      <c r="AW412" s="6" t="s">
        <v>51</v>
      </c>
    </row>
    <row r="413" spans="1:49" x14ac:dyDescent="0.25">
      <c r="A413" s="4">
        <v>297298</v>
      </c>
      <c r="B413" s="1">
        <v>57</v>
      </c>
      <c r="C413" s="1">
        <v>57</v>
      </c>
      <c r="D413" s="1">
        <v>53</v>
      </c>
      <c r="E413" s="1">
        <v>1</v>
      </c>
      <c r="F413" s="1" t="s">
        <v>472</v>
      </c>
      <c r="G413" s="3">
        <v>16840</v>
      </c>
      <c r="H413" s="1">
        <v>72</v>
      </c>
      <c r="I413" s="1" t="s">
        <v>56</v>
      </c>
      <c r="J413" s="1" t="s">
        <v>47</v>
      </c>
      <c r="K413" s="1" t="s">
        <v>238</v>
      </c>
      <c r="L413" s="1">
        <v>25.4</v>
      </c>
      <c r="M413" s="1">
        <v>120</v>
      </c>
      <c r="N413" s="1">
        <v>60</v>
      </c>
      <c r="O413" s="1">
        <v>60</v>
      </c>
      <c r="P413" s="1">
        <v>90</v>
      </c>
      <c r="Q413" s="1">
        <v>58</v>
      </c>
      <c r="R413" s="1" t="s">
        <v>54</v>
      </c>
      <c r="S413" s="1" t="s">
        <v>50</v>
      </c>
      <c r="T413" s="1" t="s">
        <v>50</v>
      </c>
      <c r="U413" s="1" t="s">
        <v>50</v>
      </c>
      <c r="V413" s="1" t="s">
        <v>51</v>
      </c>
      <c r="W413" s="1" t="s">
        <v>50</v>
      </c>
      <c r="X413" s="1" t="s">
        <v>50</v>
      </c>
      <c r="Y413" s="1" t="s">
        <v>50</v>
      </c>
      <c r="Z413" s="1" t="s">
        <v>52</v>
      </c>
      <c r="AA413" s="1" t="s">
        <v>50</v>
      </c>
      <c r="AB413" s="1" t="s">
        <v>50</v>
      </c>
      <c r="AC413" s="1">
        <v>139</v>
      </c>
      <c r="AD413" s="1">
        <v>44</v>
      </c>
      <c r="AE413" s="1">
        <v>136</v>
      </c>
      <c r="AF413" s="1">
        <v>4.5999999999999996</v>
      </c>
      <c r="AI413" s="1">
        <v>3.9</v>
      </c>
      <c r="AJ413" s="1">
        <v>1.4</v>
      </c>
      <c r="AK413" s="1" t="s">
        <v>50</v>
      </c>
      <c r="AL413" s="1" t="s">
        <v>50</v>
      </c>
      <c r="AM413" s="1" t="s">
        <v>50</v>
      </c>
      <c r="AN413" s="1" t="s">
        <v>51</v>
      </c>
      <c r="AO413" s="1" t="s">
        <v>51</v>
      </c>
      <c r="AP413" s="1" t="s">
        <v>50</v>
      </c>
      <c r="AQ413" s="1" t="s">
        <v>50</v>
      </c>
      <c r="AR413" s="1" t="s">
        <v>51</v>
      </c>
      <c r="AS413" s="1" t="s">
        <v>50</v>
      </c>
      <c r="AT413" s="1" t="s">
        <v>52</v>
      </c>
      <c r="AU413" s="1" t="s">
        <v>52</v>
      </c>
      <c r="AV413" s="1" t="s">
        <v>52</v>
      </c>
      <c r="AW413" s="6" t="s">
        <v>51</v>
      </c>
    </row>
    <row r="414" spans="1:49" x14ac:dyDescent="0.25">
      <c r="A414" s="4">
        <v>297309</v>
      </c>
      <c r="B414" s="1">
        <v>60</v>
      </c>
      <c r="C414" s="1">
        <v>60</v>
      </c>
      <c r="D414" s="1">
        <v>60</v>
      </c>
      <c r="E414" s="1">
        <v>1</v>
      </c>
      <c r="F414" s="1" t="s">
        <v>473</v>
      </c>
      <c r="G414" s="3">
        <v>18351</v>
      </c>
      <c r="H414" s="1">
        <v>68</v>
      </c>
      <c r="I414" s="1" t="s">
        <v>56</v>
      </c>
      <c r="J414" s="1" t="s">
        <v>57</v>
      </c>
      <c r="K414" s="1" t="s">
        <v>48</v>
      </c>
      <c r="L414" s="1">
        <v>25.6</v>
      </c>
      <c r="M414" s="1">
        <v>120</v>
      </c>
      <c r="N414" s="1">
        <v>70</v>
      </c>
      <c r="O414" s="1">
        <v>50</v>
      </c>
      <c r="P414" s="1">
        <v>95</v>
      </c>
      <c r="Q414" s="1">
        <v>106</v>
      </c>
      <c r="R414" s="1" t="s">
        <v>59</v>
      </c>
      <c r="S414" s="1" t="s">
        <v>51</v>
      </c>
      <c r="T414" s="1" t="s">
        <v>50</v>
      </c>
      <c r="U414" s="1" t="s">
        <v>50</v>
      </c>
      <c r="V414" s="1" t="s">
        <v>50</v>
      </c>
      <c r="W414" s="1" t="s">
        <v>50</v>
      </c>
      <c r="X414" s="1" t="s">
        <v>50</v>
      </c>
      <c r="Y414" s="1" t="s">
        <v>51</v>
      </c>
      <c r="Z414" s="1" t="s">
        <v>52</v>
      </c>
      <c r="AA414" s="1" t="s">
        <v>50</v>
      </c>
      <c r="AB414" s="1" t="s">
        <v>50</v>
      </c>
      <c r="AC414" s="1">
        <v>93</v>
      </c>
      <c r="AD414" s="1">
        <v>73</v>
      </c>
      <c r="AE414" s="1">
        <v>159</v>
      </c>
      <c r="AF414" s="1">
        <v>4.2</v>
      </c>
      <c r="AK414" s="1" t="s">
        <v>50</v>
      </c>
      <c r="AL414" s="1" t="s">
        <v>50</v>
      </c>
      <c r="AM414" s="1" t="s">
        <v>50</v>
      </c>
      <c r="AN414" s="1" t="s">
        <v>50</v>
      </c>
      <c r="AO414" s="1" t="s">
        <v>51</v>
      </c>
      <c r="AP414" s="1" t="s">
        <v>51</v>
      </c>
      <c r="AQ414" s="1" t="s">
        <v>50</v>
      </c>
      <c r="AR414" s="1" t="s">
        <v>50</v>
      </c>
      <c r="AS414" s="1" t="s">
        <v>50</v>
      </c>
      <c r="AT414" s="1" t="s">
        <v>52</v>
      </c>
      <c r="AU414" s="1" t="s">
        <v>52</v>
      </c>
      <c r="AV414" s="1" t="s">
        <v>52</v>
      </c>
      <c r="AW414" s="6" t="s">
        <v>51</v>
      </c>
    </row>
    <row r="415" spans="1:49" x14ac:dyDescent="0.25">
      <c r="A415" s="4">
        <v>297406</v>
      </c>
      <c r="B415" s="1">
        <v>63</v>
      </c>
      <c r="C415" s="1">
        <v>63</v>
      </c>
      <c r="D415" s="1">
        <v>40</v>
      </c>
      <c r="E415" s="1">
        <v>1</v>
      </c>
      <c r="F415" s="1" t="s">
        <v>474</v>
      </c>
      <c r="G415" s="3">
        <v>20804</v>
      </c>
      <c r="H415" s="1">
        <v>62</v>
      </c>
      <c r="I415" s="1" t="s">
        <v>56</v>
      </c>
      <c r="J415" s="1" t="s">
        <v>47</v>
      </c>
      <c r="K415" s="1" t="s">
        <v>58</v>
      </c>
      <c r="L415" s="1">
        <v>26.8</v>
      </c>
      <c r="M415" s="1">
        <v>105</v>
      </c>
      <c r="N415" s="1">
        <v>60</v>
      </c>
      <c r="O415" s="1">
        <v>45</v>
      </c>
      <c r="P415" s="1">
        <v>82.5</v>
      </c>
      <c r="Q415" s="1">
        <v>56</v>
      </c>
      <c r="R415" s="1" t="s">
        <v>54</v>
      </c>
      <c r="S415" s="1" t="s">
        <v>50</v>
      </c>
      <c r="T415" s="1" t="s">
        <v>50</v>
      </c>
      <c r="U415" s="1" t="s">
        <v>51</v>
      </c>
      <c r="V415" s="1" t="s">
        <v>51</v>
      </c>
      <c r="W415" s="1" t="s">
        <v>50</v>
      </c>
      <c r="X415" s="1" t="s">
        <v>51</v>
      </c>
      <c r="Y415" s="1" t="s">
        <v>50</v>
      </c>
      <c r="Z415" s="1" t="s">
        <v>52</v>
      </c>
      <c r="AA415" s="1" t="s">
        <v>50</v>
      </c>
      <c r="AB415" s="1" t="s">
        <v>50</v>
      </c>
      <c r="AC415" s="1">
        <v>143</v>
      </c>
      <c r="AD415" s="1">
        <v>46</v>
      </c>
      <c r="AE415" s="1">
        <v>139</v>
      </c>
      <c r="AF415" s="1">
        <v>4.0999999999999996</v>
      </c>
      <c r="AI415" s="1">
        <v>2.6</v>
      </c>
      <c r="AJ415" s="1">
        <v>1.2</v>
      </c>
      <c r="AK415" s="1" t="s">
        <v>50</v>
      </c>
      <c r="AL415" s="1" t="s">
        <v>51</v>
      </c>
      <c r="AM415" s="1" t="s">
        <v>50</v>
      </c>
      <c r="AN415" s="1" t="s">
        <v>51</v>
      </c>
      <c r="AO415" s="1" t="s">
        <v>51</v>
      </c>
      <c r="AP415" s="1" t="s">
        <v>50</v>
      </c>
      <c r="AQ415" s="1" t="s">
        <v>50</v>
      </c>
      <c r="AR415" s="1" t="s">
        <v>51</v>
      </c>
      <c r="AS415" s="1" t="s">
        <v>51</v>
      </c>
      <c r="AT415" s="1" t="s">
        <v>52</v>
      </c>
      <c r="AU415" s="1" t="s">
        <v>52</v>
      </c>
      <c r="AV415" s="1" t="s">
        <v>52</v>
      </c>
      <c r="AW415" s="6" t="s">
        <v>51</v>
      </c>
    </row>
    <row r="416" spans="1:49" x14ac:dyDescent="0.25">
      <c r="A416" s="4">
        <v>297425</v>
      </c>
      <c r="B416" s="1">
        <v>55</v>
      </c>
      <c r="C416" s="1">
        <v>55</v>
      </c>
      <c r="E416" s="1">
        <v>1</v>
      </c>
      <c r="F416" s="1" t="s">
        <v>475</v>
      </c>
      <c r="G416" s="3">
        <v>14916</v>
      </c>
      <c r="H416" s="1">
        <v>78</v>
      </c>
      <c r="I416" s="1" t="s">
        <v>56</v>
      </c>
      <c r="J416" s="1" t="s">
        <v>70</v>
      </c>
      <c r="K416" s="1" t="s">
        <v>58</v>
      </c>
      <c r="L416" s="1">
        <v>22.8</v>
      </c>
      <c r="M416" s="1">
        <v>125</v>
      </c>
      <c r="N416" s="1">
        <v>70</v>
      </c>
      <c r="O416" s="1">
        <v>55</v>
      </c>
      <c r="P416" s="1">
        <v>97.5</v>
      </c>
      <c r="Q416" s="1">
        <v>75</v>
      </c>
      <c r="R416" s="1" t="s">
        <v>54</v>
      </c>
      <c r="S416" s="1" t="s">
        <v>51</v>
      </c>
      <c r="T416" s="1" t="s">
        <v>51</v>
      </c>
      <c r="U416" s="1" t="s">
        <v>50</v>
      </c>
      <c r="V416" s="1" t="s">
        <v>50</v>
      </c>
      <c r="W416" s="1" t="s">
        <v>51</v>
      </c>
      <c r="X416" s="1" t="s">
        <v>50</v>
      </c>
      <c r="Y416" s="1" t="s">
        <v>51</v>
      </c>
      <c r="Z416" s="1" t="s">
        <v>52</v>
      </c>
      <c r="AA416" s="1" t="s">
        <v>50</v>
      </c>
      <c r="AB416" s="1" t="s">
        <v>50</v>
      </c>
      <c r="AC416" s="1">
        <v>70</v>
      </c>
      <c r="AD416" s="1">
        <v>87</v>
      </c>
      <c r="AF416" s="1">
        <v>3.9</v>
      </c>
      <c r="AK416" s="1" t="s">
        <v>51</v>
      </c>
      <c r="AL416" s="1" t="s">
        <v>50</v>
      </c>
      <c r="AM416" s="1" t="s">
        <v>50</v>
      </c>
      <c r="AN416" s="1" t="s">
        <v>50</v>
      </c>
      <c r="AO416" s="1" t="s">
        <v>51</v>
      </c>
      <c r="AP416" s="1" t="s">
        <v>50</v>
      </c>
      <c r="AQ416" s="1" t="s">
        <v>50</v>
      </c>
      <c r="AR416" s="1" t="s">
        <v>51</v>
      </c>
      <c r="AS416" s="1" t="s">
        <v>50</v>
      </c>
      <c r="AT416" s="1" t="s">
        <v>52</v>
      </c>
      <c r="AU416" s="1" t="s">
        <v>52</v>
      </c>
      <c r="AV416" s="1" t="s">
        <v>52</v>
      </c>
      <c r="AW416" s="6" t="s">
        <v>51</v>
      </c>
    </row>
    <row r="417" spans="1:49" x14ac:dyDescent="0.25">
      <c r="A417" s="4">
        <v>297702</v>
      </c>
      <c r="B417" s="1">
        <v>55</v>
      </c>
      <c r="C417" s="1">
        <v>55</v>
      </c>
      <c r="D417" s="1">
        <v>55</v>
      </c>
      <c r="E417" s="1">
        <v>1</v>
      </c>
      <c r="F417" s="1" t="s">
        <v>476</v>
      </c>
      <c r="G417" s="3">
        <v>15624</v>
      </c>
      <c r="H417" s="1">
        <v>76</v>
      </c>
      <c r="I417" s="1" t="s">
        <v>46</v>
      </c>
      <c r="J417" s="1" t="s">
        <v>47</v>
      </c>
      <c r="K417" s="1" t="s">
        <v>58</v>
      </c>
      <c r="L417" s="1">
        <v>38.1</v>
      </c>
      <c r="M417" s="1">
        <v>95</v>
      </c>
      <c r="N417" s="1">
        <v>65</v>
      </c>
      <c r="O417" s="1">
        <v>30</v>
      </c>
      <c r="P417" s="1">
        <v>80</v>
      </c>
      <c r="Q417" s="1">
        <v>67</v>
      </c>
      <c r="R417" s="1" t="s">
        <v>54</v>
      </c>
      <c r="S417" s="1" t="s">
        <v>50</v>
      </c>
      <c r="T417" s="1" t="s">
        <v>50</v>
      </c>
      <c r="U417" s="1" t="s">
        <v>50</v>
      </c>
      <c r="V417" s="1" t="s">
        <v>51</v>
      </c>
      <c r="W417" s="1" t="s">
        <v>51</v>
      </c>
      <c r="X417" s="1" t="s">
        <v>50</v>
      </c>
      <c r="Y417" s="1" t="s">
        <v>50</v>
      </c>
      <c r="Z417" s="1" t="s">
        <v>52</v>
      </c>
      <c r="AA417" s="1" t="s">
        <v>50</v>
      </c>
      <c r="AB417" s="1" t="s">
        <v>50</v>
      </c>
      <c r="AK417" s="1" t="s">
        <v>51</v>
      </c>
      <c r="AL417" s="1" t="s">
        <v>50</v>
      </c>
      <c r="AM417" s="1" t="s">
        <v>50</v>
      </c>
      <c r="AN417" s="1" t="s">
        <v>50</v>
      </c>
      <c r="AO417" s="1" t="s">
        <v>51</v>
      </c>
      <c r="AP417" s="1" t="s">
        <v>51</v>
      </c>
      <c r="AQ417" s="1" t="s">
        <v>50</v>
      </c>
      <c r="AR417" s="1" t="s">
        <v>51</v>
      </c>
      <c r="AS417" s="1" t="s">
        <v>50</v>
      </c>
      <c r="AT417" s="1" t="s">
        <v>52</v>
      </c>
      <c r="AU417" s="1" t="s">
        <v>52</v>
      </c>
      <c r="AV417" s="1" t="s">
        <v>52</v>
      </c>
      <c r="AW417" s="6" t="s">
        <v>51</v>
      </c>
    </row>
    <row r="418" spans="1:49" x14ac:dyDescent="0.25">
      <c r="A418" s="4">
        <v>297794</v>
      </c>
      <c r="B418" s="1">
        <v>65</v>
      </c>
      <c r="C418" s="1">
        <v>65</v>
      </c>
      <c r="D418" s="1">
        <v>65</v>
      </c>
      <c r="E418" s="1">
        <v>1</v>
      </c>
      <c r="F418" s="1" t="s">
        <v>477</v>
      </c>
      <c r="G418" s="3">
        <v>7870</v>
      </c>
      <c r="H418" s="1">
        <v>97</v>
      </c>
      <c r="I418" s="1" t="s">
        <v>46</v>
      </c>
      <c r="J418" s="1" t="s">
        <v>47</v>
      </c>
      <c r="K418" s="1" t="s">
        <v>58</v>
      </c>
      <c r="L418" s="1">
        <v>22.8</v>
      </c>
      <c r="M418" s="1">
        <v>120</v>
      </c>
      <c r="N418" s="1">
        <v>70</v>
      </c>
      <c r="O418" s="1">
        <v>50</v>
      </c>
      <c r="P418" s="1">
        <v>95</v>
      </c>
      <c r="Q418" s="1">
        <v>69</v>
      </c>
      <c r="R418" s="1" t="s">
        <v>54</v>
      </c>
      <c r="S418" s="1" t="s">
        <v>50</v>
      </c>
      <c r="T418" s="1" t="s">
        <v>50</v>
      </c>
      <c r="U418" s="1" t="s">
        <v>50</v>
      </c>
      <c r="V418" s="1" t="s">
        <v>51</v>
      </c>
      <c r="W418" s="1" t="s">
        <v>50</v>
      </c>
      <c r="X418" s="1" t="s">
        <v>50</v>
      </c>
      <c r="Y418" s="1" t="s">
        <v>50</v>
      </c>
      <c r="Z418" s="1" t="s">
        <v>52</v>
      </c>
      <c r="AA418" s="1" t="s">
        <v>50</v>
      </c>
      <c r="AB418" s="1" t="s">
        <v>51</v>
      </c>
      <c r="AK418" s="1" t="s">
        <v>51</v>
      </c>
      <c r="AL418" s="1" t="s">
        <v>50</v>
      </c>
      <c r="AM418" s="1" t="s">
        <v>50</v>
      </c>
      <c r="AN418" s="1" t="s">
        <v>51</v>
      </c>
      <c r="AO418" s="1" t="s">
        <v>51</v>
      </c>
      <c r="AP418" s="1" t="s">
        <v>50</v>
      </c>
      <c r="AQ418" s="1" t="s">
        <v>50</v>
      </c>
      <c r="AR418" s="1" t="s">
        <v>51</v>
      </c>
      <c r="AS418" s="1" t="s">
        <v>50</v>
      </c>
      <c r="AT418" s="1" t="s">
        <v>52</v>
      </c>
      <c r="AU418" s="1" t="s">
        <v>52</v>
      </c>
      <c r="AV418" s="1" t="s">
        <v>52</v>
      </c>
      <c r="AW418" s="6" t="s">
        <v>51</v>
      </c>
    </row>
    <row r="419" spans="1:49" x14ac:dyDescent="0.25">
      <c r="A419" s="4">
        <v>298066</v>
      </c>
      <c r="B419" s="1">
        <v>51</v>
      </c>
      <c r="C419" s="1">
        <v>51</v>
      </c>
      <c r="D419" s="1">
        <v>37</v>
      </c>
      <c r="E419" s="1">
        <v>1</v>
      </c>
      <c r="F419" s="1" t="s">
        <v>478</v>
      </c>
      <c r="G419" s="3">
        <v>16127</v>
      </c>
      <c r="H419" s="1">
        <v>74</v>
      </c>
      <c r="I419" s="1" t="s">
        <v>46</v>
      </c>
      <c r="J419" s="1" t="s">
        <v>47</v>
      </c>
      <c r="K419" s="1" t="s">
        <v>58</v>
      </c>
      <c r="L419" s="1">
        <v>27.2</v>
      </c>
      <c r="M419" s="1">
        <v>130</v>
      </c>
      <c r="N419" s="1">
        <v>75</v>
      </c>
      <c r="O419" s="1">
        <v>55</v>
      </c>
      <c r="P419" s="1">
        <v>102.5</v>
      </c>
      <c r="Q419" s="1">
        <v>67</v>
      </c>
      <c r="R419" s="1" t="s">
        <v>54</v>
      </c>
      <c r="S419" s="1" t="s">
        <v>50</v>
      </c>
      <c r="T419" s="1" t="s">
        <v>50</v>
      </c>
      <c r="U419" s="1" t="s">
        <v>50</v>
      </c>
      <c r="V419" s="1" t="s">
        <v>51</v>
      </c>
      <c r="W419" s="1" t="s">
        <v>50</v>
      </c>
      <c r="X419" s="1" t="s">
        <v>51</v>
      </c>
      <c r="Y419" s="1" t="s">
        <v>50</v>
      </c>
      <c r="Z419" s="1" t="s">
        <v>52</v>
      </c>
      <c r="AA419" s="1" t="s">
        <v>50</v>
      </c>
      <c r="AB419" s="1" t="s">
        <v>50</v>
      </c>
      <c r="AC419" s="1">
        <v>76</v>
      </c>
      <c r="AD419" s="1">
        <v>67</v>
      </c>
      <c r="AE419" s="1">
        <v>144</v>
      </c>
      <c r="AF419" s="1">
        <v>4</v>
      </c>
      <c r="AK419" s="1" t="s">
        <v>51</v>
      </c>
      <c r="AL419" s="1" t="s">
        <v>50</v>
      </c>
      <c r="AM419" s="1" t="s">
        <v>50</v>
      </c>
      <c r="AN419" s="1" t="s">
        <v>51</v>
      </c>
      <c r="AO419" s="1" t="s">
        <v>50</v>
      </c>
      <c r="AP419" s="1" t="s">
        <v>50</v>
      </c>
      <c r="AQ419" s="1" t="s">
        <v>50</v>
      </c>
      <c r="AR419" s="1" t="s">
        <v>50</v>
      </c>
      <c r="AS419" s="1" t="s">
        <v>50</v>
      </c>
      <c r="AT419" s="1" t="s">
        <v>52</v>
      </c>
      <c r="AU419" s="1" t="s">
        <v>52</v>
      </c>
      <c r="AV419" s="1" t="s">
        <v>52</v>
      </c>
      <c r="AW419" s="6" t="s">
        <v>50</v>
      </c>
    </row>
    <row r="420" spans="1:49" x14ac:dyDescent="0.25">
      <c r="A420" s="4">
        <v>298128</v>
      </c>
      <c r="B420" s="1">
        <v>55</v>
      </c>
      <c r="C420" s="1">
        <v>55</v>
      </c>
      <c r="D420" s="1">
        <v>55</v>
      </c>
      <c r="E420" s="1">
        <v>1</v>
      </c>
      <c r="F420" s="1" t="s">
        <v>479</v>
      </c>
      <c r="G420" s="3">
        <v>15244</v>
      </c>
      <c r="H420" s="1">
        <v>77</v>
      </c>
      <c r="I420" s="1" t="s">
        <v>56</v>
      </c>
      <c r="J420" s="1" t="s">
        <v>57</v>
      </c>
      <c r="K420" s="1" t="s">
        <v>58</v>
      </c>
      <c r="L420" s="1">
        <v>31.3</v>
      </c>
      <c r="M420" s="1">
        <v>125</v>
      </c>
      <c r="N420" s="1">
        <v>70</v>
      </c>
      <c r="O420" s="1">
        <v>55</v>
      </c>
      <c r="P420" s="1">
        <v>97.5</v>
      </c>
      <c r="Q420" s="1">
        <v>66</v>
      </c>
      <c r="R420" s="1" t="s">
        <v>480</v>
      </c>
      <c r="S420" s="1" t="s">
        <v>50</v>
      </c>
      <c r="T420" s="1" t="s">
        <v>50</v>
      </c>
      <c r="U420" s="1" t="s">
        <v>50</v>
      </c>
      <c r="V420" s="1" t="s">
        <v>51</v>
      </c>
      <c r="W420" s="1" t="s">
        <v>50</v>
      </c>
      <c r="X420" s="1" t="s">
        <v>50</v>
      </c>
      <c r="Y420" s="1" t="s">
        <v>51</v>
      </c>
      <c r="Z420" s="1" t="s">
        <v>52</v>
      </c>
      <c r="AA420" s="1" t="s">
        <v>50</v>
      </c>
      <c r="AB420" s="1" t="s">
        <v>50</v>
      </c>
      <c r="AC420" s="1">
        <v>92</v>
      </c>
      <c r="AD420" s="1">
        <v>70</v>
      </c>
      <c r="AE420" s="1">
        <v>124</v>
      </c>
      <c r="AF420" s="1">
        <v>3.7</v>
      </c>
      <c r="AI420" s="1">
        <v>4.4000000000000004</v>
      </c>
      <c r="AJ420" s="1">
        <v>1.6</v>
      </c>
      <c r="AK420" s="1" t="s">
        <v>50</v>
      </c>
      <c r="AL420" s="1" t="s">
        <v>50</v>
      </c>
      <c r="AM420" s="1" t="s">
        <v>50</v>
      </c>
      <c r="AN420" s="1" t="s">
        <v>50</v>
      </c>
      <c r="AO420" s="1" t="s">
        <v>50</v>
      </c>
      <c r="AP420" s="1" t="s">
        <v>50</v>
      </c>
      <c r="AQ420" s="1" t="s">
        <v>50</v>
      </c>
      <c r="AR420" s="1" t="s">
        <v>50</v>
      </c>
      <c r="AS420" s="1" t="s">
        <v>50</v>
      </c>
      <c r="AT420" s="1" t="s">
        <v>52</v>
      </c>
      <c r="AU420" s="1" t="s">
        <v>52</v>
      </c>
      <c r="AV420" s="1" t="s">
        <v>52</v>
      </c>
      <c r="AW420" s="6" t="s">
        <v>51</v>
      </c>
    </row>
    <row r="421" spans="1:49" x14ac:dyDescent="0.25">
      <c r="A421" s="4">
        <v>298445</v>
      </c>
      <c r="B421" s="1">
        <v>60</v>
      </c>
      <c r="C421" s="1">
        <v>60</v>
      </c>
      <c r="D421" s="1">
        <v>60</v>
      </c>
      <c r="E421" s="1">
        <v>1</v>
      </c>
      <c r="F421" s="1" t="s">
        <v>481</v>
      </c>
      <c r="G421" s="3">
        <v>24670</v>
      </c>
      <c r="H421" s="1">
        <v>51</v>
      </c>
      <c r="I421" s="1" t="s">
        <v>56</v>
      </c>
      <c r="J421" s="1" t="s">
        <v>47</v>
      </c>
      <c r="K421" s="1" t="s">
        <v>58</v>
      </c>
      <c r="L421" s="1">
        <v>50.4</v>
      </c>
      <c r="M421" s="1">
        <v>120</v>
      </c>
      <c r="N421" s="1">
        <v>70</v>
      </c>
      <c r="O421" s="1">
        <v>50</v>
      </c>
      <c r="P421" s="1">
        <v>95</v>
      </c>
      <c r="Q421" s="1">
        <v>87</v>
      </c>
      <c r="R421" s="1" t="s">
        <v>54</v>
      </c>
      <c r="S421" s="1" t="s">
        <v>50</v>
      </c>
      <c r="T421" s="1" t="s">
        <v>50</v>
      </c>
      <c r="U421" s="1" t="s">
        <v>51</v>
      </c>
      <c r="V421" s="1" t="s">
        <v>50</v>
      </c>
      <c r="W421" s="1" t="s">
        <v>50</v>
      </c>
      <c r="X421" s="1" t="s">
        <v>50</v>
      </c>
      <c r="Y421" s="1" t="s">
        <v>51</v>
      </c>
      <c r="Z421" s="1" t="s">
        <v>52</v>
      </c>
      <c r="AA421" s="1" t="s">
        <v>50</v>
      </c>
      <c r="AB421" s="1" t="s">
        <v>50</v>
      </c>
      <c r="AK421" s="1" t="s">
        <v>50</v>
      </c>
      <c r="AL421" s="1" t="s">
        <v>50</v>
      </c>
      <c r="AM421" s="1" t="s">
        <v>50</v>
      </c>
      <c r="AN421" s="1" t="s">
        <v>50</v>
      </c>
      <c r="AO421" s="1" t="s">
        <v>51</v>
      </c>
      <c r="AP421" s="1" t="s">
        <v>50</v>
      </c>
      <c r="AQ421" s="1" t="s">
        <v>50</v>
      </c>
      <c r="AR421" s="1" t="s">
        <v>51</v>
      </c>
      <c r="AS421" s="1" t="s">
        <v>50</v>
      </c>
      <c r="AT421" s="1" t="s">
        <v>52</v>
      </c>
      <c r="AU421" s="1" t="s">
        <v>52</v>
      </c>
      <c r="AV421" s="1" t="s">
        <v>52</v>
      </c>
      <c r="AW421" s="6" t="s">
        <v>51</v>
      </c>
    </row>
    <row r="422" spans="1:49" x14ac:dyDescent="0.25">
      <c r="A422" s="4">
        <v>298447</v>
      </c>
      <c r="B422" s="1">
        <v>72</v>
      </c>
      <c r="C422" s="1">
        <v>72</v>
      </c>
      <c r="D422" s="1">
        <v>72</v>
      </c>
      <c r="E422" s="1">
        <v>1</v>
      </c>
      <c r="F422" s="1" t="s">
        <v>482</v>
      </c>
      <c r="G422" s="3">
        <v>13037</v>
      </c>
      <c r="H422" s="1">
        <v>83</v>
      </c>
      <c r="I422" s="1" t="s">
        <v>46</v>
      </c>
      <c r="J422" s="1" t="s">
        <v>57</v>
      </c>
      <c r="K422" s="1" t="s">
        <v>58</v>
      </c>
      <c r="L422" s="1">
        <v>35.700000000000003</v>
      </c>
      <c r="M422" s="1">
        <v>140</v>
      </c>
      <c r="N422" s="1">
        <v>75</v>
      </c>
      <c r="O422" s="1">
        <v>65</v>
      </c>
      <c r="P422" s="1">
        <v>107.5</v>
      </c>
      <c r="Q422" s="1">
        <v>72</v>
      </c>
      <c r="R422" s="1" t="s">
        <v>54</v>
      </c>
      <c r="S422" s="1" t="s">
        <v>51</v>
      </c>
      <c r="T422" s="1" t="s">
        <v>50</v>
      </c>
      <c r="U422" s="1" t="s">
        <v>50</v>
      </c>
      <c r="V422" s="1" t="s">
        <v>51</v>
      </c>
      <c r="W422" s="1" t="s">
        <v>50</v>
      </c>
      <c r="X422" s="1" t="s">
        <v>51</v>
      </c>
      <c r="Y422" s="1" t="s">
        <v>50</v>
      </c>
      <c r="Z422" s="1" t="s">
        <v>52</v>
      </c>
      <c r="AA422" s="1" t="s">
        <v>50</v>
      </c>
      <c r="AB422" s="1" t="s">
        <v>50</v>
      </c>
      <c r="AC422" s="1">
        <v>120</v>
      </c>
      <c r="AD422" s="1">
        <v>37</v>
      </c>
      <c r="AE422" s="1">
        <v>118</v>
      </c>
      <c r="AF422" s="1">
        <v>6</v>
      </c>
      <c r="AI422" s="1">
        <v>3.7</v>
      </c>
      <c r="AJ422" s="1">
        <v>0.9</v>
      </c>
      <c r="AK422" s="1" t="s">
        <v>50</v>
      </c>
      <c r="AL422" s="1" t="s">
        <v>50</v>
      </c>
      <c r="AM422" s="1" t="s">
        <v>50</v>
      </c>
      <c r="AN422" s="1" t="s">
        <v>50</v>
      </c>
      <c r="AO422" s="1" t="s">
        <v>51</v>
      </c>
      <c r="AP422" s="1" t="s">
        <v>50</v>
      </c>
      <c r="AQ422" s="1" t="s">
        <v>50</v>
      </c>
      <c r="AR422" s="1" t="s">
        <v>51</v>
      </c>
      <c r="AS422" s="1" t="s">
        <v>50</v>
      </c>
      <c r="AT422" s="1" t="s">
        <v>52</v>
      </c>
      <c r="AU422" s="1" t="s">
        <v>52</v>
      </c>
      <c r="AV422" s="1" t="s">
        <v>52</v>
      </c>
      <c r="AW422" s="6" t="s">
        <v>51</v>
      </c>
    </row>
    <row r="423" spans="1:49" x14ac:dyDescent="0.25">
      <c r="A423" s="4">
        <v>298547</v>
      </c>
      <c r="B423" s="1">
        <v>76</v>
      </c>
      <c r="C423" s="1">
        <v>76</v>
      </c>
      <c r="D423" s="1">
        <v>22</v>
      </c>
      <c r="E423" s="1">
        <v>1</v>
      </c>
      <c r="F423" s="1" t="s">
        <v>483</v>
      </c>
      <c r="G423" s="3">
        <v>7192</v>
      </c>
      <c r="H423" s="1">
        <v>99</v>
      </c>
      <c r="I423" s="1" t="s">
        <v>46</v>
      </c>
      <c r="J423" s="1" t="s">
        <v>47</v>
      </c>
      <c r="K423" s="1" t="s">
        <v>58</v>
      </c>
      <c r="L423" s="1">
        <v>25.4</v>
      </c>
      <c r="M423" s="1">
        <v>130</v>
      </c>
      <c r="N423" s="1">
        <v>80</v>
      </c>
      <c r="O423" s="1">
        <v>50</v>
      </c>
      <c r="P423" s="1">
        <v>105</v>
      </c>
      <c r="Q423" s="1">
        <v>80</v>
      </c>
      <c r="R423" s="1" t="s">
        <v>105</v>
      </c>
      <c r="S423" s="1" t="s">
        <v>51</v>
      </c>
      <c r="T423" s="1" t="s">
        <v>50</v>
      </c>
      <c r="U423" s="1" t="s">
        <v>50</v>
      </c>
      <c r="V423" s="1" t="s">
        <v>51</v>
      </c>
      <c r="W423" s="1" t="s">
        <v>51</v>
      </c>
      <c r="X423" s="1" t="s">
        <v>50</v>
      </c>
      <c r="Y423" s="1" t="s">
        <v>51</v>
      </c>
      <c r="Z423" s="1" t="s">
        <v>52</v>
      </c>
      <c r="AA423" s="1" t="s">
        <v>50</v>
      </c>
      <c r="AB423" s="1" t="s">
        <v>50</v>
      </c>
      <c r="AC423" s="1">
        <v>199</v>
      </c>
      <c r="AD423" s="1">
        <v>18</v>
      </c>
      <c r="AE423" s="1">
        <v>126</v>
      </c>
      <c r="AF423" s="1">
        <v>6</v>
      </c>
      <c r="AK423" s="1" t="s">
        <v>50</v>
      </c>
      <c r="AL423" s="1" t="s">
        <v>51</v>
      </c>
      <c r="AM423" s="1" t="s">
        <v>50</v>
      </c>
      <c r="AN423" s="1" t="s">
        <v>50</v>
      </c>
      <c r="AO423" s="1" t="s">
        <v>51</v>
      </c>
      <c r="AP423" s="1" t="s">
        <v>51</v>
      </c>
      <c r="AQ423" s="1" t="s">
        <v>50</v>
      </c>
      <c r="AR423" s="1" t="s">
        <v>51</v>
      </c>
      <c r="AS423" s="1" t="s">
        <v>50</v>
      </c>
      <c r="AT423" s="1" t="s">
        <v>52</v>
      </c>
      <c r="AU423" s="1" t="s">
        <v>52</v>
      </c>
      <c r="AV423" s="1" t="s">
        <v>52</v>
      </c>
      <c r="AW423" s="6" t="s">
        <v>51</v>
      </c>
    </row>
    <row r="424" spans="1:49" x14ac:dyDescent="0.25">
      <c r="A424" s="4">
        <v>298663</v>
      </c>
      <c r="B424" s="1">
        <v>60</v>
      </c>
      <c r="C424" s="1">
        <v>60</v>
      </c>
      <c r="D424" s="1">
        <v>16</v>
      </c>
      <c r="E424" s="1">
        <v>1</v>
      </c>
      <c r="F424" s="1" t="s">
        <v>484</v>
      </c>
      <c r="G424" s="3">
        <v>25917</v>
      </c>
      <c r="H424" s="1">
        <v>48</v>
      </c>
      <c r="I424" s="1" t="s">
        <v>56</v>
      </c>
      <c r="J424" s="1" t="s">
        <v>47</v>
      </c>
      <c r="K424" s="1" t="s">
        <v>58</v>
      </c>
      <c r="L424" s="1">
        <v>29</v>
      </c>
      <c r="M424" s="1">
        <v>135</v>
      </c>
      <c r="N424" s="1">
        <v>75</v>
      </c>
      <c r="O424" s="1">
        <v>60</v>
      </c>
      <c r="P424" s="1">
        <v>105</v>
      </c>
      <c r="Q424" s="1">
        <v>68</v>
      </c>
      <c r="R424" s="1" t="s">
        <v>49</v>
      </c>
      <c r="S424" s="1" t="s">
        <v>50</v>
      </c>
      <c r="T424" s="1" t="s">
        <v>50</v>
      </c>
      <c r="U424" s="1" t="s">
        <v>50</v>
      </c>
      <c r="V424" s="1" t="s">
        <v>51</v>
      </c>
      <c r="W424" s="1" t="s">
        <v>50</v>
      </c>
      <c r="X424" s="1" t="s">
        <v>50</v>
      </c>
      <c r="Y424" s="1" t="s">
        <v>50</v>
      </c>
      <c r="Z424" s="1" t="s">
        <v>52</v>
      </c>
      <c r="AA424" s="1" t="s">
        <v>50</v>
      </c>
      <c r="AB424" s="1" t="s">
        <v>50</v>
      </c>
      <c r="AK424" s="1" t="s">
        <v>51</v>
      </c>
      <c r="AL424" s="1" t="s">
        <v>50</v>
      </c>
      <c r="AM424" s="1" t="s">
        <v>50</v>
      </c>
      <c r="AN424" s="1" t="s">
        <v>51</v>
      </c>
      <c r="AO424" s="1" t="s">
        <v>51</v>
      </c>
      <c r="AP424" s="1" t="s">
        <v>51</v>
      </c>
      <c r="AQ424" s="1" t="s">
        <v>50</v>
      </c>
      <c r="AR424" s="1" t="s">
        <v>50</v>
      </c>
      <c r="AS424" s="1" t="s">
        <v>50</v>
      </c>
      <c r="AT424" s="1" t="s">
        <v>52</v>
      </c>
      <c r="AU424" s="1" t="s">
        <v>52</v>
      </c>
      <c r="AV424" s="1" t="s">
        <v>52</v>
      </c>
      <c r="AW424" s="6" t="s">
        <v>51</v>
      </c>
    </row>
    <row r="425" spans="1:49" x14ac:dyDescent="0.25">
      <c r="A425" s="4">
        <v>298766</v>
      </c>
      <c r="B425" s="1">
        <v>65</v>
      </c>
      <c r="C425" s="1">
        <v>65</v>
      </c>
      <c r="D425" s="1">
        <v>65</v>
      </c>
      <c r="E425" s="1">
        <v>1</v>
      </c>
      <c r="F425" s="1" t="s">
        <v>485</v>
      </c>
      <c r="G425" s="3">
        <v>10572</v>
      </c>
      <c r="H425" s="1">
        <v>90</v>
      </c>
      <c r="I425" s="1" t="s">
        <v>56</v>
      </c>
      <c r="J425" s="1" t="s">
        <v>70</v>
      </c>
      <c r="K425" s="1" t="s">
        <v>58</v>
      </c>
      <c r="L425" s="1">
        <v>38.4</v>
      </c>
      <c r="M425" s="1">
        <v>135</v>
      </c>
      <c r="N425" s="1">
        <v>65</v>
      </c>
      <c r="O425" s="1">
        <v>70</v>
      </c>
      <c r="P425" s="1">
        <v>100</v>
      </c>
      <c r="Q425" s="1">
        <v>81</v>
      </c>
      <c r="R425" s="1" t="s">
        <v>54</v>
      </c>
      <c r="S425" s="1" t="s">
        <v>50</v>
      </c>
      <c r="T425" s="1" t="s">
        <v>50</v>
      </c>
      <c r="U425" s="1" t="s">
        <v>50</v>
      </c>
      <c r="V425" s="1" t="s">
        <v>50</v>
      </c>
      <c r="W425" s="1" t="s">
        <v>50</v>
      </c>
      <c r="X425" s="1" t="s">
        <v>50</v>
      </c>
      <c r="Y425" s="1" t="s">
        <v>50</v>
      </c>
      <c r="Z425" s="1" t="s">
        <v>52</v>
      </c>
      <c r="AA425" s="1" t="s">
        <v>50</v>
      </c>
      <c r="AB425" s="1" t="s">
        <v>50</v>
      </c>
      <c r="AC425" s="1">
        <v>164</v>
      </c>
      <c r="AD425" s="1">
        <v>32</v>
      </c>
      <c r="AE425" s="1">
        <v>159</v>
      </c>
      <c r="AF425" s="1">
        <v>5.2</v>
      </c>
      <c r="AI425" s="1">
        <v>5.5</v>
      </c>
      <c r="AJ425" s="1">
        <v>3.3</v>
      </c>
      <c r="AK425" s="1" t="s">
        <v>51</v>
      </c>
      <c r="AL425" s="1" t="s">
        <v>50</v>
      </c>
      <c r="AM425" s="1" t="s">
        <v>50</v>
      </c>
      <c r="AN425" s="1" t="s">
        <v>50</v>
      </c>
      <c r="AO425" s="1" t="s">
        <v>51</v>
      </c>
      <c r="AP425" s="1" t="s">
        <v>50</v>
      </c>
      <c r="AQ425" s="1" t="s">
        <v>50</v>
      </c>
      <c r="AR425" s="1" t="s">
        <v>50</v>
      </c>
      <c r="AS425" s="1" t="s">
        <v>50</v>
      </c>
      <c r="AT425" s="1" t="s">
        <v>52</v>
      </c>
      <c r="AU425" s="1" t="s">
        <v>52</v>
      </c>
      <c r="AV425" s="1" t="s">
        <v>52</v>
      </c>
      <c r="AW425" s="6" t="s">
        <v>51</v>
      </c>
    </row>
    <row r="426" spans="1:49" x14ac:dyDescent="0.25">
      <c r="A426" s="4">
        <v>298863</v>
      </c>
      <c r="B426" s="1">
        <v>55</v>
      </c>
      <c r="C426" s="1">
        <v>55</v>
      </c>
      <c r="D426" s="1">
        <v>55</v>
      </c>
      <c r="E426" s="1">
        <v>1</v>
      </c>
      <c r="F426" s="1" t="s">
        <v>486</v>
      </c>
      <c r="G426" s="3">
        <v>13243</v>
      </c>
      <c r="H426" s="1">
        <v>82</v>
      </c>
      <c r="I426" s="1" t="s">
        <v>46</v>
      </c>
      <c r="J426" s="1" t="s">
        <v>47</v>
      </c>
      <c r="K426" s="1" t="s">
        <v>58</v>
      </c>
      <c r="L426" s="1">
        <v>33.5</v>
      </c>
      <c r="M426" s="1">
        <v>130</v>
      </c>
      <c r="N426" s="1">
        <v>80</v>
      </c>
      <c r="O426" s="1">
        <v>50</v>
      </c>
      <c r="P426" s="1">
        <v>105</v>
      </c>
      <c r="Q426" s="1">
        <v>75</v>
      </c>
      <c r="R426" s="1" t="s">
        <v>54</v>
      </c>
      <c r="S426" s="1" t="s">
        <v>50</v>
      </c>
      <c r="T426" s="1" t="s">
        <v>50</v>
      </c>
      <c r="U426" s="1" t="s">
        <v>50</v>
      </c>
      <c r="V426" s="1" t="s">
        <v>51</v>
      </c>
      <c r="W426" s="1" t="s">
        <v>50</v>
      </c>
      <c r="X426" s="1" t="s">
        <v>50</v>
      </c>
      <c r="Y426" s="1" t="s">
        <v>50</v>
      </c>
      <c r="Z426" s="1" t="s">
        <v>52</v>
      </c>
      <c r="AA426" s="1" t="s">
        <v>50</v>
      </c>
      <c r="AB426" s="1" t="s">
        <v>50</v>
      </c>
      <c r="AC426" s="1">
        <v>71</v>
      </c>
      <c r="AD426" s="1">
        <v>69</v>
      </c>
      <c r="AE426" s="1">
        <v>134</v>
      </c>
      <c r="AF426" s="1">
        <v>4.4000000000000004</v>
      </c>
      <c r="AI426" s="1">
        <v>4.2</v>
      </c>
      <c r="AJ426" s="1">
        <v>1.9</v>
      </c>
      <c r="AK426" s="1" t="s">
        <v>50</v>
      </c>
      <c r="AL426" s="1" t="s">
        <v>50</v>
      </c>
      <c r="AM426" s="1" t="s">
        <v>51</v>
      </c>
      <c r="AN426" s="1" t="s">
        <v>51</v>
      </c>
      <c r="AO426" s="1" t="s">
        <v>51</v>
      </c>
      <c r="AP426" s="1" t="s">
        <v>50</v>
      </c>
      <c r="AQ426" s="1" t="s">
        <v>50</v>
      </c>
      <c r="AR426" s="1" t="s">
        <v>51</v>
      </c>
      <c r="AS426" s="1" t="s">
        <v>50</v>
      </c>
      <c r="AT426" s="1" t="s">
        <v>52</v>
      </c>
      <c r="AU426" s="1" t="s">
        <v>52</v>
      </c>
      <c r="AV426" s="1" t="s">
        <v>52</v>
      </c>
      <c r="AW426" s="6" t="s">
        <v>51</v>
      </c>
    </row>
    <row r="427" spans="1:49" x14ac:dyDescent="0.25">
      <c r="A427" s="4">
        <v>298938</v>
      </c>
      <c r="B427" s="1">
        <v>67</v>
      </c>
      <c r="C427" s="1">
        <v>67</v>
      </c>
      <c r="D427" s="1">
        <v>67</v>
      </c>
      <c r="E427" s="1">
        <v>1</v>
      </c>
      <c r="F427" s="1" t="s">
        <v>487</v>
      </c>
      <c r="G427" s="3">
        <v>20012</v>
      </c>
      <c r="H427" s="1">
        <v>64</v>
      </c>
      <c r="I427" s="1" t="s">
        <v>46</v>
      </c>
      <c r="J427" s="1" t="s">
        <v>47</v>
      </c>
      <c r="K427" s="1" t="s">
        <v>58</v>
      </c>
      <c r="L427" s="1">
        <v>27.3</v>
      </c>
      <c r="M427" s="1">
        <v>140</v>
      </c>
      <c r="N427" s="1">
        <v>70</v>
      </c>
      <c r="O427" s="1">
        <v>70</v>
      </c>
      <c r="P427" s="1">
        <v>105</v>
      </c>
      <c r="Q427" s="1">
        <v>68</v>
      </c>
      <c r="R427" s="1" t="s">
        <v>54</v>
      </c>
      <c r="S427" s="1" t="s">
        <v>50</v>
      </c>
      <c r="T427" s="1" t="s">
        <v>50</v>
      </c>
      <c r="U427" s="1" t="s">
        <v>50</v>
      </c>
      <c r="V427" s="1" t="s">
        <v>51</v>
      </c>
      <c r="W427" s="1" t="s">
        <v>50</v>
      </c>
      <c r="X427" s="1" t="s">
        <v>51</v>
      </c>
      <c r="Y427" s="1" t="s">
        <v>50</v>
      </c>
      <c r="Z427" s="1" t="b">
        <v>1</v>
      </c>
      <c r="AA427" s="1" t="s">
        <v>50</v>
      </c>
      <c r="AB427" s="1" t="s">
        <v>51</v>
      </c>
      <c r="AK427" s="1" t="s">
        <v>50</v>
      </c>
      <c r="AL427" s="1" t="s">
        <v>51</v>
      </c>
      <c r="AM427" s="1" t="s">
        <v>50</v>
      </c>
      <c r="AN427" s="1" t="s">
        <v>51</v>
      </c>
      <c r="AO427" s="1" t="s">
        <v>51</v>
      </c>
      <c r="AP427" s="1" t="s">
        <v>51</v>
      </c>
      <c r="AQ427" s="1" t="s">
        <v>50</v>
      </c>
      <c r="AR427" s="1" t="s">
        <v>50</v>
      </c>
      <c r="AS427" s="1" t="s">
        <v>50</v>
      </c>
      <c r="AT427" s="1" t="s">
        <v>52</v>
      </c>
      <c r="AU427" s="1" t="s">
        <v>52</v>
      </c>
      <c r="AV427" s="1" t="s">
        <v>52</v>
      </c>
      <c r="AW427" s="6" t="s">
        <v>51</v>
      </c>
    </row>
    <row r="428" spans="1:49" x14ac:dyDescent="0.25">
      <c r="A428" s="4">
        <v>299022</v>
      </c>
      <c r="B428" s="1">
        <v>53</v>
      </c>
      <c r="C428" s="1">
        <v>53</v>
      </c>
      <c r="D428" s="1">
        <v>45</v>
      </c>
      <c r="E428" s="1">
        <v>1</v>
      </c>
      <c r="F428" s="1" t="s">
        <v>488</v>
      </c>
      <c r="G428" s="3">
        <v>25282</v>
      </c>
      <c r="H428" s="1">
        <v>49</v>
      </c>
      <c r="I428" s="1" t="s">
        <v>56</v>
      </c>
      <c r="J428" s="1" t="s">
        <v>57</v>
      </c>
      <c r="K428" s="1" t="s">
        <v>58</v>
      </c>
      <c r="L428" s="1">
        <v>36.4</v>
      </c>
      <c r="M428" s="1">
        <v>140</v>
      </c>
      <c r="N428" s="1">
        <v>70</v>
      </c>
      <c r="O428" s="1">
        <v>70</v>
      </c>
      <c r="P428" s="1">
        <v>105</v>
      </c>
      <c r="Q428" s="1">
        <v>79</v>
      </c>
      <c r="R428" s="1" t="s">
        <v>54</v>
      </c>
      <c r="S428" s="1" t="s">
        <v>50</v>
      </c>
      <c r="T428" s="1" t="s">
        <v>50</v>
      </c>
      <c r="U428" s="1" t="s">
        <v>50</v>
      </c>
      <c r="V428" s="1" t="s">
        <v>51</v>
      </c>
      <c r="W428" s="1" t="s">
        <v>50</v>
      </c>
      <c r="X428" s="1" t="s">
        <v>50</v>
      </c>
      <c r="Y428" s="1" t="s">
        <v>50</v>
      </c>
      <c r="Z428" s="1" t="s">
        <v>52</v>
      </c>
      <c r="AA428" s="1" t="s">
        <v>50</v>
      </c>
      <c r="AB428" s="1" t="s">
        <v>50</v>
      </c>
      <c r="AC428" s="1">
        <v>66</v>
      </c>
      <c r="AF428" s="1">
        <v>5</v>
      </c>
      <c r="AK428" s="1" t="s">
        <v>50</v>
      </c>
      <c r="AL428" s="1" t="s">
        <v>51</v>
      </c>
      <c r="AM428" s="1" t="s">
        <v>50</v>
      </c>
      <c r="AN428" s="1" t="s">
        <v>51</v>
      </c>
      <c r="AO428" s="1" t="s">
        <v>50</v>
      </c>
      <c r="AP428" s="1" t="s">
        <v>51</v>
      </c>
      <c r="AQ428" s="1" t="s">
        <v>50</v>
      </c>
      <c r="AR428" s="1" t="s">
        <v>50</v>
      </c>
      <c r="AS428" s="1" t="s">
        <v>50</v>
      </c>
      <c r="AT428" s="1" t="s">
        <v>52</v>
      </c>
      <c r="AU428" s="1" t="s">
        <v>52</v>
      </c>
      <c r="AV428" s="1" t="s">
        <v>52</v>
      </c>
      <c r="AW428" s="6" t="s">
        <v>50</v>
      </c>
    </row>
    <row r="429" spans="1:49" x14ac:dyDescent="0.25">
      <c r="A429" s="4">
        <v>299073</v>
      </c>
      <c r="B429" s="1">
        <v>60</v>
      </c>
      <c r="C429" s="1">
        <v>60</v>
      </c>
      <c r="D429" s="1">
        <v>60</v>
      </c>
      <c r="E429" s="1">
        <v>1</v>
      </c>
      <c r="F429" s="1" t="s">
        <v>489</v>
      </c>
      <c r="G429" s="3">
        <v>11249</v>
      </c>
      <c r="H429" s="1">
        <v>88</v>
      </c>
      <c r="I429" s="1" t="s">
        <v>56</v>
      </c>
      <c r="J429" s="1" t="s">
        <v>57</v>
      </c>
      <c r="K429" s="1" t="s">
        <v>58</v>
      </c>
      <c r="L429" s="1">
        <v>23.5</v>
      </c>
      <c r="M429" s="1">
        <v>125</v>
      </c>
      <c r="N429" s="1">
        <v>70</v>
      </c>
      <c r="O429" s="1">
        <v>55</v>
      </c>
      <c r="P429" s="1">
        <v>97.5</v>
      </c>
      <c r="Q429" s="1">
        <v>79</v>
      </c>
      <c r="R429" s="1" t="s">
        <v>54</v>
      </c>
      <c r="S429" s="1" t="s">
        <v>51</v>
      </c>
      <c r="T429" s="1" t="s">
        <v>50</v>
      </c>
      <c r="U429" s="1" t="s">
        <v>50</v>
      </c>
      <c r="V429" s="1" t="s">
        <v>50</v>
      </c>
      <c r="W429" s="1" t="s">
        <v>50</v>
      </c>
      <c r="X429" s="1" t="s">
        <v>51</v>
      </c>
      <c r="Y429" s="1" t="s">
        <v>50</v>
      </c>
      <c r="Z429" s="1" t="s">
        <v>52</v>
      </c>
      <c r="AA429" s="1" t="s">
        <v>51</v>
      </c>
      <c r="AB429" s="1" t="s">
        <v>51</v>
      </c>
      <c r="AC429" s="1">
        <v>66</v>
      </c>
      <c r="AD429" s="1">
        <v>83</v>
      </c>
      <c r="AE429" s="1">
        <v>110</v>
      </c>
      <c r="AF429" s="1">
        <v>4.5999999999999996</v>
      </c>
      <c r="AI429" s="1">
        <v>3.1</v>
      </c>
      <c r="AJ429" s="1">
        <v>1.4</v>
      </c>
      <c r="AK429" s="1" t="s">
        <v>50</v>
      </c>
      <c r="AL429" s="1" t="s">
        <v>50</v>
      </c>
      <c r="AM429" s="1" t="s">
        <v>50</v>
      </c>
      <c r="AN429" s="1" t="s">
        <v>51</v>
      </c>
      <c r="AO429" s="1" t="s">
        <v>51</v>
      </c>
      <c r="AP429" s="1" t="s">
        <v>50</v>
      </c>
      <c r="AQ429" s="1" t="s">
        <v>50</v>
      </c>
      <c r="AR429" s="1" t="s">
        <v>50</v>
      </c>
      <c r="AS429" s="1" t="s">
        <v>50</v>
      </c>
      <c r="AT429" s="1" t="s">
        <v>52</v>
      </c>
      <c r="AU429" s="1" t="s">
        <v>52</v>
      </c>
      <c r="AV429" s="1" t="s">
        <v>52</v>
      </c>
      <c r="AW429" s="6" t="s">
        <v>51</v>
      </c>
    </row>
    <row r="430" spans="1:49" x14ac:dyDescent="0.25">
      <c r="A430" s="4">
        <v>299102</v>
      </c>
      <c r="B430" s="1">
        <v>60</v>
      </c>
      <c r="C430" s="1">
        <v>60</v>
      </c>
      <c r="D430" s="1">
        <v>30</v>
      </c>
      <c r="E430" s="1">
        <v>1</v>
      </c>
      <c r="F430" s="1" t="s">
        <v>490</v>
      </c>
      <c r="G430" s="3">
        <v>22013</v>
      </c>
      <c r="H430" s="1">
        <v>58</v>
      </c>
      <c r="I430" s="1" t="s">
        <v>56</v>
      </c>
      <c r="J430" s="1" t="s">
        <v>47</v>
      </c>
      <c r="K430" s="1" t="s">
        <v>58</v>
      </c>
      <c r="L430" s="1">
        <v>33.9</v>
      </c>
      <c r="M430" s="1">
        <v>160</v>
      </c>
      <c r="N430" s="1">
        <v>80</v>
      </c>
      <c r="O430" s="1">
        <v>80</v>
      </c>
      <c r="P430" s="1">
        <v>120</v>
      </c>
      <c r="Q430" s="1">
        <v>84</v>
      </c>
      <c r="R430" s="1" t="s">
        <v>49</v>
      </c>
      <c r="S430" s="1" t="s">
        <v>51</v>
      </c>
      <c r="T430" s="1" t="s">
        <v>50</v>
      </c>
      <c r="U430" s="1" t="s">
        <v>50</v>
      </c>
      <c r="V430" s="1" t="s">
        <v>51</v>
      </c>
      <c r="W430" s="1" t="s">
        <v>50</v>
      </c>
      <c r="X430" s="1" t="s">
        <v>50</v>
      </c>
      <c r="Y430" s="1" t="s">
        <v>50</v>
      </c>
      <c r="Z430" s="1" t="s">
        <v>52</v>
      </c>
      <c r="AA430" s="1" t="s">
        <v>50</v>
      </c>
      <c r="AB430" s="1" t="s">
        <v>50</v>
      </c>
      <c r="AC430" s="1">
        <v>118</v>
      </c>
      <c r="AD430" s="1">
        <v>59</v>
      </c>
      <c r="AE430" s="1">
        <v>144</v>
      </c>
      <c r="AF430" s="1">
        <v>5.3</v>
      </c>
      <c r="AK430" s="1" t="s">
        <v>50</v>
      </c>
      <c r="AL430" s="1" t="s">
        <v>50</v>
      </c>
      <c r="AM430" s="1" t="s">
        <v>51</v>
      </c>
      <c r="AN430" s="1" t="s">
        <v>51</v>
      </c>
      <c r="AO430" s="1" t="s">
        <v>51</v>
      </c>
      <c r="AP430" s="1" t="s">
        <v>50</v>
      </c>
      <c r="AQ430" s="1" t="s">
        <v>50</v>
      </c>
      <c r="AR430" s="1" t="s">
        <v>51</v>
      </c>
      <c r="AS430" s="1" t="s">
        <v>50</v>
      </c>
      <c r="AT430" s="1" t="s">
        <v>52</v>
      </c>
      <c r="AU430" s="1" t="s">
        <v>52</v>
      </c>
      <c r="AV430" s="1" t="s">
        <v>52</v>
      </c>
      <c r="AW430" s="6" t="s">
        <v>51</v>
      </c>
    </row>
    <row r="431" spans="1:49" x14ac:dyDescent="0.25">
      <c r="A431" s="4">
        <v>299112</v>
      </c>
      <c r="B431" s="1">
        <v>71</v>
      </c>
      <c r="C431" s="1">
        <v>71</v>
      </c>
      <c r="D431" s="1">
        <v>70</v>
      </c>
      <c r="E431" s="1">
        <v>1</v>
      </c>
      <c r="F431" s="1" t="s">
        <v>491</v>
      </c>
      <c r="G431" s="3">
        <v>16638</v>
      </c>
      <c r="H431" s="1">
        <v>73</v>
      </c>
      <c r="I431" s="1" t="s">
        <v>56</v>
      </c>
      <c r="J431" s="1" t="s">
        <v>57</v>
      </c>
      <c r="K431" s="1" t="s">
        <v>48</v>
      </c>
      <c r="L431" s="1">
        <v>38.700000000000003</v>
      </c>
      <c r="M431" s="1">
        <v>170</v>
      </c>
      <c r="N431" s="1">
        <v>40</v>
      </c>
      <c r="O431" s="1">
        <v>130</v>
      </c>
      <c r="P431" s="1">
        <v>105</v>
      </c>
      <c r="Q431" s="1">
        <v>72</v>
      </c>
      <c r="R431" s="1" t="s">
        <v>54</v>
      </c>
      <c r="S431" s="1" t="s">
        <v>51</v>
      </c>
      <c r="T431" s="1" t="s">
        <v>51</v>
      </c>
      <c r="U431" s="1" t="s">
        <v>50</v>
      </c>
      <c r="V431" s="1" t="s">
        <v>51</v>
      </c>
      <c r="W431" s="1" t="s">
        <v>50</v>
      </c>
      <c r="X431" s="1" t="s">
        <v>50</v>
      </c>
      <c r="Y431" s="1" t="s">
        <v>50</v>
      </c>
      <c r="Z431" s="1" t="s">
        <v>52</v>
      </c>
      <c r="AA431" s="1" t="s">
        <v>50</v>
      </c>
      <c r="AB431" s="1" t="s">
        <v>50</v>
      </c>
      <c r="AC431" s="1">
        <v>111</v>
      </c>
      <c r="AD431" s="1">
        <v>57</v>
      </c>
      <c r="AE431" s="1">
        <v>176</v>
      </c>
      <c r="AF431" s="1">
        <v>4.5</v>
      </c>
      <c r="AI431" s="1">
        <v>5.8</v>
      </c>
      <c r="AJ431" s="1">
        <v>4</v>
      </c>
      <c r="AK431" s="1" t="s">
        <v>50</v>
      </c>
      <c r="AL431" s="1" t="s">
        <v>50</v>
      </c>
      <c r="AM431" s="1" t="s">
        <v>50</v>
      </c>
      <c r="AN431" s="1" t="s">
        <v>50</v>
      </c>
      <c r="AO431" s="1" t="s">
        <v>51</v>
      </c>
      <c r="AP431" s="1" t="s">
        <v>50</v>
      </c>
      <c r="AQ431" s="1" t="s">
        <v>50</v>
      </c>
      <c r="AR431" s="1" t="s">
        <v>51</v>
      </c>
      <c r="AS431" s="1" t="s">
        <v>50</v>
      </c>
      <c r="AT431" s="1" t="s">
        <v>52</v>
      </c>
      <c r="AU431" s="1" t="s">
        <v>52</v>
      </c>
      <c r="AV431" s="1" t="s">
        <v>52</v>
      </c>
      <c r="AW431" s="6" t="s">
        <v>51</v>
      </c>
    </row>
    <row r="432" spans="1:49" x14ac:dyDescent="0.25">
      <c r="A432" s="4">
        <v>299133</v>
      </c>
      <c r="B432" s="1">
        <v>66</v>
      </c>
      <c r="C432" s="1">
        <v>66</v>
      </c>
      <c r="D432" s="1">
        <v>23</v>
      </c>
      <c r="E432" s="1">
        <v>1</v>
      </c>
      <c r="F432" s="1" t="s">
        <v>492</v>
      </c>
      <c r="G432" s="3">
        <v>25597</v>
      </c>
      <c r="H432" s="1">
        <v>48</v>
      </c>
      <c r="I432" s="1" t="s">
        <v>56</v>
      </c>
      <c r="J432" s="1" t="s">
        <v>57</v>
      </c>
      <c r="K432" s="1" t="s">
        <v>48</v>
      </c>
      <c r="L432" s="1">
        <v>43.6</v>
      </c>
      <c r="M432" s="1">
        <v>110</v>
      </c>
      <c r="N432" s="1">
        <v>70</v>
      </c>
      <c r="O432" s="1">
        <v>40</v>
      </c>
      <c r="P432" s="1">
        <v>90</v>
      </c>
      <c r="Q432" s="1">
        <v>42</v>
      </c>
      <c r="R432" s="1" t="s">
        <v>54</v>
      </c>
      <c r="S432" s="1" t="s">
        <v>50</v>
      </c>
      <c r="T432" s="1" t="s">
        <v>50</v>
      </c>
      <c r="U432" s="1" t="s">
        <v>50</v>
      </c>
      <c r="V432" s="1" t="s">
        <v>50</v>
      </c>
      <c r="W432" s="1" t="s">
        <v>50</v>
      </c>
      <c r="X432" s="1" t="s">
        <v>51</v>
      </c>
      <c r="Y432" s="1" t="s">
        <v>50</v>
      </c>
      <c r="Z432" s="1" t="s">
        <v>52</v>
      </c>
      <c r="AA432" s="1" t="s">
        <v>50</v>
      </c>
      <c r="AB432" s="1" t="s">
        <v>50</v>
      </c>
      <c r="AC432" s="1">
        <v>82</v>
      </c>
      <c r="AF432" s="1">
        <v>4.5999999999999996</v>
      </c>
      <c r="AI432" s="1">
        <v>6.2</v>
      </c>
      <c r="AJ432" s="1">
        <v>4</v>
      </c>
      <c r="AK432" s="1" t="s">
        <v>51</v>
      </c>
      <c r="AL432" s="1" t="s">
        <v>50</v>
      </c>
      <c r="AM432" s="1" t="s">
        <v>50</v>
      </c>
      <c r="AN432" s="1" t="s">
        <v>51</v>
      </c>
      <c r="AO432" s="1" t="s">
        <v>51</v>
      </c>
      <c r="AP432" s="1" t="s">
        <v>51</v>
      </c>
      <c r="AQ432" s="1" t="s">
        <v>50</v>
      </c>
      <c r="AR432" s="1" t="s">
        <v>50</v>
      </c>
      <c r="AS432" s="1" t="s">
        <v>50</v>
      </c>
      <c r="AT432" s="1" t="s">
        <v>52</v>
      </c>
      <c r="AU432" s="1" t="s">
        <v>52</v>
      </c>
      <c r="AV432" s="1" t="s">
        <v>52</v>
      </c>
      <c r="AW432" s="6" t="s">
        <v>51</v>
      </c>
    </row>
    <row r="433" spans="1:49" x14ac:dyDescent="0.25">
      <c r="A433" s="4">
        <v>299260</v>
      </c>
      <c r="B433" s="1">
        <v>60</v>
      </c>
      <c r="C433" s="1">
        <v>60</v>
      </c>
      <c r="D433" s="1">
        <v>40</v>
      </c>
      <c r="E433" s="1">
        <v>1</v>
      </c>
      <c r="F433" s="1" t="s">
        <v>493</v>
      </c>
      <c r="G433" s="3">
        <v>15447</v>
      </c>
      <c r="H433" s="1">
        <v>76</v>
      </c>
      <c r="I433" s="1" t="s">
        <v>46</v>
      </c>
      <c r="J433" s="1" t="s">
        <v>47</v>
      </c>
      <c r="K433" s="1" t="s">
        <v>58</v>
      </c>
      <c r="L433" s="1">
        <v>39.6</v>
      </c>
      <c r="M433" s="1">
        <v>110</v>
      </c>
      <c r="N433" s="1">
        <v>60</v>
      </c>
      <c r="O433" s="1">
        <v>50</v>
      </c>
      <c r="P433" s="1">
        <v>85</v>
      </c>
      <c r="Q433" s="1">
        <v>80</v>
      </c>
      <c r="R433" s="1" t="s">
        <v>54</v>
      </c>
      <c r="S433" s="1" t="s">
        <v>50</v>
      </c>
      <c r="T433" s="1" t="s">
        <v>50</v>
      </c>
      <c r="U433" s="1" t="s">
        <v>50</v>
      </c>
      <c r="V433" s="1" t="s">
        <v>50</v>
      </c>
      <c r="W433" s="1" t="s">
        <v>50</v>
      </c>
      <c r="X433" s="1" t="s">
        <v>51</v>
      </c>
      <c r="Y433" s="1" t="s">
        <v>50</v>
      </c>
      <c r="Z433" s="1" t="s">
        <v>52</v>
      </c>
      <c r="AA433" s="1" t="s">
        <v>50</v>
      </c>
      <c r="AB433" s="1" t="s">
        <v>50</v>
      </c>
      <c r="AC433" s="1">
        <v>60</v>
      </c>
      <c r="AD433" s="1">
        <v>86</v>
      </c>
      <c r="AE433" s="1">
        <v>148</v>
      </c>
      <c r="AF433" s="1">
        <v>4.4000000000000004</v>
      </c>
      <c r="AK433" s="1" t="s">
        <v>50</v>
      </c>
      <c r="AL433" s="1" t="s">
        <v>50</v>
      </c>
      <c r="AM433" s="1" t="s">
        <v>50</v>
      </c>
      <c r="AN433" s="1" t="s">
        <v>51</v>
      </c>
      <c r="AO433" s="1" t="s">
        <v>51</v>
      </c>
      <c r="AP433" s="1" t="s">
        <v>50</v>
      </c>
      <c r="AQ433" s="1" t="s">
        <v>51</v>
      </c>
      <c r="AR433" s="1" t="s">
        <v>50</v>
      </c>
      <c r="AS433" s="1" t="s">
        <v>50</v>
      </c>
      <c r="AT433" s="1" t="s">
        <v>52</v>
      </c>
      <c r="AU433" s="1" t="s">
        <v>52</v>
      </c>
      <c r="AV433" s="1" t="s">
        <v>52</v>
      </c>
      <c r="AW433" s="6" t="s">
        <v>51</v>
      </c>
    </row>
    <row r="434" spans="1:49" x14ac:dyDescent="0.25">
      <c r="A434" s="4">
        <v>299447</v>
      </c>
      <c r="B434" s="1">
        <v>58</v>
      </c>
      <c r="C434" s="1">
        <v>58</v>
      </c>
      <c r="D434" s="1">
        <v>30</v>
      </c>
      <c r="E434" s="1">
        <v>1</v>
      </c>
      <c r="F434" s="1" t="s">
        <v>494</v>
      </c>
      <c r="G434" s="3">
        <v>18574</v>
      </c>
      <c r="H434" s="1">
        <v>68</v>
      </c>
      <c r="I434" s="1" t="s">
        <v>46</v>
      </c>
      <c r="J434" s="1" t="s">
        <v>57</v>
      </c>
      <c r="K434" s="1" t="s">
        <v>58</v>
      </c>
      <c r="L434" s="1">
        <v>22.9</v>
      </c>
      <c r="M434" s="1">
        <v>110</v>
      </c>
      <c r="N434" s="1">
        <v>70</v>
      </c>
      <c r="O434" s="1">
        <v>40</v>
      </c>
      <c r="P434" s="1">
        <v>90</v>
      </c>
      <c r="Q434" s="1">
        <v>61</v>
      </c>
      <c r="R434" s="1" t="s">
        <v>105</v>
      </c>
      <c r="S434" s="1" t="s">
        <v>50</v>
      </c>
      <c r="T434" s="1" t="s">
        <v>50</v>
      </c>
      <c r="U434" s="1" t="s">
        <v>51</v>
      </c>
      <c r="V434" s="1" t="s">
        <v>50</v>
      </c>
      <c r="W434" s="1" t="s">
        <v>50</v>
      </c>
      <c r="X434" s="1" t="s">
        <v>50</v>
      </c>
      <c r="Y434" s="1" t="s">
        <v>51</v>
      </c>
      <c r="Z434" s="1" t="s">
        <v>52</v>
      </c>
      <c r="AA434" s="1" t="s">
        <v>50</v>
      </c>
      <c r="AB434" s="1" t="s">
        <v>50</v>
      </c>
      <c r="AC434" s="1">
        <v>90</v>
      </c>
      <c r="AD434" s="1">
        <v>57</v>
      </c>
      <c r="AE434" s="1">
        <v>133</v>
      </c>
      <c r="AF434" s="1">
        <v>4</v>
      </c>
      <c r="AI434" s="1">
        <v>4.7</v>
      </c>
      <c r="AJ434" s="1">
        <v>2.4</v>
      </c>
      <c r="AK434" s="1" t="s">
        <v>51</v>
      </c>
      <c r="AL434" s="1" t="s">
        <v>50</v>
      </c>
      <c r="AM434" s="1" t="s">
        <v>50</v>
      </c>
      <c r="AN434" s="1" t="s">
        <v>50</v>
      </c>
      <c r="AO434" s="1" t="s">
        <v>51</v>
      </c>
      <c r="AP434" s="1" t="s">
        <v>51</v>
      </c>
      <c r="AQ434" s="1" t="s">
        <v>50</v>
      </c>
      <c r="AR434" s="1" t="s">
        <v>50</v>
      </c>
      <c r="AS434" s="1" t="s">
        <v>50</v>
      </c>
      <c r="AT434" s="1" t="s">
        <v>52</v>
      </c>
      <c r="AU434" s="1" t="s">
        <v>52</v>
      </c>
      <c r="AV434" s="1" t="s">
        <v>52</v>
      </c>
      <c r="AW434" s="6" t="s">
        <v>51</v>
      </c>
    </row>
    <row r="435" spans="1:49" x14ac:dyDescent="0.25">
      <c r="A435" s="4">
        <v>299514</v>
      </c>
      <c r="B435" s="1">
        <v>64</v>
      </c>
      <c r="C435" s="1">
        <v>64</v>
      </c>
      <c r="D435" s="1">
        <v>64</v>
      </c>
      <c r="E435" s="1">
        <v>1</v>
      </c>
      <c r="F435" s="1" t="s">
        <v>495</v>
      </c>
      <c r="G435" s="3">
        <v>15624</v>
      </c>
      <c r="H435" s="1">
        <v>76</v>
      </c>
      <c r="I435" s="1" t="s">
        <v>46</v>
      </c>
      <c r="J435" s="1" t="s">
        <v>47</v>
      </c>
      <c r="K435" s="1" t="s">
        <v>58</v>
      </c>
      <c r="L435" s="1">
        <v>24.6</v>
      </c>
      <c r="M435" s="1">
        <v>120</v>
      </c>
      <c r="N435" s="1">
        <v>55</v>
      </c>
      <c r="O435" s="1">
        <v>65</v>
      </c>
      <c r="P435" s="1">
        <v>87.5</v>
      </c>
      <c r="Q435" s="1">
        <v>84</v>
      </c>
      <c r="R435" s="1" t="s">
        <v>480</v>
      </c>
      <c r="S435" s="1" t="s">
        <v>51</v>
      </c>
      <c r="T435" s="1" t="s">
        <v>50</v>
      </c>
      <c r="U435" s="1" t="s">
        <v>51</v>
      </c>
      <c r="V435" s="1" t="s">
        <v>50</v>
      </c>
      <c r="W435" s="1" t="s">
        <v>51</v>
      </c>
      <c r="X435" s="1" t="s">
        <v>51</v>
      </c>
      <c r="Y435" s="1" t="s">
        <v>50</v>
      </c>
      <c r="Z435" s="1" t="s">
        <v>52</v>
      </c>
      <c r="AA435" s="1" t="s">
        <v>50</v>
      </c>
      <c r="AB435" s="1" t="s">
        <v>51</v>
      </c>
      <c r="AC435" s="1">
        <v>88</v>
      </c>
      <c r="AD435" s="1">
        <v>56</v>
      </c>
      <c r="AE435" s="1">
        <v>94</v>
      </c>
      <c r="AF435" s="1">
        <v>3.5</v>
      </c>
      <c r="AK435" s="1" t="s">
        <v>50</v>
      </c>
      <c r="AL435" s="1" t="s">
        <v>50</v>
      </c>
      <c r="AM435" s="1" t="s">
        <v>50</v>
      </c>
      <c r="AN435" s="1" t="s">
        <v>51</v>
      </c>
      <c r="AO435" s="1" t="s">
        <v>51</v>
      </c>
      <c r="AP435" s="1" t="s">
        <v>50</v>
      </c>
      <c r="AQ435" s="1" t="s">
        <v>50</v>
      </c>
      <c r="AR435" s="1" t="s">
        <v>51</v>
      </c>
      <c r="AS435" s="1" t="s">
        <v>50</v>
      </c>
      <c r="AT435" s="1" t="s">
        <v>52</v>
      </c>
      <c r="AU435" s="1" t="s">
        <v>52</v>
      </c>
      <c r="AV435" s="1" t="s">
        <v>52</v>
      </c>
      <c r="AW435" s="6" t="s">
        <v>51</v>
      </c>
    </row>
    <row r="436" spans="1:49" x14ac:dyDescent="0.25">
      <c r="A436" s="4">
        <v>299532</v>
      </c>
      <c r="B436" s="1">
        <v>57</v>
      </c>
      <c r="C436" s="1">
        <v>57</v>
      </c>
      <c r="D436" s="1">
        <v>57</v>
      </c>
      <c r="E436" s="1">
        <v>1</v>
      </c>
      <c r="F436" s="1" t="s">
        <v>496</v>
      </c>
      <c r="G436" s="3">
        <v>11620</v>
      </c>
      <c r="H436" s="1">
        <v>87</v>
      </c>
      <c r="I436" s="1" t="s">
        <v>46</v>
      </c>
      <c r="J436" s="1" t="s">
        <v>47</v>
      </c>
      <c r="K436" s="1" t="s">
        <v>58</v>
      </c>
      <c r="L436" s="1">
        <v>22.1</v>
      </c>
      <c r="M436" s="1">
        <v>100</v>
      </c>
      <c r="N436" s="1">
        <v>60</v>
      </c>
      <c r="O436" s="1">
        <v>40</v>
      </c>
      <c r="P436" s="1">
        <v>80</v>
      </c>
      <c r="Q436" s="1">
        <v>80</v>
      </c>
      <c r="R436" s="1" t="s">
        <v>59</v>
      </c>
      <c r="S436" s="1" t="s">
        <v>50</v>
      </c>
      <c r="T436" s="1" t="s">
        <v>50</v>
      </c>
      <c r="U436" s="1" t="s">
        <v>50</v>
      </c>
      <c r="V436" s="1" t="s">
        <v>51</v>
      </c>
      <c r="W436" s="1" t="s">
        <v>50</v>
      </c>
      <c r="X436" s="1" t="s">
        <v>51</v>
      </c>
      <c r="Y436" s="1" t="s">
        <v>50</v>
      </c>
      <c r="Z436" s="1" t="s">
        <v>52</v>
      </c>
      <c r="AA436" s="1" t="s">
        <v>50</v>
      </c>
      <c r="AB436" s="1" t="s">
        <v>51</v>
      </c>
      <c r="AC436" s="1">
        <v>92</v>
      </c>
      <c r="AD436" s="1">
        <v>49</v>
      </c>
      <c r="AE436" s="1">
        <v>105</v>
      </c>
      <c r="AF436" s="1">
        <v>4.3</v>
      </c>
      <c r="AI436" s="1">
        <v>4.5</v>
      </c>
      <c r="AJ436" s="1">
        <v>2.2999999999999998</v>
      </c>
      <c r="AK436" s="1" t="s">
        <v>50</v>
      </c>
      <c r="AL436" s="1" t="s">
        <v>51</v>
      </c>
      <c r="AM436" s="1" t="s">
        <v>50</v>
      </c>
      <c r="AN436" s="1" t="s">
        <v>50</v>
      </c>
      <c r="AO436" s="1" t="s">
        <v>50</v>
      </c>
      <c r="AP436" s="1" t="s">
        <v>50</v>
      </c>
      <c r="AQ436" s="1" t="s">
        <v>50</v>
      </c>
      <c r="AR436" s="1" t="s">
        <v>51</v>
      </c>
      <c r="AS436" s="1" t="s">
        <v>50</v>
      </c>
      <c r="AT436" s="1" t="s">
        <v>52</v>
      </c>
      <c r="AU436" s="1" t="s">
        <v>52</v>
      </c>
      <c r="AV436" s="1" t="s">
        <v>52</v>
      </c>
      <c r="AW436" s="6" t="s">
        <v>51</v>
      </c>
    </row>
    <row r="437" spans="1:49" x14ac:dyDescent="0.25">
      <c r="A437" s="4">
        <v>299587</v>
      </c>
      <c r="B437" s="1">
        <v>51</v>
      </c>
      <c r="C437" s="1">
        <v>51</v>
      </c>
      <c r="D437" s="1">
        <v>47</v>
      </c>
      <c r="E437" s="1">
        <v>1</v>
      </c>
      <c r="F437" s="1" t="s">
        <v>497</v>
      </c>
      <c r="G437" s="3">
        <v>19007</v>
      </c>
      <c r="H437" s="1">
        <v>66</v>
      </c>
      <c r="I437" s="1" t="s">
        <v>56</v>
      </c>
      <c r="J437" s="1" t="s">
        <v>57</v>
      </c>
      <c r="K437" s="1" t="s">
        <v>58</v>
      </c>
      <c r="L437" s="1">
        <v>36.4</v>
      </c>
      <c r="M437" s="1">
        <v>100</v>
      </c>
      <c r="N437" s="1">
        <v>60</v>
      </c>
      <c r="O437" s="1">
        <v>40</v>
      </c>
      <c r="P437" s="1">
        <v>80</v>
      </c>
      <c r="Q437" s="1">
        <v>70</v>
      </c>
      <c r="R437" s="1" t="s">
        <v>54</v>
      </c>
      <c r="S437" s="1" t="s">
        <v>50</v>
      </c>
      <c r="T437" s="1" t="s">
        <v>50</v>
      </c>
      <c r="U437" s="1" t="s">
        <v>50</v>
      </c>
      <c r="V437" s="1" t="s">
        <v>51</v>
      </c>
      <c r="W437" s="1" t="s">
        <v>51</v>
      </c>
      <c r="X437" s="1" t="s">
        <v>50</v>
      </c>
      <c r="Y437" s="1" t="s">
        <v>50</v>
      </c>
      <c r="Z437" s="1" t="s">
        <v>52</v>
      </c>
      <c r="AA437" s="1" t="s">
        <v>50</v>
      </c>
      <c r="AB437" s="1" t="s">
        <v>50</v>
      </c>
      <c r="AC437" s="1">
        <v>110</v>
      </c>
      <c r="AD437" s="1">
        <v>60</v>
      </c>
      <c r="AE437" s="1">
        <v>147</v>
      </c>
      <c r="AF437" s="1">
        <v>4.7</v>
      </c>
      <c r="AI437" s="1">
        <v>3.4</v>
      </c>
      <c r="AJ437" s="1">
        <v>1.2</v>
      </c>
      <c r="AK437" s="1" t="s">
        <v>50</v>
      </c>
      <c r="AL437" s="1" t="s">
        <v>51</v>
      </c>
      <c r="AM437" s="1" t="s">
        <v>50</v>
      </c>
      <c r="AN437" s="1" t="s">
        <v>51</v>
      </c>
      <c r="AO437" s="1" t="s">
        <v>51</v>
      </c>
      <c r="AP437" s="1" t="s">
        <v>50</v>
      </c>
      <c r="AQ437" s="1" t="s">
        <v>50</v>
      </c>
      <c r="AR437" s="1" t="s">
        <v>51</v>
      </c>
      <c r="AS437" s="1" t="s">
        <v>50</v>
      </c>
      <c r="AT437" s="1" t="s">
        <v>52</v>
      </c>
      <c r="AU437" s="1" t="s">
        <v>52</v>
      </c>
      <c r="AV437" s="1" t="s">
        <v>52</v>
      </c>
      <c r="AW437" s="6" t="s">
        <v>51</v>
      </c>
    </row>
    <row r="438" spans="1:49" x14ac:dyDescent="0.25">
      <c r="A438" s="4">
        <v>299733</v>
      </c>
      <c r="B438" s="1">
        <v>55</v>
      </c>
      <c r="C438" s="1">
        <v>55</v>
      </c>
      <c r="E438" s="1">
        <v>1</v>
      </c>
      <c r="F438" s="1" t="s">
        <v>498</v>
      </c>
      <c r="G438" s="3">
        <v>22586</v>
      </c>
      <c r="H438" s="1">
        <v>57</v>
      </c>
      <c r="I438" s="1" t="s">
        <v>46</v>
      </c>
      <c r="J438" s="1" t="s">
        <v>57</v>
      </c>
      <c r="K438" s="1" t="s">
        <v>58</v>
      </c>
      <c r="L438" s="1">
        <v>52.7</v>
      </c>
      <c r="M438" s="1">
        <v>125</v>
      </c>
      <c r="N438" s="1">
        <v>70</v>
      </c>
      <c r="O438" s="1">
        <v>55</v>
      </c>
      <c r="P438" s="1">
        <v>97.5</v>
      </c>
      <c r="Q438" s="1">
        <v>75</v>
      </c>
      <c r="R438" s="1" t="s">
        <v>54</v>
      </c>
      <c r="S438" s="1" t="s">
        <v>51</v>
      </c>
      <c r="T438" s="1" t="s">
        <v>50</v>
      </c>
      <c r="U438" s="1" t="s">
        <v>50</v>
      </c>
      <c r="V438" s="1" t="s">
        <v>51</v>
      </c>
      <c r="W438" s="1" t="s">
        <v>51</v>
      </c>
      <c r="X438" s="1" t="s">
        <v>51</v>
      </c>
      <c r="Y438" s="1" t="s">
        <v>50</v>
      </c>
      <c r="Z438" s="1" t="s">
        <v>52</v>
      </c>
      <c r="AA438" s="1" t="s">
        <v>50</v>
      </c>
      <c r="AB438" s="1" t="s">
        <v>50</v>
      </c>
      <c r="AC438" s="1">
        <v>67</v>
      </c>
      <c r="AD438" s="1">
        <v>89</v>
      </c>
      <c r="AE438" s="1">
        <v>128</v>
      </c>
      <c r="AF438" s="1">
        <v>4.5999999999999996</v>
      </c>
      <c r="AI438" s="1">
        <v>3.9</v>
      </c>
      <c r="AJ438" s="1">
        <v>2</v>
      </c>
      <c r="AK438" s="1" t="s">
        <v>50</v>
      </c>
      <c r="AL438" s="1" t="s">
        <v>50</v>
      </c>
      <c r="AM438" s="1" t="s">
        <v>50</v>
      </c>
      <c r="AN438" s="1" t="s">
        <v>51</v>
      </c>
      <c r="AO438" s="1" t="s">
        <v>51</v>
      </c>
      <c r="AP438" s="1" t="s">
        <v>50</v>
      </c>
      <c r="AQ438" s="1" t="s">
        <v>50</v>
      </c>
      <c r="AR438" s="1" t="s">
        <v>50</v>
      </c>
      <c r="AS438" s="1" t="s">
        <v>50</v>
      </c>
      <c r="AT438" s="1" t="s">
        <v>52</v>
      </c>
      <c r="AU438" s="1" t="s">
        <v>52</v>
      </c>
      <c r="AV438" s="1" t="s">
        <v>52</v>
      </c>
      <c r="AW438" s="6" t="s">
        <v>51</v>
      </c>
    </row>
    <row r="439" spans="1:49" x14ac:dyDescent="0.25">
      <c r="A439" s="4">
        <v>299782</v>
      </c>
      <c r="B439" s="1">
        <v>55</v>
      </c>
      <c r="C439" s="1">
        <v>55</v>
      </c>
      <c r="D439" s="1">
        <v>50</v>
      </c>
      <c r="E439" s="1">
        <v>1</v>
      </c>
      <c r="F439" s="1" t="s">
        <v>499</v>
      </c>
      <c r="G439" s="3">
        <v>20563</v>
      </c>
      <c r="H439" s="1">
        <v>62</v>
      </c>
      <c r="I439" s="1" t="s">
        <v>56</v>
      </c>
      <c r="J439" s="1" t="s">
        <v>47</v>
      </c>
      <c r="K439" s="1" t="s">
        <v>58</v>
      </c>
      <c r="L439" s="1">
        <v>39.4</v>
      </c>
      <c r="M439" s="1">
        <v>120</v>
      </c>
      <c r="N439" s="1">
        <v>60</v>
      </c>
      <c r="O439" s="1">
        <v>60</v>
      </c>
      <c r="P439" s="1">
        <v>90</v>
      </c>
      <c r="Q439" s="1">
        <v>79</v>
      </c>
      <c r="R439" s="1" t="s">
        <v>54</v>
      </c>
      <c r="S439" s="1" t="s">
        <v>50</v>
      </c>
      <c r="T439" s="1" t="s">
        <v>50</v>
      </c>
      <c r="U439" s="1" t="s">
        <v>50</v>
      </c>
      <c r="V439" s="1" t="s">
        <v>50</v>
      </c>
      <c r="W439" s="1" t="s">
        <v>50</v>
      </c>
      <c r="X439" s="1" t="s">
        <v>50</v>
      </c>
      <c r="Y439" s="1" t="s">
        <v>50</v>
      </c>
      <c r="Z439" s="1" t="s">
        <v>52</v>
      </c>
      <c r="AA439" s="1" t="s">
        <v>50</v>
      </c>
      <c r="AB439" s="1" t="s">
        <v>50</v>
      </c>
      <c r="AC439" s="1">
        <v>90</v>
      </c>
      <c r="AD439" s="1">
        <v>79</v>
      </c>
      <c r="AE439" s="1">
        <v>133</v>
      </c>
      <c r="AF439" s="1">
        <v>4.7</v>
      </c>
      <c r="AG439" s="1">
        <v>232</v>
      </c>
      <c r="AK439" s="1" t="s">
        <v>51</v>
      </c>
      <c r="AL439" s="1" t="s">
        <v>50</v>
      </c>
      <c r="AM439" s="1" t="s">
        <v>50</v>
      </c>
      <c r="AN439" s="1" t="s">
        <v>50</v>
      </c>
      <c r="AO439" s="1" t="s">
        <v>51</v>
      </c>
      <c r="AP439" s="1" t="s">
        <v>51</v>
      </c>
      <c r="AQ439" s="1" t="s">
        <v>50</v>
      </c>
      <c r="AR439" s="1" t="s">
        <v>50</v>
      </c>
      <c r="AS439" s="1" t="s">
        <v>50</v>
      </c>
      <c r="AT439" s="1" t="s">
        <v>52</v>
      </c>
      <c r="AU439" s="1" t="s">
        <v>52</v>
      </c>
      <c r="AV439" s="1" t="s">
        <v>52</v>
      </c>
      <c r="AW439" s="6" t="s">
        <v>51</v>
      </c>
    </row>
    <row r="440" spans="1:49" x14ac:dyDescent="0.25">
      <c r="A440" s="4">
        <v>299980</v>
      </c>
      <c r="B440" s="1">
        <v>60</v>
      </c>
      <c r="C440" s="1">
        <v>60</v>
      </c>
      <c r="D440" s="1">
        <v>30</v>
      </c>
      <c r="E440" s="1">
        <v>1</v>
      </c>
      <c r="F440" s="1" t="s">
        <v>500</v>
      </c>
      <c r="G440" s="3">
        <v>16861</v>
      </c>
      <c r="H440" s="1">
        <v>72</v>
      </c>
      <c r="I440" s="1" t="s">
        <v>56</v>
      </c>
      <c r="J440" s="1" t="s">
        <v>47</v>
      </c>
      <c r="K440" s="1" t="s">
        <v>58</v>
      </c>
      <c r="L440" s="1">
        <v>35.200000000000003</v>
      </c>
      <c r="M440" s="1">
        <v>112</v>
      </c>
      <c r="N440" s="1">
        <v>80</v>
      </c>
      <c r="O440" s="1">
        <v>32</v>
      </c>
      <c r="P440" s="1">
        <v>96</v>
      </c>
      <c r="Q440" s="1">
        <v>60</v>
      </c>
      <c r="R440" s="1" t="s">
        <v>49</v>
      </c>
      <c r="S440" s="1" t="s">
        <v>50</v>
      </c>
      <c r="T440" s="1" t="s">
        <v>51</v>
      </c>
      <c r="U440" s="1" t="s">
        <v>50</v>
      </c>
      <c r="V440" s="1" t="s">
        <v>51</v>
      </c>
      <c r="W440" s="1" t="s">
        <v>51</v>
      </c>
      <c r="X440" s="1" t="s">
        <v>50</v>
      </c>
      <c r="Y440" s="1" t="s">
        <v>50</v>
      </c>
      <c r="Z440" s="1" t="s">
        <v>52</v>
      </c>
      <c r="AA440" s="1" t="s">
        <v>50</v>
      </c>
      <c r="AB440" s="1" t="s">
        <v>50</v>
      </c>
      <c r="AC440" s="1">
        <v>101</v>
      </c>
      <c r="AD440" s="1">
        <v>64</v>
      </c>
      <c r="AE440" s="1">
        <v>138</v>
      </c>
      <c r="AF440" s="1">
        <v>4.5999999999999996</v>
      </c>
      <c r="AI440" s="1">
        <v>3.1</v>
      </c>
      <c r="AJ440" s="1">
        <v>1.7</v>
      </c>
      <c r="AK440" s="1" t="s">
        <v>51</v>
      </c>
      <c r="AL440" s="1" t="s">
        <v>50</v>
      </c>
      <c r="AM440" s="1" t="s">
        <v>50</v>
      </c>
      <c r="AN440" s="1" t="s">
        <v>51</v>
      </c>
      <c r="AO440" s="1" t="s">
        <v>51</v>
      </c>
      <c r="AP440" s="1" t="s">
        <v>51</v>
      </c>
      <c r="AQ440" s="1" t="s">
        <v>50</v>
      </c>
      <c r="AR440" s="1" t="s">
        <v>51</v>
      </c>
      <c r="AS440" s="1" t="s">
        <v>50</v>
      </c>
      <c r="AT440" s="1" t="s">
        <v>52</v>
      </c>
      <c r="AU440" s="1" t="s">
        <v>52</v>
      </c>
      <c r="AV440" s="1" t="s">
        <v>52</v>
      </c>
      <c r="AW440" s="6" t="s">
        <v>51</v>
      </c>
    </row>
    <row r="441" spans="1:49" x14ac:dyDescent="0.25">
      <c r="A441" s="4">
        <v>300012</v>
      </c>
      <c r="B441" s="1">
        <v>62</v>
      </c>
      <c r="C441" s="1">
        <v>62</v>
      </c>
      <c r="D441" s="1">
        <v>62</v>
      </c>
      <c r="E441" s="1">
        <v>1</v>
      </c>
      <c r="F441" s="1" t="s">
        <v>501</v>
      </c>
      <c r="G441" s="3">
        <v>8896</v>
      </c>
      <c r="H441" s="1">
        <v>94</v>
      </c>
      <c r="I441" s="1" t="s">
        <v>46</v>
      </c>
      <c r="J441" s="1" t="s">
        <v>57</v>
      </c>
      <c r="K441" s="1" t="s">
        <v>58</v>
      </c>
      <c r="L441" s="1">
        <v>30.1</v>
      </c>
      <c r="M441" s="1">
        <v>120</v>
      </c>
      <c r="N441" s="1">
        <v>70</v>
      </c>
      <c r="O441" s="1">
        <v>50</v>
      </c>
      <c r="P441" s="1">
        <v>95</v>
      </c>
      <c r="Q441" s="1">
        <v>63</v>
      </c>
      <c r="R441" s="1" t="s">
        <v>54</v>
      </c>
      <c r="S441" s="1" t="s">
        <v>51</v>
      </c>
      <c r="T441" s="1" t="s">
        <v>50</v>
      </c>
      <c r="U441" s="1" t="s">
        <v>50</v>
      </c>
      <c r="V441" s="1" t="s">
        <v>51</v>
      </c>
      <c r="W441" s="1" t="s">
        <v>50</v>
      </c>
      <c r="X441" s="1" t="s">
        <v>50</v>
      </c>
      <c r="Y441" s="1" t="s">
        <v>50</v>
      </c>
      <c r="Z441" s="1" t="s">
        <v>52</v>
      </c>
      <c r="AA441" s="1" t="s">
        <v>50</v>
      </c>
      <c r="AB441" s="1" t="s">
        <v>50</v>
      </c>
      <c r="AC441" s="1">
        <v>96</v>
      </c>
      <c r="AD441" s="1">
        <v>44</v>
      </c>
      <c r="AE441" s="1">
        <v>133</v>
      </c>
      <c r="AF441" s="1">
        <v>3.9</v>
      </c>
      <c r="AI441" s="1">
        <v>4.9000000000000004</v>
      </c>
      <c r="AJ441" s="1">
        <v>2.6</v>
      </c>
      <c r="AK441" s="1" t="s">
        <v>50</v>
      </c>
      <c r="AL441" s="1" t="s">
        <v>51</v>
      </c>
      <c r="AM441" s="1" t="s">
        <v>50</v>
      </c>
      <c r="AN441" s="1" t="s">
        <v>51</v>
      </c>
      <c r="AO441" s="1" t="s">
        <v>51</v>
      </c>
      <c r="AP441" s="1" t="s">
        <v>50</v>
      </c>
      <c r="AQ441" s="1" t="s">
        <v>50</v>
      </c>
      <c r="AR441" s="1" t="s">
        <v>50</v>
      </c>
      <c r="AS441" s="1" t="s">
        <v>51</v>
      </c>
      <c r="AT441" s="1" t="s">
        <v>52</v>
      </c>
      <c r="AU441" s="1" t="s">
        <v>52</v>
      </c>
      <c r="AV441" s="1" t="s">
        <v>52</v>
      </c>
      <c r="AW441" s="6" t="s">
        <v>51</v>
      </c>
    </row>
    <row r="442" spans="1:49" x14ac:dyDescent="0.25">
      <c r="A442" s="4">
        <v>300442</v>
      </c>
      <c r="B442" s="1">
        <v>54</v>
      </c>
      <c r="C442" s="1">
        <v>54</v>
      </c>
      <c r="D442" s="1">
        <v>35</v>
      </c>
      <c r="E442" s="1">
        <v>1</v>
      </c>
      <c r="F442" s="1" t="s">
        <v>502</v>
      </c>
      <c r="G442" s="3">
        <v>26670</v>
      </c>
      <c r="H442" s="1">
        <v>45</v>
      </c>
      <c r="I442" s="1" t="s">
        <v>56</v>
      </c>
      <c r="J442" s="1" t="s">
        <v>57</v>
      </c>
      <c r="K442" s="1" t="s">
        <v>58</v>
      </c>
      <c r="L442" s="1">
        <v>48.3</v>
      </c>
      <c r="M442" s="1">
        <v>140</v>
      </c>
      <c r="N442" s="1">
        <v>90</v>
      </c>
      <c r="O442" s="1">
        <v>50</v>
      </c>
      <c r="P442" s="1">
        <v>115</v>
      </c>
      <c r="Q442" s="1">
        <v>63</v>
      </c>
      <c r="R442" s="1" t="s">
        <v>54</v>
      </c>
      <c r="S442" s="1" t="s">
        <v>50</v>
      </c>
      <c r="T442" s="1" t="s">
        <v>50</v>
      </c>
      <c r="U442" s="1" t="s">
        <v>50</v>
      </c>
      <c r="V442" s="1" t="s">
        <v>50</v>
      </c>
      <c r="W442" s="1" t="s">
        <v>50</v>
      </c>
      <c r="X442" s="1" t="s">
        <v>50</v>
      </c>
      <c r="Y442" s="1" t="s">
        <v>50</v>
      </c>
      <c r="Z442" s="1" t="s">
        <v>52</v>
      </c>
      <c r="AA442" s="1" t="s">
        <v>50</v>
      </c>
      <c r="AB442" s="1" t="s">
        <v>50</v>
      </c>
      <c r="AC442" s="1">
        <v>65</v>
      </c>
      <c r="AD442" s="1" t="s">
        <v>92</v>
      </c>
      <c r="AF442" s="1">
        <v>5</v>
      </c>
      <c r="AK442" s="1" t="s">
        <v>51</v>
      </c>
      <c r="AL442" s="1" t="s">
        <v>50</v>
      </c>
      <c r="AM442" s="1" t="s">
        <v>50</v>
      </c>
      <c r="AN442" s="1" t="s">
        <v>51</v>
      </c>
      <c r="AO442" s="1" t="s">
        <v>50</v>
      </c>
      <c r="AP442" s="1" t="s">
        <v>50</v>
      </c>
      <c r="AQ442" s="1" t="s">
        <v>50</v>
      </c>
      <c r="AR442" s="1" t="s">
        <v>50</v>
      </c>
      <c r="AS442" s="1" t="s">
        <v>50</v>
      </c>
      <c r="AT442" s="1" t="s">
        <v>52</v>
      </c>
      <c r="AU442" s="1" t="s">
        <v>52</v>
      </c>
      <c r="AV442" s="1" t="s">
        <v>52</v>
      </c>
      <c r="AW442" s="6" t="s">
        <v>50</v>
      </c>
    </row>
    <row r="443" spans="1:49" x14ac:dyDescent="0.25">
      <c r="A443" s="4">
        <v>300453</v>
      </c>
      <c r="B443" s="1">
        <v>60</v>
      </c>
      <c r="C443" s="1">
        <v>60</v>
      </c>
      <c r="D443" s="1">
        <v>60</v>
      </c>
      <c r="E443" s="1">
        <v>1</v>
      </c>
      <c r="F443" s="1" t="s">
        <v>503</v>
      </c>
      <c r="G443" s="3">
        <v>12777</v>
      </c>
      <c r="H443" s="1">
        <v>84</v>
      </c>
      <c r="I443" s="1" t="s">
        <v>56</v>
      </c>
      <c r="J443" s="1" t="s">
        <v>47</v>
      </c>
      <c r="K443" s="1" t="s">
        <v>58</v>
      </c>
      <c r="L443" s="1">
        <v>27.7</v>
      </c>
      <c r="M443" s="1">
        <v>140</v>
      </c>
      <c r="N443" s="1">
        <v>70</v>
      </c>
      <c r="O443" s="1">
        <v>70</v>
      </c>
      <c r="P443" s="1">
        <v>105</v>
      </c>
      <c r="Q443" s="1">
        <v>78</v>
      </c>
      <c r="R443" s="1" t="s">
        <v>54</v>
      </c>
      <c r="S443" s="1" t="s">
        <v>50</v>
      </c>
      <c r="T443" s="1" t="s">
        <v>50</v>
      </c>
      <c r="U443" s="1" t="s">
        <v>50</v>
      </c>
      <c r="V443" s="1" t="s">
        <v>51</v>
      </c>
      <c r="W443" s="1" t="s">
        <v>51</v>
      </c>
      <c r="X443" s="1" t="s">
        <v>51</v>
      </c>
      <c r="Y443" s="1" t="s">
        <v>50</v>
      </c>
      <c r="Z443" s="1" t="s">
        <v>52</v>
      </c>
      <c r="AA443" s="1" t="s">
        <v>50</v>
      </c>
      <c r="AB443" s="1" t="s">
        <v>51</v>
      </c>
      <c r="AC443" s="1">
        <v>88</v>
      </c>
      <c r="AD443" s="1">
        <v>70</v>
      </c>
      <c r="AE443" s="1">
        <v>124</v>
      </c>
      <c r="AF443" s="1">
        <v>4.5999999999999996</v>
      </c>
      <c r="AI443" s="1">
        <v>4.2</v>
      </c>
      <c r="AJ443" s="1">
        <v>2.6</v>
      </c>
      <c r="AK443" s="1" t="s">
        <v>51</v>
      </c>
      <c r="AL443" s="1" t="s">
        <v>50</v>
      </c>
      <c r="AM443" s="1" t="s">
        <v>50</v>
      </c>
      <c r="AN443" s="1" t="s">
        <v>50</v>
      </c>
      <c r="AO443" s="1" t="s">
        <v>51</v>
      </c>
      <c r="AP443" s="1" t="s">
        <v>50</v>
      </c>
      <c r="AQ443" s="1" t="s">
        <v>50</v>
      </c>
      <c r="AR443" s="1" t="s">
        <v>50</v>
      </c>
      <c r="AS443" s="1" t="s">
        <v>50</v>
      </c>
      <c r="AT443" s="1" t="s">
        <v>52</v>
      </c>
      <c r="AU443" s="1" t="s">
        <v>52</v>
      </c>
      <c r="AV443" s="1" t="s">
        <v>52</v>
      </c>
      <c r="AW443" s="6" t="s">
        <v>51</v>
      </c>
    </row>
    <row r="444" spans="1:49" x14ac:dyDescent="0.25">
      <c r="A444" s="4">
        <v>300592</v>
      </c>
      <c r="B444" s="1">
        <v>68</v>
      </c>
      <c r="C444" s="1">
        <v>68</v>
      </c>
      <c r="D444" s="1">
        <v>60</v>
      </c>
      <c r="E444" s="1">
        <v>1</v>
      </c>
      <c r="F444" s="1" t="s">
        <v>504</v>
      </c>
      <c r="G444" s="3">
        <v>23391</v>
      </c>
      <c r="H444" s="1">
        <v>54</v>
      </c>
      <c r="I444" s="1" t="s">
        <v>56</v>
      </c>
      <c r="J444" s="1" t="s">
        <v>57</v>
      </c>
      <c r="K444" s="1" t="s">
        <v>58</v>
      </c>
      <c r="L444" s="1">
        <v>40.1</v>
      </c>
      <c r="M444" s="1">
        <v>135</v>
      </c>
      <c r="N444" s="1">
        <v>75</v>
      </c>
      <c r="O444" s="1">
        <v>60</v>
      </c>
      <c r="P444" s="1">
        <v>105</v>
      </c>
      <c r="Q444" s="1">
        <v>77</v>
      </c>
      <c r="R444" s="1" t="s">
        <v>59</v>
      </c>
      <c r="S444" s="1" t="s">
        <v>51</v>
      </c>
      <c r="T444" s="1" t="s">
        <v>50</v>
      </c>
      <c r="U444" s="1" t="s">
        <v>50</v>
      </c>
      <c r="V444" s="1" t="s">
        <v>50</v>
      </c>
      <c r="W444" s="1" t="s">
        <v>50</v>
      </c>
      <c r="X444" s="1" t="s">
        <v>50</v>
      </c>
      <c r="Y444" s="1" t="s">
        <v>50</v>
      </c>
      <c r="Z444" s="1" t="s">
        <v>52</v>
      </c>
      <c r="AA444" s="1" t="s">
        <v>50</v>
      </c>
      <c r="AB444" s="1" t="s">
        <v>50</v>
      </c>
      <c r="AK444" s="1" t="s">
        <v>50</v>
      </c>
      <c r="AL444" s="1" t="s">
        <v>50</v>
      </c>
      <c r="AM444" s="1" t="s">
        <v>50</v>
      </c>
      <c r="AN444" s="1" t="s">
        <v>50</v>
      </c>
      <c r="AO444" s="1" t="s">
        <v>50</v>
      </c>
      <c r="AP444" s="1" t="s">
        <v>50</v>
      </c>
      <c r="AQ444" s="1" t="s">
        <v>50</v>
      </c>
      <c r="AR444" s="1" t="s">
        <v>50</v>
      </c>
      <c r="AS444" s="1" t="s">
        <v>50</v>
      </c>
      <c r="AT444" s="1" t="s">
        <v>52</v>
      </c>
      <c r="AU444" s="1" t="s">
        <v>52</v>
      </c>
      <c r="AV444" s="1" t="s">
        <v>52</v>
      </c>
      <c r="AW444" s="6" t="s">
        <v>50</v>
      </c>
    </row>
    <row r="445" spans="1:49" x14ac:dyDescent="0.25">
      <c r="A445" s="4">
        <v>300818</v>
      </c>
      <c r="B445" s="1">
        <v>55</v>
      </c>
      <c r="C445" s="1">
        <v>55</v>
      </c>
      <c r="D445" s="1">
        <v>55</v>
      </c>
      <c r="E445" s="1">
        <v>1</v>
      </c>
      <c r="F445" s="1" t="s">
        <v>505</v>
      </c>
      <c r="G445" s="3">
        <v>13365</v>
      </c>
      <c r="H445" s="1">
        <v>82</v>
      </c>
      <c r="I445" s="1" t="s">
        <v>56</v>
      </c>
      <c r="J445" s="1" t="s">
        <v>57</v>
      </c>
      <c r="K445" s="1" t="s">
        <v>58</v>
      </c>
      <c r="L445" s="1">
        <v>35.700000000000003</v>
      </c>
      <c r="M445" s="1">
        <v>150</v>
      </c>
      <c r="N445" s="1">
        <v>90</v>
      </c>
      <c r="O445" s="1">
        <v>60</v>
      </c>
      <c r="P445" s="1">
        <v>120</v>
      </c>
      <c r="Q445" s="1">
        <v>75</v>
      </c>
      <c r="R445" s="1" t="s">
        <v>54</v>
      </c>
      <c r="S445" s="1" t="s">
        <v>50</v>
      </c>
      <c r="T445" s="1" t="s">
        <v>50</v>
      </c>
      <c r="U445" s="1" t="s">
        <v>50</v>
      </c>
      <c r="V445" s="1" t="s">
        <v>51</v>
      </c>
      <c r="W445" s="1" t="s">
        <v>50</v>
      </c>
      <c r="X445" s="1" t="s">
        <v>51</v>
      </c>
      <c r="Y445" s="1" t="s">
        <v>50</v>
      </c>
      <c r="Z445" s="1" t="s">
        <v>52</v>
      </c>
      <c r="AA445" s="1" t="s">
        <v>50</v>
      </c>
      <c r="AB445" s="1" t="s">
        <v>50</v>
      </c>
      <c r="AC445" s="1">
        <v>94</v>
      </c>
      <c r="AD445" s="1">
        <v>66</v>
      </c>
      <c r="AE445" s="1">
        <v>153</v>
      </c>
      <c r="AF445" s="1">
        <v>4.9000000000000004</v>
      </c>
      <c r="AI445" s="1">
        <v>3.5</v>
      </c>
      <c r="AJ445" s="1">
        <v>2.2000000000000002</v>
      </c>
      <c r="AK445" s="1" t="s">
        <v>50</v>
      </c>
      <c r="AL445" s="1" t="s">
        <v>51</v>
      </c>
      <c r="AM445" s="1" t="s">
        <v>50</v>
      </c>
      <c r="AN445" s="1" t="s">
        <v>51</v>
      </c>
      <c r="AO445" s="1" t="s">
        <v>50</v>
      </c>
      <c r="AP445" s="1" t="s">
        <v>50</v>
      </c>
      <c r="AQ445" s="1" t="s">
        <v>50</v>
      </c>
      <c r="AR445" s="1" t="s">
        <v>50</v>
      </c>
      <c r="AS445" s="1" t="s">
        <v>50</v>
      </c>
      <c r="AT445" s="1" t="s">
        <v>52</v>
      </c>
      <c r="AU445" s="1" t="s">
        <v>52</v>
      </c>
      <c r="AV445" s="1" t="s">
        <v>52</v>
      </c>
      <c r="AW445" s="6" t="s">
        <v>51</v>
      </c>
    </row>
    <row r="446" spans="1:49" x14ac:dyDescent="0.25">
      <c r="A446" s="4">
        <v>301180</v>
      </c>
      <c r="B446" s="1">
        <v>68</v>
      </c>
      <c r="C446" s="1">
        <v>68</v>
      </c>
      <c r="D446" s="1">
        <v>68</v>
      </c>
      <c r="E446" s="1">
        <v>1</v>
      </c>
      <c r="F446" s="1" t="s">
        <v>506</v>
      </c>
      <c r="G446" s="3">
        <v>9988</v>
      </c>
      <c r="H446" s="1">
        <v>91</v>
      </c>
      <c r="I446" s="1" t="s">
        <v>46</v>
      </c>
      <c r="J446" s="1" t="s">
        <v>47</v>
      </c>
      <c r="K446" s="1" t="s">
        <v>58</v>
      </c>
      <c r="L446" s="1">
        <v>18.899999999999999</v>
      </c>
      <c r="M446" s="1">
        <v>125</v>
      </c>
      <c r="N446" s="1">
        <v>50</v>
      </c>
      <c r="O446" s="1">
        <v>75</v>
      </c>
      <c r="P446" s="1">
        <v>87.5</v>
      </c>
      <c r="Q446" s="1">
        <v>80</v>
      </c>
      <c r="R446" s="1" t="s">
        <v>54</v>
      </c>
      <c r="S446" s="1" t="s">
        <v>50</v>
      </c>
      <c r="T446" s="1" t="s">
        <v>50</v>
      </c>
      <c r="U446" s="1" t="s">
        <v>50</v>
      </c>
      <c r="V446" s="1" t="s">
        <v>51</v>
      </c>
      <c r="W446" s="1" t="s">
        <v>50</v>
      </c>
      <c r="X446" s="1" t="s">
        <v>50</v>
      </c>
      <c r="Y446" s="1" t="s">
        <v>50</v>
      </c>
      <c r="Z446" s="1" t="s">
        <v>52</v>
      </c>
      <c r="AA446" s="1" t="s">
        <v>50</v>
      </c>
      <c r="AB446" s="1" t="s">
        <v>50</v>
      </c>
      <c r="AC446" s="1">
        <v>80</v>
      </c>
      <c r="AD446" s="1">
        <v>56</v>
      </c>
      <c r="AE446" s="1">
        <v>118</v>
      </c>
      <c r="AF446" s="1">
        <v>4.3</v>
      </c>
      <c r="AI446" s="1">
        <v>5.0999999999999996</v>
      </c>
      <c r="AJ446" s="1">
        <v>3.1</v>
      </c>
      <c r="AK446" s="1" t="s">
        <v>50</v>
      </c>
      <c r="AL446" s="1" t="s">
        <v>51</v>
      </c>
      <c r="AM446" s="1" t="s">
        <v>50</v>
      </c>
      <c r="AN446" s="1" t="s">
        <v>50</v>
      </c>
      <c r="AO446" s="1" t="s">
        <v>50</v>
      </c>
      <c r="AP446" s="1" t="s">
        <v>50</v>
      </c>
      <c r="AQ446" s="1" t="s">
        <v>50</v>
      </c>
      <c r="AR446" s="1" t="s">
        <v>51</v>
      </c>
      <c r="AS446" s="1" t="s">
        <v>50</v>
      </c>
      <c r="AT446" s="1" t="s">
        <v>52</v>
      </c>
      <c r="AU446" s="1" t="s">
        <v>52</v>
      </c>
      <c r="AV446" s="1" t="s">
        <v>52</v>
      </c>
      <c r="AW446" s="6" t="s">
        <v>51</v>
      </c>
    </row>
    <row r="447" spans="1:49" x14ac:dyDescent="0.25">
      <c r="A447" s="4">
        <v>301222</v>
      </c>
      <c r="B447" s="1">
        <v>77</v>
      </c>
      <c r="C447" s="1">
        <v>77</v>
      </c>
      <c r="D447" s="1">
        <v>77</v>
      </c>
      <c r="E447" s="1">
        <v>1</v>
      </c>
      <c r="F447" s="1" t="s">
        <v>507</v>
      </c>
      <c r="G447" s="3">
        <v>12249</v>
      </c>
      <c r="H447" s="1">
        <v>85</v>
      </c>
      <c r="I447" s="1" t="s">
        <v>46</v>
      </c>
      <c r="J447" s="1" t="s">
        <v>57</v>
      </c>
      <c r="K447" s="1" t="s">
        <v>58</v>
      </c>
      <c r="L447" s="1">
        <v>25</v>
      </c>
      <c r="M447" s="1">
        <v>150</v>
      </c>
      <c r="N447" s="1">
        <v>70</v>
      </c>
      <c r="O447" s="1">
        <v>80</v>
      </c>
      <c r="P447" s="1">
        <v>110</v>
      </c>
      <c r="Q447" s="1">
        <v>59</v>
      </c>
      <c r="R447" s="1" t="s">
        <v>54</v>
      </c>
      <c r="S447" s="1" t="s">
        <v>50</v>
      </c>
      <c r="T447" s="1" t="s">
        <v>50</v>
      </c>
      <c r="U447" s="1" t="s">
        <v>50</v>
      </c>
      <c r="V447" s="1" t="s">
        <v>50</v>
      </c>
      <c r="W447" s="1" t="s">
        <v>50</v>
      </c>
      <c r="X447" s="1" t="s">
        <v>50</v>
      </c>
      <c r="Y447" s="1" t="s">
        <v>51</v>
      </c>
      <c r="Z447" s="1" t="s">
        <v>52</v>
      </c>
      <c r="AA447" s="1" t="s">
        <v>50</v>
      </c>
      <c r="AB447" s="1" t="s">
        <v>50</v>
      </c>
      <c r="AC447" s="1">
        <v>76</v>
      </c>
      <c r="AD447" s="1">
        <v>63</v>
      </c>
      <c r="AE447" s="1">
        <v>118</v>
      </c>
      <c r="AF447" s="1">
        <v>5</v>
      </c>
      <c r="AI447" s="1">
        <v>6.8</v>
      </c>
      <c r="AJ447" s="1">
        <v>4.7</v>
      </c>
      <c r="AK447" s="1" t="s">
        <v>50</v>
      </c>
      <c r="AL447" s="1" t="s">
        <v>51</v>
      </c>
      <c r="AM447" s="1" t="s">
        <v>50</v>
      </c>
      <c r="AN447" s="1" t="s">
        <v>50</v>
      </c>
      <c r="AO447" s="1" t="s">
        <v>51</v>
      </c>
      <c r="AP447" s="1" t="s">
        <v>50</v>
      </c>
      <c r="AQ447" s="1" t="s">
        <v>50</v>
      </c>
      <c r="AR447" s="1" t="s">
        <v>51</v>
      </c>
      <c r="AS447" s="1" t="s">
        <v>50</v>
      </c>
      <c r="AT447" s="1" t="s">
        <v>52</v>
      </c>
      <c r="AU447" s="1" t="s">
        <v>52</v>
      </c>
      <c r="AV447" s="1" t="s">
        <v>52</v>
      </c>
      <c r="AW447" s="6" t="s">
        <v>51</v>
      </c>
    </row>
    <row r="448" spans="1:49" x14ac:dyDescent="0.25">
      <c r="A448" s="4">
        <v>301295</v>
      </c>
      <c r="B448" s="1">
        <v>64</v>
      </c>
      <c r="C448" s="1">
        <v>64</v>
      </c>
      <c r="D448" s="1">
        <v>64</v>
      </c>
      <c r="E448" s="1">
        <v>1</v>
      </c>
      <c r="F448" s="1" t="s">
        <v>508</v>
      </c>
      <c r="G448" s="3">
        <v>12280</v>
      </c>
      <c r="H448" s="1">
        <v>85</v>
      </c>
      <c r="I448" s="1" t="s">
        <v>46</v>
      </c>
      <c r="J448" s="1" t="s">
        <v>47</v>
      </c>
      <c r="K448" s="1" t="s">
        <v>58</v>
      </c>
      <c r="L448" s="1">
        <v>25</v>
      </c>
      <c r="M448" s="1">
        <v>130</v>
      </c>
      <c r="N448" s="1">
        <v>70</v>
      </c>
      <c r="O448" s="1">
        <v>60</v>
      </c>
      <c r="P448" s="1">
        <v>100</v>
      </c>
      <c r="Q448" s="1">
        <v>81</v>
      </c>
      <c r="R448" s="1" t="s">
        <v>59</v>
      </c>
      <c r="S448" s="1" t="s">
        <v>50</v>
      </c>
      <c r="T448" s="1" t="s">
        <v>50</v>
      </c>
      <c r="U448" s="1" t="s">
        <v>50</v>
      </c>
      <c r="V448" s="1" t="s">
        <v>51</v>
      </c>
      <c r="W448" s="1" t="s">
        <v>50</v>
      </c>
      <c r="X448" s="1" t="s">
        <v>50</v>
      </c>
      <c r="Y448" s="1" t="s">
        <v>51</v>
      </c>
      <c r="Z448" s="1" t="s">
        <v>52</v>
      </c>
      <c r="AA448" s="1" t="s">
        <v>50</v>
      </c>
      <c r="AB448" s="1" t="s">
        <v>51</v>
      </c>
      <c r="AC448" s="1">
        <v>80</v>
      </c>
      <c r="AD448" s="1">
        <v>59</v>
      </c>
      <c r="AE448" s="1">
        <v>128</v>
      </c>
      <c r="AF448" s="1">
        <v>3.8</v>
      </c>
      <c r="AK448" s="1" t="s">
        <v>50</v>
      </c>
      <c r="AL448" s="1" t="s">
        <v>50</v>
      </c>
      <c r="AM448" s="1" t="s">
        <v>50</v>
      </c>
      <c r="AN448" s="1" t="s">
        <v>50</v>
      </c>
      <c r="AO448" s="1" t="s">
        <v>51</v>
      </c>
      <c r="AP448" s="1" t="s">
        <v>50</v>
      </c>
      <c r="AQ448" s="1" t="s">
        <v>50</v>
      </c>
      <c r="AR448" s="1" t="s">
        <v>51</v>
      </c>
      <c r="AS448" s="1" t="s">
        <v>50</v>
      </c>
      <c r="AT448" s="1" t="s">
        <v>52</v>
      </c>
      <c r="AU448" s="1" t="s">
        <v>52</v>
      </c>
      <c r="AV448" s="1" t="s">
        <v>52</v>
      </c>
      <c r="AW448" s="6" t="s">
        <v>51</v>
      </c>
    </row>
    <row r="449" spans="1:49" x14ac:dyDescent="0.25">
      <c r="A449" s="4">
        <v>301656</v>
      </c>
      <c r="B449" s="1">
        <v>55</v>
      </c>
      <c r="C449" s="1">
        <v>55</v>
      </c>
      <c r="D449" s="1">
        <v>55</v>
      </c>
      <c r="E449" s="1">
        <v>1</v>
      </c>
      <c r="F449" s="1" t="s">
        <v>509</v>
      </c>
      <c r="G449" s="3">
        <v>17262</v>
      </c>
      <c r="H449" s="1">
        <v>71</v>
      </c>
      <c r="I449" s="1" t="s">
        <v>56</v>
      </c>
      <c r="J449" s="1" t="s">
        <v>57</v>
      </c>
      <c r="K449" s="1" t="s">
        <v>58</v>
      </c>
      <c r="L449" s="1">
        <v>48.4</v>
      </c>
      <c r="M449" s="1">
        <v>110</v>
      </c>
      <c r="N449" s="1">
        <v>70</v>
      </c>
      <c r="O449" s="1">
        <v>40</v>
      </c>
      <c r="P449" s="1">
        <v>90</v>
      </c>
      <c r="Q449" s="1">
        <v>70</v>
      </c>
      <c r="R449" s="1" t="s">
        <v>59</v>
      </c>
      <c r="S449" s="1" t="s">
        <v>50</v>
      </c>
      <c r="T449" s="1" t="s">
        <v>50</v>
      </c>
      <c r="U449" s="1" t="s">
        <v>51</v>
      </c>
      <c r="V449" s="1" t="s">
        <v>50</v>
      </c>
      <c r="W449" s="1" t="s">
        <v>51</v>
      </c>
      <c r="X449" s="1" t="s">
        <v>50</v>
      </c>
      <c r="Y449" s="1" t="s">
        <v>51</v>
      </c>
      <c r="Z449" s="1" t="s">
        <v>52</v>
      </c>
      <c r="AA449" s="1" t="s">
        <v>50</v>
      </c>
      <c r="AB449" s="1" t="s">
        <v>50</v>
      </c>
      <c r="AC449" s="1">
        <v>127</v>
      </c>
      <c r="AD449" s="1">
        <v>49</v>
      </c>
      <c r="AE449" s="1">
        <v>138</v>
      </c>
      <c r="AF449" s="1">
        <v>5.3</v>
      </c>
      <c r="AI449" s="1">
        <v>2.4</v>
      </c>
      <c r="AJ449" s="1">
        <v>1.1000000000000001</v>
      </c>
      <c r="AK449" s="1" t="s">
        <v>51</v>
      </c>
      <c r="AL449" s="1" t="s">
        <v>50</v>
      </c>
      <c r="AM449" s="1" t="s">
        <v>50</v>
      </c>
      <c r="AN449" s="1" t="s">
        <v>51</v>
      </c>
      <c r="AO449" s="1" t="s">
        <v>50</v>
      </c>
      <c r="AP449" s="1" t="s">
        <v>51</v>
      </c>
      <c r="AQ449" s="1" t="s">
        <v>50</v>
      </c>
      <c r="AR449" s="1" t="s">
        <v>51</v>
      </c>
      <c r="AS449" s="1" t="s">
        <v>51</v>
      </c>
      <c r="AT449" s="1" t="s">
        <v>52</v>
      </c>
      <c r="AU449" s="1" t="s">
        <v>52</v>
      </c>
      <c r="AV449" s="1" t="s">
        <v>52</v>
      </c>
      <c r="AW449" s="6" t="s">
        <v>51</v>
      </c>
    </row>
    <row r="450" spans="1:49" x14ac:dyDescent="0.25">
      <c r="A450" s="4">
        <v>301672</v>
      </c>
      <c r="B450" s="1">
        <v>67</v>
      </c>
      <c r="C450" s="1">
        <v>67</v>
      </c>
      <c r="D450" s="1">
        <v>67</v>
      </c>
      <c r="E450" s="1">
        <v>1</v>
      </c>
      <c r="F450" s="1" t="s">
        <v>510</v>
      </c>
      <c r="G450" s="3">
        <v>12311</v>
      </c>
      <c r="H450" s="1">
        <v>85</v>
      </c>
      <c r="I450" s="1" t="s">
        <v>46</v>
      </c>
      <c r="J450" s="1" t="s">
        <v>47</v>
      </c>
      <c r="K450" s="1" t="s">
        <v>58</v>
      </c>
      <c r="L450" s="1">
        <v>35.1</v>
      </c>
      <c r="M450" s="1">
        <v>140</v>
      </c>
      <c r="N450" s="1">
        <v>70</v>
      </c>
      <c r="O450" s="1">
        <v>70</v>
      </c>
      <c r="P450" s="1">
        <v>105</v>
      </c>
      <c r="Q450" s="1">
        <v>74</v>
      </c>
      <c r="R450" s="1" t="s">
        <v>59</v>
      </c>
      <c r="S450" s="1" t="s">
        <v>50</v>
      </c>
      <c r="T450" s="1" t="s">
        <v>50</v>
      </c>
      <c r="U450" s="1" t="s">
        <v>50</v>
      </c>
      <c r="V450" s="1" t="s">
        <v>51</v>
      </c>
      <c r="W450" s="1" t="s">
        <v>50</v>
      </c>
      <c r="X450" s="1" t="s">
        <v>51</v>
      </c>
      <c r="Y450" s="1" t="s">
        <v>50</v>
      </c>
      <c r="Z450" s="1" t="s">
        <v>52</v>
      </c>
      <c r="AA450" s="1" t="s">
        <v>50</v>
      </c>
      <c r="AB450" s="1" t="s">
        <v>50</v>
      </c>
      <c r="AC450" s="1">
        <v>75</v>
      </c>
      <c r="AD450" s="1">
        <v>64</v>
      </c>
      <c r="AF450" s="1">
        <v>4.7</v>
      </c>
      <c r="AK450" s="1" t="s">
        <v>50</v>
      </c>
      <c r="AL450" s="1" t="s">
        <v>50</v>
      </c>
      <c r="AM450" s="1" t="s">
        <v>50</v>
      </c>
      <c r="AN450" s="1" t="s">
        <v>50</v>
      </c>
      <c r="AO450" s="1" t="s">
        <v>50</v>
      </c>
      <c r="AP450" s="1" t="s">
        <v>50</v>
      </c>
      <c r="AQ450" s="1" t="s">
        <v>50</v>
      </c>
      <c r="AR450" s="1" t="s">
        <v>50</v>
      </c>
      <c r="AS450" s="1" t="s">
        <v>50</v>
      </c>
      <c r="AT450" s="1" t="s">
        <v>52</v>
      </c>
      <c r="AU450" s="1" t="s">
        <v>52</v>
      </c>
      <c r="AV450" s="1" t="s">
        <v>52</v>
      </c>
      <c r="AW450" s="6" t="s">
        <v>50</v>
      </c>
    </row>
    <row r="451" spans="1:49" x14ac:dyDescent="0.25">
      <c r="A451" s="4">
        <v>301903</v>
      </c>
      <c r="B451" s="1">
        <v>60</v>
      </c>
      <c r="C451" s="1">
        <v>60</v>
      </c>
      <c r="D451" s="1">
        <v>60</v>
      </c>
      <c r="E451" s="1">
        <v>1</v>
      </c>
      <c r="F451" s="1" t="s">
        <v>511</v>
      </c>
      <c r="G451" s="3">
        <v>21819</v>
      </c>
      <c r="H451" s="1">
        <v>59</v>
      </c>
      <c r="I451" s="1" t="s">
        <v>56</v>
      </c>
      <c r="J451" s="1" t="s">
        <v>70</v>
      </c>
      <c r="K451" s="1" t="s">
        <v>58</v>
      </c>
      <c r="L451" s="1">
        <v>24.9</v>
      </c>
      <c r="M451" s="1">
        <v>120</v>
      </c>
      <c r="N451" s="1">
        <v>70</v>
      </c>
      <c r="O451" s="1">
        <v>50</v>
      </c>
      <c r="P451" s="1">
        <v>95</v>
      </c>
      <c r="Q451" s="1">
        <v>74</v>
      </c>
      <c r="R451" s="1" t="s">
        <v>59</v>
      </c>
      <c r="S451" s="1" t="s">
        <v>50</v>
      </c>
      <c r="T451" s="1" t="s">
        <v>50</v>
      </c>
      <c r="U451" s="1" t="s">
        <v>50</v>
      </c>
      <c r="V451" s="1" t="s">
        <v>50</v>
      </c>
      <c r="W451" s="1" t="s">
        <v>50</v>
      </c>
      <c r="X451" s="1" t="s">
        <v>50</v>
      </c>
      <c r="Y451" s="1" t="s">
        <v>51</v>
      </c>
      <c r="Z451" s="1" t="s">
        <v>52</v>
      </c>
      <c r="AA451" s="1" t="s">
        <v>50</v>
      </c>
      <c r="AB451" s="1" t="s">
        <v>50</v>
      </c>
      <c r="AC451" s="1">
        <v>74</v>
      </c>
      <c r="AD451" s="1">
        <v>91</v>
      </c>
      <c r="AE451" s="1">
        <v>157</v>
      </c>
      <c r="AF451" s="1">
        <v>4.5</v>
      </c>
      <c r="AI451" s="1">
        <v>4.9000000000000004</v>
      </c>
      <c r="AJ451" s="1">
        <v>2.9</v>
      </c>
      <c r="AK451" s="1" t="s">
        <v>50</v>
      </c>
      <c r="AL451" s="1" t="s">
        <v>50</v>
      </c>
      <c r="AM451" s="1" t="s">
        <v>50</v>
      </c>
      <c r="AN451" s="1" t="s">
        <v>50</v>
      </c>
      <c r="AO451" s="1" t="s">
        <v>50</v>
      </c>
      <c r="AP451" s="1" t="s">
        <v>50</v>
      </c>
      <c r="AQ451" s="1" t="s">
        <v>50</v>
      </c>
      <c r="AR451" s="1" t="s">
        <v>50</v>
      </c>
      <c r="AS451" s="1" t="s">
        <v>50</v>
      </c>
      <c r="AT451" s="1" t="s">
        <v>52</v>
      </c>
      <c r="AU451" s="1" t="s">
        <v>52</v>
      </c>
      <c r="AV451" s="1" t="s">
        <v>52</v>
      </c>
      <c r="AW451" s="6" t="s">
        <v>51</v>
      </c>
    </row>
    <row r="452" spans="1:49" x14ac:dyDescent="0.25">
      <c r="A452" s="4">
        <v>302168</v>
      </c>
      <c r="B452" s="1">
        <v>61</v>
      </c>
      <c r="C452" s="1">
        <v>61</v>
      </c>
      <c r="D452" s="1">
        <v>61</v>
      </c>
      <c r="E452" s="1">
        <v>1</v>
      </c>
      <c r="F452" s="1" t="s">
        <v>512</v>
      </c>
      <c r="G452" s="3">
        <v>13957</v>
      </c>
      <c r="H452" s="1">
        <v>80</v>
      </c>
      <c r="I452" s="1" t="s">
        <v>46</v>
      </c>
      <c r="J452" s="1" t="s">
        <v>47</v>
      </c>
      <c r="K452" s="1" t="s">
        <v>58</v>
      </c>
      <c r="L452" s="1">
        <v>33</v>
      </c>
      <c r="M452" s="1">
        <v>180</v>
      </c>
      <c r="N452" s="1">
        <v>90</v>
      </c>
      <c r="O452" s="1">
        <v>90</v>
      </c>
      <c r="P452" s="1">
        <v>135</v>
      </c>
      <c r="Q452" s="1">
        <v>86</v>
      </c>
      <c r="R452" s="1" t="s">
        <v>54</v>
      </c>
      <c r="S452" s="1" t="s">
        <v>50</v>
      </c>
      <c r="T452" s="1" t="s">
        <v>50</v>
      </c>
      <c r="U452" s="1" t="s">
        <v>50</v>
      </c>
      <c r="V452" s="1" t="s">
        <v>51</v>
      </c>
      <c r="W452" s="1" t="s">
        <v>50</v>
      </c>
      <c r="X452" s="1" t="s">
        <v>50</v>
      </c>
      <c r="Y452" s="1" t="s">
        <v>51</v>
      </c>
      <c r="Z452" s="1" t="s">
        <v>52</v>
      </c>
      <c r="AA452" s="1" t="s">
        <v>50</v>
      </c>
      <c r="AB452" s="1" t="s">
        <v>51</v>
      </c>
      <c r="AC452" s="1">
        <v>81</v>
      </c>
      <c r="AD452" s="1">
        <v>60</v>
      </c>
      <c r="AE452" s="1">
        <v>136</v>
      </c>
      <c r="AF452" s="1">
        <v>4.3</v>
      </c>
      <c r="AI452" s="1">
        <v>6.1</v>
      </c>
      <c r="AJ452" s="1">
        <v>3.2</v>
      </c>
      <c r="AK452" s="1" t="s">
        <v>50</v>
      </c>
      <c r="AL452" s="1" t="s">
        <v>51</v>
      </c>
      <c r="AM452" s="1" t="s">
        <v>50</v>
      </c>
      <c r="AN452" s="1" t="s">
        <v>50</v>
      </c>
      <c r="AO452" s="1" t="s">
        <v>51</v>
      </c>
      <c r="AP452" s="1" t="s">
        <v>50</v>
      </c>
      <c r="AQ452" s="1" t="s">
        <v>50</v>
      </c>
      <c r="AR452" s="1" t="s">
        <v>50</v>
      </c>
      <c r="AS452" s="1" t="s">
        <v>50</v>
      </c>
      <c r="AT452" s="1" t="s">
        <v>52</v>
      </c>
      <c r="AU452" s="1" t="s">
        <v>52</v>
      </c>
      <c r="AV452" s="1" t="s">
        <v>52</v>
      </c>
      <c r="AW452" s="6" t="s">
        <v>51</v>
      </c>
    </row>
    <row r="453" spans="1:49" x14ac:dyDescent="0.25">
      <c r="A453" s="4">
        <v>302293</v>
      </c>
      <c r="B453" s="1">
        <v>53</v>
      </c>
      <c r="C453" s="1">
        <v>53</v>
      </c>
      <c r="D453" s="1">
        <v>53</v>
      </c>
      <c r="E453" s="1">
        <v>1</v>
      </c>
      <c r="F453" s="1" t="s">
        <v>513</v>
      </c>
      <c r="G453" s="3">
        <v>36388</v>
      </c>
      <c r="H453" s="1">
        <v>19</v>
      </c>
      <c r="I453" s="1" t="s">
        <v>56</v>
      </c>
      <c r="J453" s="1" t="s">
        <v>47</v>
      </c>
      <c r="K453" s="1" t="s">
        <v>58</v>
      </c>
      <c r="L453" s="1">
        <v>23.1</v>
      </c>
      <c r="M453" s="1">
        <v>120</v>
      </c>
      <c r="N453" s="1">
        <v>70</v>
      </c>
      <c r="O453" s="1">
        <v>50</v>
      </c>
      <c r="P453" s="1">
        <v>95</v>
      </c>
      <c r="Q453" s="1">
        <v>78</v>
      </c>
      <c r="R453" s="1" t="s">
        <v>49</v>
      </c>
      <c r="S453" s="1" t="s">
        <v>50</v>
      </c>
      <c r="T453" s="1" t="s">
        <v>50</v>
      </c>
      <c r="U453" s="1" t="s">
        <v>50</v>
      </c>
      <c r="V453" s="1" t="s">
        <v>50</v>
      </c>
      <c r="W453" s="1" t="s">
        <v>50</v>
      </c>
      <c r="X453" s="1" t="s">
        <v>50</v>
      </c>
      <c r="Y453" s="1" t="s">
        <v>50</v>
      </c>
      <c r="Z453" s="1" t="s">
        <v>52</v>
      </c>
      <c r="AA453" s="1" t="s">
        <v>50</v>
      </c>
      <c r="AB453" s="1" t="s">
        <v>50</v>
      </c>
      <c r="AC453" s="1">
        <v>79</v>
      </c>
      <c r="AE453" s="1">
        <v>172</v>
      </c>
      <c r="AF453" s="1">
        <v>4.3</v>
      </c>
      <c r="AI453" s="1">
        <v>4.4000000000000004</v>
      </c>
      <c r="AJ453" s="1">
        <v>2.5</v>
      </c>
      <c r="AK453" s="1" t="s">
        <v>50</v>
      </c>
      <c r="AL453" s="1" t="s">
        <v>50</v>
      </c>
      <c r="AM453" s="1" t="s">
        <v>50</v>
      </c>
      <c r="AN453" s="1" t="s">
        <v>50</v>
      </c>
      <c r="AO453" s="1" t="s">
        <v>50</v>
      </c>
      <c r="AP453" s="1" t="s">
        <v>50</v>
      </c>
      <c r="AQ453" s="1" t="s">
        <v>50</v>
      </c>
      <c r="AR453" s="1" t="s">
        <v>50</v>
      </c>
      <c r="AS453" s="1" t="s">
        <v>50</v>
      </c>
      <c r="AT453" s="1" t="s">
        <v>52</v>
      </c>
      <c r="AU453" s="1" t="s">
        <v>52</v>
      </c>
      <c r="AV453" s="1" t="s">
        <v>52</v>
      </c>
      <c r="AW453" s="6" t="s">
        <v>50</v>
      </c>
    </row>
    <row r="454" spans="1:49" x14ac:dyDescent="0.25">
      <c r="A454" s="4">
        <v>302582</v>
      </c>
      <c r="B454" s="1">
        <v>72</v>
      </c>
      <c r="C454" s="1">
        <v>72</v>
      </c>
      <c r="D454" s="1">
        <v>72</v>
      </c>
      <c r="E454" s="1">
        <v>1</v>
      </c>
      <c r="F454" s="1" t="s">
        <v>514</v>
      </c>
      <c r="G454" s="3">
        <v>18061</v>
      </c>
      <c r="H454" s="1">
        <v>69</v>
      </c>
      <c r="I454" s="1" t="s">
        <v>46</v>
      </c>
      <c r="J454" s="1" t="s">
        <v>47</v>
      </c>
      <c r="K454" s="1" t="s">
        <v>58</v>
      </c>
      <c r="L454" s="1">
        <v>36.1</v>
      </c>
      <c r="M454" s="1">
        <v>110</v>
      </c>
      <c r="N454" s="1">
        <v>80</v>
      </c>
      <c r="O454" s="1">
        <v>30</v>
      </c>
      <c r="P454" s="1">
        <v>95</v>
      </c>
      <c r="Q454" s="1">
        <v>62</v>
      </c>
      <c r="R454" s="1" t="s">
        <v>54</v>
      </c>
      <c r="S454" s="1" t="s">
        <v>50</v>
      </c>
      <c r="T454" s="1" t="s">
        <v>50</v>
      </c>
      <c r="U454" s="1" t="s">
        <v>50</v>
      </c>
      <c r="V454" s="1" t="s">
        <v>50</v>
      </c>
      <c r="W454" s="1" t="s">
        <v>51</v>
      </c>
      <c r="X454" s="1" t="s">
        <v>50</v>
      </c>
      <c r="Y454" s="1" t="s">
        <v>51</v>
      </c>
      <c r="Z454" s="1" t="s">
        <v>52</v>
      </c>
      <c r="AA454" s="1" t="s">
        <v>50</v>
      </c>
      <c r="AB454" s="1" t="s">
        <v>50</v>
      </c>
      <c r="AC454" s="1">
        <v>117</v>
      </c>
      <c r="AD454" s="1">
        <v>42</v>
      </c>
      <c r="AE454" s="1">
        <v>124</v>
      </c>
      <c r="AF454" s="1">
        <v>4.5999999999999996</v>
      </c>
      <c r="AI454" s="1">
        <v>5.9</v>
      </c>
      <c r="AJ454" s="1">
        <v>3.4</v>
      </c>
      <c r="AK454" s="1" t="s">
        <v>50</v>
      </c>
      <c r="AL454" s="1" t="s">
        <v>50</v>
      </c>
      <c r="AM454" s="1" t="s">
        <v>50</v>
      </c>
      <c r="AN454" s="1" t="s">
        <v>50</v>
      </c>
      <c r="AO454" s="1" t="s">
        <v>50</v>
      </c>
      <c r="AP454" s="1" t="s">
        <v>50</v>
      </c>
      <c r="AQ454" s="1" t="s">
        <v>50</v>
      </c>
      <c r="AR454" s="1" t="s">
        <v>50</v>
      </c>
      <c r="AS454" s="1" t="s">
        <v>50</v>
      </c>
      <c r="AT454" s="1" t="s">
        <v>52</v>
      </c>
      <c r="AU454" s="1" t="s">
        <v>52</v>
      </c>
      <c r="AV454" s="1" t="s">
        <v>52</v>
      </c>
      <c r="AW454" s="6" t="s">
        <v>50</v>
      </c>
    </row>
    <row r="455" spans="1:49" x14ac:dyDescent="0.25">
      <c r="A455" s="4">
        <v>302669</v>
      </c>
      <c r="B455" s="1">
        <v>64</v>
      </c>
      <c r="C455" s="1">
        <v>64</v>
      </c>
      <c r="D455" s="1">
        <v>64</v>
      </c>
      <c r="E455" s="1">
        <v>1</v>
      </c>
      <c r="F455" s="1" t="s">
        <v>515</v>
      </c>
      <c r="G455" s="3">
        <v>17115</v>
      </c>
      <c r="H455" s="1">
        <v>72</v>
      </c>
      <c r="I455" s="1" t="s">
        <v>56</v>
      </c>
      <c r="J455" s="1" t="s">
        <v>57</v>
      </c>
      <c r="K455" s="1" t="s">
        <v>58</v>
      </c>
      <c r="L455" s="1">
        <v>26.9</v>
      </c>
      <c r="M455" s="1">
        <v>120</v>
      </c>
      <c r="N455" s="1">
        <v>60</v>
      </c>
      <c r="O455" s="1">
        <v>60</v>
      </c>
      <c r="P455" s="1">
        <v>90</v>
      </c>
      <c r="Q455" s="1">
        <v>64</v>
      </c>
      <c r="R455" s="1" t="s">
        <v>54</v>
      </c>
      <c r="S455" s="1" t="s">
        <v>50</v>
      </c>
      <c r="T455" s="1" t="s">
        <v>50</v>
      </c>
      <c r="U455" s="1" t="s">
        <v>50</v>
      </c>
      <c r="V455" s="1" t="s">
        <v>50</v>
      </c>
      <c r="W455" s="1" t="s">
        <v>50</v>
      </c>
      <c r="X455" s="1" t="s">
        <v>50</v>
      </c>
      <c r="Y455" s="1" t="s">
        <v>50</v>
      </c>
      <c r="Z455" s="1" t="s">
        <v>52</v>
      </c>
      <c r="AA455" s="1" t="s">
        <v>50</v>
      </c>
      <c r="AB455" s="1" t="s">
        <v>50</v>
      </c>
      <c r="AC455" s="1">
        <v>70</v>
      </c>
      <c r="AE455" s="1">
        <v>135</v>
      </c>
      <c r="AF455" s="1">
        <v>4.0999999999999996</v>
      </c>
      <c r="AG455" s="1">
        <v>7</v>
      </c>
      <c r="AI455" s="1">
        <v>5.6</v>
      </c>
      <c r="AJ455" s="1">
        <v>3.3</v>
      </c>
      <c r="AK455" s="1" t="s">
        <v>50</v>
      </c>
      <c r="AL455" s="1" t="s">
        <v>50</v>
      </c>
      <c r="AM455" s="1" t="s">
        <v>50</v>
      </c>
      <c r="AN455" s="1" t="s">
        <v>50</v>
      </c>
      <c r="AO455" s="1" t="s">
        <v>51</v>
      </c>
      <c r="AP455" s="1" t="s">
        <v>51</v>
      </c>
      <c r="AQ455" s="1" t="s">
        <v>50</v>
      </c>
      <c r="AR455" s="1" t="s">
        <v>51</v>
      </c>
      <c r="AS455" s="1" t="s">
        <v>50</v>
      </c>
      <c r="AT455" s="1" t="s">
        <v>52</v>
      </c>
      <c r="AU455" s="1" t="s">
        <v>52</v>
      </c>
      <c r="AV455" s="1" t="s">
        <v>52</v>
      </c>
      <c r="AW455" s="6" t="s">
        <v>51</v>
      </c>
    </row>
    <row r="456" spans="1:49" x14ac:dyDescent="0.25">
      <c r="A456" s="4">
        <v>302778</v>
      </c>
      <c r="B456" s="1">
        <v>70</v>
      </c>
      <c r="C456" s="1">
        <v>70</v>
      </c>
      <c r="D456" s="1">
        <v>70</v>
      </c>
      <c r="E456" s="1">
        <v>1</v>
      </c>
      <c r="F456" s="1" t="s">
        <v>516</v>
      </c>
      <c r="G456" s="3">
        <v>12912</v>
      </c>
      <c r="H456" s="1">
        <v>83</v>
      </c>
      <c r="I456" s="1" t="s">
        <v>46</v>
      </c>
      <c r="J456" s="1" t="s">
        <v>47</v>
      </c>
      <c r="K456" s="1" t="s">
        <v>58</v>
      </c>
      <c r="L456" s="1">
        <v>42.7</v>
      </c>
      <c r="M456" s="1">
        <v>100</v>
      </c>
      <c r="N456" s="1">
        <v>70</v>
      </c>
      <c r="O456" s="1">
        <v>30</v>
      </c>
      <c r="P456" s="1">
        <v>85</v>
      </c>
      <c r="Q456" s="1">
        <v>75</v>
      </c>
      <c r="R456" s="1" t="s">
        <v>59</v>
      </c>
      <c r="S456" s="1" t="s">
        <v>50</v>
      </c>
      <c r="T456" s="1" t="s">
        <v>51</v>
      </c>
      <c r="U456" s="1" t="s">
        <v>51</v>
      </c>
      <c r="V456" s="1" t="s">
        <v>51</v>
      </c>
      <c r="W456" s="1" t="s">
        <v>51</v>
      </c>
      <c r="X456" s="1" t="s">
        <v>50</v>
      </c>
      <c r="Y456" s="1" t="s">
        <v>50</v>
      </c>
      <c r="Z456" s="1" t="s">
        <v>52</v>
      </c>
      <c r="AA456" s="1" t="s">
        <v>50</v>
      </c>
      <c r="AB456" s="1" t="s">
        <v>50</v>
      </c>
      <c r="AC456" s="1">
        <v>99</v>
      </c>
      <c r="AD456" s="1">
        <v>46</v>
      </c>
      <c r="AE456" s="1">
        <v>133</v>
      </c>
      <c r="AF456" s="1">
        <v>4.4000000000000004</v>
      </c>
      <c r="AI456" s="1">
        <v>5</v>
      </c>
      <c r="AJ456" s="1">
        <v>2.7</v>
      </c>
      <c r="AK456" s="1" t="s">
        <v>50</v>
      </c>
      <c r="AL456" s="1" t="s">
        <v>51</v>
      </c>
      <c r="AM456" s="1" t="s">
        <v>50</v>
      </c>
      <c r="AN456" s="1" t="s">
        <v>50</v>
      </c>
      <c r="AO456" s="1" t="s">
        <v>50</v>
      </c>
      <c r="AP456" s="1" t="s">
        <v>50</v>
      </c>
      <c r="AQ456" s="1" t="s">
        <v>50</v>
      </c>
      <c r="AR456" s="1" t="s">
        <v>51</v>
      </c>
      <c r="AS456" s="1" t="s">
        <v>50</v>
      </c>
      <c r="AT456" s="1" t="s">
        <v>52</v>
      </c>
      <c r="AU456" s="1" t="s">
        <v>52</v>
      </c>
      <c r="AV456" s="1" t="s">
        <v>52</v>
      </c>
      <c r="AW456" s="6" t="s">
        <v>51</v>
      </c>
    </row>
    <row r="457" spans="1:49" x14ac:dyDescent="0.25">
      <c r="A457" s="4">
        <v>302829</v>
      </c>
      <c r="B457" s="1">
        <v>61</v>
      </c>
      <c r="C457" s="1">
        <v>61</v>
      </c>
      <c r="D457" s="1">
        <v>61</v>
      </c>
      <c r="E457" s="1">
        <v>1</v>
      </c>
      <c r="F457" s="1" t="s">
        <v>517</v>
      </c>
      <c r="G457" s="3">
        <v>12366</v>
      </c>
      <c r="H457" s="1">
        <v>85</v>
      </c>
      <c r="I457" s="1" t="s">
        <v>46</v>
      </c>
      <c r="J457" s="1" t="s">
        <v>47</v>
      </c>
      <c r="K457" s="1" t="s">
        <v>58</v>
      </c>
      <c r="L457" s="1">
        <v>24.1</v>
      </c>
      <c r="M457" s="1">
        <v>130</v>
      </c>
      <c r="N457" s="1">
        <v>80</v>
      </c>
      <c r="O457" s="1">
        <v>50</v>
      </c>
      <c r="P457" s="1">
        <v>105</v>
      </c>
      <c r="Q457" s="1">
        <v>58</v>
      </c>
      <c r="R457" s="1" t="s">
        <v>54</v>
      </c>
      <c r="S457" s="1" t="s">
        <v>50</v>
      </c>
      <c r="T457" s="1" t="s">
        <v>50</v>
      </c>
      <c r="U457" s="1" t="s">
        <v>50</v>
      </c>
      <c r="V457" s="1" t="s">
        <v>50</v>
      </c>
      <c r="W457" s="1" t="s">
        <v>50</v>
      </c>
      <c r="X457" s="1" t="s">
        <v>51</v>
      </c>
      <c r="Y457" s="1" t="s">
        <v>50</v>
      </c>
      <c r="Z457" s="1" t="s">
        <v>52</v>
      </c>
      <c r="AA457" s="1" t="s">
        <v>50</v>
      </c>
      <c r="AB457" s="1" t="s">
        <v>51</v>
      </c>
      <c r="AE457" s="1">
        <v>110</v>
      </c>
      <c r="AK457" s="1" t="s">
        <v>51</v>
      </c>
      <c r="AL457" s="1" t="s">
        <v>50</v>
      </c>
      <c r="AM457" s="1" t="s">
        <v>50</v>
      </c>
      <c r="AN457" s="1" t="s">
        <v>50</v>
      </c>
      <c r="AO457" s="1" t="s">
        <v>51</v>
      </c>
      <c r="AP457" s="1" t="s">
        <v>50</v>
      </c>
      <c r="AQ457" s="1" t="s">
        <v>50</v>
      </c>
      <c r="AR457" s="1" t="s">
        <v>51</v>
      </c>
      <c r="AS457" s="1" t="s">
        <v>51</v>
      </c>
      <c r="AT457" s="1" t="s">
        <v>52</v>
      </c>
      <c r="AU457" s="1" t="s">
        <v>52</v>
      </c>
      <c r="AV457" s="1" t="s">
        <v>52</v>
      </c>
      <c r="AW457" s="6" t="s">
        <v>51</v>
      </c>
    </row>
    <row r="458" spans="1:49" x14ac:dyDescent="0.25">
      <c r="A458" s="4">
        <v>302972</v>
      </c>
      <c r="B458" s="1">
        <v>60</v>
      </c>
      <c r="C458" s="1">
        <v>60</v>
      </c>
      <c r="D458" s="1">
        <v>50</v>
      </c>
      <c r="E458" s="1">
        <v>1</v>
      </c>
      <c r="F458" s="1" t="s">
        <v>518</v>
      </c>
      <c r="G458" s="3">
        <v>14243</v>
      </c>
      <c r="H458" s="1">
        <v>80</v>
      </c>
      <c r="I458" s="1" t="s">
        <v>46</v>
      </c>
      <c r="J458" s="1" t="s">
        <v>57</v>
      </c>
      <c r="K458" s="1" t="s">
        <v>58</v>
      </c>
      <c r="L458" s="1">
        <v>27.4</v>
      </c>
      <c r="M458" s="1">
        <v>125</v>
      </c>
      <c r="N458" s="1">
        <v>60</v>
      </c>
      <c r="O458" s="1">
        <v>65</v>
      </c>
      <c r="P458" s="1">
        <v>92.5</v>
      </c>
      <c r="Q458" s="1">
        <v>59</v>
      </c>
      <c r="R458" s="1" t="s">
        <v>54</v>
      </c>
      <c r="S458" s="1" t="s">
        <v>50</v>
      </c>
      <c r="T458" s="1" t="s">
        <v>50</v>
      </c>
      <c r="U458" s="1" t="s">
        <v>50</v>
      </c>
      <c r="V458" s="1" t="s">
        <v>50</v>
      </c>
      <c r="W458" s="1" t="s">
        <v>50</v>
      </c>
      <c r="X458" s="1" t="s">
        <v>50</v>
      </c>
      <c r="Y458" s="1" t="s">
        <v>50</v>
      </c>
      <c r="Z458" s="1" t="s">
        <v>52</v>
      </c>
      <c r="AA458" s="1" t="s">
        <v>50</v>
      </c>
      <c r="AB458" s="1" t="s">
        <v>50</v>
      </c>
      <c r="AC458" s="1">
        <v>176</v>
      </c>
      <c r="AD458" s="1">
        <v>24</v>
      </c>
      <c r="AE458" s="1">
        <v>109</v>
      </c>
      <c r="AF458" s="1">
        <v>4.9000000000000004</v>
      </c>
      <c r="AI458" s="1">
        <v>6.5</v>
      </c>
      <c r="AJ458" s="1">
        <v>4.5</v>
      </c>
      <c r="AK458" s="1" t="s">
        <v>50</v>
      </c>
      <c r="AL458" s="1" t="s">
        <v>50</v>
      </c>
      <c r="AM458" s="1" t="s">
        <v>50</v>
      </c>
      <c r="AN458" s="1" t="s">
        <v>51</v>
      </c>
      <c r="AO458" s="1" t="s">
        <v>51</v>
      </c>
      <c r="AP458" s="1" t="s">
        <v>50</v>
      </c>
      <c r="AQ458" s="1" t="s">
        <v>50</v>
      </c>
      <c r="AR458" s="1" t="s">
        <v>51</v>
      </c>
      <c r="AS458" s="1" t="s">
        <v>50</v>
      </c>
      <c r="AT458" s="1" t="s">
        <v>52</v>
      </c>
      <c r="AU458" s="1" t="s">
        <v>52</v>
      </c>
      <c r="AV458" s="1" t="s">
        <v>52</v>
      </c>
      <c r="AW458" s="6" t="s">
        <v>51</v>
      </c>
    </row>
    <row r="459" spans="1:49" x14ac:dyDescent="0.25">
      <c r="A459" s="4">
        <v>303016</v>
      </c>
      <c r="B459" s="1">
        <v>62</v>
      </c>
      <c r="C459" s="1">
        <v>62</v>
      </c>
      <c r="D459" s="1">
        <v>62</v>
      </c>
      <c r="E459" s="1">
        <v>1</v>
      </c>
      <c r="F459" s="1" t="s">
        <v>519</v>
      </c>
      <c r="G459" s="3">
        <v>10465</v>
      </c>
      <c r="H459" s="1">
        <v>90</v>
      </c>
      <c r="I459" s="1" t="s">
        <v>46</v>
      </c>
      <c r="J459" s="1" t="s">
        <v>47</v>
      </c>
      <c r="K459" s="1" t="s">
        <v>58</v>
      </c>
      <c r="L459" s="1">
        <v>24.3</v>
      </c>
      <c r="M459" s="1">
        <v>160</v>
      </c>
      <c r="N459" s="1">
        <v>70</v>
      </c>
      <c r="O459" s="1">
        <v>90</v>
      </c>
      <c r="P459" s="1">
        <v>115</v>
      </c>
      <c r="Q459" s="1">
        <v>87</v>
      </c>
      <c r="R459" s="1" t="s">
        <v>59</v>
      </c>
      <c r="S459" s="1" t="s">
        <v>51</v>
      </c>
      <c r="T459" s="1" t="s">
        <v>50</v>
      </c>
      <c r="U459" s="1" t="s">
        <v>50</v>
      </c>
      <c r="V459" s="1" t="s">
        <v>51</v>
      </c>
      <c r="W459" s="1" t="s">
        <v>50</v>
      </c>
      <c r="X459" s="1" t="s">
        <v>50</v>
      </c>
      <c r="Y459" s="1" t="s">
        <v>50</v>
      </c>
      <c r="Z459" s="1" t="s">
        <v>52</v>
      </c>
      <c r="AA459" s="1" t="s">
        <v>50</v>
      </c>
      <c r="AB459" s="1" t="s">
        <v>51</v>
      </c>
      <c r="AC459" s="1">
        <v>125</v>
      </c>
      <c r="AD459" s="1">
        <v>33</v>
      </c>
      <c r="AE459" s="1">
        <v>122</v>
      </c>
      <c r="AF459" s="1">
        <v>4.9000000000000004</v>
      </c>
      <c r="AI459" s="1">
        <v>4.2</v>
      </c>
      <c r="AJ459" s="1">
        <v>2.5</v>
      </c>
      <c r="AK459" s="1" t="s">
        <v>50</v>
      </c>
      <c r="AL459" s="1" t="s">
        <v>51</v>
      </c>
      <c r="AM459" s="1" t="s">
        <v>50</v>
      </c>
      <c r="AN459" s="1" t="s">
        <v>50</v>
      </c>
      <c r="AO459" s="1" t="s">
        <v>50</v>
      </c>
      <c r="AP459" s="1" t="s">
        <v>50</v>
      </c>
      <c r="AQ459" s="1" t="s">
        <v>50</v>
      </c>
      <c r="AR459" s="1" t="s">
        <v>50</v>
      </c>
      <c r="AS459" s="1" t="s">
        <v>50</v>
      </c>
      <c r="AT459" s="1" t="s">
        <v>52</v>
      </c>
      <c r="AU459" s="1" t="s">
        <v>52</v>
      </c>
      <c r="AV459" s="1" t="s">
        <v>52</v>
      </c>
      <c r="AW459" s="6" t="s">
        <v>51</v>
      </c>
    </row>
    <row r="460" spans="1:49" x14ac:dyDescent="0.25">
      <c r="A460" s="4">
        <v>303325</v>
      </c>
      <c r="B460" s="1">
        <v>55</v>
      </c>
      <c r="C460" s="1">
        <v>55</v>
      </c>
      <c r="D460" s="1">
        <v>55</v>
      </c>
      <c r="E460" s="1">
        <v>1</v>
      </c>
      <c r="F460" s="1" t="s">
        <v>520</v>
      </c>
      <c r="G460" s="3">
        <v>15690</v>
      </c>
      <c r="H460" s="1">
        <v>76</v>
      </c>
      <c r="I460" s="1" t="s">
        <v>46</v>
      </c>
      <c r="J460" s="1" t="s">
        <v>47</v>
      </c>
      <c r="K460" s="1" t="s">
        <v>58</v>
      </c>
      <c r="L460" s="1">
        <v>28.6</v>
      </c>
      <c r="M460" s="1">
        <v>125</v>
      </c>
      <c r="N460" s="1">
        <v>70</v>
      </c>
      <c r="O460" s="1">
        <v>55</v>
      </c>
      <c r="P460" s="1">
        <v>97.5</v>
      </c>
      <c r="Q460" s="1">
        <v>122</v>
      </c>
      <c r="R460" s="1" t="s">
        <v>59</v>
      </c>
      <c r="S460" s="1" t="s">
        <v>51</v>
      </c>
      <c r="T460" s="1" t="s">
        <v>50</v>
      </c>
      <c r="U460" s="1" t="s">
        <v>50</v>
      </c>
      <c r="V460" s="1" t="s">
        <v>51</v>
      </c>
      <c r="W460" s="1" t="s">
        <v>50</v>
      </c>
      <c r="X460" s="1" t="s">
        <v>51</v>
      </c>
      <c r="Y460" s="1" t="s">
        <v>51</v>
      </c>
      <c r="Z460" s="1" t="b">
        <v>1</v>
      </c>
      <c r="AA460" s="1" t="s">
        <v>50</v>
      </c>
      <c r="AB460" s="1" t="s">
        <v>51</v>
      </c>
      <c r="AC460" s="1">
        <v>98</v>
      </c>
      <c r="AD460" s="1">
        <v>49</v>
      </c>
      <c r="AE460" s="1">
        <v>113</v>
      </c>
      <c r="AF460" s="1">
        <v>3.7</v>
      </c>
      <c r="AH460" s="1">
        <v>59.4</v>
      </c>
      <c r="AI460" s="1">
        <v>4.7</v>
      </c>
      <c r="AK460" s="1" t="s">
        <v>50</v>
      </c>
      <c r="AL460" s="1" t="s">
        <v>51</v>
      </c>
      <c r="AM460" s="1" t="s">
        <v>50</v>
      </c>
      <c r="AN460" s="1" t="s">
        <v>50</v>
      </c>
      <c r="AO460" s="1" t="s">
        <v>51</v>
      </c>
      <c r="AP460" s="1" t="s">
        <v>51</v>
      </c>
      <c r="AQ460" s="1" t="s">
        <v>50</v>
      </c>
      <c r="AR460" s="1" t="s">
        <v>50</v>
      </c>
      <c r="AS460" s="1" t="s">
        <v>50</v>
      </c>
      <c r="AT460" s="1" t="s">
        <v>52</v>
      </c>
      <c r="AU460" s="1" t="s">
        <v>52</v>
      </c>
      <c r="AV460" s="1" t="s">
        <v>52</v>
      </c>
      <c r="AW460" s="6" t="s">
        <v>51</v>
      </c>
    </row>
    <row r="461" spans="1:49" x14ac:dyDescent="0.25">
      <c r="A461" s="4">
        <v>303332</v>
      </c>
      <c r="B461" s="1">
        <v>60</v>
      </c>
      <c r="C461" s="1">
        <v>60</v>
      </c>
      <c r="D461" s="1">
        <v>60</v>
      </c>
      <c r="E461" s="1">
        <v>1</v>
      </c>
      <c r="F461" s="1" t="s">
        <v>521</v>
      </c>
      <c r="G461" s="3">
        <v>12090</v>
      </c>
      <c r="H461" s="1">
        <v>85</v>
      </c>
      <c r="I461" s="1" t="s">
        <v>46</v>
      </c>
      <c r="J461" s="1" t="s">
        <v>47</v>
      </c>
      <c r="K461" s="1" t="s">
        <v>58</v>
      </c>
      <c r="L461" s="1">
        <v>31.2</v>
      </c>
      <c r="M461" s="1">
        <v>115</v>
      </c>
      <c r="N461" s="1">
        <v>70</v>
      </c>
      <c r="O461" s="1">
        <v>45</v>
      </c>
      <c r="P461" s="1">
        <v>92.5</v>
      </c>
      <c r="Q461" s="1">
        <v>69</v>
      </c>
      <c r="R461" s="1" t="s">
        <v>59</v>
      </c>
      <c r="S461" s="1" t="s">
        <v>51</v>
      </c>
      <c r="T461" s="1" t="s">
        <v>50</v>
      </c>
      <c r="U461" s="1" t="s">
        <v>51</v>
      </c>
      <c r="V461" s="1" t="s">
        <v>51</v>
      </c>
      <c r="W461" s="1" t="s">
        <v>50</v>
      </c>
      <c r="X461" s="1" t="s">
        <v>51</v>
      </c>
      <c r="Y461" s="1" t="s">
        <v>50</v>
      </c>
      <c r="Z461" s="1" t="s">
        <v>52</v>
      </c>
      <c r="AA461" s="1" t="s">
        <v>50</v>
      </c>
      <c r="AB461" s="1" t="s">
        <v>50</v>
      </c>
      <c r="AC461" s="1">
        <v>160</v>
      </c>
      <c r="AD461" s="1">
        <v>25</v>
      </c>
      <c r="AE461" s="1">
        <v>130</v>
      </c>
      <c r="AF461" s="1">
        <v>4.2</v>
      </c>
      <c r="AK461" s="1" t="s">
        <v>51</v>
      </c>
      <c r="AL461" s="1" t="s">
        <v>50</v>
      </c>
      <c r="AM461" s="1" t="s">
        <v>50</v>
      </c>
      <c r="AN461" s="1" t="s">
        <v>51</v>
      </c>
      <c r="AO461" s="1" t="s">
        <v>51</v>
      </c>
      <c r="AP461" s="1" t="s">
        <v>50</v>
      </c>
      <c r="AQ461" s="1" t="s">
        <v>51</v>
      </c>
      <c r="AR461" s="1" t="s">
        <v>51</v>
      </c>
      <c r="AS461" s="1" t="s">
        <v>50</v>
      </c>
      <c r="AT461" s="1" t="s">
        <v>52</v>
      </c>
      <c r="AU461" s="1" t="s">
        <v>52</v>
      </c>
      <c r="AV461" s="1" t="s">
        <v>52</v>
      </c>
      <c r="AW461" s="6" t="s">
        <v>51</v>
      </c>
    </row>
    <row r="462" spans="1:49" x14ac:dyDescent="0.25">
      <c r="A462" s="4">
        <v>303445</v>
      </c>
      <c r="B462" s="1">
        <v>65</v>
      </c>
      <c r="C462" s="1">
        <v>65</v>
      </c>
      <c r="D462" s="1">
        <v>65</v>
      </c>
      <c r="E462" s="1">
        <v>1</v>
      </c>
      <c r="F462" s="1" t="s">
        <v>522</v>
      </c>
      <c r="G462" s="3">
        <v>10851</v>
      </c>
      <c r="H462" s="1">
        <v>89</v>
      </c>
      <c r="I462" s="1" t="s">
        <v>46</v>
      </c>
      <c r="J462" s="1" t="s">
        <v>47</v>
      </c>
      <c r="K462" s="1" t="s">
        <v>58</v>
      </c>
      <c r="L462" s="1">
        <v>23.1</v>
      </c>
      <c r="M462" s="1">
        <v>110</v>
      </c>
      <c r="N462" s="1">
        <v>60</v>
      </c>
      <c r="O462" s="1">
        <v>50</v>
      </c>
      <c r="P462" s="1">
        <v>85</v>
      </c>
      <c r="Q462" s="1">
        <v>68</v>
      </c>
      <c r="R462" s="1" t="s">
        <v>59</v>
      </c>
      <c r="S462" s="1" t="s">
        <v>50</v>
      </c>
      <c r="T462" s="1" t="s">
        <v>50</v>
      </c>
      <c r="U462" s="1" t="s">
        <v>51</v>
      </c>
      <c r="V462" s="1" t="s">
        <v>51</v>
      </c>
      <c r="W462" s="1" t="s">
        <v>51</v>
      </c>
      <c r="X462" s="1" t="s">
        <v>51</v>
      </c>
      <c r="Y462" s="1" t="s">
        <v>50</v>
      </c>
      <c r="Z462" s="1" t="s">
        <v>52</v>
      </c>
      <c r="AA462" s="1" t="s">
        <v>50</v>
      </c>
      <c r="AB462" s="1" t="s">
        <v>50</v>
      </c>
      <c r="AC462" s="1">
        <v>82</v>
      </c>
      <c r="AD462" s="1">
        <v>56</v>
      </c>
      <c r="AE462" s="1">
        <v>115</v>
      </c>
      <c r="AF462" s="1">
        <v>4</v>
      </c>
      <c r="AI462" s="1">
        <v>3.1</v>
      </c>
      <c r="AJ462" s="1">
        <v>1.5</v>
      </c>
      <c r="AK462" s="1" t="s">
        <v>50</v>
      </c>
      <c r="AL462" s="1" t="s">
        <v>51</v>
      </c>
      <c r="AM462" s="1" t="s">
        <v>50</v>
      </c>
      <c r="AN462" s="1" t="s">
        <v>51</v>
      </c>
      <c r="AO462" s="1" t="s">
        <v>51</v>
      </c>
      <c r="AP462" s="1" t="s">
        <v>50</v>
      </c>
      <c r="AQ462" s="1" t="s">
        <v>50</v>
      </c>
      <c r="AR462" s="1" t="s">
        <v>50</v>
      </c>
      <c r="AS462" s="1" t="s">
        <v>51</v>
      </c>
      <c r="AT462" s="1" t="s">
        <v>52</v>
      </c>
      <c r="AU462" s="1" t="s">
        <v>52</v>
      </c>
      <c r="AV462" s="1" t="s">
        <v>52</v>
      </c>
      <c r="AW462" s="6" t="s">
        <v>51</v>
      </c>
    </row>
    <row r="463" spans="1:49" x14ac:dyDescent="0.25">
      <c r="A463" s="4">
        <v>303449</v>
      </c>
      <c r="B463" s="1">
        <v>70</v>
      </c>
      <c r="D463" s="1">
        <v>70</v>
      </c>
      <c r="E463" s="1">
        <v>1</v>
      </c>
      <c r="F463" s="1" t="s">
        <v>523</v>
      </c>
      <c r="G463" s="3">
        <v>17286</v>
      </c>
      <c r="H463" s="1">
        <v>71</v>
      </c>
      <c r="I463" s="1" t="s">
        <v>56</v>
      </c>
      <c r="J463" s="1" t="s">
        <v>47</v>
      </c>
      <c r="K463" s="1" t="s">
        <v>58</v>
      </c>
      <c r="L463" s="1">
        <v>30.9</v>
      </c>
      <c r="M463" s="1">
        <v>123</v>
      </c>
      <c r="N463" s="1">
        <v>60</v>
      </c>
      <c r="O463" s="1">
        <v>63</v>
      </c>
      <c r="P463" s="1">
        <v>91.5</v>
      </c>
      <c r="Q463" s="1">
        <v>88</v>
      </c>
      <c r="R463" s="1" t="s">
        <v>59</v>
      </c>
      <c r="S463" s="1" t="s">
        <v>50</v>
      </c>
      <c r="T463" s="1" t="s">
        <v>50</v>
      </c>
      <c r="U463" s="1" t="s">
        <v>50</v>
      </c>
      <c r="V463" s="1" t="s">
        <v>50</v>
      </c>
      <c r="W463" s="1" t="s">
        <v>50</v>
      </c>
      <c r="X463" s="1" t="s">
        <v>50</v>
      </c>
      <c r="Y463" s="1" t="s">
        <v>51</v>
      </c>
      <c r="Z463" s="1" t="s">
        <v>52</v>
      </c>
      <c r="AA463" s="1" t="s">
        <v>50</v>
      </c>
      <c r="AB463" s="1" t="s">
        <v>51</v>
      </c>
      <c r="AC463" s="1">
        <v>176</v>
      </c>
      <c r="AD463" s="1">
        <v>33</v>
      </c>
      <c r="AE463" s="1">
        <v>109</v>
      </c>
      <c r="AF463" s="1">
        <v>4.9000000000000004</v>
      </c>
      <c r="AK463" s="1" t="s">
        <v>51</v>
      </c>
      <c r="AL463" s="1" t="s">
        <v>50</v>
      </c>
      <c r="AM463" s="1" t="s">
        <v>50</v>
      </c>
      <c r="AN463" s="1" t="s">
        <v>50</v>
      </c>
      <c r="AO463" s="1" t="s">
        <v>51</v>
      </c>
      <c r="AP463" s="1" t="s">
        <v>50</v>
      </c>
      <c r="AQ463" s="1" t="s">
        <v>50</v>
      </c>
      <c r="AR463" s="1" t="s">
        <v>50</v>
      </c>
      <c r="AS463" s="1" t="s">
        <v>50</v>
      </c>
      <c r="AT463" s="1" t="s">
        <v>52</v>
      </c>
      <c r="AU463" s="1" t="s">
        <v>52</v>
      </c>
      <c r="AV463" s="1" t="s">
        <v>52</v>
      </c>
      <c r="AW463" s="6" t="s">
        <v>51</v>
      </c>
    </row>
    <row r="464" spans="1:49" x14ac:dyDescent="0.25">
      <c r="A464" s="4">
        <v>303641</v>
      </c>
      <c r="B464" s="1">
        <v>51</v>
      </c>
      <c r="C464" s="1">
        <v>51</v>
      </c>
      <c r="D464" s="1">
        <v>51</v>
      </c>
      <c r="E464" s="1">
        <v>1</v>
      </c>
      <c r="F464" s="1" t="s">
        <v>524</v>
      </c>
      <c r="G464" s="3">
        <v>15472</v>
      </c>
      <c r="H464" s="1">
        <v>76</v>
      </c>
      <c r="I464" s="1" t="s">
        <v>46</v>
      </c>
      <c r="J464" s="1" t="s">
        <v>70</v>
      </c>
      <c r="K464" s="1" t="s">
        <v>58</v>
      </c>
      <c r="L464" s="1">
        <v>15.1</v>
      </c>
      <c r="M464" s="1">
        <v>140</v>
      </c>
      <c r="N464" s="1">
        <v>80</v>
      </c>
      <c r="O464" s="1">
        <v>60</v>
      </c>
      <c r="P464" s="1">
        <v>110</v>
      </c>
      <c r="Q464" s="1">
        <v>87</v>
      </c>
      <c r="R464" s="1" t="s">
        <v>105</v>
      </c>
      <c r="S464" s="1" t="s">
        <v>50</v>
      </c>
      <c r="T464" s="1" t="s">
        <v>50</v>
      </c>
      <c r="U464" s="1" t="s">
        <v>50</v>
      </c>
      <c r="V464" s="1" t="s">
        <v>51</v>
      </c>
      <c r="W464" s="1" t="s">
        <v>50</v>
      </c>
      <c r="X464" s="1" t="s">
        <v>51</v>
      </c>
      <c r="Y464" s="1" t="s">
        <v>51</v>
      </c>
      <c r="Z464" s="1" t="s">
        <v>52</v>
      </c>
      <c r="AA464" s="1" t="s">
        <v>50</v>
      </c>
      <c r="AB464" s="1" t="s">
        <v>50</v>
      </c>
      <c r="AC464" s="1">
        <v>60</v>
      </c>
      <c r="AD464" s="1">
        <v>86</v>
      </c>
      <c r="AE464" s="1">
        <v>157</v>
      </c>
      <c r="AF464" s="1">
        <v>3.4</v>
      </c>
      <c r="AI464" s="1">
        <v>4.0999999999999996</v>
      </c>
      <c r="AJ464" s="1">
        <v>1.6</v>
      </c>
      <c r="AK464" s="1" t="s">
        <v>50</v>
      </c>
      <c r="AL464" s="1" t="s">
        <v>51</v>
      </c>
      <c r="AM464" s="1" t="s">
        <v>50</v>
      </c>
      <c r="AN464" s="1" t="s">
        <v>51</v>
      </c>
      <c r="AO464" s="1" t="s">
        <v>51</v>
      </c>
      <c r="AP464" s="1" t="s">
        <v>50</v>
      </c>
      <c r="AQ464" s="1" t="s">
        <v>51</v>
      </c>
      <c r="AR464" s="1" t="s">
        <v>50</v>
      </c>
      <c r="AS464" s="1" t="s">
        <v>50</v>
      </c>
      <c r="AT464" s="1" t="s">
        <v>52</v>
      </c>
      <c r="AU464" s="1" t="s">
        <v>52</v>
      </c>
      <c r="AV464" s="1" t="s">
        <v>52</v>
      </c>
      <c r="AW464" s="6" t="s">
        <v>51</v>
      </c>
    </row>
    <row r="465" spans="1:49" x14ac:dyDescent="0.25">
      <c r="A465" s="4">
        <v>303671</v>
      </c>
      <c r="B465" s="1">
        <v>59</v>
      </c>
      <c r="C465" s="1">
        <v>59</v>
      </c>
      <c r="D465" s="1">
        <v>59</v>
      </c>
      <c r="E465" s="1">
        <v>1</v>
      </c>
      <c r="F465" s="1" t="s">
        <v>525</v>
      </c>
      <c r="G465" s="3">
        <v>24150</v>
      </c>
      <c r="H465" s="1">
        <v>52</v>
      </c>
      <c r="I465" s="1" t="s">
        <v>46</v>
      </c>
      <c r="J465" s="1" t="s">
        <v>70</v>
      </c>
      <c r="K465" s="1" t="s">
        <v>58</v>
      </c>
      <c r="L465" s="1">
        <v>39</v>
      </c>
      <c r="M465" s="1">
        <v>120</v>
      </c>
      <c r="N465" s="1">
        <v>80</v>
      </c>
      <c r="O465" s="1">
        <v>40</v>
      </c>
      <c r="P465" s="1">
        <v>100</v>
      </c>
      <c r="Q465" s="1">
        <v>79</v>
      </c>
      <c r="R465" s="1" t="s">
        <v>54</v>
      </c>
      <c r="S465" s="1" t="s">
        <v>50</v>
      </c>
      <c r="T465" s="1" t="s">
        <v>50</v>
      </c>
      <c r="U465" s="1" t="s">
        <v>50</v>
      </c>
      <c r="V465" s="1" t="s">
        <v>50</v>
      </c>
      <c r="W465" s="1" t="s">
        <v>50</v>
      </c>
      <c r="X465" s="1" t="s">
        <v>50</v>
      </c>
      <c r="Y465" s="1" t="s">
        <v>50</v>
      </c>
      <c r="Z465" s="1" t="s">
        <v>52</v>
      </c>
      <c r="AA465" s="1" t="s">
        <v>50</v>
      </c>
      <c r="AB465" s="1" t="s">
        <v>50</v>
      </c>
      <c r="AC465" s="1">
        <v>67</v>
      </c>
      <c r="AD465" s="1" t="s">
        <v>92</v>
      </c>
      <c r="AE465" s="1">
        <v>156</v>
      </c>
      <c r="AF465" s="1">
        <v>4</v>
      </c>
      <c r="AI465" s="1">
        <v>4.8</v>
      </c>
      <c r="AJ465" s="1">
        <v>3.3</v>
      </c>
      <c r="AK465" s="1" t="s">
        <v>50</v>
      </c>
      <c r="AL465" s="1" t="s">
        <v>51</v>
      </c>
      <c r="AM465" s="1" t="s">
        <v>50</v>
      </c>
      <c r="AN465" s="1" t="s">
        <v>50</v>
      </c>
      <c r="AO465" s="1" t="s">
        <v>50</v>
      </c>
      <c r="AP465" s="1" t="s">
        <v>50</v>
      </c>
      <c r="AQ465" s="1" t="s">
        <v>50</v>
      </c>
      <c r="AR465" s="1" t="s">
        <v>50</v>
      </c>
      <c r="AS465" s="1" t="s">
        <v>50</v>
      </c>
      <c r="AT465" s="1" t="s">
        <v>52</v>
      </c>
      <c r="AU465" s="1" t="s">
        <v>52</v>
      </c>
      <c r="AV465" s="1" t="s">
        <v>52</v>
      </c>
      <c r="AW465" s="6" t="s">
        <v>51</v>
      </c>
    </row>
    <row r="466" spans="1:49" x14ac:dyDescent="0.25">
      <c r="A466" s="4">
        <v>303922</v>
      </c>
      <c r="B466" s="1">
        <v>59</v>
      </c>
      <c r="C466" s="1">
        <v>59</v>
      </c>
      <c r="D466" s="1">
        <v>59</v>
      </c>
      <c r="E466" s="1">
        <v>1</v>
      </c>
      <c r="F466" s="1" t="s">
        <v>526</v>
      </c>
      <c r="G466" s="3">
        <v>13161</v>
      </c>
      <c r="H466" s="1">
        <v>82</v>
      </c>
      <c r="I466" s="1" t="s">
        <v>56</v>
      </c>
      <c r="J466" s="1" t="s">
        <v>57</v>
      </c>
      <c r="K466" s="1" t="s">
        <v>238</v>
      </c>
      <c r="L466" s="1">
        <v>31.1</v>
      </c>
      <c r="M466" s="1">
        <v>130</v>
      </c>
      <c r="N466" s="1">
        <v>65</v>
      </c>
      <c r="O466" s="1">
        <v>65</v>
      </c>
      <c r="P466" s="1">
        <v>97.5</v>
      </c>
      <c r="Q466" s="1">
        <v>58</v>
      </c>
      <c r="R466" s="1" t="s">
        <v>59</v>
      </c>
      <c r="S466" s="1" t="s">
        <v>50</v>
      </c>
      <c r="T466" s="1" t="s">
        <v>50</v>
      </c>
      <c r="U466" s="1" t="s">
        <v>50</v>
      </c>
      <c r="V466" s="1" t="s">
        <v>51</v>
      </c>
      <c r="W466" s="1" t="s">
        <v>50</v>
      </c>
      <c r="X466" s="1" t="s">
        <v>51</v>
      </c>
      <c r="Y466" s="1" t="s">
        <v>51</v>
      </c>
      <c r="Z466" s="1" t="s">
        <v>52</v>
      </c>
      <c r="AA466" s="1" t="s">
        <v>50</v>
      </c>
      <c r="AB466" s="1" t="s">
        <v>50</v>
      </c>
      <c r="AC466" s="1">
        <v>104</v>
      </c>
      <c r="AD466" s="1">
        <v>58</v>
      </c>
      <c r="AE466" s="1">
        <v>147</v>
      </c>
      <c r="AF466" s="1">
        <v>4.2</v>
      </c>
      <c r="AI466" s="1">
        <v>5.3</v>
      </c>
      <c r="AJ466" s="1">
        <v>2.2000000000000002</v>
      </c>
      <c r="AK466" s="1" t="s">
        <v>50</v>
      </c>
      <c r="AL466" s="1" t="s">
        <v>51</v>
      </c>
      <c r="AM466" s="1" t="s">
        <v>50</v>
      </c>
      <c r="AN466" s="1" t="s">
        <v>51</v>
      </c>
      <c r="AO466" s="1" t="s">
        <v>50</v>
      </c>
      <c r="AP466" s="1" t="s">
        <v>50</v>
      </c>
      <c r="AQ466" s="1" t="s">
        <v>50</v>
      </c>
      <c r="AR466" s="1" t="s">
        <v>51</v>
      </c>
      <c r="AS466" s="1" t="s">
        <v>50</v>
      </c>
      <c r="AT466" s="1" t="s">
        <v>52</v>
      </c>
      <c r="AU466" s="1" t="s">
        <v>52</v>
      </c>
      <c r="AV466" s="1" t="s">
        <v>52</v>
      </c>
      <c r="AW466" s="6" t="s">
        <v>51</v>
      </c>
    </row>
    <row r="467" spans="1:49" x14ac:dyDescent="0.25">
      <c r="A467" s="4">
        <v>304187</v>
      </c>
      <c r="B467" s="1">
        <v>64</v>
      </c>
      <c r="C467" s="1">
        <v>64</v>
      </c>
      <c r="D467" s="1">
        <v>64</v>
      </c>
      <c r="E467" s="1">
        <v>1</v>
      </c>
      <c r="F467" s="1" t="s">
        <v>527</v>
      </c>
      <c r="G467" s="3">
        <v>16116</v>
      </c>
      <c r="H467" s="1">
        <v>74</v>
      </c>
      <c r="I467" s="1" t="s">
        <v>46</v>
      </c>
      <c r="J467" s="1" t="s">
        <v>57</v>
      </c>
      <c r="K467" s="1" t="s">
        <v>48</v>
      </c>
      <c r="L467" s="1">
        <v>32.200000000000003</v>
      </c>
      <c r="M467" s="1">
        <v>130</v>
      </c>
      <c r="N467" s="1">
        <v>80</v>
      </c>
      <c r="O467" s="1">
        <v>50</v>
      </c>
      <c r="P467" s="1">
        <v>105</v>
      </c>
      <c r="Q467" s="1">
        <v>69</v>
      </c>
      <c r="R467" s="1" t="s">
        <v>54</v>
      </c>
      <c r="S467" s="1" t="s">
        <v>51</v>
      </c>
      <c r="T467" s="1" t="s">
        <v>50</v>
      </c>
      <c r="U467" s="1" t="s">
        <v>50</v>
      </c>
      <c r="V467" s="1" t="s">
        <v>51</v>
      </c>
      <c r="W467" s="1" t="s">
        <v>50</v>
      </c>
      <c r="X467" s="1" t="s">
        <v>50</v>
      </c>
      <c r="Y467" s="1" t="s">
        <v>50</v>
      </c>
      <c r="Z467" s="1" t="s">
        <v>52</v>
      </c>
      <c r="AA467" s="1" t="s">
        <v>50</v>
      </c>
      <c r="AB467" s="1" t="s">
        <v>50</v>
      </c>
      <c r="AC467" s="1">
        <v>77</v>
      </c>
      <c r="AD467" s="1">
        <v>66</v>
      </c>
      <c r="AE467" s="1">
        <v>152</v>
      </c>
      <c r="AF467" s="1">
        <v>4.0999999999999996</v>
      </c>
      <c r="AG467" s="1">
        <v>9</v>
      </c>
      <c r="AI467" s="1">
        <v>5.4</v>
      </c>
      <c r="AJ467" s="1">
        <v>2.2999999999999998</v>
      </c>
      <c r="AK467" s="1" t="s">
        <v>50</v>
      </c>
      <c r="AL467" s="1" t="s">
        <v>51</v>
      </c>
      <c r="AM467" s="1" t="s">
        <v>50</v>
      </c>
      <c r="AN467" s="1" t="s">
        <v>50</v>
      </c>
      <c r="AO467" s="1" t="s">
        <v>50</v>
      </c>
      <c r="AP467" s="1" t="s">
        <v>50</v>
      </c>
      <c r="AQ467" s="1" t="s">
        <v>50</v>
      </c>
      <c r="AR467" s="1" t="s">
        <v>51</v>
      </c>
      <c r="AS467" s="1" t="s">
        <v>50</v>
      </c>
      <c r="AT467" s="1" t="s">
        <v>52</v>
      </c>
      <c r="AU467" s="1" t="s">
        <v>52</v>
      </c>
      <c r="AV467" s="1" t="s">
        <v>52</v>
      </c>
      <c r="AW467" s="6" t="s">
        <v>51</v>
      </c>
    </row>
    <row r="468" spans="1:49" x14ac:dyDescent="0.25">
      <c r="A468" s="4">
        <v>304293</v>
      </c>
      <c r="B468" s="1">
        <v>61</v>
      </c>
      <c r="C468" s="1">
        <v>61</v>
      </c>
      <c r="D468" s="1">
        <v>61</v>
      </c>
      <c r="E468" s="1">
        <v>1</v>
      </c>
      <c r="F468" s="1" t="s">
        <v>528</v>
      </c>
      <c r="G468" s="3">
        <v>18267</v>
      </c>
      <c r="H468" s="1">
        <v>68</v>
      </c>
      <c r="I468" s="1" t="s">
        <v>46</v>
      </c>
      <c r="J468" s="1" t="s">
        <v>47</v>
      </c>
      <c r="K468" s="1" t="s">
        <v>58</v>
      </c>
      <c r="L468" s="1">
        <v>19.899999999999999</v>
      </c>
      <c r="M468" s="1">
        <v>130</v>
      </c>
      <c r="N468" s="1">
        <v>80</v>
      </c>
      <c r="O468" s="1">
        <v>50</v>
      </c>
      <c r="P468" s="1">
        <v>105</v>
      </c>
      <c r="Q468" s="1">
        <v>64</v>
      </c>
      <c r="R468" s="1" t="s">
        <v>54</v>
      </c>
      <c r="S468" s="1" t="s">
        <v>50</v>
      </c>
      <c r="T468" s="1" t="s">
        <v>50</v>
      </c>
      <c r="U468" s="1" t="s">
        <v>50</v>
      </c>
      <c r="V468" s="1" t="s">
        <v>51</v>
      </c>
      <c r="W468" s="1" t="s">
        <v>50</v>
      </c>
      <c r="X468" s="1" t="s">
        <v>50</v>
      </c>
      <c r="Y468" s="1" t="s">
        <v>50</v>
      </c>
      <c r="Z468" s="1" t="s">
        <v>52</v>
      </c>
      <c r="AA468" s="1" t="s">
        <v>50</v>
      </c>
      <c r="AB468" s="1" t="s">
        <v>50</v>
      </c>
      <c r="AC468" s="1">
        <v>62</v>
      </c>
      <c r="AD468" s="1">
        <v>90</v>
      </c>
      <c r="AE468" s="1">
        <v>143</v>
      </c>
      <c r="AF468" s="1">
        <v>4.0999999999999996</v>
      </c>
      <c r="AI468" s="1">
        <v>5.9</v>
      </c>
      <c r="AJ468" s="1">
        <v>3.5</v>
      </c>
      <c r="AK468" s="1" t="s">
        <v>50</v>
      </c>
      <c r="AL468" s="1" t="s">
        <v>50</v>
      </c>
      <c r="AM468" s="1" t="s">
        <v>50</v>
      </c>
      <c r="AN468" s="1" t="s">
        <v>50</v>
      </c>
      <c r="AO468" s="1" t="s">
        <v>50</v>
      </c>
      <c r="AP468" s="1" t="s">
        <v>50</v>
      </c>
      <c r="AQ468" s="1" t="s">
        <v>50</v>
      </c>
      <c r="AR468" s="1" t="s">
        <v>50</v>
      </c>
      <c r="AS468" s="1" t="s">
        <v>50</v>
      </c>
      <c r="AT468" s="1" t="s">
        <v>52</v>
      </c>
      <c r="AU468" s="1" t="s">
        <v>52</v>
      </c>
      <c r="AV468" s="1" t="s">
        <v>52</v>
      </c>
      <c r="AW468" s="6" t="s">
        <v>51</v>
      </c>
    </row>
    <row r="469" spans="1:49" x14ac:dyDescent="0.25">
      <c r="A469" s="4">
        <v>304528</v>
      </c>
      <c r="B469" s="1">
        <v>68</v>
      </c>
      <c r="C469" s="1">
        <v>68</v>
      </c>
      <c r="D469" s="1">
        <v>68</v>
      </c>
      <c r="E469" s="1">
        <v>1</v>
      </c>
      <c r="F469" s="1" t="s">
        <v>529</v>
      </c>
      <c r="G469" s="3">
        <v>13426</v>
      </c>
      <c r="H469" s="1">
        <v>82</v>
      </c>
      <c r="I469" s="1" t="s">
        <v>46</v>
      </c>
      <c r="J469" s="1" t="s">
        <v>47</v>
      </c>
      <c r="K469" s="1" t="s">
        <v>58</v>
      </c>
      <c r="L469" s="1">
        <v>20.100000000000001</v>
      </c>
      <c r="M469" s="1">
        <v>110</v>
      </c>
      <c r="N469" s="1">
        <v>70</v>
      </c>
      <c r="O469" s="1">
        <v>40</v>
      </c>
      <c r="P469" s="1">
        <v>90</v>
      </c>
      <c r="Q469" s="1">
        <v>65</v>
      </c>
      <c r="R469" s="1" t="s">
        <v>49</v>
      </c>
      <c r="S469" s="1" t="s">
        <v>50</v>
      </c>
      <c r="T469" s="1" t="s">
        <v>50</v>
      </c>
      <c r="U469" s="1" t="s">
        <v>50</v>
      </c>
      <c r="V469" s="1" t="s">
        <v>51</v>
      </c>
      <c r="W469" s="1" t="s">
        <v>50</v>
      </c>
      <c r="X469" s="1" t="s">
        <v>50</v>
      </c>
      <c r="Y469" s="1" t="s">
        <v>50</v>
      </c>
      <c r="Z469" s="1" t="s">
        <v>52</v>
      </c>
      <c r="AA469" s="1" t="s">
        <v>50</v>
      </c>
      <c r="AB469" s="1" t="s">
        <v>50</v>
      </c>
      <c r="AC469" s="1">
        <v>79</v>
      </c>
      <c r="AD469" s="1">
        <v>61</v>
      </c>
      <c r="AE469" s="1">
        <v>145</v>
      </c>
      <c r="AF469" s="1">
        <v>5.3</v>
      </c>
      <c r="AI469" s="1">
        <v>4.2</v>
      </c>
      <c r="AJ469" s="1">
        <v>1.9</v>
      </c>
      <c r="AK469" s="1" t="s">
        <v>50</v>
      </c>
      <c r="AL469" s="1" t="s">
        <v>51</v>
      </c>
      <c r="AM469" s="1" t="s">
        <v>50</v>
      </c>
      <c r="AN469" s="1" t="s">
        <v>50</v>
      </c>
      <c r="AO469" s="1" t="s">
        <v>51</v>
      </c>
      <c r="AP469" s="1" t="s">
        <v>50</v>
      </c>
      <c r="AQ469" s="1" t="s">
        <v>50</v>
      </c>
      <c r="AR469" s="1" t="s">
        <v>51</v>
      </c>
      <c r="AS469" s="1" t="s">
        <v>50</v>
      </c>
      <c r="AT469" s="1" t="s">
        <v>52</v>
      </c>
      <c r="AU469" s="1" t="s">
        <v>52</v>
      </c>
      <c r="AV469" s="1" t="s">
        <v>52</v>
      </c>
      <c r="AW469" s="6" t="s">
        <v>51</v>
      </c>
    </row>
    <row r="470" spans="1:49" x14ac:dyDescent="0.25">
      <c r="A470" s="4">
        <v>304866</v>
      </c>
      <c r="B470" s="1">
        <v>60</v>
      </c>
      <c r="C470" s="1">
        <v>60</v>
      </c>
      <c r="D470" s="1">
        <v>47</v>
      </c>
      <c r="E470" s="1">
        <v>1</v>
      </c>
      <c r="F470" s="1" t="s">
        <v>530</v>
      </c>
      <c r="G470" s="3">
        <v>17005</v>
      </c>
      <c r="H470" s="1">
        <v>72</v>
      </c>
      <c r="I470" s="1" t="s">
        <v>56</v>
      </c>
      <c r="J470" s="1" t="s">
        <v>57</v>
      </c>
      <c r="K470" s="1" t="s">
        <v>238</v>
      </c>
      <c r="L470" s="1">
        <v>54.1</v>
      </c>
      <c r="M470" s="1">
        <v>100</v>
      </c>
      <c r="N470" s="1">
        <v>70</v>
      </c>
      <c r="O470" s="1">
        <v>30</v>
      </c>
      <c r="P470" s="1">
        <v>85</v>
      </c>
      <c r="Q470" s="1">
        <v>64</v>
      </c>
      <c r="R470" s="1" t="s">
        <v>54</v>
      </c>
      <c r="S470" s="1" t="s">
        <v>50</v>
      </c>
      <c r="T470" s="1" t="s">
        <v>50</v>
      </c>
      <c r="U470" s="1" t="s">
        <v>50</v>
      </c>
      <c r="V470" s="1" t="s">
        <v>50</v>
      </c>
      <c r="W470" s="1" t="s">
        <v>51</v>
      </c>
      <c r="X470" s="1" t="s">
        <v>51</v>
      </c>
      <c r="Y470" s="1" t="s">
        <v>51</v>
      </c>
      <c r="Z470" s="1" t="b">
        <v>1</v>
      </c>
      <c r="AA470" s="1" t="s">
        <v>50</v>
      </c>
      <c r="AB470" s="1" t="s">
        <v>50</v>
      </c>
      <c r="AC470" s="1">
        <v>132</v>
      </c>
      <c r="AD470" s="1">
        <v>46</v>
      </c>
      <c r="AE470" s="1">
        <v>122</v>
      </c>
      <c r="AF470" s="1">
        <v>6</v>
      </c>
      <c r="AI470" s="1">
        <v>3.1</v>
      </c>
      <c r="AJ470" s="1">
        <v>0.7</v>
      </c>
      <c r="AK470" s="1" t="s">
        <v>51</v>
      </c>
      <c r="AL470" s="1" t="s">
        <v>50</v>
      </c>
      <c r="AM470" s="1" t="s">
        <v>50</v>
      </c>
      <c r="AN470" s="1" t="s">
        <v>51</v>
      </c>
      <c r="AO470" s="1" t="s">
        <v>51</v>
      </c>
      <c r="AP470" s="1" t="s">
        <v>51</v>
      </c>
      <c r="AQ470" s="1" t="s">
        <v>50</v>
      </c>
      <c r="AR470" s="1" t="s">
        <v>51</v>
      </c>
      <c r="AS470" s="1" t="s">
        <v>50</v>
      </c>
      <c r="AT470" s="1" t="s">
        <v>52</v>
      </c>
      <c r="AU470" s="1" t="s">
        <v>52</v>
      </c>
      <c r="AV470" s="1" t="s">
        <v>52</v>
      </c>
      <c r="AW470" s="6" t="s">
        <v>51</v>
      </c>
    </row>
    <row r="471" spans="1:49" x14ac:dyDescent="0.25">
      <c r="A471" s="4">
        <v>305013</v>
      </c>
      <c r="B471" s="1">
        <v>58</v>
      </c>
      <c r="C471" s="1">
        <v>58</v>
      </c>
      <c r="D471" s="1">
        <v>58</v>
      </c>
      <c r="E471" s="1">
        <v>1</v>
      </c>
      <c r="F471" s="1" t="s">
        <v>531</v>
      </c>
      <c r="G471" s="3">
        <v>19737</v>
      </c>
      <c r="H471" s="1">
        <v>64</v>
      </c>
      <c r="I471" s="1" t="s">
        <v>56</v>
      </c>
      <c r="J471" s="1" t="s">
        <v>47</v>
      </c>
      <c r="K471" s="1" t="s">
        <v>58</v>
      </c>
      <c r="L471" s="1">
        <v>29.6</v>
      </c>
      <c r="M471" s="1">
        <v>140</v>
      </c>
      <c r="N471" s="1">
        <v>70</v>
      </c>
      <c r="O471" s="1">
        <v>70</v>
      </c>
      <c r="P471" s="1">
        <v>105</v>
      </c>
      <c r="Q471" s="1">
        <v>62</v>
      </c>
      <c r="R471" s="1" t="s">
        <v>49</v>
      </c>
      <c r="S471" s="1" t="s">
        <v>50</v>
      </c>
      <c r="T471" s="1" t="s">
        <v>50</v>
      </c>
      <c r="U471" s="1" t="s">
        <v>50</v>
      </c>
      <c r="V471" s="1" t="s">
        <v>50</v>
      </c>
      <c r="W471" s="1" t="s">
        <v>50</v>
      </c>
      <c r="X471" s="1" t="s">
        <v>50</v>
      </c>
      <c r="Y471" s="1" t="s">
        <v>50</v>
      </c>
      <c r="Z471" s="1" t="s">
        <v>52</v>
      </c>
      <c r="AA471" s="1" t="s">
        <v>51</v>
      </c>
      <c r="AB471" s="1" t="s">
        <v>50</v>
      </c>
      <c r="AC471" s="1">
        <v>76</v>
      </c>
      <c r="AD471" s="1" t="s">
        <v>92</v>
      </c>
      <c r="AE471" s="1">
        <v>141</v>
      </c>
      <c r="AF471" s="1">
        <v>4.5999999999999996</v>
      </c>
      <c r="AI471" s="1">
        <v>3.9</v>
      </c>
      <c r="AJ471" s="1">
        <v>1.8</v>
      </c>
      <c r="AK471" s="1" t="s">
        <v>51</v>
      </c>
      <c r="AL471" s="1" t="s">
        <v>50</v>
      </c>
      <c r="AM471" s="1" t="s">
        <v>50</v>
      </c>
      <c r="AN471" s="1" t="s">
        <v>51</v>
      </c>
      <c r="AO471" s="1" t="s">
        <v>50</v>
      </c>
      <c r="AP471" s="1" t="s">
        <v>50</v>
      </c>
      <c r="AQ471" s="1" t="s">
        <v>50</v>
      </c>
      <c r="AR471" s="1" t="s">
        <v>51</v>
      </c>
      <c r="AS471" s="1" t="s">
        <v>50</v>
      </c>
      <c r="AT471" s="1" t="s">
        <v>52</v>
      </c>
      <c r="AU471" s="1" t="s">
        <v>52</v>
      </c>
      <c r="AV471" s="1" t="s">
        <v>52</v>
      </c>
      <c r="AW471" s="6" t="s">
        <v>50</v>
      </c>
    </row>
    <row r="472" spans="1:49" x14ac:dyDescent="0.25">
      <c r="A472" s="4">
        <v>305095</v>
      </c>
      <c r="B472" s="1">
        <v>65</v>
      </c>
      <c r="C472" s="1">
        <v>65</v>
      </c>
      <c r="D472" s="1">
        <v>65</v>
      </c>
      <c r="E472" s="1">
        <v>1</v>
      </c>
      <c r="F472" s="1" t="s">
        <v>532</v>
      </c>
      <c r="G472" s="3">
        <v>18298</v>
      </c>
      <c r="H472" s="1">
        <v>68</v>
      </c>
      <c r="I472" s="1" t="s">
        <v>46</v>
      </c>
      <c r="J472" s="1" t="s">
        <v>47</v>
      </c>
      <c r="K472" s="1" t="s">
        <v>58</v>
      </c>
      <c r="L472" s="1">
        <v>33.299999999999997</v>
      </c>
      <c r="M472" s="1">
        <v>135</v>
      </c>
      <c r="N472" s="1">
        <v>80</v>
      </c>
      <c r="O472" s="1">
        <v>55</v>
      </c>
      <c r="P472" s="1">
        <v>107.5</v>
      </c>
      <c r="Q472" s="1">
        <v>94</v>
      </c>
      <c r="R472" s="1" t="s">
        <v>54</v>
      </c>
      <c r="S472" s="1" t="s">
        <v>51</v>
      </c>
      <c r="T472" s="1" t="s">
        <v>50</v>
      </c>
      <c r="U472" s="1" t="s">
        <v>50</v>
      </c>
      <c r="V472" s="1" t="s">
        <v>50</v>
      </c>
      <c r="W472" s="1" t="s">
        <v>51</v>
      </c>
      <c r="X472" s="1" t="s">
        <v>50</v>
      </c>
      <c r="Y472" s="1" t="s">
        <v>50</v>
      </c>
      <c r="Z472" s="1" t="s">
        <v>52</v>
      </c>
      <c r="AA472" s="1" t="s">
        <v>50</v>
      </c>
      <c r="AB472" s="1" t="s">
        <v>50</v>
      </c>
      <c r="AC472" s="1">
        <v>53</v>
      </c>
      <c r="AD472" s="1" t="s">
        <v>92</v>
      </c>
      <c r="AE472" s="1">
        <v>150</v>
      </c>
      <c r="AF472" s="1">
        <v>4.0999999999999996</v>
      </c>
      <c r="AI472" s="1">
        <v>3.7</v>
      </c>
      <c r="AJ472" s="1">
        <v>1.8</v>
      </c>
      <c r="AK472" s="1" t="s">
        <v>50</v>
      </c>
      <c r="AL472" s="1" t="s">
        <v>50</v>
      </c>
      <c r="AM472" s="1" t="s">
        <v>50</v>
      </c>
      <c r="AN472" s="1" t="s">
        <v>50</v>
      </c>
      <c r="AO472" s="1" t="s">
        <v>50</v>
      </c>
      <c r="AP472" s="1" t="s">
        <v>50</v>
      </c>
      <c r="AQ472" s="1" t="s">
        <v>50</v>
      </c>
      <c r="AR472" s="1" t="s">
        <v>51</v>
      </c>
      <c r="AS472" s="1" t="s">
        <v>50</v>
      </c>
      <c r="AT472" s="1" t="s">
        <v>52</v>
      </c>
      <c r="AU472" s="1" t="s">
        <v>52</v>
      </c>
      <c r="AV472" s="1" t="s">
        <v>52</v>
      </c>
      <c r="AW472" s="6" t="s">
        <v>50</v>
      </c>
    </row>
    <row r="473" spans="1:49" x14ac:dyDescent="0.25">
      <c r="A473" s="4">
        <v>305288</v>
      </c>
      <c r="B473" s="1">
        <v>78</v>
      </c>
      <c r="D473" s="1">
        <v>78</v>
      </c>
      <c r="E473" s="1">
        <v>1</v>
      </c>
      <c r="F473" s="1" t="s">
        <v>533</v>
      </c>
      <c r="G473" s="3">
        <v>21917</v>
      </c>
      <c r="H473" s="1">
        <v>58</v>
      </c>
      <c r="I473" s="1" t="s">
        <v>56</v>
      </c>
      <c r="J473" s="1" t="s">
        <v>47</v>
      </c>
      <c r="K473" s="1" t="s">
        <v>58</v>
      </c>
      <c r="L473" s="1">
        <v>28.3</v>
      </c>
      <c r="M473" s="1">
        <v>120</v>
      </c>
      <c r="N473" s="1">
        <v>80</v>
      </c>
      <c r="O473" s="1">
        <v>40</v>
      </c>
      <c r="P473" s="1">
        <v>100</v>
      </c>
      <c r="Q473" s="1">
        <v>88</v>
      </c>
      <c r="R473" s="1" t="s">
        <v>54</v>
      </c>
      <c r="S473" s="1" t="s">
        <v>50</v>
      </c>
      <c r="T473" s="1" t="s">
        <v>50</v>
      </c>
      <c r="U473" s="1" t="s">
        <v>50</v>
      </c>
      <c r="V473" s="1" t="s">
        <v>50</v>
      </c>
      <c r="W473" s="1" t="s">
        <v>51</v>
      </c>
      <c r="X473" s="1" t="s">
        <v>50</v>
      </c>
      <c r="Y473" s="1" t="s">
        <v>50</v>
      </c>
      <c r="Z473" s="1" t="s">
        <v>52</v>
      </c>
      <c r="AA473" s="1" t="s">
        <v>50</v>
      </c>
      <c r="AB473" s="1" t="s">
        <v>50</v>
      </c>
      <c r="AC473" s="1">
        <v>77</v>
      </c>
      <c r="AD473" s="1">
        <v>90</v>
      </c>
      <c r="AF473" s="1">
        <v>4.2</v>
      </c>
      <c r="AK473" s="1" t="s">
        <v>50</v>
      </c>
      <c r="AL473" s="1" t="s">
        <v>50</v>
      </c>
      <c r="AM473" s="1" t="s">
        <v>50</v>
      </c>
      <c r="AN473" s="1" t="s">
        <v>50</v>
      </c>
      <c r="AO473" s="1" t="s">
        <v>51</v>
      </c>
      <c r="AP473" s="1" t="s">
        <v>51</v>
      </c>
      <c r="AQ473" s="1" t="s">
        <v>50</v>
      </c>
      <c r="AR473" s="1" t="s">
        <v>50</v>
      </c>
      <c r="AS473" s="1" t="s">
        <v>50</v>
      </c>
      <c r="AT473" s="1" t="s">
        <v>52</v>
      </c>
      <c r="AU473" s="1" t="s">
        <v>52</v>
      </c>
      <c r="AV473" s="1" t="s">
        <v>52</v>
      </c>
      <c r="AW473" s="6" t="s">
        <v>51</v>
      </c>
    </row>
    <row r="474" spans="1:49" x14ac:dyDescent="0.25">
      <c r="A474" s="4">
        <v>305493</v>
      </c>
      <c r="B474" s="1">
        <v>70</v>
      </c>
      <c r="C474" s="1">
        <v>70</v>
      </c>
      <c r="D474" s="1">
        <v>70</v>
      </c>
      <c r="E474" s="1">
        <v>1</v>
      </c>
      <c r="F474" s="1" t="s">
        <v>534</v>
      </c>
      <c r="G474" s="3">
        <v>16880</v>
      </c>
      <c r="H474" s="1">
        <v>72</v>
      </c>
      <c r="I474" s="1" t="s">
        <v>46</v>
      </c>
      <c r="J474" s="1" t="s">
        <v>57</v>
      </c>
      <c r="K474" s="1" t="s">
        <v>238</v>
      </c>
      <c r="L474" s="1">
        <v>31.9</v>
      </c>
      <c r="M474" s="1">
        <v>120</v>
      </c>
      <c r="N474" s="1">
        <v>60</v>
      </c>
      <c r="O474" s="1">
        <v>60</v>
      </c>
      <c r="P474" s="1">
        <v>90</v>
      </c>
      <c r="Q474" s="1">
        <v>81</v>
      </c>
      <c r="R474" s="1" t="s">
        <v>54</v>
      </c>
      <c r="S474" s="1" t="s">
        <v>51</v>
      </c>
      <c r="T474" s="1" t="s">
        <v>50</v>
      </c>
      <c r="U474" s="1" t="s">
        <v>50</v>
      </c>
      <c r="V474" s="1" t="s">
        <v>51</v>
      </c>
      <c r="W474" s="1" t="s">
        <v>50</v>
      </c>
      <c r="X474" s="1" t="s">
        <v>50</v>
      </c>
      <c r="Y474" s="1" t="s">
        <v>50</v>
      </c>
      <c r="Z474" s="1" t="s">
        <v>52</v>
      </c>
      <c r="AA474" s="1" t="s">
        <v>50</v>
      </c>
      <c r="AB474" s="1" t="s">
        <v>50</v>
      </c>
      <c r="AC474" s="1">
        <v>140</v>
      </c>
      <c r="AD474" s="1">
        <v>33</v>
      </c>
      <c r="AE474" s="1">
        <v>136</v>
      </c>
      <c r="AF474" s="1">
        <v>4.0999999999999996</v>
      </c>
      <c r="AI474" s="1">
        <v>4.9000000000000004</v>
      </c>
      <c r="AJ474" s="1">
        <v>1.8</v>
      </c>
      <c r="AK474" s="1" t="s">
        <v>50</v>
      </c>
      <c r="AL474" s="1" t="s">
        <v>51</v>
      </c>
      <c r="AM474" s="1" t="s">
        <v>50</v>
      </c>
      <c r="AN474" s="1" t="s">
        <v>50</v>
      </c>
      <c r="AO474" s="1" t="s">
        <v>51</v>
      </c>
      <c r="AP474" s="1" t="s">
        <v>50</v>
      </c>
      <c r="AQ474" s="1" t="s">
        <v>50</v>
      </c>
      <c r="AR474" s="1" t="s">
        <v>51</v>
      </c>
      <c r="AS474" s="1" t="s">
        <v>50</v>
      </c>
      <c r="AT474" s="1" t="s">
        <v>52</v>
      </c>
      <c r="AU474" s="1" t="s">
        <v>52</v>
      </c>
      <c r="AV474" s="1" t="s">
        <v>52</v>
      </c>
      <c r="AW474" s="6" t="s">
        <v>51</v>
      </c>
    </row>
    <row r="475" spans="1:49" x14ac:dyDescent="0.25">
      <c r="A475" s="4">
        <v>305614</v>
      </c>
      <c r="B475" s="1">
        <v>55</v>
      </c>
      <c r="C475" s="1">
        <v>55</v>
      </c>
      <c r="D475" s="1">
        <v>55</v>
      </c>
      <c r="E475" s="1">
        <v>1</v>
      </c>
      <c r="F475" s="1" t="s">
        <v>535</v>
      </c>
      <c r="G475" s="3">
        <v>18124</v>
      </c>
      <c r="H475" s="1">
        <v>69</v>
      </c>
      <c r="I475" s="1" t="s">
        <v>56</v>
      </c>
      <c r="J475" s="1" t="s">
        <v>57</v>
      </c>
      <c r="K475" s="1" t="s">
        <v>58</v>
      </c>
      <c r="L475" s="1">
        <v>40.299999999999997</v>
      </c>
      <c r="M475" s="1">
        <v>140</v>
      </c>
      <c r="N475" s="1">
        <v>80</v>
      </c>
      <c r="O475" s="1">
        <v>60</v>
      </c>
      <c r="P475" s="1">
        <v>110</v>
      </c>
      <c r="Q475" s="1">
        <v>90</v>
      </c>
      <c r="R475" s="1" t="s">
        <v>59</v>
      </c>
      <c r="S475" s="1" t="s">
        <v>51</v>
      </c>
      <c r="T475" s="1" t="s">
        <v>50</v>
      </c>
      <c r="U475" s="1" t="s">
        <v>50</v>
      </c>
      <c r="V475" s="1" t="s">
        <v>51</v>
      </c>
      <c r="W475" s="1" t="s">
        <v>50</v>
      </c>
      <c r="X475" s="1" t="s">
        <v>51</v>
      </c>
      <c r="Y475" s="1" t="s">
        <v>50</v>
      </c>
      <c r="Z475" s="1" t="s">
        <v>52</v>
      </c>
      <c r="AA475" s="1" t="s">
        <v>50</v>
      </c>
      <c r="AB475" s="1" t="s">
        <v>50</v>
      </c>
      <c r="AC475" s="1">
        <v>106</v>
      </c>
      <c r="AD475" s="1">
        <v>62</v>
      </c>
      <c r="AF475" s="1">
        <v>4.3</v>
      </c>
      <c r="AI475" s="1">
        <v>4.5</v>
      </c>
      <c r="AJ475" s="1">
        <v>2.6</v>
      </c>
      <c r="AK475" s="1" t="s">
        <v>51</v>
      </c>
      <c r="AL475" s="1" t="s">
        <v>50</v>
      </c>
      <c r="AM475" s="1" t="s">
        <v>50</v>
      </c>
      <c r="AN475" s="1" t="s">
        <v>51</v>
      </c>
      <c r="AO475" s="1" t="s">
        <v>51</v>
      </c>
      <c r="AP475" s="1" t="s">
        <v>51</v>
      </c>
      <c r="AQ475" s="1" t="s">
        <v>50</v>
      </c>
      <c r="AR475" s="1" t="s">
        <v>51</v>
      </c>
      <c r="AS475" s="1" t="s">
        <v>50</v>
      </c>
      <c r="AT475" s="1" t="s">
        <v>52</v>
      </c>
      <c r="AU475" s="1" t="s">
        <v>52</v>
      </c>
      <c r="AV475" s="1" t="s">
        <v>52</v>
      </c>
      <c r="AW475" s="6" t="s">
        <v>51</v>
      </c>
    </row>
    <row r="476" spans="1:49" x14ac:dyDescent="0.25">
      <c r="A476" s="4">
        <v>305798</v>
      </c>
      <c r="B476" s="1">
        <v>55</v>
      </c>
      <c r="C476" s="1">
        <v>55</v>
      </c>
      <c r="D476" s="1">
        <v>55</v>
      </c>
      <c r="E476" s="1">
        <v>1</v>
      </c>
      <c r="F476" s="1" t="s">
        <v>536</v>
      </c>
      <c r="G476" s="3">
        <v>21830</v>
      </c>
      <c r="H476" s="1">
        <v>59</v>
      </c>
      <c r="I476" s="1" t="s">
        <v>46</v>
      </c>
      <c r="J476" s="1" t="s">
        <v>70</v>
      </c>
      <c r="K476" s="1" t="s">
        <v>58</v>
      </c>
      <c r="L476" s="1">
        <v>43.4</v>
      </c>
      <c r="M476" s="1">
        <v>97</v>
      </c>
      <c r="N476" s="1">
        <v>75</v>
      </c>
      <c r="O476" s="1">
        <v>22</v>
      </c>
      <c r="P476" s="1">
        <v>86</v>
      </c>
      <c r="Q476" s="1">
        <v>118</v>
      </c>
      <c r="R476" s="1" t="s">
        <v>59</v>
      </c>
      <c r="S476" s="1" t="s">
        <v>50</v>
      </c>
      <c r="T476" s="1" t="s">
        <v>50</v>
      </c>
      <c r="U476" s="1" t="s">
        <v>51</v>
      </c>
      <c r="V476" s="1" t="s">
        <v>50</v>
      </c>
      <c r="W476" s="1" t="s">
        <v>50</v>
      </c>
      <c r="X476" s="1" t="s">
        <v>51</v>
      </c>
      <c r="Y476" s="1" t="s">
        <v>50</v>
      </c>
      <c r="Z476" s="1" t="b">
        <v>1</v>
      </c>
      <c r="AA476" s="1" t="s">
        <v>50</v>
      </c>
      <c r="AB476" s="1" t="s">
        <v>50</v>
      </c>
      <c r="AC476" s="1">
        <v>57</v>
      </c>
      <c r="AD476" s="1" t="s">
        <v>92</v>
      </c>
      <c r="AE476" s="1">
        <v>154</v>
      </c>
      <c r="AF476" s="1">
        <v>4.7</v>
      </c>
      <c r="AI476" s="1">
        <v>5.0999999999999996</v>
      </c>
      <c r="AJ476" s="1">
        <v>3.4</v>
      </c>
      <c r="AK476" s="1" t="s">
        <v>50</v>
      </c>
      <c r="AL476" s="1" t="s">
        <v>50</v>
      </c>
      <c r="AM476" s="1" t="s">
        <v>50</v>
      </c>
      <c r="AN476" s="1" t="s">
        <v>51</v>
      </c>
      <c r="AO476" s="1" t="s">
        <v>50</v>
      </c>
      <c r="AP476" s="1" t="s">
        <v>50</v>
      </c>
      <c r="AQ476" s="1" t="s">
        <v>50</v>
      </c>
      <c r="AR476" s="1" t="s">
        <v>50</v>
      </c>
      <c r="AS476" s="1" t="s">
        <v>50</v>
      </c>
      <c r="AT476" s="1" t="s">
        <v>52</v>
      </c>
      <c r="AU476" s="1" t="s">
        <v>52</v>
      </c>
      <c r="AV476" s="1" t="s">
        <v>52</v>
      </c>
      <c r="AW476" s="6" t="s">
        <v>51</v>
      </c>
    </row>
    <row r="477" spans="1:49" x14ac:dyDescent="0.25">
      <c r="A477" s="4">
        <v>306000</v>
      </c>
      <c r="B477" s="1">
        <v>65</v>
      </c>
      <c r="C477" s="1">
        <v>65</v>
      </c>
      <c r="D477" s="1">
        <v>65</v>
      </c>
      <c r="E477" s="1">
        <v>1</v>
      </c>
      <c r="F477" s="1" t="s">
        <v>537</v>
      </c>
      <c r="G477" s="3">
        <v>12982</v>
      </c>
      <c r="H477" s="1">
        <v>83</v>
      </c>
      <c r="I477" s="1" t="s">
        <v>56</v>
      </c>
      <c r="J477" s="1" t="s">
        <v>47</v>
      </c>
      <c r="K477" s="1" t="s">
        <v>58</v>
      </c>
      <c r="L477" s="1">
        <v>27.6</v>
      </c>
      <c r="M477" s="1">
        <v>120</v>
      </c>
      <c r="N477" s="1">
        <v>80</v>
      </c>
      <c r="O477" s="1">
        <v>40</v>
      </c>
      <c r="P477" s="1">
        <v>100</v>
      </c>
      <c r="Q477" s="1">
        <v>74</v>
      </c>
      <c r="R477" s="1" t="s">
        <v>54</v>
      </c>
      <c r="S477" s="1" t="s">
        <v>51</v>
      </c>
      <c r="T477" s="1" t="s">
        <v>50</v>
      </c>
      <c r="U477" s="1" t="s">
        <v>50</v>
      </c>
      <c r="V477" s="1" t="s">
        <v>51</v>
      </c>
      <c r="W477" s="1" t="s">
        <v>50</v>
      </c>
      <c r="X477" s="1" t="s">
        <v>50</v>
      </c>
      <c r="Y477" s="1" t="s">
        <v>50</v>
      </c>
      <c r="Z477" s="1" t="s">
        <v>52</v>
      </c>
      <c r="AA477" s="1" t="s">
        <v>50</v>
      </c>
      <c r="AB477" s="1" t="s">
        <v>50</v>
      </c>
      <c r="AC477" s="1">
        <v>96</v>
      </c>
      <c r="AD477" s="1">
        <v>63</v>
      </c>
      <c r="AE477" s="1">
        <v>130</v>
      </c>
      <c r="AF477" s="1">
        <v>4.2</v>
      </c>
      <c r="AI477" s="1">
        <v>2.6</v>
      </c>
      <c r="AJ477" s="1">
        <v>1.4</v>
      </c>
      <c r="AK477" s="1" t="s">
        <v>50</v>
      </c>
      <c r="AL477" s="1" t="s">
        <v>51</v>
      </c>
      <c r="AM477" s="1" t="s">
        <v>50</v>
      </c>
      <c r="AN477" s="1" t="s">
        <v>50</v>
      </c>
      <c r="AO477" s="1" t="s">
        <v>51</v>
      </c>
      <c r="AP477" s="1" t="s">
        <v>50</v>
      </c>
      <c r="AQ477" s="1" t="s">
        <v>50</v>
      </c>
      <c r="AR477" s="1" t="s">
        <v>50</v>
      </c>
      <c r="AS477" s="1" t="s">
        <v>50</v>
      </c>
      <c r="AT477" s="1" t="s">
        <v>52</v>
      </c>
      <c r="AU477" s="1" t="s">
        <v>52</v>
      </c>
      <c r="AV477" s="1" t="s">
        <v>52</v>
      </c>
      <c r="AW477" s="6" t="s">
        <v>51</v>
      </c>
    </row>
    <row r="478" spans="1:49" x14ac:dyDescent="0.25">
      <c r="A478" s="4">
        <v>306023</v>
      </c>
      <c r="B478" s="1">
        <v>59</v>
      </c>
      <c r="C478" s="1">
        <v>59</v>
      </c>
      <c r="D478" s="1">
        <v>59</v>
      </c>
      <c r="E478" s="1">
        <v>1</v>
      </c>
      <c r="F478" s="1" t="s">
        <v>538</v>
      </c>
      <c r="G478" s="3">
        <v>11809</v>
      </c>
      <c r="H478" s="1">
        <v>86</v>
      </c>
      <c r="I478" s="1" t="s">
        <v>56</v>
      </c>
      <c r="J478" s="1" t="s">
        <v>57</v>
      </c>
      <c r="K478" s="1" t="s">
        <v>48</v>
      </c>
      <c r="L478" s="1">
        <v>33</v>
      </c>
      <c r="M478" s="1">
        <v>120</v>
      </c>
      <c r="N478" s="1">
        <v>70</v>
      </c>
      <c r="O478" s="1">
        <v>50</v>
      </c>
      <c r="P478" s="1">
        <v>95</v>
      </c>
      <c r="Q478" s="1">
        <v>68</v>
      </c>
      <c r="R478" s="1" t="s">
        <v>59</v>
      </c>
      <c r="S478" s="1" t="s">
        <v>50</v>
      </c>
      <c r="T478" s="1" t="s">
        <v>50</v>
      </c>
      <c r="U478" s="1" t="s">
        <v>50</v>
      </c>
      <c r="V478" s="1" t="s">
        <v>51</v>
      </c>
      <c r="W478" s="1" t="s">
        <v>50</v>
      </c>
      <c r="X478" s="1" t="s">
        <v>51</v>
      </c>
      <c r="Y478" s="1" t="s">
        <v>50</v>
      </c>
      <c r="Z478" s="1" t="s">
        <v>52</v>
      </c>
      <c r="AA478" s="1" t="s">
        <v>50</v>
      </c>
      <c r="AB478" s="1" t="s">
        <v>50</v>
      </c>
      <c r="AC478" s="1">
        <v>98</v>
      </c>
      <c r="AD478" s="1">
        <v>60</v>
      </c>
      <c r="AF478" s="1">
        <v>4.4000000000000004</v>
      </c>
      <c r="AK478" s="1" t="s">
        <v>51</v>
      </c>
      <c r="AL478" s="1" t="s">
        <v>50</v>
      </c>
      <c r="AM478" s="1" t="s">
        <v>50</v>
      </c>
      <c r="AN478" s="1" t="s">
        <v>50</v>
      </c>
      <c r="AO478" s="1" t="s">
        <v>51</v>
      </c>
      <c r="AP478" s="1" t="s">
        <v>50</v>
      </c>
      <c r="AQ478" s="1" t="s">
        <v>50</v>
      </c>
      <c r="AR478" s="1" t="s">
        <v>50</v>
      </c>
      <c r="AS478" s="1" t="s">
        <v>50</v>
      </c>
      <c r="AT478" s="1" t="s">
        <v>52</v>
      </c>
      <c r="AU478" s="1" t="s">
        <v>52</v>
      </c>
      <c r="AV478" s="1" t="s">
        <v>52</v>
      </c>
      <c r="AW478" s="6" t="s">
        <v>51</v>
      </c>
    </row>
    <row r="479" spans="1:49" x14ac:dyDescent="0.25">
      <c r="A479" s="4">
        <v>306388</v>
      </c>
      <c r="B479" s="1">
        <v>55</v>
      </c>
      <c r="C479" s="1">
        <v>55</v>
      </c>
      <c r="D479" s="1">
        <v>55</v>
      </c>
      <c r="E479" s="1">
        <v>1</v>
      </c>
      <c r="F479" s="1" t="s">
        <v>539</v>
      </c>
      <c r="G479" s="3">
        <v>15528</v>
      </c>
      <c r="H479" s="1">
        <v>76</v>
      </c>
      <c r="I479" s="1" t="s">
        <v>46</v>
      </c>
      <c r="J479" s="1" t="s">
        <v>47</v>
      </c>
      <c r="K479" s="1" t="s">
        <v>58</v>
      </c>
      <c r="L479" s="1">
        <v>41.1</v>
      </c>
      <c r="M479" s="1">
        <v>130</v>
      </c>
      <c r="N479" s="1">
        <v>80</v>
      </c>
      <c r="O479" s="1">
        <v>50</v>
      </c>
      <c r="P479" s="1">
        <v>105</v>
      </c>
      <c r="Q479" s="1">
        <v>75</v>
      </c>
      <c r="R479" s="1" t="s">
        <v>54</v>
      </c>
      <c r="S479" s="1" t="s">
        <v>50</v>
      </c>
      <c r="T479" s="1" t="s">
        <v>50</v>
      </c>
      <c r="U479" s="1" t="s">
        <v>50</v>
      </c>
      <c r="V479" s="1" t="s">
        <v>51</v>
      </c>
      <c r="W479" s="1" t="s">
        <v>51</v>
      </c>
      <c r="X479" s="1" t="s">
        <v>50</v>
      </c>
      <c r="Y479" s="1" t="s">
        <v>50</v>
      </c>
      <c r="Z479" s="1" t="s">
        <v>52</v>
      </c>
      <c r="AA479" s="1" t="s">
        <v>50</v>
      </c>
      <c r="AB479" s="1" t="s">
        <v>50</v>
      </c>
      <c r="AC479" s="1">
        <v>71</v>
      </c>
      <c r="AD479" s="1">
        <v>72</v>
      </c>
      <c r="AE479" s="1">
        <v>140</v>
      </c>
      <c r="AF479" s="1">
        <v>4.5</v>
      </c>
      <c r="AI479" s="1">
        <v>5.5</v>
      </c>
      <c r="AJ479" s="1">
        <v>2.8</v>
      </c>
      <c r="AK479" s="1" t="s">
        <v>51</v>
      </c>
      <c r="AL479" s="1" t="s">
        <v>50</v>
      </c>
      <c r="AM479" s="1" t="s">
        <v>50</v>
      </c>
      <c r="AN479" s="1" t="s">
        <v>50</v>
      </c>
      <c r="AO479" s="1" t="s">
        <v>51</v>
      </c>
      <c r="AP479" s="1" t="s">
        <v>50</v>
      </c>
      <c r="AQ479" s="1" t="s">
        <v>50</v>
      </c>
      <c r="AR479" s="1" t="s">
        <v>50</v>
      </c>
      <c r="AS479" s="1" t="s">
        <v>50</v>
      </c>
      <c r="AT479" s="1" t="s">
        <v>52</v>
      </c>
      <c r="AU479" s="1" t="s">
        <v>52</v>
      </c>
      <c r="AV479" s="1" t="s">
        <v>52</v>
      </c>
      <c r="AW479" s="6" t="s">
        <v>51</v>
      </c>
    </row>
    <row r="480" spans="1:49" x14ac:dyDescent="0.25">
      <c r="A480" s="4">
        <v>306394</v>
      </c>
      <c r="B480" s="1">
        <v>70</v>
      </c>
      <c r="D480" s="1">
        <v>70</v>
      </c>
      <c r="E480" s="1">
        <v>1</v>
      </c>
      <c r="F480" s="1" t="s">
        <v>540</v>
      </c>
      <c r="G480" s="3">
        <v>18023</v>
      </c>
      <c r="H480" s="1">
        <v>69</v>
      </c>
      <c r="I480" s="1" t="s">
        <v>46</v>
      </c>
      <c r="J480" s="1" t="s">
        <v>47</v>
      </c>
      <c r="K480" s="1" t="s">
        <v>58</v>
      </c>
      <c r="L480" s="1">
        <v>44.7</v>
      </c>
      <c r="M480" s="1">
        <v>135</v>
      </c>
      <c r="N480" s="1">
        <v>60</v>
      </c>
      <c r="O480" s="1">
        <v>75</v>
      </c>
      <c r="P480" s="1">
        <v>97.5</v>
      </c>
      <c r="Q480" s="1">
        <v>75</v>
      </c>
      <c r="R480" s="1" t="s">
        <v>54</v>
      </c>
      <c r="S480" s="1" t="s">
        <v>50</v>
      </c>
      <c r="T480" s="1" t="s">
        <v>50</v>
      </c>
      <c r="U480" s="1" t="s">
        <v>50</v>
      </c>
      <c r="V480" s="1" t="s">
        <v>51</v>
      </c>
      <c r="W480" s="1" t="s">
        <v>51</v>
      </c>
      <c r="X480" s="1" t="s">
        <v>51</v>
      </c>
      <c r="Y480" s="1" t="s">
        <v>50</v>
      </c>
      <c r="Z480" s="1" t="s">
        <v>52</v>
      </c>
      <c r="AA480" s="1" t="s">
        <v>50</v>
      </c>
      <c r="AB480" s="1" t="s">
        <v>51</v>
      </c>
      <c r="AC480" s="1">
        <v>82</v>
      </c>
      <c r="AD480" s="1">
        <v>63</v>
      </c>
      <c r="AE480" s="1">
        <v>86</v>
      </c>
      <c r="AF480" s="1">
        <v>4.3</v>
      </c>
      <c r="AK480" s="1" t="s">
        <v>50</v>
      </c>
      <c r="AL480" s="1" t="s">
        <v>51</v>
      </c>
      <c r="AM480" s="1" t="s">
        <v>50</v>
      </c>
      <c r="AN480" s="1" t="s">
        <v>51</v>
      </c>
      <c r="AO480" s="1" t="s">
        <v>51</v>
      </c>
      <c r="AP480" s="1" t="s">
        <v>51</v>
      </c>
      <c r="AQ480" s="1" t="s">
        <v>50</v>
      </c>
      <c r="AR480" s="1" t="s">
        <v>51</v>
      </c>
      <c r="AS480" s="1" t="s">
        <v>50</v>
      </c>
      <c r="AT480" s="1" t="s">
        <v>52</v>
      </c>
      <c r="AU480" s="1" t="s">
        <v>52</v>
      </c>
      <c r="AV480" s="1" t="s">
        <v>52</v>
      </c>
      <c r="AW480" s="6" t="s">
        <v>51</v>
      </c>
    </row>
    <row r="481" spans="1:49" x14ac:dyDescent="0.25">
      <c r="A481" s="4">
        <v>306617</v>
      </c>
      <c r="B481" s="1">
        <v>65</v>
      </c>
      <c r="C481" s="1">
        <v>65</v>
      </c>
      <c r="D481" s="1">
        <v>65</v>
      </c>
      <c r="E481" s="1">
        <v>1</v>
      </c>
      <c r="F481" s="1" t="s">
        <v>541</v>
      </c>
      <c r="G481" s="3">
        <v>6365</v>
      </c>
      <c r="H481" s="1">
        <v>101</v>
      </c>
      <c r="I481" s="1" t="s">
        <v>46</v>
      </c>
      <c r="J481" s="1" t="s">
        <v>70</v>
      </c>
      <c r="K481" s="1" t="s">
        <v>58</v>
      </c>
      <c r="L481" s="1">
        <v>23.3</v>
      </c>
      <c r="M481" s="1">
        <v>90</v>
      </c>
      <c r="N481" s="1">
        <v>60</v>
      </c>
      <c r="O481" s="1">
        <v>30</v>
      </c>
      <c r="P481" s="1">
        <v>75</v>
      </c>
      <c r="Q481" s="1">
        <v>78</v>
      </c>
      <c r="R481" s="1" t="s">
        <v>54</v>
      </c>
      <c r="S481" s="1" t="s">
        <v>51</v>
      </c>
      <c r="T481" s="1" t="s">
        <v>50</v>
      </c>
      <c r="U481" s="1" t="s">
        <v>50</v>
      </c>
      <c r="V481" s="1" t="s">
        <v>51</v>
      </c>
      <c r="W481" s="1" t="s">
        <v>50</v>
      </c>
      <c r="X481" s="1" t="s">
        <v>50</v>
      </c>
      <c r="Y481" s="1" t="s">
        <v>50</v>
      </c>
      <c r="Z481" s="1" t="s">
        <v>52</v>
      </c>
      <c r="AA481" s="1" t="s">
        <v>50</v>
      </c>
      <c r="AB481" s="1" t="s">
        <v>51</v>
      </c>
      <c r="AC481" s="1">
        <v>118</v>
      </c>
      <c r="AD481" s="1">
        <v>33</v>
      </c>
      <c r="AE481" s="1">
        <v>143</v>
      </c>
      <c r="AF481" s="1">
        <v>4.5999999999999996</v>
      </c>
      <c r="AI481" s="1">
        <v>5.6</v>
      </c>
      <c r="AJ481" s="1">
        <v>2.7</v>
      </c>
      <c r="AK481" s="1" t="s">
        <v>50</v>
      </c>
      <c r="AL481" s="1" t="s">
        <v>50</v>
      </c>
      <c r="AM481" s="1" t="s">
        <v>50</v>
      </c>
      <c r="AN481" s="1" t="s">
        <v>50</v>
      </c>
      <c r="AO481" s="1" t="s">
        <v>51</v>
      </c>
      <c r="AP481" s="1" t="s">
        <v>50</v>
      </c>
      <c r="AQ481" s="1" t="s">
        <v>50</v>
      </c>
      <c r="AR481" s="1" t="s">
        <v>50</v>
      </c>
      <c r="AS481" s="1" t="s">
        <v>50</v>
      </c>
      <c r="AT481" s="1" t="s">
        <v>52</v>
      </c>
      <c r="AU481" s="1" t="s">
        <v>52</v>
      </c>
      <c r="AV481" s="1" t="s">
        <v>52</v>
      </c>
      <c r="AW481" s="6" t="s">
        <v>51</v>
      </c>
    </row>
    <row r="482" spans="1:49" x14ac:dyDescent="0.25">
      <c r="A482" s="4">
        <v>306928</v>
      </c>
      <c r="B482" s="1">
        <v>60</v>
      </c>
      <c r="C482" s="1">
        <v>60</v>
      </c>
      <c r="D482" s="1">
        <v>40</v>
      </c>
      <c r="E482" s="1">
        <v>1</v>
      </c>
      <c r="F482" s="1" t="s">
        <v>542</v>
      </c>
      <c r="G482" s="3">
        <v>19560</v>
      </c>
      <c r="H482" s="1">
        <v>65</v>
      </c>
      <c r="I482" s="1" t="s">
        <v>46</v>
      </c>
      <c r="J482" s="1" t="s">
        <v>57</v>
      </c>
      <c r="K482" s="1" t="s">
        <v>58</v>
      </c>
      <c r="L482" s="1">
        <v>24.8</v>
      </c>
      <c r="M482" s="1">
        <v>120</v>
      </c>
      <c r="N482" s="1">
        <v>70</v>
      </c>
      <c r="O482" s="1">
        <v>50</v>
      </c>
      <c r="P482" s="1">
        <v>95</v>
      </c>
      <c r="Q482" s="1">
        <v>93</v>
      </c>
      <c r="R482" s="1" t="s">
        <v>54</v>
      </c>
      <c r="S482" s="1" t="s">
        <v>50</v>
      </c>
      <c r="T482" s="1" t="s">
        <v>50</v>
      </c>
      <c r="U482" s="1" t="s">
        <v>50</v>
      </c>
      <c r="V482" s="1" t="s">
        <v>50</v>
      </c>
      <c r="W482" s="1" t="s">
        <v>50</v>
      </c>
      <c r="X482" s="1" t="s">
        <v>50</v>
      </c>
      <c r="Y482" s="1" t="s">
        <v>50</v>
      </c>
      <c r="Z482" s="1" t="s">
        <v>52</v>
      </c>
      <c r="AA482" s="1" t="s">
        <v>50</v>
      </c>
      <c r="AB482" s="1" t="s">
        <v>50</v>
      </c>
      <c r="AK482" s="1" t="s">
        <v>50</v>
      </c>
      <c r="AL482" s="1" t="s">
        <v>51</v>
      </c>
      <c r="AM482" s="1" t="s">
        <v>50</v>
      </c>
      <c r="AN482" s="1" t="s">
        <v>51</v>
      </c>
      <c r="AO482" s="1" t="s">
        <v>50</v>
      </c>
      <c r="AP482" s="1" t="s">
        <v>50</v>
      </c>
      <c r="AQ482" s="1" t="s">
        <v>50</v>
      </c>
      <c r="AR482" s="1" t="s">
        <v>50</v>
      </c>
      <c r="AS482" s="1" t="s">
        <v>50</v>
      </c>
      <c r="AT482" s="1" t="s">
        <v>52</v>
      </c>
      <c r="AU482" s="1" t="s">
        <v>52</v>
      </c>
      <c r="AV482" s="1" t="s">
        <v>52</v>
      </c>
      <c r="AW482" s="6" t="s">
        <v>50</v>
      </c>
    </row>
    <row r="483" spans="1:49" x14ac:dyDescent="0.25">
      <c r="A483" s="4">
        <v>307020</v>
      </c>
      <c r="B483" s="1">
        <v>56</v>
      </c>
      <c r="C483" s="1">
        <v>56</v>
      </c>
      <c r="D483" s="1">
        <v>56</v>
      </c>
      <c r="E483" s="1">
        <v>1</v>
      </c>
      <c r="F483" s="1" t="s">
        <v>543</v>
      </c>
      <c r="G483" s="3">
        <v>17670</v>
      </c>
      <c r="H483" s="1">
        <v>70</v>
      </c>
      <c r="I483" s="1" t="s">
        <v>56</v>
      </c>
      <c r="J483" s="1" t="s">
        <v>57</v>
      </c>
      <c r="K483" s="1" t="s">
        <v>58</v>
      </c>
      <c r="L483" s="1">
        <v>28.8</v>
      </c>
      <c r="M483" s="1">
        <v>120</v>
      </c>
      <c r="N483" s="1">
        <v>80</v>
      </c>
      <c r="O483" s="1">
        <v>40</v>
      </c>
      <c r="P483" s="1">
        <v>100</v>
      </c>
      <c r="Q483" s="1">
        <v>67</v>
      </c>
      <c r="R483" s="1" t="s">
        <v>54</v>
      </c>
      <c r="S483" s="1" t="s">
        <v>50</v>
      </c>
      <c r="T483" s="1" t="s">
        <v>51</v>
      </c>
      <c r="U483" s="1" t="s">
        <v>50</v>
      </c>
      <c r="V483" s="1" t="s">
        <v>51</v>
      </c>
      <c r="W483" s="1" t="s">
        <v>50</v>
      </c>
      <c r="X483" s="1" t="s">
        <v>50</v>
      </c>
      <c r="Y483" s="1" t="s">
        <v>50</v>
      </c>
      <c r="Z483" s="1" t="s">
        <v>52</v>
      </c>
      <c r="AA483" s="1" t="s">
        <v>50</v>
      </c>
      <c r="AB483" s="1" t="s">
        <v>50</v>
      </c>
      <c r="AC483" s="1">
        <v>108</v>
      </c>
      <c r="AF483" s="1">
        <v>5</v>
      </c>
      <c r="AK483" s="1" t="s">
        <v>50</v>
      </c>
      <c r="AL483" s="1" t="s">
        <v>50</v>
      </c>
      <c r="AM483" s="1" t="s">
        <v>50</v>
      </c>
      <c r="AN483" s="1" t="s">
        <v>51</v>
      </c>
      <c r="AO483" s="1" t="s">
        <v>51</v>
      </c>
      <c r="AP483" s="1" t="s">
        <v>50</v>
      </c>
      <c r="AQ483" s="1" t="s">
        <v>50</v>
      </c>
      <c r="AR483" s="1" t="s">
        <v>51</v>
      </c>
      <c r="AS483" s="1" t="s">
        <v>50</v>
      </c>
      <c r="AT483" s="1" t="s">
        <v>52</v>
      </c>
      <c r="AU483" s="1" t="s">
        <v>52</v>
      </c>
      <c r="AV483" s="1" t="s">
        <v>52</v>
      </c>
      <c r="AW483" s="6" t="s">
        <v>51</v>
      </c>
    </row>
    <row r="484" spans="1:49" x14ac:dyDescent="0.25">
      <c r="A484" s="4">
        <v>307303</v>
      </c>
      <c r="B484" s="1">
        <v>60</v>
      </c>
      <c r="C484" s="1">
        <v>60</v>
      </c>
      <c r="D484" s="1">
        <v>60</v>
      </c>
      <c r="E484" s="1">
        <v>1</v>
      </c>
      <c r="F484" s="1" t="s">
        <v>544</v>
      </c>
      <c r="G484" s="3">
        <v>11272</v>
      </c>
      <c r="H484" s="1">
        <v>88</v>
      </c>
      <c r="I484" s="1" t="s">
        <v>46</v>
      </c>
      <c r="J484" s="1" t="s">
        <v>57</v>
      </c>
      <c r="K484" s="1" t="s">
        <v>58</v>
      </c>
      <c r="L484" s="1">
        <v>19.3</v>
      </c>
      <c r="M484" s="1">
        <v>135</v>
      </c>
      <c r="N484" s="1">
        <v>70</v>
      </c>
      <c r="O484" s="1">
        <v>65</v>
      </c>
      <c r="P484" s="1">
        <v>102.5</v>
      </c>
      <c r="Q484" s="1">
        <v>71</v>
      </c>
      <c r="R484" s="1" t="s">
        <v>54</v>
      </c>
      <c r="S484" s="1" t="s">
        <v>50</v>
      </c>
      <c r="T484" s="1" t="s">
        <v>50</v>
      </c>
      <c r="U484" s="1" t="s">
        <v>50</v>
      </c>
      <c r="V484" s="1" t="s">
        <v>51</v>
      </c>
      <c r="W484" s="1" t="s">
        <v>51</v>
      </c>
      <c r="X484" s="1" t="s">
        <v>50</v>
      </c>
      <c r="Y484" s="1" t="s">
        <v>50</v>
      </c>
      <c r="Z484" s="1" t="s">
        <v>52</v>
      </c>
      <c r="AA484" s="1" t="s">
        <v>50</v>
      </c>
      <c r="AB484" s="1" t="s">
        <v>51</v>
      </c>
      <c r="AC484" s="1">
        <v>109</v>
      </c>
      <c r="AD484" s="1">
        <v>39</v>
      </c>
      <c r="AE484" s="1">
        <v>115</v>
      </c>
      <c r="AF484" s="1">
        <v>4.3</v>
      </c>
      <c r="AG484" s="1">
        <v>735</v>
      </c>
      <c r="AI484" s="1">
        <v>4.3</v>
      </c>
      <c r="AJ484" s="1">
        <v>2.5</v>
      </c>
      <c r="AK484" s="1" t="s">
        <v>50</v>
      </c>
      <c r="AL484" s="1" t="s">
        <v>51</v>
      </c>
      <c r="AM484" s="1" t="s">
        <v>50</v>
      </c>
      <c r="AN484" s="1" t="s">
        <v>51</v>
      </c>
      <c r="AO484" s="1" t="s">
        <v>50</v>
      </c>
      <c r="AP484" s="1" t="s">
        <v>50</v>
      </c>
      <c r="AQ484" s="1" t="s">
        <v>50</v>
      </c>
      <c r="AR484" s="1" t="s">
        <v>50</v>
      </c>
      <c r="AS484" s="1" t="s">
        <v>50</v>
      </c>
      <c r="AT484" s="1" t="s">
        <v>52</v>
      </c>
      <c r="AU484" s="1" t="s">
        <v>52</v>
      </c>
      <c r="AV484" s="1" t="s">
        <v>52</v>
      </c>
      <c r="AW484" s="6" t="s">
        <v>51</v>
      </c>
    </row>
    <row r="485" spans="1:49" x14ac:dyDescent="0.25">
      <c r="A485" s="4">
        <v>307305</v>
      </c>
      <c r="B485" s="1">
        <v>56</v>
      </c>
      <c r="C485" s="1">
        <v>56</v>
      </c>
      <c r="E485" s="1">
        <v>1</v>
      </c>
      <c r="F485" s="1" t="s">
        <v>545</v>
      </c>
      <c r="G485" s="3">
        <v>14834</v>
      </c>
      <c r="H485" s="1">
        <v>78</v>
      </c>
      <c r="I485" s="1" t="s">
        <v>46</v>
      </c>
      <c r="J485" s="1" t="s">
        <v>47</v>
      </c>
      <c r="K485" s="1" t="s">
        <v>58</v>
      </c>
      <c r="L485" s="1">
        <v>32</v>
      </c>
      <c r="M485" s="1">
        <v>110</v>
      </c>
      <c r="N485" s="1">
        <v>70</v>
      </c>
      <c r="O485" s="1">
        <v>40</v>
      </c>
      <c r="P485" s="1">
        <v>90</v>
      </c>
      <c r="Q485" s="1">
        <v>47</v>
      </c>
      <c r="R485" s="1" t="s">
        <v>54</v>
      </c>
      <c r="S485" s="1" t="s">
        <v>50</v>
      </c>
      <c r="T485" s="1" t="s">
        <v>50</v>
      </c>
      <c r="U485" s="1" t="s">
        <v>50</v>
      </c>
      <c r="V485" s="1" t="s">
        <v>50</v>
      </c>
      <c r="W485" s="1" t="s">
        <v>51</v>
      </c>
      <c r="X485" s="1" t="s">
        <v>51</v>
      </c>
      <c r="Y485" s="1" t="s">
        <v>50</v>
      </c>
      <c r="Z485" s="1" t="s">
        <v>52</v>
      </c>
      <c r="AA485" s="1" t="s">
        <v>50</v>
      </c>
      <c r="AB485" s="1" t="s">
        <v>50</v>
      </c>
      <c r="AC485" s="1">
        <v>148</v>
      </c>
      <c r="AD485" s="1">
        <v>29</v>
      </c>
      <c r="AE485" s="1">
        <v>140</v>
      </c>
      <c r="AF485" s="1">
        <v>5.0999999999999996</v>
      </c>
      <c r="AK485" s="1" t="s">
        <v>50</v>
      </c>
      <c r="AL485" s="1" t="s">
        <v>50</v>
      </c>
      <c r="AM485" s="1" t="s">
        <v>50</v>
      </c>
      <c r="AN485" s="1" t="s">
        <v>51</v>
      </c>
      <c r="AO485" s="1" t="s">
        <v>51</v>
      </c>
      <c r="AP485" s="1" t="s">
        <v>51</v>
      </c>
      <c r="AQ485" s="1" t="s">
        <v>50</v>
      </c>
      <c r="AR485" s="1" t="s">
        <v>50</v>
      </c>
      <c r="AS485" s="1" t="s">
        <v>50</v>
      </c>
      <c r="AT485" s="1" t="s">
        <v>52</v>
      </c>
      <c r="AU485" s="1" t="s">
        <v>52</v>
      </c>
      <c r="AV485" s="1" t="s">
        <v>52</v>
      </c>
      <c r="AW485" s="6" t="s">
        <v>51</v>
      </c>
    </row>
    <row r="486" spans="1:49" x14ac:dyDescent="0.25">
      <c r="A486" s="4">
        <v>307376</v>
      </c>
      <c r="B486" s="1">
        <v>56</v>
      </c>
      <c r="C486" s="1">
        <v>56</v>
      </c>
      <c r="D486" s="1">
        <v>56</v>
      </c>
      <c r="E486" s="1">
        <v>1</v>
      </c>
      <c r="F486" s="1" t="s">
        <v>546</v>
      </c>
      <c r="G486" s="3">
        <v>21481</v>
      </c>
      <c r="H486" s="1">
        <v>60</v>
      </c>
      <c r="I486" s="1" t="s">
        <v>56</v>
      </c>
      <c r="J486" s="1" t="s">
        <v>57</v>
      </c>
      <c r="K486" s="1" t="s">
        <v>58</v>
      </c>
      <c r="L486" s="1">
        <v>33.1</v>
      </c>
      <c r="M486" s="1">
        <v>125</v>
      </c>
      <c r="N486" s="1">
        <v>60</v>
      </c>
      <c r="O486" s="1">
        <v>65</v>
      </c>
      <c r="P486" s="1">
        <v>92.5</v>
      </c>
      <c r="Q486" s="1">
        <v>94</v>
      </c>
      <c r="R486" s="1" t="s">
        <v>49</v>
      </c>
      <c r="S486" s="1" t="s">
        <v>50</v>
      </c>
      <c r="T486" s="1" t="s">
        <v>50</v>
      </c>
      <c r="U486" s="1" t="s">
        <v>50</v>
      </c>
      <c r="V486" s="1" t="s">
        <v>51</v>
      </c>
      <c r="W486" s="1" t="s">
        <v>50</v>
      </c>
      <c r="X486" s="1" t="s">
        <v>50</v>
      </c>
      <c r="Y486" s="1" t="s">
        <v>50</v>
      </c>
      <c r="Z486" s="1" t="s">
        <v>52</v>
      </c>
      <c r="AA486" s="1" t="s">
        <v>50</v>
      </c>
      <c r="AB486" s="1" t="s">
        <v>50</v>
      </c>
      <c r="AC486" s="1">
        <v>78</v>
      </c>
      <c r="AD486" s="1" t="s">
        <v>92</v>
      </c>
      <c r="AF486" s="1">
        <v>4.5999999999999996</v>
      </c>
      <c r="AI486" s="1">
        <v>6.6</v>
      </c>
      <c r="AJ486" s="1">
        <v>4.9000000000000004</v>
      </c>
      <c r="AK486" s="1" t="s">
        <v>50</v>
      </c>
      <c r="AL486" s="1" t="s">
        <v>50</v>
      </c>
      <c r="AM486" s="1" t="s">
        <v>50</v>
      </c>
      <c r="AN486" s="1" t="s">
        <v>50</v>
      </c>
      <c r="AO486" s="1" t="s">
        <v>50</v>
      </c>
      <c r="AP486" s="1" t="s">
        <v>50</v>
      </c>
      <c r="AQ486" s="1" t="s">
        <v>50</v>
      </c>
      <c r="AR486" s="1" t="s">
        <v>50</v>
      </c>
      <c r="AS486" s="1" t="s">
        <v>50</v>
      </c>
      <c r="AT486" s="1" t="s">
        <v>52</v>
      </c>
      <c r="AU486" s="1" t="s">
        <v>52</v>
      </c>
      <c r="AV486" s="1" t="s">
        <v>52</v>
      </c>
      <c r="AW486" s="6" t="s">
        <v>51</v>
      </c>
    </row>
    <row r="487" spans="1:49" x14ac:dyDescent="0.25">
      <c r="A487" s="4">
        <v>307563</v>
      </c>
      <c r="B487" s="1">
        <v>65</v>
      </c>
      <c r="C487" s="1">
        <v>65</v>
      </c>
      <c r="D487" s="1">
        <v>65</v>
      </c>
      <c r="E487" s="1">
        <v>1</v>
      </c>
      <c r="F487" s="1" t="s">
        <v>547</v>
      </c>
      <c r="G487" s="3">
        <v>12753</v>
      </c>
      <c r="H487" s="1">
        <v>84</v>
      </c>
      <c r="I487" s="1" t="s">
        <v>56</v>
      </c>
      <c r="J487" s="1" t="s">
        <v>47</v>
      </c>
      <c r="K487" s="1" t="s">
        <v>58</v>
      </c>
      <c r="L487" s="1">
        <v>28.7</v>
      </c>
      <c r="M487" s="1">
        <v>120</v>
      </c>
      <c r="N487" s="1">
        <v>70</v>
      </c>
      <c r="O487" s="1">
        <v>50</v>
      </c>
      <c r="P487" s="1">
        <v>95</v>
      </c>
      <c r="Q487" s="1">
        <v>63</v>
      </c>
      <c r="R487" s="1" t="s">
        <v>59</v>
      </c>
      <c r="S487" s="1" t="s">
        <v>51</v>
      </c>
      <c r="T487" s="1" t="s">
        <v>51</v>
      </c>
      <c r="U487" s="1" t="s">
        <v>51</v>
      </c>
      <c r="V487" s="1" t="s">
        <v>50</v>
      </c>
      <c r="W487" s="1" t="s">
        <v>50</v>
      </c>
      <c r="X487" s="1" t="s">
        <v>50</v>
      </c>
      <c r="Y487" s="1" t="s">
        <v>50</v>
      </c>
      <c r="Z487" s="1" t="s">
        <v>52</v>
      </c>
      <c r="AA487" s="1" t="s">
        <v>51</v>
      </c>
      <c r="AB487" s="1" t="s">
        <v>51</v>
      </c>
      <c r="AC487" s="1">
        <v>102</v>
      </c>
      <c r="AD487" s="1">
        <v>58</v>
      </c>
      <c r="AE487" s="1">
        <v>110</v>
      </c>
      <c r="AF487" s="1">
        <v>5</v>
      </c>
      <c r="AI487" s="1">
        <v>4.7</v>
      </c>
      <c r="AJ487" s="1">
        <v>3.1</v>
      </c>
      <c r="AK487" s="1" t="s">
        <v>50</v>
      </c>
      <c r="AL487" s="1" t="s">
        <v>50</v>
      </c>
      <c r="AM487" s="1" t="s">
        <v>50</v>
      </c>
      <c r="AN487" s="1" t="s">
        <v>50</v>
      </c>
      <c r="AO487" s="1" t="s">
        <v>51</v>
      </c>
      <c r="AP487" s="1" t="s">
        <v>51</v>
      </c>
      <c r="AQ487" s="1" t="s">
        <v>50</v>
      </c>
      <c r="AR487" s="1" t="s">
        <v>50</v>
      </c>
      <c r="AS487" s="1" t="s">
        <v>50</v>
      </c>
      <c r="AT487" s="1" t="s">
        <v>52</v>
      </c>
      <c r="AU487" s="1" t="s">
        <v>52</v>
      </c>
      <c r="AV487" s="1" t="s">
        <v>52</v>
      </c>
      <c r="AW487" s="6" t="s">
        <v>51</v>
      </c>
    </row>
    <row r="488" spans="1:49" x14ac:dyDescent="0.25">
      <c r="A488" s="4">
        <v>307793</v>
      </c>
      <c r="B488" s="1">
        <v>65</v>
      </c>
      <c r="C488" s="1">
        <v>65</v>
      </c>
      <c r="D488" s="1">
        <v>65</v>
      </c>
      <c r="E488" s="1">
        <v>1</v>
      </c>
      <c r="F488" s="1" t="s">
        <v>548</v>
      </c>
      <c r="G488" s="3">
        <v>12976</v>
      </c>
      <c r="H488" s="1">
        <v>83</v>
      </c>
      <c r="I488" s="1" t="s">
        <v>46</v>
      </c>
      <c r="J488" s="1" t="s">
        <v>57</v>
      </c>
      <c r="K488" s="1" t="s">
        <v>58</v>
      </c>
      <c r="L488" s="1">
        <v>32.9</v>
      </c>
      <c r="M488" s="1">
        <v>135</v>
      </c>
      <c r="N488" s="1">
        <v>80</v>
      </c>
      <c r="O488" s="1">
        <v>55</v>
      </c>
      <c r="P488" s="1">
        <v>107.5</v>
      </c>
      <c r="Q488" s="1">
        <v>100</v>
      </c>
      <c r="R488" s="1" t="s">
        <v>59</v>
      </c>
      <c r="S488" s="1" t="s">
        <v>50</v>
      </c>
      <c r="T488" s="1" t="s">
        <v>50</v>
      </c>
      <c r="U488" s="1" t="s">
        <v>50</v>
      </c>
      <c r="V488" s="1" t="s">
        <v>51</v>
      </c>
      <c r="W488" s="1" t="s">
        <v>50</v>
      </c>
      <c r="X488" s="1" t="s">
        <v>50</v>
      </c>
      <c r="Y488" s="1" t="s">
        <v>51</v>
      </c>
      <c r="Z488" s="1" t="s">
        <v>52</v>
      </c>
      <c r="AA488" s="1" t="s">
        <v>50</v>
      </c>
      <c r="AB488" s="1" t="s">
        <v>50</v>
      </c>
      <c r="AC488" s="1">
        <v>68</v>
      </c>
      <c r="AD488" s="1">
        <v>72</v>
      </c>
      <c r="AE488" s="1">
        <v>125</v>
      </c>
      <c r="AF488" s="1">
        <v>3.9</v>
      </c>
      <c r="AI488" s="1">
        <v>5.4</v>
      </c>
      <c r="AJ488" s="1">
        <v>2.9</v>
      </c>
      <c r="AK488" s="1" t="s">
        <v>50</v>
      </c>
      <c r="AL488" s="1" t="s">
        <v>51</v>
      </c>
      <c r="AM488" s="1" t="s">
        <v>50</v>
      </c>
      <c r="AN488" s="1" t="s">
        <v>50</v>
      </c>
      <c r="AO488" s="1" t="s">
        <v>51</v>
      </c>
      <c r="AP488" s="1" t="s">
        <v>50</v>
      </c>
      <c r="AQ488" s="1" t="s">
        <v>50</v>
      </c>
      <c r="AR488" s="1" t="s">
        <v>51</v>
      </c>
      <c r="AS488" s="1" t="s">
        <v>50</v>
      </c>
      <c r="AT488" s="1" t="s">
        <v>52</v>
      </c>
      <c r="AU488" s="1" t="s">
        <v>52</v>
      </c>
      <c r="AV488" s="1" t="s">
        <v>52</v>
      </c>
      <c r="AW488" s="6" t="s">
        <v>51</v>
      </c>
    </row>
    <row r="489" spans="1:49" x14ac:dyDescent="0.25">
      <c r="A489" s="4">
        <v>307808</v>
      </c>
      <c r="B489" s="1">
        <v>65</v>
      </c>
      <c r="C489" s="1">
        <v>65</v>
      </c>
      <c r="D489" s="1">
        <v>65</v>
      </c>
      <c r="E489" s="1">
        <v>1</v>
      </c>
      <c r="F489" s="1" t="s">
        <v>549</v>
      </c>
      <c r="G489" s="3">
        <v>10148</v>
      </c>
      <c r="H489" s="1">
        <v>91</v>
      </c>
      <c r="I489" s="1" t="s">
        <v>56</v>
      </c>
      <c r="J489" s="1" t="s">
        <v>47</v>
      </c>
      <c r="K489" s="1" t="s">
        <v>58</v>
      </c>
      <c r="L489" s="1">
        <v>18.3</v>
      </c>
      <c r="M489" s="1">
        <v>110</v>
      </c>
      <c r="N489" s="1">
        <v>60</v>
      </c>
      <c r="O489" s="1">
        <v>50</v>
      </c>
      <c r="P489" s="1">
        <v>85</v>
      </c>
      <c r="Q489" s="1">
        <v>80</v>
      </c>
      <c r="R489" s="1" t="s">
        <v>59</v>
      </c>
      <c r="S489" s="1" t="s">
        <v>51</v>
      </c>
      <c r="T489" s="1" t="s">
        <v>50</v>
      </c>
      <c r="U489" s="1" t="s">
        <v>51</v>
      </c>
      <c r="V489" s="1" t="s">
        <v>50</v>
      </c>
      <c r="W489" s="1" t="s">
        <v>50</v>
      </c>
      <c r="X489" s="1" t="s">
        <v>51</v>
      </c>
      <c r="Y489" s="1" t="s">
        <v>51</v>
      </c>
      <c r="Z489" s="1" t="s">
        <v>52</v>
      </c>
      <c r="AA489" s="1" t="s">
        <v>50</v>
      </c>
      <c r="AB489" s="1" t="s">
        <v>50</v>
      </c>
      <c r="AK489" s="1" t="s">
        <v>50</v>
      </c>
      <c r="AL489" s="1" t="s">
        <v>50</v>
      </c>
      <c r="AM489" s="1" t="s">
        <v>50</v>
      </c>
      <c r="AN489" s="1" t="s">
        <v>51</v>
      </c>
      <c r="AO489" s="1" t="s">
        <v>51</v>
      </c>
      <c r="AP489" s="1" t="s">
        <v>50</v>
      </c>
      <c r="AQ489" s="1" t="s">
        <v>50</v>
      </c>
      <c r="AR489" s="1" t="s">
        <v>50</v>
      </c>
      <c r="AS489" s="1" t="s">
        <v>50</v>
      </c>
      <c r="AT489" s="1" t="s">
        <v>52</v>
      </c>
      <c r="AU489" s="1" t="s">
        <v>52</v>
      </c>
      <c r="AV489" s="1" t="s">
        <v>52</v>
      </c>
      <c r="AW489" s="6" t="s">
        <v>51</v>
      </c>
    </row>
    <row r="490" spans="1:49" x14ac:dyDescent="0.25">
      <c r="A490" s="4">
        <v>307951</v>
      </c>
      <c r="B490" s="1">
        <v>65</v>
      </c>
      <c r="C490" s="1">
        <v>65</v>
      </c>
      <c r="D490" s="1">
        <v>65</v>
      </c>
      <c r="E490" s="1">
        <v>1</v>
      </c>
      <c r="F490" s="1" t="s">
        <v>550</v>
      </c>
      <c r="G490" s="3">
        <v>13623</v>
      </c>
      <c r="H490" s="1">
        <v>81</v>
      </c>
      <c r="I490" s="1" t="s">
        <v>46</v>
      </c>
      <c r="J490" s="1" t="s">
        <v>47</v>
      </c>
      <c r="K490" s="1" t="s">
        <v>58</v>
      </c>
      <c r="L490" s="1">
        <v>22.2</v>
      </c>
      <c r="M490" s="1">
        <v>160</v>
      </c>
      <c r="N490" s="1">
        <v>90</v>
      </c>
      <c r="O490" s="1">
        <v>70</v>
      </c>
      <c r="P490" s="1">
        <v>125</v>
      </c>
      <c r="Q490" s="1">
        <v>69</v>
      </c>
      <c r="R490" s="1" t="s">
        <v>49</v>
      </c>
      <c r="S490" s="1" t="s">
        <v>50</v>
      </c>
      <c r="T490" s="1" t="s">
        <v>50</v>
      </c>
      <c r="U490" s="1" t="s">
        <v>50</v>
      </c>
      <c r="V490" s="1" t="s">
        <v>51</v>
      </c>
      <c r="W490" s="1" t="s">
        <v>50</v>
      </c>
      <c r="X490" s="1" t="s">
        <v>51</v>
      </c>
      <c r="Y490" s="1" t="s">
        <v>51</v>
      </c>
      <c r="Z490" s="1" t="s">
        <v>52</v>
      </c>
      <c r="AA490" s="1" t="s">
        <v>51</v>
      </c>
      <c r="AB490" s="1" t="s">
        <v>50</v>
      </c>
      <c r="AC490" s="1">
        <v>144</v>
      </c>
      <c r="AD490" s="1">
        <v>30</v>
      </c>
      <c r="AE490" s="1">
        <v>119</v>
      </c>
      <c r="AF490" s="1">
        <v>5.3</v>
      </c>
      <c r="AI490" s="1">
        <v>4.5</v>
      </c>
      <c r="AJ490" s="1">
        <v>2.5</v>
      </c>
      <c r="AK490" s="1" t="s">
        <v>51</v>
      </c>
      <c r="AL490" s="1" t="s">
        <v>50</v>
      </c>
      <c r="AM490" s="1" t="s">
        <v>50</v>
      </c>
      <c r="AN490" s="1" t="s">
        <v>51</v>
      </c>
      <c r="AO490" s="1" t="s">
        <v>50</v>
      </c>
      <c r="AP490" s="1" t="s">
        <v>50</v>
      </c>
      <c r="AQ490" s="1" t="s">
        <v>50</v>
      </c>
      <c r="AR490" s="1" t="s">
        <v>51</v>
      </c>
      <c r="AS490" s="1" t="s">
        <v>50</v>
      </c>
      <c r="AT490" s="1" t="s">
        <v>52</v>
      </c>
      <c r="AU490" s="1" t="s">
        <v>52</v>
      </c>
      <c r="AV490" s="1" t="s">
        <v>52</v>
      </c>
      <c r="AW490" s="6" t="s">
        <v>50</v>
      </c>
    </row>
    <row r="491" spans="1:49" x14ac:dyDescent="0.25">
      <c r="A491" s="4">
        <v>308227</v>
      </c>
      <c r="B491" s="1">
        <v>55</v>
      </c>
      <c r="C491" s="1">
        <v>55</v>
      </c>
      <c r="D491" s="1">
        <v>55</v>
      </c>
      <c r="E491" s="1">
        <v>1</v>
      </c>
      <c r="F491" s="1" t="s">
        <v>551</v>
      </c>
      <c r="G491" s="3">
        <v>16955</v>
      </c>
      <c r="H491" s="1">
        <v>72</v>
      </c>
      <c r="I491" s="1" t="s">
        <v>56</v>
      </c>
      <c r="J491" s="1" t="s">
        <v>57</v>
      </c>
      <c r="K491" s="1" t="s">
        <v>58</v>
      </c>
      <c r="L491" s="1">
        <v>28.7</v>
      </c>
      <c r="M491" s="1">
        <v>115</v>
      </c>
      <c r="N491" s="1">
        <v>60</v>
      </c>
      <c r="O491" s="1">
        <v>55</v>
      </c>
      <c r="P491" s="1">
        <v>87.5</v>
      </c>
      <c r="Q491" s="1">
        <v>93</v>
      </c>
      <c r="R491" s="1" t="s">
        <v>54</v>
      </c>
      <c r="S491" s="1" t="s">
        <v>50</v>
      </c>
      <c r="T491" s="1" t="s">
        <v>50</v>
      </c>
      <c r="U491" s="1" t="s">
        <v>50</v>
      </c>
      <c r="V491" s="1" t="s">
        <v>50</v>
      </c>
      <c r="W491" s="1" t="s">
        <v>51</v>
      </c>
      <c r="X491" s="1" t="s">
        <v>50</v>
      </c>
      <c r="Y491" s="1" t="s">
        <v>50</v>
      </c>
      <c r="Z491" s="1" t="s">
        <v>52</v>
      </c>
      <c r="AA491" s="1" t="s">
        <v>50</v>
      </c>
      <c r="AB491" s="1" t="s">
        <v>50</v>
      </c>
      <c r="AC491" s="1">
        <v>92</v>
      </c>
      <c r="AD491" s="1">
        <v>72</v>
      </c>
      <c r="AE491" s="1">
        <v>135</v>
      </c>
      <c r="AF491" s="1">
        <v>3.7</v>
      </c>
      <c r="AI491" s="1">
        <v>8.8000000000000007</v>
      </c>
      <c r="AK491" s="1" t="s">
        <v>50</v>
      </c>
      <c r="AL491" s="1" t="s">
        <v>50</v>
      </c>
      <c r="AM491" s="1" t="s">
        <v>50</v>
      </c>
      <c r="AN491" s="1" t="s">
        <v>50</v>
      </c>
      <c r="AO491" s="1" t="s">
        <v>51</v>
      </c>
      <c r="AP491" s="1" t="s">
        <v>50</v>
      </c>
      <c r="AQ491" s="1" t="s">
        <v>50</v>
      </c>
      <c r="AR491" s="1" t="s">
        <v>50</v>
      </c>
      <c r="AS491" s="1" t="s">
        <v>50</v>
      </c>
      <c r="AT491" s="1" t="s">
        <v>52</v>
      </c>
      <c r="AU491" s="1" t="s">
        <v>52</v>
      </c>
      <c r="AV491" s="1" t="s">
        <v>52</v>
      </c>
      <c r="AW491" s="6" t="s">
        <v>51</v>
      </c>
    </row>
    <row r="492" spans="1:49" x14ac:dyDescent="0.25">
      <c r="A492" s="4">
        <v>309550</v>
      </c>
      <c r="B492" s="1">
        <v>74</v>
      </c>
      <c r="D492" s="1">
        <v>74</v>
      </c>
      <c r="E492" s="1">
        <v>1</v>
      </c>
      <c r="F492" s="1" t="s">
        <v>552</v>
      </c>
      <c r="G492" s="3">
        <v>12941</v>
      </c>
      <c r="H492" s="1">
        <v>83</v>
      </c>
      <c r="I492" s="1" t="s">
        <v>46</v>
      </c>
      <c r="J492" s="1" t="s">
        <v>47</v>
      </c>
      <c r="K492" s="1" t="s">
        <v>58</v>
      </c>
      <c r="L492" s="1">
        <v>30.8</v>
      </c>
      <c r="M492" s="1">
        <v>160</v>
      </c>
      <c r="N492" s="1">
        <v>80</v>
      </c>
      <c r="O492" s="1">
        <v>80</v>
      </c>
      <c r="P492" s="1">
        <v>120</v>
      </c>
      <c r="Q492" s="1">
        <v>70</v>
      </c>
      <c r="R492" s="1" t="s">
        <v>54</v>
      </c>
      <c r="S492" s="1" t="s">
        <v>50</v>
      </c>
      <c r="T492" s="1" t="s">
        <v>50</v>
      </c>
      <c r="U492" s="1" t="s">
        <v>50</v>
      </c>
      <c r="V492" s="1" t="s">
        <v>51</v>
      </c>
      <c r="W492" s="1" t="s">
        <v>50</v>
      </c>
      <c r="X492" s="1" t="s">
        <v>50</v>
      </c>
      <c r="Y492" s="1" t="s">
        <v>50</v>
      </c>
      <c r="Z492" s="1" t="s">
        <v>52</v>
      </c>
      <c r="AA492" s="1" t="s">
        <v>50</v>
      </c>
      <c r="AB492" s="1" t="s">
        <v>50</v>
      </c>
      <c r="AC492" s="1">
        <v>102</v>
      </c>
      <c r="AD492" s="1">
        <v>44</v>
      </c>
      <c r="AE492" s="1">
        <v>126</v>
      </c>
      <c r="AF492" s="1">
        <v>4.2</v>
      </c>
      <c r="AI492" s="1">
        <v>5.3</v>
      </c>
      <c r="AJ492" s="1">
        <v>3.3</v>
      </c>
      <c r="AK492" s="1" t="s">
        <v>50</v>
      </c>
      <c r="AL492" s="1" t="s">
        <v>51</v>
      </c>
      <c r="AM492" s="1" t="s">
        <v>50</v>
      </c>
      <c r="AN492" s="1" t="s">
        <v>50</v>
      </c>
      <c r="AO492" s="1" t="s">
        <v>50</v>
      </c>
      <c r="AP492" s="1" t="s">
        <v>50</v>
      </c>
      <c r="AQ492" s="1" t="s">
        <v>50</v>
      </c>
      <c r="AR492" s="1" t="s">
        <v>50</v>
      </c>
      <c r="AS492" s="1" t="s">
        <v>50</v>
      </c>
      <c r="AT492" s="1" t="s">
        <v>52</v>
      </c>
      <c r="AU492" s="1" t="s">
        <v>52</v>
      </c>
      <c r="AV492" s="1" t="s">
        <v>52</v>
      </c>
      <c r="AW492" s="6" t="s">
        <v>51</v>
      </c>
    </row>
    <row r="493" spans="1:49" x14ac:dyDescent="0.25">
      <c r="A493" s="4">
        <v>310002</v>
      </c>
      <c r="B493" s="1">
        <v>65</v>
      </c>
      <c r="C493" s="1">
        <v>65</v>
      </c>
      <c r="D493" s="1">
        <v>65</v>
      </c>
      <c r="E493" s="1">
        <v>1</v>
      </c>
      <c r="F493" s="1" t="s">
        <v>553</v>
      </c>
      <c r="G493" s="3">
        <v>17103</v>
      </c>
      <c r="H493" s="1">
        <v>72</v>
      </c>
      <c r="I493" s="1" t="s">
        <v>46</v>
      </c>
      <c r="J493" s="1" t="s">
        <v>57</v>
      </c>
      <c r="K493" s="1" t="s">
        <v>48</v>
      </c>
      <c r="L493" s="1">
        <v>30.3</v>
      </c>
      <c r="M493" s="1">
        <v>130</v>
      </c>
      <c r="N493" s="1">
        <v>80</v>
      </c>
      <c r="O493" s="1">
        <v>50</v>
      </c>
      <c r="P493" s="1">
        <v>105</v>
      </c>
      <c r="Q493" s="1">
        <v>86</v>
      </c>
      <c r="R493" s="1" t="s">
        <v>54</v>
      </c>
      <c r="S493" s="1" t="s">
        <v>51</v>
      </c>
      <c r="T493" s="1" t="s">
        <v>50</v>
      </c>
      <c r="U493" s="1" t="s">
        <v>50</v>
      </c>
      <c r="V493" s="1" t="s">
        <v>51</v>
      </c>
      <c r="W493" s="1" t="s">
        <v>50</v>
      </c>
      <c r="X493" s="1" t="s">
        <v>50</v>
      </c>
      <c r="Y493" s="1" t="s">
        <v>51</v>
      </c>
      <c r="Z493" s="1" t="s">
        <v>52</v>
      </c>
      <c r="AA493" s="1" t="s">
        <v>50</v>
      </c>
      <c r="AB493" s="1" t="s">
        <v>50</v>
      </c>
      <c r="AC493" s="1">
        <v>54</v>
      </c>
      <c r="AE493" s="1">
        <v>148</v>
      </c>
      <c r="AF493" s="1">
        <v>4</v>
      </c>
      <c r="AH493" s="1">
        <v>10</v>
      </c>
      <c r="AI493" s="1">
        <v>3.5</v>
      </c>
      <c r="AJ493" s="1">
        <v>1.6</v>
      </c>
      <c r="AK493" s="1" t="s">
        <v>50</v>
      </c>
      <c r="AL493" s="1" t="s">
        <v>51</v>
      </c>
      <c r="AM493" s="1" t="s">
        <v>50</v>
      </c>
      <c r="AN493" s="1" t="s">
        <v>50</v>
      </c>
      <c r="AO493" s="1" t="s">
        <v>51</v>
      </c>
      <c r="AP493" s="1" t="s">
        <v>50</v>
      </c>
      <c r="AQ493" s="1" t="s">
        <v>50</v>
      </c>
      <c r="AR493" s="1" t="s">
        <v>51</v>
      </c>
      <c r="AS493" s="1" t="s">
        <v>50</v>
      </c>
      <c r="AT493" s="1" t="s">
        <v>52</v>
      </c>
      <c r="AU493" s="1" t="s">
        <v>52</v>
      </c>
      <c r="AV493" s="1" t="s">
        <v>52</v>
      </c>
      <c r="AW493" s="6" t="s">
        <v>51</v>
      </c>
    </row>
    <row r="494" spans="1:49" x14ac:dyDescent="0.25">
      <c r="A494" s="4">
        <v>310423</v>
      </c>
      <c r="B494" s="1">
        <v>51</v>
      </c>
      <c r="C494" s="1">
        <v>51</v>
      </c>
      <c r="D494" s="1">
        <v>51</v>
      </c>
      <c r="E494" s="1">
        <v>1</v>
      </c>
      <c r="F494" s="1" t="s">
        <v>554</v>
      </c>
      <c r="G494" s="3">
        <v>21047</v>
      </c>
      <c r="H494" s="1">
        <v>61</v>
      </c>
      <c r="I494" s="1" t="s">
        <v>56</v>
      </c>
      <c r="J494" s="1" t="s">
        <v>57</v>
      </c>
      <c r="K494" s="1" t="s">
        <v>58</v>
      </c>
      <c r="L494" s="1">
        <v>32.6</v>
      </c>
      <c r="M494" s="1">
        <v>140</v>
      </c>
      <c r="N494" s="1">
        <v>70</v>
      </c>
      <c r="O494" s="1">
        <v>70</v>
      </c>
      <c r="P494" s="1">
        <v>105</v>
      </c>
      <c r="Q494" s="1">
        <v>60</v>
      </c>
      <c r="R494" s="1" t="s">
        <v>54</v>
      </c>
      <c r="S494" s="1" t="s">
        <v>51</v>
      </c>
      <c r="T494" s="1" t="s">
        <v>51</v>
      </c>
      <c r="U494" s="1" t="s">
        <v>50</v>
      </c>
      <c r="V494" s="1" t="s">
        <v>51</v>
      </c>
      <c r="W494" s="1" t="s">
        <v>51</v>
      </c>
      <c r="X494" s="1" t="s">
        <v>50</v>
      </c>
      <c r="Y494" s="1" t="s">
        <v>51</v>
      </c>
      <c r="Z494" s="1" t="s">
        <v>52</v>
      </c>
      <c r="AA494" s="1" t="s">
        <v>50</v>
      </c>
      <c r="AB494" s="1" t="s">
        <v>50</v>
      </c>
      <c r="AC494" s="1">
        <v>74</v>
      </c>
      <c r="AD494" s="1" t="s">
        <v>92</v>
      </c>
      <c r="AE494" s="1">
        <v>170</v>
      </c>
      <c r="AF494" s="1">
        <v>4.8</v>
      </c>
      <c r="AK494" s="1" t="s">
        <v>50</v>
      </c>
      <c r="AL494" s="1" t="s">
        <v>51</v>
      </c>
      <c r="AM494" s="1" t="s">
        <v>50</v>
      </c>
      <c r="AN494" s="1" t="s">
        <v>51</v>
      </c>
      <c r="AO494" s="1" t="s">
        <v>50</v>
      </c>
      <c r="AP494" s="1" t="s">
        <v>50</v>
      </c>
      <c r="AQ494" s="1" t="s">
        <v>50</v>
      </c>
      <c r="AR494" s="1" t="s">
        <v>51</v>
      </c>
      <c r="AS494" s="1" t="s">
        <v>50</v>
      </c>
      <c r="AT494" s="1" t="s">
        <v>52</v>
      </c>
      <c r="AU494" s="1" t="s">
        <v>52</v>
      </c>
      <c r="AV494" s="1" t="s">
        <v>52</v>
      </c>
      <c r="AW494" s="6" t="s">
        <v>50</v>
      </c>
    </row>
    <row r="495" spans="1:49" x14ac:dyDescent="0.25">
      <c r="A495" s="4">
        <v>310500</v>
      </c>
      <c r="B495" s="1">
        <v>60</v>
      </c>
      <c r="C495" s="1">
        <v>60</v>
      </c>
      <c r="D495" s="1">
        <v>60</v>
      </c>
      <c r="E495" s="1">
        <v>1</v>
      </c>
      <c r="F495" s="1" t="s">
        <v>555</v>
      </c>
      <c r="G495" s="3">
        <v>24894</v>
      </c>
      <c r="H495" s="1">
        <v>50</v>
      </c>
      <c r="I495" s="1" t="s">
        <v>46</v>
      </c>
      <c r="J495" s="1" t="s">
        <v>70</v>
      </c>
      <c r="K495" s="1" t="s">
        <v>58</v>
      </c>
      <c r="L495" s="1">
        <v>31.3</v>
      </c>
      <c r="M495" s="1">
        <v>120</v>
      </c>
      <c r="N495" s="1">
        <v>70</v>
      </c>
      <c r="O495" s="1">
        <v>50</v>
      </c>
      <c r="P495" s="1">
        <v>95</v>
      </c>
      <c r="Q495" s="1">
        <v>68</v>
      </c>
      <c r="R495" s="1" t="s">
        <v>54</v>
      </c>
      <c r="S495" s="1" t="s">
        <v>51</v>
      </c>
      <c r="T495" s="1" t="s">
        <v>50</v>
      </c>
      <c r="U495" s="1" t="s">
        <v>50</v>
      </c>
      <c r="V495" s="1" t="s">
        <v>50</v>
      </c>
      <c r="W495" s="1" t="s">
        <v>50</v>
      </c>
      <c r="X495" s="1" t="s">
        <v>50</v>
      </c>
      <c r="Y495" s="1" t="s">
        <v>50</v>
      </c>
      <c r="Z495" s="1" t="s">
        <v>52</v>
      </c>
      <c r="AA495" s="1" t="s">
        <v>50</v>
      </c>
      <c r="AB495" s="1" t="s">
        <v>50</v>
      </c>
      <c r="AC495" s="1">
        <v>76</v>
      </c>
      <c r="AD495" s="1">
        <v>80</v>
      </c>
      <c r="AE495" s="1">
        <v>128</v>
      </c>
      <c r="AF495" s="1">
        <v>4</v>
      </c>
      <c r="AI495" s="1">
        <v>6</v>
      </c>
      <c r="AJ495" s="1">
        <v>3.4</v>
      </c>
      <c r="AK495" s="1" t="s">
        <v>50</v>
      </c>
      <c r="AL495" s="1" t="s">
        <v>50</v>
      </c>
      <c r="AM495" s="1" t="s">
        <v>50</v>
      </c>
      <c r="AN495" s="1" t="s">
        <v>50</v>
      </c>
      <c r="AO495" s="1" t="s">
        <v>51</v>
      </c>
      <c r="AP495" s="1" t="s">
        <v>50</v>
      </c>
      <c r="AQ495" s="1" t="s">
        <v>50</v>
      </c>
      <c r="AR495" s="1" t="s">
        <v>51</v>
      </c>
      <c r="AS495" s="1" t="s">
        <v>50</v>
      </c>
      <c r="AT495" s="1" t="s">
        <v>52</v>
      </c>
      <c r="AU495" s="1" t="s">
        <v>52</v>
      </c>
      <c r="AV495" s="1" t="s">
        <v>52</v>
      </c>
      <c r="AW495" s="6" t="s">
        <v>51</v>
      </c>
    </row>
    <row r="496" spans="1:49" x14ac:dyDescent="0.25">
      <c r="A496" s="4">
        <v>310504</v>
      </c>
      <c r="B496" s="1">
        <v>60</v>
      </c>
      <c r="C496" s="1">
        <v>60</v>
      </c>
      <c r="D496" s="1">
        <v>45</v>
      </c>
      <c r="E496" s="1">
        <v>1</v>
      </c>
      <c r="F496" s="1" t="s">
        <v>556</v>
      </c>
      <c r="G496" s="3">
        <v>16125</v>
      </c>
      <c r="H496" s="1">
        <v>74</v>
      </c>
      <c r="I496" s="1" t="s">
        <v>46</v>
      </c>
      <c r="J496" s="1" t="s">
        <v>47</v>
      </c>
      <c r="K496" s="1" t="s">
        <v>58</v>
      </c>
      <c r="L496" s="1">
        <v>20.5</v>
      </c>
      <c r="M496" s="1">
        <v>135</v>
      </c>
      <c r="N496" s="1">
        <v>75</v>
      </c>
      <c r="O496" s="1">
        <v>60</v>
      </c>
      <c r="P496" s="1">
        <v>105</v>
      </c>
      <c r="Q496" s="1">
        <v>61</v>
      </c>
      <c r="R496" s="1" t="s">
        <v>54</v>
      </c>
      <c r="S496" s="1" t="s">
        <v>50</v>
      </c>
      <c r="T496" s="1" t="s">
        <v>50</v>
      </c>
      <c r="U496" s="1" t="s">
        <v>50</v>
      </c>
      <c r="V496" s="1" t="s">
        <v>51</v>
      </c>
      <c r="W496" s="1" t="s">
        <v>50</v>
      </c>
      <c r="X496" s="1" t="s">
        <v>50</v>
      </c>
      <c r="Y496" s="1" t="s">
        <v>50</v>
      </c>
      <c r="Z496" s="1" t="s">
        <v>52</v>
      </c>
      <c r="AA496" s="1" t="s">
        <v>50</v>
      </c>
      <c r="AB496" s="1" t="s">
        <v>50</v>
      </c>
      <c r="AC496" s="1">
        <v>115</v>
      </c>
      <c r="AD496" s="1">
        <v>40</v>
      </c>
      <c r="AE496" s="1">
        <v>129</v>
      </c>
      <c r="AF496" s="1">
        <v>4.4000000000000004</v>
      </c>
      <c r="AI496" s="1">
        <v>3.3</v>
      </c>
      <c r="AJ496" s="1">
        <v>1.8</v>
      </c>
      <c r="AK496" s="1" t="s">
        <v>51</v>
      </c>
      <c r="AL496" s="1" t="s">
        <v>50</v>
      </c>
      <c r="AM496" s="1" t="s">
        <v>50</v>
      </c>
      <c r="AN496" s="1" t="s">
        <v>50</v>
      </c>
      <c r="AO496" s="1" t="s">
        <v>50</v>
      </c>
      <c r="AP496" s="1" t="s">
        <v>50</v>
      </c>
      <c r="AQ496" s="1" t="s">
        <v>50</v>
      </c>
      <c r="AR496" s="1" t="s">
        <v>51</v>
      </c>
      <c r="AS496" s="1" t="s">
        <v>50</v>
      </c>
      <c r="AT496" s="1" t="s">
        <v>52</v>
      </c>
      <c r="AU496" s="1" t="s">
        <v>52</v>
      </c>
      <c r="AV496" s="1" t="s">
        <v>52</v>
      </c>
      <c r="AW496" s="6" t="s">
        <v>50</v>
      </c>
    </row>
    <row r="497" spans="1:50" x14ac:dyDescent="0.25">
      <c r="A497" s="4">
        <v>319287</v>
      </c>
      <c r="B497" s="1">
        <v>55</v>
      </c>
      <c r="C497" s="1">
        <v>55</v>
      </c>
      <c r="E497" s="1">
        <v>1</v>
      </c>
      <c r="F497" s="1" t="s">
        <v>557</v>
      </c>
      <c r="G497" s="3">
        <v>8777</v>
      </c>
      <c r="H497" s="1">
        <v>94</v>
      </c>
      <c r="I497" s="1" t="s">
        <v>56</v>
      </c>
      <c r="J497" s="1" t="s">
        <v>47</v>
      </c>
      <c r="K497" s="1" t="s">
        <v>58</v>
      </c>
      <c r="L497" s="1">
        <v>23.5</v>
      </c>
      <c r="M497" s="1">
        <v>110</v>
      </c>
      <c r="N497" s="1">
        <v>70</v>
      </c>
      <c r="O497" s="1">
        <v>40</v>
      </c>
      <c r="P497" s="1">
        <v>90</v>
      </c>
      <c r="Q497" s="1">
        <v>70</v>
      </c>
      <c r="R497" s="1" t="s">
        <v>59</v>
      </c>
      <c r="S497" s="1" t="s">
        <v>50</v>
      </c>
      <c r="T497" s="1" t="s">
        <v>50</v>
      </c>
      <c r="U497" s="1" t="s">
        <v>51</v>
      </c>
      <c r="V497" s="1" t="s">
        <v>51</v>
      </c>
      <c r="W497" s="1" t="s">
        <v>50</v>
      </c>
      <c r="X497" s="1" t="s">
        <v>51</v>
      </c>
      <c r="Y497" s="1" t="s">
        <v>50</v>
      </c>
      <c r="Z497" s="1" t="s">
        <v>52</v>
      </c>
      <c r="AA497" s="1" t="s">
        <v>51</v>
      </c>
      <c r="AB497" s="1" t="s">
        <v>50</v>
      </c>
      <c r="AC497" s="1">
        <v>161</v>
      </c>
      <c r="AD497" s="1">
        <v>31</v>
      </c>
      <c r="AE497" s="1">
        <v>103</v>
      </c>
      <c r="AF497" s="1">
        <v>4.9000000000000004</v>
      </c>
      <c r="AI497" s="1">
        <v>3.2</v>
      </c>
      <c r="AK497" s="1" t="s">
        <v>50</v>
      </c>
      <c r="AL497" s="1" t="s">
        <v>51</v>
      </c>
      <c r="AM497" s="1" t="s">
        <v>50</v>
      </c>
      <c r="AN497" s="1" t="s">
        <v>51</v>
      </c>
      <c r="AO497" s="1" t="s">
        <v>51</v>
      </c>
      <c r="AP497" s="1" t="s">
        <v>51</v>
      </c>
      <c r="AQ497" s="1" t="s">
        <v>50</v>
      </c>
      <c r="AR497" s="1" t="s">
        <v>51</v>
      </c>
      <c r="AS497" s="1" t="s">
        <v>51</v>
      </c>
      <c r="AT497" s="1" t="s">
        <v>52</v>
      </c>
      <c r="AU497" s="1" t="s">
        <v>52</v>
      </c>
      <c r="AV497" s="1" t="s">
        <v>52</v>
      </c>
      <c r="AW497" s="6" t="s">
        <v>51</v>
      </c>
    </row>
    <row r="498" spans="1:50" x14ac:dyDescent="0.25">
      <c r="A498" s="4">
        <v>327649</v>
      </c>
      <c r="B498" s="1">
        <v>51</v>
      </c>
      <c r="C498" s="1">
        <v>51</v>
      </c>
      <c r="D498" s="1">
        <v>51</v>
      </c>
      <c r="E498" s="1">
        <v>1</v>
      </c>
      <c r="F498" s="1" t="s">
        <v>558</v>
      </c>
      <c r="G498" s="3">
        <v>11125</v>
      </c>
      <c r="H498" s="1">
        <v>88</v>
      </c>
      <c r="I498" s="1" t="s">
        <v>46</v>
      </c>
      <c r="O498" s="1">
        <v>0</v>
      </c>
      <c r="P498" s="1">
        <v>0</v>
      </c>
      <c r="V498" s="1" t="s">
        <v>51</v>
      </c>
      <c r="W498" s="1" t="s">
        <v>51</v>
      </c>
      <c r="X498" s="1" t="s">
        <v>51</v>
      </c>
      <c r="Z498" s="1" t="s">
        <v>52</v>
      </c>
      <c r="AA498" s="1" t="s">
        <v>51</v>
      </c>
      <c r="AK498" s="1" t="s">
        <v>50</v>
      </c>
      <c r="AL498" s="1" t="s">
        <v>51</v>
      </c>
      <c r="AM498" s="1" t="s">
        <v>50</v>
      </c>
      <c r="AN498" s="1" t="s">
        <v>51</v>
      </c>
      <c r="AO498" s="1" t="s">
        <v>51</v>
      </c>
      <c r="AP498" s="1" t="s">
        <v>50</v>
      </c>
      <c r="AQ498" s="1" t="s">
        <v>50</v>
      </c>
      <c r="AR498" s="1" t="s">
        <v>51</v>
      </c>
      <c r="AS498" s="1" t="s">
        <v>51</v>
      </c>
      <c r="AT498" s="1" t="s">
        <v>52</v>
      </c>
      <c r="AU498" s="1" t="s">
        <v>52</v>
      </c>
      <c r="AV498" s="1" t="s">
        <v>52</v>
      </c>
      <c r="AW498" s="6" t="s">
        <v>51</v>
      </c>
    </row>
    <row r="499" spans="1:50" x14ac:dyDescent="0.25">
      <c r="A499" s="4">
        <v>331036</v>
      </c>
      <c r="B499" s="1">
        <v>55</v>
      </c>
      <c r="C499" s="1">
        <v>55</v>
      </c>
      <c r="D499" s="1">
        <v>35</v>
      </c>
      <c r="E499" s="1">
        <v>1</v>
      </c>
      <c r="F499" s="1" t="s">
        <v>559</v>
      </c>
      <c r="G499" s="3">
        <v>11966</v>
      </c>
      <c r="H499" s="1">
        <v>86</v>
      </c>
      <c r="I499" s="1" t="s">
        <v>56</v>
      </c>
      <c r="J499" s="1" t="s">
        <v>47</v>
      </c>
      <c r="K499" s="1" t="s">
        <v>48</v>
      </c>
      <c r="L499" s="1">
        <v>33.799999999999997</v>
      </c>
      <c r="M499" s="1">
        <v>140</v>
      </c>
      <c r="N499" s="1">
        <v>80</v>
      </c>
      <c r="O499" s="1">
        <v>60</v>
      </c>
      <c r="P499" s="1">
        <v>110</v>
      </c>
      <c r="Q499" s="1">
        <v>47</v>
      </c>
      <c r="R499" s="1" t="s">
        <v>59</v>
      </c>
      <c r="S499" s="1" t="s">
        <v>50</v>
      </c>
      <c r="T499" s="1" t="s">
        <v>51</v>
      </c>
      <c r="U499" s="1" t="s">
        <v>50</v>
      </c>
      <c r="V499" s="1" t="s">
        <v>51</v>
      </c>
      <c r="W499" s="1" t="s">
        <v>50</v>
      </c>
      <c r="X499" s="1" t="s">
        <v>51</v>
      </c>
      <c r="Y499" s="1" t="s">
        <v>51</v>
      </c>
      <c r="Z499" s="1" t="b">
        <v>1</v>
      </c>
      <c r="AA499" s="1" t="s">
        <v>50</v>
      </c>
      <c r="AB499" s="1" t="s">
        <v>50</v>
      </c>
      <c r="AC499" s="1">
        <v>82</v>
      </c>
      <c r="AD499" s="1">
        <v>75</v>
      </c>
      <c r="AF499" s="1">
        <v>4.8</v>
      </c>
      <c r="AI499" s="1">
        <v>3.9</v>
      </c>
      <c r="AJ499" s="1">
        <v>2</v>
      </c>
      <c r="AK499" s="1" t="s">
        <v>50</v>
      </c>
      <c r="AL499" s="1" t="s">
        <v>51</v>
      </c>
      <c r="AM499" s="1" t="s">
        <v>50</v>
      </c>
      <c r="AN499" s="1" t="s">
        <v>50</v>
      </c>
      <c r="AO499" s="1" t="s">
        <v>51</v>
      </c>
      <c r="AP499" s="1" t="s">
        <v>50</v>
      </c>
      <c r="AQ499" s="1" t="s">
        <v>50</v>
      </c>
      <c r="AR499" s="1" t="s">
        <v>51</v>
      </c>
      <c r="AS499" s="1" t="s">
        <v>50</v>
      </c>
      <c r="AT499" s="1" t="s">
        <v>52</v>
      </c>
      <c r="AU499" s="1" t="s">
        <v>52</v>
      </c>
      <c r="AV499" s="1" t="s">
        <v>52</v>
      </c>
      <c r="AW499" s="6" t="s">
        <v>51</v>
      </c>
    </row>
    <row r="500" spans="1:50" x14ac:dyDescent="0.25">
      <c r="A500" s="4">
        <v>331820</v>
      </c>
      <c r="B500" s="1">
        <v>60</v>
      </c>
      <c r="C500" s="1">
        <v>60</v>
      </c>
      <c r="E500" s="1">
        <v>1</v>
      </c>
      <c r="F500" s="1" t="s">
        <v>560</v>
      </c>
      <c r="G500" s="3">
        <v>7554</v>
      </c>
      <c r="H500" s="1">
        <v>98</v>
      </c>
      <c r="I500" s="1" t="s">
        <v>46</v>
      </c>
      <c r="J500" s="1" t="s">
        <v>47</v>
      </c>
      <c r="K500" s="1" t="s">
        <v>58</v>
      </c>
      <c r="L500" s="1">
        <v>31.9</v>
      </c>
      <c r="M500" s="1">
        <v>140</v>
      </c>
      <c r="N500" s="1">
        <v>80</v>
      </c>
      <c r="O500" s="1">
        <v>60</v>
      </c>
      <c r="P500" s="1">
        <v>110</v>
      </c>
      <c r="Q500" s="1">
        <v>86</v>
      </c>
      <c r="R500" s="1" t="s">
        <v>49</v>
      </c>
      <c r="S500" s="1" t="s">
        <v>50</v>
      </c>
      <c r="T500" s="1" t="s">
        <v>50</v>
      </c>
      <c r="U500" s="1" t="s">
        <v>50</v>
      </c>
      <c r="V500" s="1" t="s">
        <v>51</v>
      </c>
      <c r="W500" s="1" t="s">
        <v>50</v>
      </c>
      <c r="X500" s="1" t="s">
        <v>51</v>
      </c>
      <c r="Y500" s="1" t="s">
        <v>51</v>
      </c>
      <c r="Z500" s="1" t="s">
        <v>52</v>
      </c>
      <c r="AA500" s="1" t="s">
        <v>50</v>
      </c>
      <c r="AB500" s="1" t="s">
        <v>50</v>
      </c>
      <c r="AC500" s="1">
        <v>73</v>
      </c>
      <c r="AD500" s="1">
        <v>60</v>
      </c>
      <c r="AF500" s="1">
        <v>3.7</v>
      </c>
      <c r="AI500" s="1">
        <v>5.8</v>
      </c>
      <c r="AK500" s="1" t="s">
        <v>50</v>
      </c>
      <c r="AL500" s="1" t="s">
        <v>50</v>
      </c>
      <c r="AM500" s="1" t="s">
        <v>50</v>
      </c>
      <c r="AN500" s="1" t="s">
        <v>50</v>
      </c>
      <c r="AO500" s="1" t="s">
        <v>51</v>
      </c>
      <c r="AP500" s="1" t="s">
        <v>51</v>
      </c>
      <c r="AQ500" s="1" t="s">
        <v>50</v>
      </c>
      <c r="AR500" s="1" t="s">
        <v>50</v>
      </c>
      <c r="AS500" s="1" t="s">
        <v>50</v>
      </c>
      <c r="AT500" s="1" t="s">
        <v>52</v>
      </c>
      <c r="AU500" s="1" t="s">
        <v>52</v>
      </c>
      <c r="AV500" s="1" t="s">
        <v>52</v>
      </c>
      <c r="AW500" s="6" t="s">
        <v>51</v>
      </c>
    </row>
    <row r="501" spans="1:50" x14ac:dyDescent="0.25">
      <c r="A501" s="4">
        <v>332020</v>
      </c>
      <c r="B501" s="1">
        <v>64</v>
      </c>
      <c r="C501" s="1">
        <v>64</v>
      </c>
      <c r="D501" s="1">
        <v>58</v>
      </c>
      <c r="E501" s="1">
        <v>1</v>
      </c>
      <c r="F501" s="1" t="s">
        <v>561</v>
      </c>
      <c r="G501" s="3">
        <v>13443</v>
      </c>
      <c r="H501" s="1">
        <v>82</v>
      </c>
      <c r="I501" s="1" t="s">
        <v>46</v>
      </c>
      <c r="J501" s="1" t="s">
        <v>47</v>
      </c>
      <c r="K501" s="1" t="s">
        <v>58</v>
      </c>
      <c r="L501" s="1">
        <v>21.4</v>
      </c>
      <c r="M501" s="1">
        <v>140</v>
      </c>
      <c r="N501" s="1">
        <v>85</v>
      </c>
      <c r="O501" s="1">
        <v>55</v>
      </c>
      <c r="P501" s="1">
        <v>112.5</v>
      </c>
      <c r="Q501" s="1">
        <v>82</v>
      </c>
      <c r="R501" s="1" t="s">
        <v>49</v>
      </c>
      <c r="S501" s="1" t="s">
        <v>50</v>
      </c>
      <c r="T501" s="1" t="s">
        <v>50</v>
      </c>
      <c r="U501" s="1" t="s">
        <v>50</v>
      </c>
      <c r="V501" s="1" t="s">
        <v>51</v>
      </c>
      <c r="W501" s="1" t="s">
        <v>50</v>
      </c>
      <c r="X501" s="1" t="s">
        <v>51</v>
      </c>
      <c r="Y501" s="1" t="s">
        <v>51</v>
      </c>
      <c r="Z501" s="1" t="s">
        <v>52</v>
      </c>
      <c r="AA501" s="1" t="s">
        <v>50</v>
      </c>
      <c r="AB501" s="1" t="s">
        <v>50</v>
      </c>
      <c r="AC501" s="1">
        <v>98</v>
      </c>
      <c r="AD501" s="1">
        <v>47</v>
      </c>
      <c r="AE501" s="1">
        <v>115</v>
      </c>
      <c r="AF501" s="1">
        <v>4.5</v>
      </c>
      <c r="AI501" s="1">
        <v>4.5999999999999996</v>
      </c>
      <c r="AK501" s="1" t="s">
        <v>50</v>
      </c>
      <c r="AL501" s="1" t="s">
        <v>51</v>
      </c>
      <c r="AM501" s="1" t="s">
        <v>50</v>
      </c>
      <c r="AN501" s="1" t="s">
        <v>51</v>
      </c>
      <c r="AO501" s="1" t="s">
        <v>51</v>
      </c>
      <c r="AP501" s="1" t="s">
        <v>50</v>
      </c>
      <c r="AQ501" s="1" t="s">
        <v>50</v>
      </c>
      <c r="AR501" s="1" t="s">
        <v>50</v>
      </c>
      <c r="AS501" s="1" t="s">
        <v>50</v>
      </c>
      <c r="AT501" s="1" t="s">
        <v>52</v>
      </c>
      <c r="AU501" s="1" t="s">
        <v>52</v>
      </c>
      <c r="AV501" s="1" t="s">
        <v>52</v>
      </c>
      <c r="AW501" s="6" t="s">
        <v>51</v>
      </c>
    </row>
    <row r="502" spans="1:50" x14ac:dyDescent="0.25">
      <c r="A502" s="4">
        <v>335868</v>
      </c>
      <c r="B502" s="1">
        <v>65</v>
      </c>
      <c r="C502" s="1">
        <v>65</v>
      </c>
      <c r="E502" s="1">
        <v>1</v>
      </c>
      <c r="F502" s="1" t="s">
        <v>562</v>
      </c>
      <c r="G502" s="3">
        <v>9589</v>
      </c>
      <c r="H502" s="1">
        <v>92</v>
      </c>
      <c r="I502" s="1" t="s">
        <v>46</v>
      </c>
      <c r="J502" s="1" t="s">
        <v>57</v>
      </c>
      <c r="K502" s="1" t="s">
        <v>58</v>
      </c>
      <c r="L502" s="1">
        <v>25.3</v>
      </c>
      <c r="M502" s="1">
        <v>125</v>
      </c>
      <c r="N502" s="1">
        <v>80</v>
      </c>
      <c r="O502" s="1">
        <v>45</v>
      </c>
      <c r="P502" s="1">
        <v>102.5</v>
      </c>
      <c r="Q502" s="1">
        <v>101</v>
      </c>
      <c r="R502" s="1" t="s">
        <v>49</v>
      </c>
      <c r="S502" s="1" t="s">
        <v>50</v>
      </c>
      <c r="T502" s="1" t="s">
        <v>50</v>
      </c>
      <c r="U502" s="1" t="s">
        <v>50</v>
      </c>
      <c r="V502" s="1" t="s">
        <v>51</v>
      </c>
      <c r="W502" s="1" t="s">
        <v>50</v>
      </c>
      <c r="X502" s="1" t="s">
        <v>51</v>
      </c>
      <c r="Y502" s="1" t="s">
        <v>50</v>
      </c>
      <c r="Z502" s="1" t="s">
        <v>52</v>
      </c>
      <c r="AA502" s="1" t="s">
        <v>50</v>
      </c>
      <c r="AB502" s="1" t="s">
        <v>50</v>
      </c>
      <c r="AK502" s="1" t="s">
        <v>50</v>
      </c>
      <c r="AL502" s="1" t="s">
        <v>51</v>
      </c>
      <c r="AM502" s="1" t="s">
        <v>50</v>
      </c>
      <c r="AN502" s="1" t="s">
        <v>51</v>
      </c>
      <c r="AO502" s="1" t="s">
        <v>50</v>
      </c>
      <c r="AP502" s="1" t="s">
        <v>50</v>
      </c>
      <c r="AQ502" s="1" t="s">
        <v>50</v>
      </c>
      <c r="AR502" s="1" t="s">
        <v>51</v>
      </c>
      <c r="AS502" s="1" t="s">
        <v>50</v>
      </c>
      <c r="AT502" s="1" t="s">
        <v>52</v>
      </c>
      <c r="AU502" s="1" t="s">
        <v>52</v>
      </c>
      <c r="AV502" s="1" t="s">
        <v>52</v>
      </c>
      <c r="AW502" s="6" t="s">
        <v>50</v>
      </c>
    </row>
    <row r="503" spans="1:50" x14ac:dyDescent="0.25">
      <c r="A503" s="4">
        <v>340118</v>
      </c>
      <c r="B503" s="1">
        <v>55</v>
      </c>
      <c r="C503" s="1">
        <v>55</v>
      </c>
      <c r="E503" s="1">
        <v>1</v>
      </c>
      <c r="F503" s="1" t="s">
        <v>563</v>
      </c>
      <c r="G503" s="3">
        <v>16318</v>
      </c>
      <c r="H503" s="1">
        <v>74</v>
      </c>
      <c r="I503" s="1" t="s">
        <v>56</v>
      </c>
      <c r="J503" s="1" t="s">
        <v>47</v>
      </c>
      <c r="K503" s="1" t="s">
        <v>58</v>
      </c>
      <c r="L503" s="1">
        <v>32.700000000000003</v>
      </c>
      <c r="M503" s="1">
        <v>110</v>
      </c>
      <c r="N503" s="1">
        <v>80</v>
      </c>
      <c r="O503" s="1">
        <v>30</v>
      </c>
      <c r="P503" s="1">
        <v>95</v>
      </c>
      <c r="Q503" s="1">
        <v>61</v>
      </c>
      <c r="R503" s="1" t="s">
        <v>480</v>
      </c>
      <c r="S503" s="1" t="s">
        <v>50</v>
      </c>
      <c r="T503" s="1" t="s">
        <v>51</v>
      </c>
      <c r="U503" s="1" t="s">
        <v>50</v>
      </c>
      <c r="V503" s="1" t="s">
        <v>51</v>
      </c>
      <c r="W503" s="1" t="s">
        <v>51</v>
      </c>
      <c r="X503" s="1" t="s">
        <v>51</v>
      </c>
      <c r="Y503" s="1" t="s">
        <v>50</v>
      </c>
      <c r="Z503" s="1" t="s">
        <v>52</v>
      </c>
      <c r="AA503" s="1" t="s">
        <v>50</v>
      </c>
      <c r="AB503" s="1" t="s">
        <v>50</v>
      </c>
      <c r="AC503" s="1">
        <v>162</v>
      </c>
      <c r="AD503" s="1">
        <v>36</v>
      </c>
      <c r="AE503" s="1">
        <v>161</v>
      </c>
      <c r="AF503" s="1">
        <v>4.7</v>
      </c>
      <c r="AI503" s="1">
        <v>2.9</v>
      </c>
      <c r="AK503" s="1" t="s">
        <v>51</v>
      </c>
      <c r="AL503" s="1" t="s">
        <v>51</v>
      </c>
      <c r="AM503" s="1" t="s">
        <v>50</v>
      </c>
      <c r="AN503" s="1" t="s">
        <v>51</v>
      </c>
      <c r="AO503" s="1" t="s">
        <v>51</v>
      </c>
      <c r="AP503" s="1" t="s">
        <v>51</v>
      </c>
      <c r="AQ503" s="1" t="s">
        <v>50</v>
      </c>
      <c r="AR503" s="1" t="s">
        <v>51</v>
      </c>
      <c r="AS503" s="1" t="s">
        <v>51</v>
      </c>
      <c r="AT503" s="1" t="s">
        <v>52</v>
      </c>
      <c r="AU503" s="1" t="s">
        <v>52</v>
      </c>
      <c r="AV503" s="1" t="s">
        <v>52</v>
      </c>
      <c r="AW503" s="6" t="s">
        <v>51</v>
      </c>
    </row>
    <row r="504" spans="1:50" x14ac:dyDescent="0.25">
      <c r="A504" s="4">
        <v>356902</v>
      </c>
      <c r="B504" s="1">
        <v>54</v>
      </c>
      <c r="C504" s="1">
        <v>54</v>
      </c>
      <c r="E504" s="1">
        <v>1</v>
      </c>
      <c r="F504" s="1" t="s">
        <v>564</v>
      </c>
      <c r="G504" s="3">
        <v>12091</v>
      </c>
      <c r="H504" s="1">
        <v>85</v>
      </c>
      <c r="I504" s="1" t="s">
        <v>46</v>
      </c>
      <c r="J504" s="1" t="s">
        <v>47</v>
      </c>
      <c r="K504" s="1" t="s">
        <v>58</v>
      </c>
      <c r="L504" s="1">
        <v>36.9</v>
      </c>
      <c r="M504" s="1">
        <v>115</v>
      </c>
      <c r="N504" s="1">
        <v>80</v>
      </c>
      <c r="O504" s="1">
        <v>35</v>
      </c>
      <c r="P504" s="1">
        <v>97.5</v>
      </c>
      <c r="Q504" s="1">
        <v>80</v>
      </c>
      <c r="R504" s="1" t="s">
        <v>59</v>
      </c>
      <c r="S504" s="1" t="s">
        <v>50</v>
      </c>
      <c r="T504" s="1" t="s">
        <v>50</v>
      </c>
      <c r="U504" s="1" t="s">
        <v>51</v>
      </c>
      <c r="V504" s="1" t="s">
        <v>51</v>
      </c>
      <c r="W504" s="1" t="s">
        <v>50</v>
      </c>
      <c r="X504" s="1" t="s">
        <v>50</v>
      </c>
      <c r="Y504" s="1" t="s">
        <v>50</v>
      </c>
      <c r="Z504" s="1" t="s">
        <v>52</v>
      </c>
      <c r="AA504" s="1" t="s">
        <v>50</v>
      </c>
      <c r="AB504" s="1" t="s">
        <v>50</v>
      </c>
      <c r="AC504" s="1">
        <v>80</v>
      </c>
      <c r="AD504" s="1">
        <v>59</v>
      </c>
      <c r="AF504" s="1">
        <v>5.3</v>
      </c>
      <c r="AI504" s="1">
        <v>6.5</v>
      </c>
      <c r="AK504" s="1" t="s">
        <v>51</v>
      </c>
      <c r="AL504" s="1" t="s">
        <v>50</v>
      </c>
      <c r="AM504" s="1" t="s">
        <v>50</v>
      </c>
      <c r="AN504" s="1" t="s">
        <v>51</v>
      </c>
      <c r="AO504" s="1" t="s">
        <v>51</v>
      </c>
      <c r="AP504" s="1" t="s">
        <v>51</v>
      </c>
      <c r="AQ504" s="1" t="s">
        <v>50</v>
      </c>
      <c r="AR504" s="1" t="s">
        <v>50</v>
      </c>
      <c r="AS504" s="1" t="s">
        <v>50</v>
      </c>
      <c r="AT504" s="1" t="s">
        <v>52</v>
      </c>
      <c r="AU504" s="1" t="s">
        <v>52</v>
      </c>
      <c r="AV504" s="1" t="s">
        <v>52</v>
      </c>
      <c r="AW504" s="6" t="s">
        <v>51</v>
      </c>
    </row>
    <row r="505" spans="1:50" x14ac:dyDescent="0.25">
      <c r="A505" s="4">
        <v>372759</v>
      </c>
      <c r="B505" s="1">
        <v>60</v>
      </c>
      <c r="C505" s="1">
        <v>60</v>
      </c>
      <c r="E505" s="1">
        <v>1</v>
      </c>
      <c r="F505" s="1" t="s">
        <v>565</v>
      </c>
      <c r="G505" s="3">
        <v>12614</v>
      </c>
      <c r="H505" s="1">
        <v>84</v>
      </c>
      <c r="I505" s="1" t="s">
        <v>46</v>
      </c>
      <c r="J505" s="1" t="s">
        <v>47</v>
      </c>
      <c r="K505" s="1" t="s">
        <v>58</v>
      </c>
      <c r="L505" s="1">
        <v>25.8</v>
      </c>
      <c r="M505" s="1">
        <v>150</v>
      </c>
      <c r="N505" s="1">
        <v>80</v>
      </c>
      <c r="O505" s="1">
        <v>70</v>
      </c>
      <c r="P505" s="1">
        <v>115</v>
      </c>
      <c r="Q505" s="1">
        <v>60</v>
      </c>
      <c r="R505" s="1" t="s">
        <v>54</v>
      </c>
      <c r="S505" s="1" t="s">
        <v>50</v>
      </c>
      <c r="T505" s="1" t="s">
        <v>50</v>
      </c>
      <c r="U505" s="1" t="s">
        <v>50</v>
      </c>
      <c r="V505" s="1" t="s">
        <v>51</v>
      </c>
      <c r="W505" s="1" t="s">
        <v>50</v>
      </c>
      <c r="X505" s="1" t="s">
        <v>50</v>
      </c>
      <c r="Y505" s="1" t="s">
        <v>50</v>
      </c>
      <c r="Z505" s="1" t="b">
        <v>1</v>
      </c>
      <c r="AA505" s="1" t="s">
        <v>50</v>
      </c>
      <c r="AB505" s="1" t="s">
        <v>51</v>
      </c>
      <c r="AC505" s="1">
        <v>69</v>
      </c>
      <c r="AD505" s="1">
        <v>71</v>
      </c>
      <c r="AE505" s="1">
        <v>108</v>
      </c>
      <c r="AF505" s="1">
        <v>4.7</v>
      </c>
      <c r="AI505" s="1">
        <v>3.8</v>
      </c>
      <c r="AK505" s="1" t="s">
        <v>50</v>
      </c>
      <c r="AL505" s="1" t="s">
        <v>50</v>
      </c>
      <c r="AM505" s="1" t="s">
        <v>50</v>
      </c>
      <c r="AN505" s="1" t="s">
        <v>50</v>
      </c>
      <c r="AO505" s="1" t="s">
        <v>51</v>
      </c>
      <c r="AP505" s="1" t="s">
        <v>50</v>
      </c>
      <c r="AQ505" s="1" t="s">
        <v>50</v>
      </c>
      <c r="AR505" s="1" t="s">
        <v>51</v>
      </c>
      <c r="AS505" s="1" t="s">
        <v>50</v>
      </c>
      <c r="AT505" s="1" t="s">
        <v>52</v>
      </c>
      <c r="AU505" s="1" t="s">
        <v>52</v>
      </c>
      <c r="AV505" s="1" t="s">
        <v>52</v>
      </c>
      <c r="AW505" s="6" t="s">
        <v>51</v>
      </c>
    </row>
    <row r="506" spans="1:50" x14ac:dyDescent="0.25">
      <c r="A506" s="4">
        <v>385243</v>
      </c>
      <c r="B506" s="1">
        <v>55</v>
      </c>
      <c r="C506" s="1">
        <v>55</v>
      </c>
      <c r="E506" s="1">
        <v>1</v>
      </c>
      <c r="F506" s="1" t="s">
        <v>566</v>
      </c>
      <c r="G506" s="3">
        <v>13594</v>
      </c>
      <c r="H506" s="1">
        <v>81</v>
      </c>
      <c r="I506" s="1" t="s">
        <v>46</v>
      </c>
      <c r="J506" s="1" t="s">
        <v>47</v>
      </c>
      <c r="K506" s="1" t="s">
        <v>58</v>
      </c>
      <c r="L506" s="1">
        <v>35.1</v>
      </c>
      <c r="M506" s="1">
        <v>160</v>
      </c>
      <c r="N506" s="1">
        <v>90</v>
      </c>
      <c r="O506" s="1">
        <v>70</v>
      </c>
      <c r="P506" s="1">
        <v>125</v>
      </c>
      <c r="Q506" s="1">
        <v>80</v>
      </c>
      <c r="R506" s="1" t="s">
        <v>54</v>
      </c>
      <c r="S506" s="1" t="s">
        <v>50</v>
      </c>
      <c r="T506" s="1" t="s">
        <v>50</v>
      </c>
      <c r="U506" s="1" t="s">
        <v>51</v>
      </c>
      <c r="V506" s="1" t="s">
        <v>51</v>
      </c>
      <c r="W506" s="1" t="s">
        <v>51</v>
      </c>
      <c r="X506" s="1" t="s">
        <v>51</v>
      </c>
      <c r="Y506" s="1" t="s">
        <v>50</v>
      </c>
      <c r="Z506" s="1" t="s">
        <v>52</v>
      </c>
      <c r="AA506" s="1" t="s">
        <v>50</v>
      </c>
      <c r="AB506" s="1" t="s">
        <v>50</v>
      </c>
      <c r="AC506" s="1">
        <v>76</v>
      </c>
      <c r="AD506" s="1">
        <v>64</v>
      </c>
      <c r="AE506" s="1">
        <v>89</v>
      </c>
      <c r="AF506" s="1">
        <v>4.0999999999999996</v>
      </c>
      <c r="AI506" s="1">
        <v>3.9</v>
      </c>
      <c r="AK506" s="1" t="s">
        <v>51</v>
      </c>
      <c r="AL506" s="1" t="s">
        <v>50</v>
      </c>
      <c r="AM506" s="1" t="s">
        <v>50</v>
      </c>
      <c r="AN506" s="1" t="s">
        <v>50</v>
      </c>
      <c r="AO506" s="1" t="s">
        <v>51</v>
      </c>
      <c r="AP506" s="1" t="s">
        <v>50</v>
      </c>
      <c r="AQ506" s="1" t="s">
        <v>50</v>
      </c>
      <c r="AR506" s="1" t="s">
        <v>50</v>
      </c>
      <c r="AS506" s="1" t="s">
        <v>50</v>
      </c>
      <c r="AT506" s="1" t="s">
        <v>52</v>
      </c>
      <c r="AU506" s="1" t="s">
        <v>52</v>
      </c>
      <c r="AV506" s="1" t="s">
        <v>52</v>
      </c>
      <c r="AW506" s="6" t="s">
        <v>51</v>
      </c>
    </row>
    <row r="507" spans="1:50" x14ac:dyDescent="0.25">
      <c r="A507" s="4">
        <v>457975</v>
      </c>
      <c r="B507" s="1">
        <v>65</v>
      </c>
      <c r="C507" s="1">
        <v>65</v>
      </c>
      <c r="E507" s="1">
        <v>1</v>
      </c>
      <c r="F507" s="1" t="s">
        <v>567</v>
      </c>
      <c r="G507" s="3">
        <v>15893</v>
      </c>
      <c r="H507" s="1">
        <v>75</v>
      </c>
      <c r="I507" s="1" t="s">
        <v>46</v>
      </c>
      <c r="J507" s="1" t="s">
        <v>57</v>
      </c>
      <c r="K507" s="1" t="s">
        <v>58</v>
      </c>
      <c r="L507" s="1">
        <v>39.6</v>
      </c>
      <c r="M507" s="1">
        <v>100</v>
      </c>
      <c r="N507" s="1">
        <v>70</v>
      </c>
      <c r="O507" s="1">
        <v>30</v>
      </c>
      <c r="P507" s="1">
        <v>85</v>
      </c>
      <c r="Q507" s="1">
        <v>84</v>
      </c>
      <c r="R507" s="1" t="s">
        <v>105</v>
      </c>
      <c r="S507" s="1" t="s">
        <v>50</v>
      </c>
      <c r="T507" s="1" t="s">
        <v>50</v>
      </c>
      <c r="U507" s="1" t="s">
        <v>51</v>
      </c>
      <c r="V507" s="1" t="s">
        <v>51</v>
      </c>
      <c r="W507" s="1" t="s">
        <v>51</v>
      </c>
      <c r="X507" s="1" t="s">
        <v>51</v>
      </c>
      <c r="Y507" s="1" t="s">
        <v>51</v>
      </c>
      <c r="Z507" s="1" t="s">
        <v>52</v>
      </c>
      <c r="AA507" s="1" t="s">
        <v>50</v>
      </c>
      <c r="AB507" s="1" t="s">
        <v>50</v>
      </c>
      <c r="AC507" s="1">
        <v>70</v>
      </c>
      <c r="AD507" s="1">
        <v>74</v>
      </c>
      <c r="AF507" s="1">
        <v>4.4000000000000004</v>
      </c>
      <c r="AI507" s="1">
        <v>3.7</v>
      </c>
      <c r="AK507" s="1" t="s">
        <v>50</v>
      </c>
      <c r="AL507" s="1" t="s">
        <v>51</v>
      </c>
      <c r="AM507" s="1" t="s">
        <v>50</v>
      </c>
      <c r="AN507" s="1" t="s">
        <v>50</v>
      </c>
      <c r="AO507" s="1" t="s">
        <v>51</v>
      </c>
      <c r="AP507" s="1" t="s">
        <v>51</v>
      </c>
      <c r="AQ507" s="1" t="s">
        <v>50</v>
      </c>
      <c r="AR507" s="1" t="s">
        <v>51</v>
      </c>
      <c r="AS507" s="1" t="s">
        <v>50</v>
      </c>
      <c r="AT507" s="1" t="s">
        <v>52</v>
      </c>
      <c r="AU507" s="1" t="s">
        <v>52</v>
      </c>
      <c r="AV507" s="1" t="s">
        <v>52</v>
      </c>
      <c r="AW507" s="6" t="s">
        <v>51</v>
      </c>
    </row>
    <row r="508" spans="1:50" x14ac:dyDescent="0.25">
      <c r="A508" s="7">
        <v>466779</v>
      </c>
      <c r="B508" s="5">
        <v>55</v>
      </c>
      <c r="C508" s="5">
        <v>55</v>
      </c>
      <c r="D508" s="5"/>
      <c r="E508" s="5">
        <v>1</v>
      </c>
      <c r="F508" s="5" t="s">
        <v>568</v>
      </c>
      <c r="G508" s="8">
        <v>12606</v>
      </c>
      <c r="H508" s="5">
        <v>84</v>
      </c>
      <c r="I508" s="5" t="s">
        <v>56</v>
      </c>
      <c r="J508" s="5" t="s">
        <v>57</v>
      </c>
      <c r="K508" s="5" t="s">
        <v>58</v>
      </c>
      <c r="L508" s="5">
        <v>24.9</v>
      </c>
      <c r="M508" s="5">
        <v>120</v>
      </c>
      <c r="N508" s="5">
        <v>60</v>
      </c>
      <c r="O508" s="5">
        <v>60</v>
      </c>
      <c r="P508" s="5">
        <v>90</v>
      </c>
      <c r="Q508" s="5">
        <v>77</v>
      </c>
      <c r="R508" s="5" t="s">
        <v>54</v>
      </c>
      <c r="S508" s="5" t="s">
        <v>50</v>
      </c>
      <c r="T508" s="5" t="s">
        <v>50</v>
      </c>
      <c r="U508" s="5" t="s">
        <v>50</v>
      </c>
      <c r="V508" s="5" t="s">
        <v>51</v>
      </c>
      <c r="W508" s="5" t="s">
        <v>50</v>
      </c>
      <c r="X508" s="5" t="s">
        <v>50</v>
      </c>
      <c r="Y508" s="5" t="s">
        <v>50</v>
      </c>
      <c r="Z508" s="5" t="s">
        <v>52</v>
      </c>
      <c r="AA508" s="5" t="s">
        <v>50</v>
      </c>
      <c r="AB508" s="5" t="s">
        <v>51</v>
      </c>
      <c r="AC508" s="5">
        <v>89</v>
      </c>
      <c r="AD508" s="5">
        <v>69</v>
      </c>
      <c r="AE508" s="5"/>
      <c r="AF508" s="5">
        <v>5</v>
      </c>
      <c r="AG508" s="5"/>
      <c r="AH508" s="5"/>
      <c r="AI508" s="5">
        <v>3.5</v>
      </c>
      <c r="AJ508" s="5"/>
      <c r="AK508" s="5" t="s">
        <v>50</v>
      </c>
      <c r="AL508" s="5" t="s">
        <v>51</v>
      </c>
      <c r="AM508" s="5" t="s">
        <v>50</v>
      </c>
      <c r="AN508" s="5" t="s">
        <v>51</v>
      </c>
      <c r="AO508" s="5" t="s">
        <v>51</v>
      </c>
      <c r="AP508" s="5" t="s">
        <v>51</v>
      </c>
      <c r="AQ508" s="5" t="s">
        <v>50</v>
      </c>
      <c r="AR508" s="5" t="s">
        <v>51</v>
      </c>
      <c r="AS508" s="5" t="s">
        <v>51</v>
      </c>
      <c r="AT508" s="5" t="s">
        <v>52</v>
      </c>
      <c r="AU508" s="5" t="s">
        <v>52</v>
      </c>
      <c r="AV508" s="5" t="s">
        <v>52</v>
      </c>
      <c r="AW508" s="9" t="s">
        <v>51</v>
      </c>
    </row>
    <row r="509" spans="1:50" s="16" customFormat="1" x14ac:dyDescent="0.25">
      <c r="A509" s="12" t="s">
        <v>0</v>
      </c>
      <c r="B509" s="13" t="s">
        <v>569</v>
      </c>
      <c r="C509" s="14" t="s">
        <v>1</v>
      </c>
      <c r="D509" s="14" t="s">
        <v>2</v>
      </c>
      <c r="E509" s="14" t="s">
        <v>3</v>
      </c>
      <c r="F509" s="14" t="s">
        <v>4</v>
      </c>
      <c r="G509" s="14" t="s">
        <v>571</v>
      </c>
      <c r="H509" s="14" t="s">
        <v>5</v>
      </c>
      <c r="I509" s="14" t="s">
        <v>6</v>
      </c>
      <c r="J509" s="14" t="s">
        <v>7</v>
      </c>
      <c r="K509" s="14" t="s">
        <v>8</v>
      </c>
      <c r="L509" s="14" t="s">
        <v>9</v>
      </c>
      <c r="M509" s="14" t="s">
        <v>10</v>
      </c>
      <c r="N509" s="14" t="s">
        <v>11</v>
      </c>
      <c r="O509" s="14" t="s">
        <v>12</v>
      </c>
      <c r="P509" s="14" t="s">
        <v>13</v>
      </c>
      <c r="Q509" s="14" t="s">
        <v>14</v>
      </c>
      <c r="R509" s="14" t="s">
        <v>15</v>
      </c>
      <c r="S509" s="14" t="s">
        <v>16</v>
      </c>
      <c r="T509" s="14" t="s">
        <v>570</v>
      </c>
      <c r="U509" s="14" t="s">
        <v>17</v>
      </c>
      <c r="V509" s="14" t="s">
        <v>18</v>
      </c>
      <c r="W509" s="14" t="s">
        <v>19</v>
      </c>
      <c r="X509" s="14" t="s">
        <v>20</v>
      </c>
      <c r="Y509" s="14" t="s">
        <v>21</v>
      </c>
      <c r="Z509" s="14" t="s">
        <v>572</v>
      </c>
      <c r="AA509" s="14" t="s">
        <v>22</v>
      </c>
      <c r="AB509" s="14" t="s">
        <v>23</v>
      </c>
      <c r="AC509" s="14" t="s">
        <v>24</v>
      </c>
      <c r="AD509" s="14" t="s">
        <v>25</v>
      </c>
      <c r="AE509" s="14" t="s">
        <v>26</v>
      </c>
      <c r="AF509" s="14" t="s">
        <v>27</v>
      </c>
      <c r="AG509" s="14" t="s">
        <v>28</v>
      </c>
      <c r="AH509" s="14" t="s">
        <v>29</v>
      </c>
      <c r="AI509" s="14" t="s">
        <v>30</v>
      </c>
      <c r="AJ509" s="14" t="s">
        <v>31</v>
      </c>
      <c r="AK509" s="14" t="s">
        <v>32</v>
      </c>
      <c r="AL509" s="14" t="s">
        <v>33</v>
      </c>
      <c r="AM509" s="14" t="s">
        <v>34</v>
      </c>
      <c r="AN509" s="14" t="s">
        <v>35</v>
      </c>
      <c r="AO509" s="14" t="s">
        <v>36</v>
      </c>
      <c r="AP509" s="14" t="s">
        <v>37</v>
      </c>
      <c r="AQ509" s="14" t="s">
        <v>38</v>
      </c>
      <c r="AR509" s="14" t="s">
        <v>39</v>
      </c>
      <c r="AS509" s="14" t="s">
        <v>40</v>
      </c>
      <c r="AT509" s="14" t="s">
        <v>41</v>
      </c>
      <c r="AU509" s="14" t="s">
        <v>42</v>
      </c>
      <c r="AV509" s="14" t="s">
        <v>43</v>
      </c>
      <c r="AW509" s="15" t="s">
        <v>44</v>
      </c>
      <c r="AX509" s="45"/>
    </row>
    <row r="510" spans="1:50" s="38" customFormat="1" x14ac:dyDescent="0.25">
      <c r="A510" s="38" t="s">
        <v>2427</v>
      </c>
      <c r="B510" s="38">
        <f>MEDIAN(B2:B508)</f>
        <v>60</v>
      </c>
      <c r="C510" s="38">
        <f t="shared" ref="C510:E510" si="0">MEDIAN(C2:C508)</f>
        <v>60</v>
      </c>
      <c r="D510" s="38">
        <f t="shared" si="0"/>
        <v>57.5</v>
      </c>
      <c r="E510" s="38">
        <f t="shared" si="0"/>
        <v>1</v>
      </c>
      <c r="H510" s="38">
        <f>MEDIAN(H2:H508)</f>
        <v>80</v>
      </c>
      <c r="L510" s="38">
        <f t="shared" ref="L510:Q510" si="1">MEDIAN(L2:L508)</f>
        <v>29.6</v>
      </c>
      <c r="M510" s="38">
        <f t="shared" si="1"/>
        <v>125</v>
      </c>
      <c r="N510" s="38">
        <f t="shared" si="1"/>
        <v>70</v>
      </c>
      <c r="O510" s="38">
        <f t="shared" si="1"/>
        <v>55</v>
      </c>
      <c r="P510" s="38">
        <f t="shared" si="1"/>
        <v>100</v>
      </c>
      <c r="Q510" s="38">
        <f t="shared" si="1"/>
        <v>71</v>
      </c>
      <c r="AC510" s="38">
        <f t="shared" ref="AC510:AI510" si="2">MEDIAN(AC2:AC508)</f>
        <v>93</v>
      </c>
      <c r="AD510" s="38">
        <f t="shared" si="2"/>
        <v>56</v>
      </c>
      <c r="AE510" s="38">
        <f t="shared" si="2"/>
        <v>128</v>
      </c>
      <c r="AF510" s="38">
        <f t="shared" si="2"/>
        <v>4.4000000000000004</v>
      </c>
      <c r="AG510" s="38">
        <f t="shared" si="2"/>
        <v>186</v>
      </c>
      <c r="AH510" s="38">
        <f t="shared" si="2"/>
        <v>33.85</v>
      </c>
      <c r="AI510" s="38">
        <f t="shared" si="2"/>
        <v>4.4000000000000004</v>
      </c>
      <c r="AX510" s="46"/>
    </row>
    <row r="511" spans="1:50" s="38" customFormat="1" x14ac:dyDescent="0.25">
      <c r="A511" s="38" t="s">
        <v>2428</v>
      </c>
      <c r="B511" s="38">
        <f>AVERAGEA(B2:B508)</f>
        <v>60.324852071005921</v>
      </c>
      <c r="C511" s="38">
        <f t="shared" ref="C511:E511" si="3">AVERAGEA(C2:C508)</f>
        <v>60.052366863905327</v>
      </c>
      <c r="D511" s="38">
        <f t="shared" si="3"/>
        <v>54.487124463519315</v>
      </c>
      <c r="E511" s="38">
        <f t="shared" si="3"/>
        <v>1</v>
      </c>
      <c r="H511" s="38">
        <f>AVERAGEA(H2:H508)</f>
        <v>78.193293885601577</v>
      </c>
      <c r="L511" s="38">
        <f t="shared" ref="L511:Q511" si="4">AVERAGEA(L2:L508)</f>
        <v>30.373852295409165</v>
      </c>
      <c r="M511" s="38">
        <f t="shared" si="4"/>
        <v>128.08113590263693</v>
      </c>
      <c r="N511" s="38">
        <f t="shared" si="4"/>
        <v>71.537525354969574</v>
      </c>
      <c r="O511" s="38">
        <f t="shared" si="4"/>
        <v>54.982248520710058</v>
      </c>
      <c r="P511" s="38">
        <f t="shared" si="4"/>
        <v>97.053254437869825</v>
      </c>
      <c r="Q511" s="38">
        <f t="shared" si="4"/>
        <v>72.981744421906697</v>
      </c>
      <c r="AC511" s="38">
        <f t="shared" ref="AC511:AI511" si="5">AVERAGEA(AC2:AC508)</f>
        <v>100.65012406947891</v>
      </c>
      <c r="AD511" s="38">
        <f t="shared" si="5"/>
        <v>54.785897435897439</v>
      </c>
      <c r="AE511" s="38">
        <f t="shared" si="5"/>
        <v>121.74601226993865</v>
      </c>
      <c r="AF511" s="38">
        <f t="shared" si="5"/>
        <v>4.4453865336658351</v>
      </c>
      <c r="AG511" s="38">
        <f t="shared" si="5"/>
        <v>720.28</v>
      </c>
      <c r="AH511" s="38">
        <f t="shared" si="5"/>
        <v>54.691666666666663</v>
      </c>
      <c r="AI511" s="38">
        <f t="shared" si="5"/>
        <v>2.2604229607250756</v>
      </c>
      <c r="AX511" s="46"/>
    </row>
    <row r="512" spans="1:50" s="38" customFormat="1" x14ac:dyDescent="0.25">
      <c r="A512" s="38" t="s">
        <v>2430</v>
      </c>
      <c r="B512" s="38">
        <f>QUARTILE(B2:B508,1)</f>
        <v>55</v>
      </c>
      <c r="C512" s="38">
        <f t="shared" ref="C512:E512" si="6">QUARTILE(C2:C508,1)</f>
        <v>55</v>
      </c>
      <c r="D512" s="38">
        <f t="shared" si="6"/>
        <v>50</v>
      </c>
      <c r="E512" s="38">
        <f t="shared" si="6"/>
        <v>1</v>
      </c>
      <c r="H512" s="38">
        <f>QUARTILE(H2:H508,1)</f>
        <v>72</v>
      </c>
      <c r="L512" s="38">
        <f t="shared" ref="L512:Q512" si="7">QUARTILE(L2:L508,1)</f>
        <v>25</v>
      </c>
      <c r="M512" s="38">
        <f t="shared" si="7"/>
        <v>115</v>
      </c>
      <c r="N512" s="38">
        <f t="shared" si="7"/>
        <v>65</v>
      </c>
      <c r="O512" s="38">
        <f t="shared" si="7"/>
        <v>45</v>
      </c>
      <c r="P512" s="38">
        <f t="shared" si="7"/>
        <v>90</v>
      </c>
      <c r="Q512" s="38">
        <f t="shared" si="7"/>
        <v>63</v>
      </c>
      <c r="AC512" s="38">
        <f t="shared" ref="AC512:AI512" si="8">QUARTILE(AC2:AC508,1)</f>
        <v>76</v>
      </c>
      <c r="AD512" s="38">
        <f t="shared" si="8"/>
        <v>42</v>
      </c>
      <c r="AE512" s="38">
        <f t="shared" si="8"/>
        <v>113</v>
      </c>
      <c r="AF512" s="38">
        <f t="shared" si="8"/>
        <v>4.0999999999999996</v>
      </c>
      <c r="AG512" s="38">
        <f t="shared" si="8"/>
        <v>44</v>
      </c>
      <c r="AH512" s="38">
        <f t="shared" si="8"/>
        <v>9.5</v>
      </c>
      <c r="AI512" s="38">
        <f t="shared" si="8"/>
        <v>3.7</v>
      </c>
      <c r="AX512" s="46"/>
    </row>
    <row r="513" spans="1:50" s="38" customFormat="1" x14ac:dyDescent="0.25">
      <c r="A513" s="38" t="s">
        <v>2431</v>
      </c>
      <c r="B513" s="38">
        <f>QUARTILE(B3:B509,3)</f>
        <v>65</v>
      </c>
      <c r="C513" s="38">
        <f t="shared" ref="C513:E513" si="9">QUARTILE(C3:C509,3)</f>
        <v>64</v>
      </c>
      <c r="D513" s="38">
        <f t="shared" si="9"/>
        <v>63</v>
      </c>
      <c r="E513" s="38">
        <f t="shared" si="9"/>
        <v>1</v>
      </c>
      <c r="H513" s="38">
        <f>QUARTILE(H3:H509,3)</f>
        <v>86</v>
      </c>
      <c r="L513" s="38">
        <f t="shared" ref="L513:Q513" si="10">QUARTILE(L3:L509,3)</f>
        <v>35</v>
      </c>
      <c r="M513" s="38">
        <f t="shared" si="10"/>
        <v>140</v>
      </c>
      <c r="N513" s="38">
        <f t="shared" si="10"/>
        <v>80</v>
      </c>
      <c r="O513" s="38">
        <f t="shared" si="10"/>
        <v>65</v>
      </c>
      <c r="P513" s="38">
        <f t="shared" si="10"/>
        <v>107.5</v>
      </c>
      <c r="Q513" s="38">
        <f t="shared" si="10"/>
        <v>80</v>
      </c>
      <c r="AC513" s="38">
        <f t="shared" ref="AC513:AI513" si="11">QUARTILE(AC3:AC509,3)</f>
        <v>116</v>
      </c>
      <c r="AD513" s="38">
        <f t="shared" si="11"/>
        <v>72</v>
      </c>
      <c r="AE513" s="38">
        <f t="shared" si="11"/>
        <v>140</v>
      </c>
      <c r="AF513" s="38">
        <f t="shared" si="11"/>
        <v>4.7</v>
      </c>
      <c r="AG513" s="38">
        <f t="shared" si="11"/>
        <v>735</v>
      </c>
      <c r="AH513" s="38">
        <f t="shared" si="11"/>
        <v>56.1</v>
      </c>
      <c r="AI513" s="38">
        <f t="shared" si="11"/>
        <v>5.0999999999999996</v>
      </c>
      <c r="AX513" s="46"/>
    </row>
    <row r="514" spans="1:50" s="38" customFormat="1" x14ac:dyDescent="0.25">
      <c r="A514" s="38" t="s">
        <v>2429</v>
      </c>
      <c r="B514" s="38">
        <f>B513-B512</f>
        <v>10</v>
      </c>
      <c r="C514" s="38">
        <f t="shared" ref="C514:E514" si="12">C513-C512</f>
        <v>9</v>
      </c>
      <c r="D514" s="38">
        <f t="shared" si="12"/>
        <v>13</v>
      </c>
      <c r="E514" s="38">
        <f t="shared" si="12"/>
        <v>0</v>
      </c>
      <c r="H514" s="38">
        <f>H513-H512</f>
        <v>14</v>
      </c>
      <c r="L514" s="38">
        <f t="shared" ref="L514:Q514" si="13">L513-L512</f>
        <v>10</v>
      </c>
      <c r="M514" s="38">
        <f t="shared" si="13"/>
        <v>25</v>
      </c>
      <c r="N514" s="38">
        <f t="shared" si="13"/>
        <v>15</v>
      </c>
      <c r="O514" s="38">
        <f t="shared" si="13"/>
        <v>20</v>
      </c>
      <c r="P514" s="38">
        <f t="shared" si="13"/>
        <v>17.5</v>
      </c>
      <c r="Q514" s="38">
        <f t="shared" si="13"/>
        <v>17</v>
      </c>
      <c r="AC514" s="38">
        <f t="shared" ref="AC514:AI514" si="14">AC513-AC512</f>
        <v>40</v>
      </c>
      <c r="AD514" s="38">
        <f t="shared" si="14"/>
        <v>30</v>
      </c>
      <c r="AE514" s="38">
        <f t="shared" si="14"/>
        <v>27</v>
      </c>
      <c r="AF514" s="38">
        <f t="shared" si="14"/>
        <v>0.60000000000000053</v>
      </c>
      <c r="AG514" s="38">
        <f t="shared" si="14"/>
        <v>691</v>
      </c>
      <c r="AH514" s="38">
        <f t="shared" si="14"/>
        <v>46.6</v>
      </c>
      <c r="AI514" s="38">
        <f t="shared" si="14"/>
        <v>1.3999999999999995</v>
      </c>
      <c r="AX514" s="46"/>
    </row>
    <row r="515" spans="1:50" s="38" customFormat="1" x14ac:dyDescent="0.25">
      <c r="A515" s="47" t="s">
        <v>2432</v>
      </c>
      <c r="B515" s="47">
        <f>_xlfn.STDEV.S(B2:B508)</f>
        <v>6.2347659182321475</v>
      </c>
      <c r="C515" s="47">
        <f t="shared" ref="C515:E515" si="15">_xlfn.STDEV.S(C2:C508)</f>
        <v>5.7466189534515664</v>
      </c>
      <c r="D515" s="47">
        <f t="shared" si="15"/>
        <v>12.782920623648449</v>
      </c>
      <c r="E515" s="47">
        <f t="shared" si="15"/>
        <v>0</v>
      </c>
      <c r="F515" s="47"/>
      <c r="G515" s="47"/>
      <c r="H515" s="47">
        <f>_xlfn.STDEV.S(H2:H508)</f>
        <v>12.117430785946144</v>
      </c>
      <c r="I515" s="47"/>
      <c r="J515" s="47"/>
      <c r="K515" s="47"/>
      <c r="L515" s="47">
        <f t="shared" ref="L515:Q515" si="16">_xlfn.STDEV.S(L2:L508)</f>
        <v>7.4994145724943726</v>
      </c>
      <c r="M515" s="47">
        <f t="shared" si="16"/>
        <v>18.690937032754309</v>
      </c>
      <c r="N515" s="47">
        <f t="shared" si="16"/>
        <v>10.15215101771293</v>
      </c>
      <c r="O515" s="47">
        <f t="shared" si="16"/>
        <v>18.123687916891154</v>
      </c>
      <c r="P515" s="47">
        <f t="shared" si="16"/>
        <v>20.672491418381053</v>
      </c>
      <c r="Q515" s="47">
        <f t="shared" si="16"/>
        <v>14.195415762073482</v>
      </c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>
        <f t="shared" ref="AC515:AI515" si="17">_xlfn.STDEV.S(AC2:AC508)</f>
        <v>37.086481810346278</v>
      </c>
      <c r="AD515" s="47">
        <f t="shared" si="17"/>
        <v>19.129151350035084</v>
      </c>
      <c r="AE515" s="47">
        <f t="shared" si="17"/>
        <v>33.709974320139487</v>
      </c>
      <c r="AF515" s="47">
        <f t="shared" si="17"/>
        <v>0.47961954997498168</v>
      </c>
      <c r="AG515" s="47">
        <f t="shared" si="17"/>
        <v>1344.4129301173307</v>
      </c>
      <c r="AH515" s="47">
        <f t="shared" si="17"/>
        <v>82.427571052997621</v>
      </c>
      <c r="AI515" s="47">
        <f t="shared" si="17"/>
        <v>1.108469014786585</v>
      </c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CDD7-F261-466D-BB07-E2E3DA33977A}">
  <dimension ref="A1:O103"/>
  <sheetViews>
    <sheetView topLeftCell="A74" workbookViewId="0">
      <selection activeCell="E115" sqref="E115"/>
    </sheetView>
  </sheetViews>
  <sheetFormatPr defaultRowHeight="15" x14ac:dyDescent="0.25"/>
  <cols>
    <col min="1" max="1" width="18.28515625" bestFit="1" customWidth="1"/>
    <col min="2" max="4" width="19.28515625" bestFit="1" customWidth="1"/>
    <col min="5" max="5" width="15.28515625" bestFit="1" customWidth="1"/>
    <col min="6" max="6" width="18.28515625" bestFit="1" customWidth="1"/>
    <col min="7" max="7" width="19.28515625" bestFit="1" customWidth="1"/>
    <col min="8" max="8" width="24.140625" bestFit="1" customWidth="1"/>
    <col min="9" max="9" width="17" bestFit="1" customWidth="1"/>
    <col min="10" max="10" width="18.28515625" bestFit="1" customWidth="1"/>
    <col min="11" max="11" width="19.28515625" bestFit="1" customWidth="1"/>
    <col min="12" max="12" width="12.42578125" bestFit="1" customWidth="1"/>
    <col min="13" max="13" width="15.28515625" bestFit="1" customWidth="1"/>
    <col min="14" max="14" width="18.28515625" bestFit="1" customWidth="1"/>
    <col min="15" max="15" width="19.28515625" bestFit="1" customWidth="1"/>
  </cols>
  <sheetData>
    <row r="1" spans="1:15" x14ac:dyDescent="0.25">
      <c r="A1" t="s">
        <v>2417</v>
      </c>
    </row>
    <row r="2" spans="1:15" x14ac:dyDescent="0.25">
      <c r="A2" s="17" t="s">
        <v>3</v>
      </c>
      <c r="B2" s="18">
        <v>1</v>
      </c>
    </row>
    <row r="4" spans="1:15" x14ac:dyDescent="0.25">
      <c r="A4" t="s">
        <v>2413</v>
      </c>
      <c r="B4" t="s">
        <v>2415</v>
      </c>
      <c r="I4" s="26"/>
    </row>
    <row r="5" spans="1:15" x14ac:dyDescent="0.25">
      <c r="A5" s="10">
        <v>507</v>
      </c>
      <c r="B5" s="11">
        <v>1</v>
      </c>
    </row>
    <row r="8" spans="1:15" x14ac:dyDescent="0.25">
      <c r="G8" s="17" t="s">
        <v>28</v>
      </c>
      <c r="H8" t="s">
        <v>583</v>
      </c>
    </row>
    <row r="9" spans="1:15" x14ac:dyDescent="0.25">
      <c r="A9" s="27" t="s">
        <v>575</v>
      </c>
    </row>
    <row r="10" spans="1:15" x14ac:dyDescent="0.25">
      <c r="A10" s="17" t="s">
        <v>2405</v>
      </c>
      <c r="B10" t="s">
        <v>2413</v>
      </c>
      <c r="C10" t="s">
        <v>2415</v>
      </c>
      <c r="H10" s="17" t="s">
        <v>15</v>
      </c>
    </row>
    <row r="11" spans="1:15" x14ac:dyDescent="0.25">
      <c r="A11" s="18" t="s">
        <v>50</v>
      </c>
      <c r="B11" s="10">
        <v>70</v>
      </c>
      <c r="C11" s="11">
        <v>0.13806706114398423</v>
      </c>
      <c r="H11" t="s">
        <v>2413</v>
      </c>
      <c r="K11" t="s">
        <v>2415</v>
      </c>
      <c r="N11" t="s">
        <v>2412</v>
      </c>
      <c r="O11" t="s">
        <v>2414</v>
      </c>
    </row>
    <row r="12" spans="1:15" x14ac:dyDescent="0.25">
      <c r="A12" s="18" t="s">
        <v>51</v>
      </c>
      <c r="B12" s="10">
        <v>437</v>
      </c>
      <c r="C12" s="11">
        <v>0.86193293885601574</v>
      </c>
      <c r="G12" s="17" t="s">
        <v>580</v>
      </c>
      <c r="H12" t="s">
        <v>54</v>
      </c>
      <c r="I12" t="s">
        <v>59</v>
      </c>
      <c r="J12" t="s">
        <v>105</v>
      </c>
      <c r="K12" t="s">
        <v>54</v>
      </c>
      <c r="L12" t="s">
        <v>59</v>
      </c>
      <c r="M12" t="s">
        <v>105</v>
      </c>
    </row>
    <row r="13" spans="1:15" x14ac:dyDescent="0.25">
      <c r="A13" s="18" t="s">
        <v>581</v>
      </c>
      <c r="B13" s="10">
        <v>507</v>
      </c>
      <c r="C13" s="11">
        <v>1</v>
      </c>
      <c r="G13" s="18" t="s">
        <v>51</v>
      </c>
      <c r="H13" s="10">
        <v>5</v>
      </c>
      <c r="I13" s="10">
        <v>2</v>
      </c>
      <c r="J13" s="10">
        <v>1</v>
      </c>
      <c r="K13" s="11">
        <v>0.625</v>
      </c>
      <c r="L13" s="11">
        <v>0.25</v>
      </c>
      <c r="M13" s="11">
        <v>0.125</v>
      </c>
      <c r="N13" s="10">
        <v>8</v>
      </c>
      <c r="O13" s="11">
        <v>1</v>
      </c>
    </row>
    <row r="14" spans="1:15" x14ac:dyDescent="0.25">
      <c r="G14" s="19" t="s">
        <v>50</v>
      </c>
      <c r="H14" s="10">
        <v>4</v>
      </c>
      <c r="I14" s="10">
        <v>1</v>
      </c>
      <c r="J14" s="10"/>
      <c r="K14" s="11">
        <v>0.5</v>
      </c>
      <c r="L14" s="11">
        <v>0.125</v>
      </c>
      <c r="M14" s="11">
        <v>0</v>
      </c>
      <c r="N14" s="10">
        <v>5</v>
      </c>
      <c r="O14" s="11">
        <v>0.625</v>
      </c>
    </row>
    <row r="15" spans="1:15" x14ac:dyDescent="0.25">
      <c r="G15" s="20" t="s">
        <v>50</v>
      </c>
      <c r="H15" s="10">
        <v>3</v>
      </c>
      <c r="I15" s="10">
        <v>1</v>
      </c>
      <c r="J15" s="10"/>
      <c r="K15" s="11">
        <v>0.375</v>
      </c>
      <c r="L15" s="11">
        <v>0.125</v>
      </c>
      <c r="M15" s="11">
        <v>0</v>
      </c>
      <c r="N15" s="10">
        <v>4</v>
      </c>
      <c r="O15" s="11">
        <v>0.5</v>
      </c>
    </row>
    <row r="16" spans="1:15" x14ac:dyDescent="0.25">
      <c r="A16" s="29" t="s">
        <v>2418</v>
      </c>
      <c r="G16" s="21" t="s">
        <v>50</v>
      </c>
      <c r="H16" s="10">
        <v>1</v>
      </c>
      <c r="I16" s="10"/>
      <c r="J16" s="10"/>
      <c r="K16" s="11">
        <v>0.125</v>
      </c>
      <c r="L16" s="11">
        <v>0</v>
      </c>
      <c r="M16" s="11">
        <v>0</v>
      </c>
      <c r="N16" s="10">
        <v>1</v>
      </c>
      <c r="O16" s="11">
        <v>0.125</v>
      </c>
    </row>
    <row r="17" spans="1:15" x14ac:dyDescent="0.25">
      <c r="A17" s="28"/>
      <c r="G17" s="21" t="s">
        <v>51</v>
      </c>
      <c r="H17" s="10">
        <v>2</v>
      </c>
      <c r="I17" s="10">
        <v>1</v>
      </c>
      <c r="J17" s="10"/>
      <c r="K17" s="11">
        <v>0.25</v>
      </c>
      <c r="L17" s="11">
        <v>0.125</v>
      </c>
      <c r="M17" s="11">
        <v>0</v>
      </c>
      <c r="N17" s="10">
        <v>3</v>
      </c>
      <c r="O17" s="11">
        <v>0.375</v>
      </c>
    </row>
    <row r="18" spans="1:15" x14ac:dyDescent="0.25">
      <c r="G18" s="20" t="s">
        <v>51</v>
      </c>
      <c r="H18" s="10">
        <v>1</v>
      </c>
      <c r="I18" s="10"/>
      <c r="J18" s="10"/>
      <c r="K18" s="11">
        <v>0.125</v>
      </c>
      <c r="L18" s="11">
        <v>0</v>
      </c>
      <c r="M18" s="11">
        <v>0</v>
      </c>
      <c r="N18" s="10">
        <v>1</v>
      </c>
      <c r="O18" s="11">
        <v>0.125</v>
      </c>
    </row>
    <row r="19" spans="1:15" x14ac:dyDescent="0.25">
      <c r="A19" s="17" t="s">
        <v>2406</v>
      </c>
      <c r="B19" t="s">
        <v>2413</v>
      </c>
      <c r="C19" t="s">
        <v>2415</v>
      </c>
      <c r="G19" s="21" t="s">
        <v>50</v>
      </c>
      <c r="H19" s="10">
        <v>1</v>
      </c>
      <c r="I19" s="10"/>
      <c r="J19" s="10"/>
      <c r="K19" s="11">
        <v>0.125</v>
      </c>
      <c r="L19" s="11">
        <v>0</v>
      </c>
      <c r="M19" s="11">
        <v>0</v>
      </c>
      <c r="N19" s="10">
        <v>1</v>
      </c>
      <c r="O19" s="11">
        <v>0.125</v>
      </c>
    </row>
    <row r="20" spans="1:15" x14ac:dyDescent="0.25">
      <c r="A20" s="18" t="s">
        <v>52</v>
      </c>
      <c r="B20" s="10">
        <v>504</v>
      </c>
      <c r="C20" s="11">
        <v>0.99408284023668636</v>
      </c>
      <c r="G20" s="19" t="s">
        <v>51</v>
      </c>
      <c r="H20" s="10">
        <v>1</v>
      </c>
      <c r="I20" s="10">
        <v>1</v>
      </c>
      <c r="J20" s="10">
        <v>1</v>
      </c>
      <c r="K20" s="11">
        <v>0.125</v>
      </c>
      <c r="L20" s="11">
        <v>0.125</v>
      </c>
      <c r="M20" s="11">
        <v>0.125</v>
      </c>
      <c r="N20" s="10">
        <v>3</v>
      </c>
      <c r="O20" s="11">
        <v>0.375</v>
      </c>
    </row>
    <row r="21" spans="1:15" x14ac:dyDescent="0.25">
      <c r="A21" s="25">
        <v>43047</v>
      </c>
      <c r="B21" s="10">
        <v>1</v>
      </c>
      <c r="C21" s="11">
        <v>1.9723865877712033E-3</v>
      </c>
      <c r="G21" s="20" t="s">
        <v>50</v>
      </c>
      <c r="H21" s="10">
        <v>1</v>
      </c>
      <c r="I21" s="10"/>
      <c r="J21" s="10"/>
      <c r="K21" s="11">
        <v>0.125</v>
      </c>
      <c r="L21" s="11">
        <v>0</v>
      </c>
      <c r="M21" s="11">
        <v>0</v>
      </c>
      <c r="N21" s="10">
        <v>1</v>
      </c>
      <c r="O21" s="11">
        <v>0.125</v>
      </c>
    </row>
    <row r="22" spans="1:15" x14ac:dyDescent="0.25">
      <c r="A22" s="25">
        <v>43151</v>
      </c>
      <c r="B22" s="10">
        <v>1</v>
      </c>
      <c r="C22" s="11">
        <v>1.9723865877712033E-3</v>
      </c>
      <c r="G22" s="21" t="s">
        <v>51</v>
      </c>
      <c r="H22" s="10">
        <v>1</v>
      </c>
      <c r="I22" s="10"/>
      <c r="J22" s="10"/>
      <c r="K22" s="11">
        <v>0.125</v>
      </c>
      <c r="L22" s="11">
        <v>0</v>
      </c>
      <c r="M22" s="11">
        <v>0</v>
      </c>
      <c r="N22" s="10">
        <v>1</v>
      </c>
      <c r="O22" s="11">
        <v>0.125</v>
      </c>
    </row>
    <row r="23" spans="1:15" x14ac:dyDescent="0.25">
      <c r="A23" s="25">
        <v>43188</v>
      </c>
      <c r="B23" s="10">
        <v>1</v>
      </c>
      <c r="C23" s="11">
        <v>1.9723865877712033E-3</v>
      </c>
      <c r="G23" s="20" t="s">
        <v>51</v>
      </c>
      <c r="H23" s="10"/>
      <c r="I23" s="10">
        <v>1</v>
      </c>
      <c r="J23" s="10">
        <v>1</v>
      </c>
      <c r="K23" s="11">
        <v>0</v>
      </c>
      <c r="L23" s="11">
        <v>0.125</v>
      </c>
      <c r="M23" s="11">
        <v>0.125</v>
      </c>
      <c r="N23" s="10">
        <v>2</v>
      </c>
      <c r="O23" s="11">
        <v>0.25</v>
      </c>
    </row>
    <row r="24" spans="1:15" x14ac:dyDescent="0.25">
      <c r="A24" s="18" t="s">
        <v>581</v>
      </c>
      <c r="B24" s="10">
        <v>507</v>
      </c>
      <c r="C24" s="11">
        <v>1</v>
      </c>
      <c r="G24" s="21" t="s">
        <v>50</v>
      </c>
      <c r="H24" s="10"/>
      <c r="I24" s="10"/>
      <c r="J24" s="10">
        <v>1</v>
      </c>
      <c r="K24" s="11">
        <v>0</v>
      </c>
      <c r="L24" s="11">
        <v>0</v>
      </c>
      <c r="M24" s="11">
        <v>0.125</v>
      </c>
      <c r="N24" s="10">
        <v>1</v>
      </c>
      <c r="O24" s="11">
        <v>0.125</v>
      </c>
    </row>
    <row r="25" spans="1:15" x14ac:dyDescent="0.25">
      <c r="G25" s="21" t="s">
        <v>51</v>
      </c>
      <c r="H25" s="10"/>
      <c r="I25" s="10">
        <v>1</v>
      </c>
      <c r="J25" s="10"/>
      <c r="K25" s="11">
        <v>0</v>
      </c>
      <c r="L25" s="11">
        <v>0.125</v>
      </c>
      <c r="M25" s="11">
        <v>0</v>
      </c>
      <c r="N25" s="10">
        <v>1</v>
      </c>
      <c r="O25" s="11">
        <v>0.125</v>
      </c>
    </row>
    <row r="26" spans="1:15" x14ac:dyDescent="0.25">
      <c r="G26" s="18" t="s">
        <v>581</v>
      </c>
      <c r="H26" s="10">
        <v>5</v>
      </c>
      <c r="I26" s="10">
        <v>2</v>
      </c>
      <c r="J26" s="10">
        <v>1</v>
      </c>
      <c r="K26" s="11">
        <v>0.625</v>
      </c>
      <c r="L26" s="11">
        <v>0.25</v>
      </c>
      <c r="M26" s="11">
        <v>0.125</v>
      </c>
      <c r="N26" s="10">
        <v>8</v>
      </c>
      <c r="O26" s="11">
        <v>1</v>
      </c>
    </row>
    <row r="29" spans="1:15" x14ac:dyDescent="0.25">
      <c r="A29" s="31" t="s">
        <v>576</v>
      </c>
    </row>
    <row r="30" spans="1:15" x14ac:dyDescent="0.25">
      <c r="A30" s="26" t="s">
        <v>2407</v>
      </c>
    </row>
    <row r="33" spans="1:8" x14ac:dyDescent="0.25">
      <c r="A33" s="17" t="s">
        <v>580</v>
      </c>
      <c r="B33" t="s">
        <v>2413</v>
      </c>
      <c r="C33" t="s">
        <v>2415</v>
      </c>
    </row>
    <row r="34" spans="1:8" x14ac:dyDescent="0.25">
      <c r="A34" s="18" t="s">
        <v>54</v>
      </c>
      <c r="B34" s="10">
        <v>289</v>
      </c>
      <c r="C34" s="11">
        <v>0.6768149882903981</v>
      </c>
    </row>
    <row r="35" spans="1:8" x14ac:dyDescent="0.25">
      <c r="A35" s="18" t="s">
        <v>59</v>
      </c>
      <c r="B35" s="10">
        <v>127</v>
      </c>
      <c r="C35" s="11">
        <v>0.29742388758782201</v>
      </c>
    </row>
    <row r="36" spans="1:8" x14ac:dyDescent="0.25">
      <c r="A36" s="18" t="s">
        <v>105</v>
      </c>
      <c r="B36" s="10">
        <v>11</v>
      </c>
      <c r="C36" s="11">
        <v>2.576112412177986E-2</v>
      </c>
    </row>
    <row r="37" spans="1:8" x14ac:dyDescent="0.25">
      <c r="A37" s="18" t="s">
        <v>581</v>
      </c>
      <c r="B37" s="10">
        <v>427</v>
      </c>
      <c r="C37" s="11">
        <v>1</v>
      </c>
    </row>
    <row r="39" spans="1:8" x14ac:dyDescent="0.25">
      <c r="A39" s="30" t="s">
        <v>577</v>
      </c>
    </row>
    <row r="40" spans="1:8" x14ac:dyDescent="0.25">
      <c r="C40" s="17" t="s">
        <v>582</v>
      </c>
    </row>
    <row r="41" spans="1:8" x14ac:dyDescent="0.25">
      <c r="C41" t="s">
        <v>50</v>
      </c>
      <c r="D41" t="s">
        <v>50</v>
      </c>
      <c r="E41" t="s">
        <v>51</v>
      </c>
      <c r="F41" t="s">
        <v>51</v>
      </c>
      <c r="G41" t="s">
        <v>2412</v>
      </c>
      <c r="H41" t="s">
        <v>2414</v>
      </c>
    </row>
    <row r="42" spans="1:8" x14ac:dyDescent="0.25">
      <c r="A42" s="17" t="s">
        <v>2408</v>
      </c>
      <c r="B42" s="17" t="s">
        <v>41</v>
      </c>
      <c r="C42" t="s">
        <v>2413</v>
      </c>
      <c r="D42" t="s">
        <v>2415</v>
      </c>
      <c r="E42" t="s">
        <v>2413</v>
      </c>
      <c r="F42" t="s">
        <v>2415</v>
      </c>
    </row>
    <row r="43" spans="1:8" x14ac:dyDescent="0.25">
      <c r="A43" s="18" t="s">
        <v>54</v>
      </c>
      <c r="C43" s="10"/>
      <c r="D43" s="11"/>
      <c r="E43" s="10"/>
      <c r="F43" s="11"/>
      <c r="G43" s="10"/>
      <c r="H43" s="11"/>
    </row>
    <row r="44" spans="1:8" x14ac:dyDescent="0.25">
      <c r="A44" s="18" t="s">
        <v>54</v>
      </c>
      <c r="B44" s="18" t="s">
        <v>52</v>
      </c>
      <c r="C44" s="10">
        <v>41</v>
      </c>
      <c r="D44" s="11">
        <v>9.6018735362997654E-2</v>
      </c>
      <c r="E44" s="10">
        <v>245</v>
      </c>
      <c r="F44" s="11">
        <v>0.57377049180327866</v>
      </c>
      <c r="G44" s="10">
        <v>286</v>
      </c>
      <c r="H44" s="11">
        <v>0.66978922716627631</v>
      </c>
    </row>
    <row r="45" spans="1:8" x14ac:dyDescent="0.25">
      <c r="A45" s="18" t="s">
        <v>54</v>
      </c>
      <c r="B45" s="25">
        <v>43047</v>
      </c>
      <c r="C45" s="10"/>
      <c r="D45" s="11">
        <v>0</v>
      </c>
      <c r="E45" s="10">
        <v>1</v>
      </c>
      <c r="F45" s="11">
        <v>2.34192037470726E-3</v>
      </c>
      <c r="G45" s="10">
        <v>1</v>
      </c>
      <c r="H45" s="11">
        <v>2.34192037470726E-3</v>
      </c>
    </row>
    <row r="46" spans="1:8" x14ac:dyDescent="0.25">
      <c r="A46" s="18" t="s">
        <v>54</v>
      </c>
      <c r="B46" s="25">
        <v>43151</v>
      </c>
      <c r="C46" s="10"/>
      <c r="D46" s="11">
        <v>0</v>
      </c>
      <c r="E46" s="10">
        <v>1</v>
      </c>
      <c r="F46" s="11">
        <v>2.34192037470726E-3</v>
      </c>
      <c r="G46" s="10">
        <v>1</v>
      </c>
      <c r="H46" s="11">
        <v>2.34192037470726E-3</v>
      </c>
    </row>
    <row r="47" spans="1:8" x14ac:dyDescent="0.25">
      <c r="A47" s="18" t="s">
        <v>54</v>
      </c>
      <c r="B47" s="25">
        <v>43188</v>
      </c>
      <c r="C47" s="10"/>
      <c r="D47" s="11">
        <v>0</v>
      </c>
      <c r="E47" s="10">
        <v>1</v>
      </c>
      <c r="F47" s="11">
        <v>2.34192037470726E-3</v>
      </c>
      <c r="G47" s="10">
        <v>1</v>
      </c>
      <c r="H47" s="11">
        <v>2.34192037470726E-3</v>
      </c>
    </row>
    <row r="48" spans="1:8" x14ac:dyDescent="0.25">
      <c r="A48" s="18" t="s">
        <v>2409</v>
      </c>
      <c r="C48" s="10">
        <v>41</v>
      </c>
      <c r="D48" s="11">
        <v>9.6018735362997654E-2</v>
      </c>
      <c r="E48" s="10">
        <v>248</v>
      </c>
      <c r="F48" s="11">
        <v>0.58079625292740045</v>
      </c>
      <c r="G48" s="10">
        <v>289</v>
      </c>
      <c r="H48" s="11">
        <v>0.6768149882903981</v>
      </c>
    </row>
    <row r="49" spans="1:8" x14ac:dyDescent="0.25">
      <c r="A49" s="18"/>
      <c r="C49" s="10"/>
      <c r="D49" s="11"/>
      <c r="E49" s="10"/>
      <c r="F49" s="11"/>
      <c r="G49" s="10"/>
      <c r="H49" s="11"/>
    </row>
    <row r="50" spans="1:8" x14ac:dyDescent="0.25">
      <c r="A50" s="18" t="s">
        <v>59</v>
      </c>
      <c r="C50" s="10"/>
      <c r="D50" s="11"/>
      <c r="E50" s="10"/>
      <c r="F50" s="11"/>
      <c r="G50" s="10"/>
      <c r="H50" s="11"/>
    </row>
    <row r="51" spans="1:8" x14ac:dyDescent="0.25">
      <c r="A51" s="18" t="s">
        <v>59</v>
      </c>
      <c r="B51" s="18" t="s">
        <v>52</v>
      </c>
      <c r="C51" s="10">
        <v>3</v>
      </c>
      <c r="D51" s="11">
        <v>7.0257611241217799E-3</v>
      </c>
      <c r="E51" s="10">
        <v>124</v>
      </c>
      <c r="F51" s="11">
        <v>0.29039812646370022</v>
      </c>
      <c r="G51" s="10">
        <v>127</v>
      </c>
      <c r="H51" s="11">
        <v>0.29742388758782201</v>
      </c>
    </row>
    <row r="52" spans="1:8" x14ac:dyDescent="0.25">
      <c r="A52" s="18" t="s">
        <v>2410</v>
      </c>
      <c r="C52" s="10">
        <v>3</v>
      </c>
      <c r="D52" s="11">
        <v>7.0257611241217799E-3</v>
      </c>
      <c r="E52" s="10">
        <v>124</v>
      </c>
      <c r="F52" s="11">
        <v>0.29039812646370022</v>
      </c>
      <c r="G52" s="10">
        <v>127</v>
      </c>
      <c r="H52" s="11">
        <v>0.29742388758782201</v>
      </c>
    </row>
    <row r="53" spans="1:8" x14ac:dyDescent="0.25">
      <c r="A53" s="18"/>
      <c r="C53" s="10"/>
      <c r="D53" s="11"/>
      <c r="E53" s="10"/>
      <c r="F53" s="11"/>
      <c r="G53" s="10"/>
      <c r="H53" s="11"/>
    </row>
    <row r="54" spans="1:8" x14ac:dyDescent="0.25">
      <c r="A54" s="18" t="s">
        <v>105</v>
      </c>
      <c r="C54" s="10"/>
      <c r="D54" s="11"/>
      <c r="E54" s="10"/>
      <c r="F54" s="11"/>
      <c r="G54" s="10"/>
      <c r="H54" s="11"/>
    </row>
    <row r="55" spans="1:8" x14ac:dyDescent="0.25">
      <c r="A55" s="18" t="s">
        <v>105</v>
      </c>
      <c r="B55" s="18" t="s">
        <v>52</v>
      </c>
      <c r="C55" s="10"/>
      <c r="D55" s="11">
        <v>0</v>
      </c>
      <c r="E55" s="10">
        <v>11</v>
      </c>
      <c r="F55" s="11">
        <v>2.576112412177986E-2</v>
      </c>
      <c r="G55" s="10">
        <v>11</v>
      </c>
      <c r="H55" s="11">
        <v>2.576112412177986E-2</v>
      </c>
    </row>
    <row r="56" spans="1:8" x14ac:dyDescent="0.25">
      <c r="A56" s="18" t="s">
        <v>2411</v>
      </c>
      <c r="C56" s="10"/>
      <c r="D56" s="11">
        <v>0</v>
      </c>
      <c r="E56" s="10">
        <v>11</v>
      </c>
      <c r="F56" s="11">
        <v>2.576112412177986E-2</v>
      </c>
      <c r="G56" s="10">
        <v>11</v>
      </c>
      <c r="H56" s="11">
        <v>2.576112412177986E-2</v>
      </c>
    </row>
    <row r="57" spans="1:8" x14ac:dyDescent="0.25">
      <c r="A57" s="18"/>
      <c r="C57" s="10"/>
      <c r="D57" s="11"/>
      <c r="E57" s="10"/>
      <c r="F57" s="11"/>
      <c r="G57" s="10"/>
      <c r="H57" s="11"/>
    </row>
    <row r="58" spans="1:8" x14ac:dyDescent="0.25">
      <c r="A58" s="18" t="s">
        <v>581</v>
      </c>
      <c r="C58" s="10">
        <v>44</v>
      </c>
      <c r="D58" s="11">
        <v>0.10304449648711944</v>
      </c>
      <c r="E58" s="10">
        <v>383</v>
      </c>
      <c r="F58" s="11">
        <v>0.89695550351288056</v>
      </c>
      <c r="G58" s="10">
        <v>427</v>
      </c>
      <c r="H58" s="11">
        <v>1</v>
      </c>
    </row>
    <row r="63" spans="1:8" x14ac:dyDescent="0.25">
      <c r="A63" s="30" t="s">
        <v>578</v>
      </c>
    </row>
    <row r="64" spans="1:8" x14ac:dyDescent="0.25">
      <c r="A64" s="17" t="s">
        <v>44</v>
      </c>
      <c r="B64" t="s">
        <v>51</v>
      </c>
    </row>
    <row r="65" spans="1:3" x14ac:dyDescent="0.25">
      <c r="A65" s="17" t="s">
        <v>41</v>
      </c>
      <c r="B65" t="s">
        <v>583</v>
      </c>
    </row>
    <row r="66" spans="1:3" x14ac:dyDescent="0.25">
      <c r="A66" s="17" t="s">
        <v>28</v>
      </c>
      <c r="B66" t="s">
        <v>583</v>
      </c>
    </row>
    <row r="68" spans="1:3" x14ac:dyDescent="0.25">
      <c r="A68" s="17" t="s">
        <v>580</v>
      </c>
      <c r="B68" t="s">
        <v>2413</v>
      </c>
      <c r="C68" t="s">
        <v>2415</v>
      </c>
    </row>
    <row r="69" spans="1:3" x14ac:dyDescent="0.25">
      <c r="A69" s="18" t="s">
        <v>581</v>
      </c>
      <c r="B69" s="10"/>
      <c r="C69" s="11" t="e">
        <v>#DIV/0!</v>
      </c>
    </row>
    <row r="89" spans="1:14" x14ac:dyDescent="0.25">
      <c r="A89" s="30" t="s">
        <v>579</v>
      </c>
    </row>
    <row r="95" spans="1:14" x14ac:dyDescent="0.25">
      <c r="A95" s="17" t="s">
        <v>15</v>
      </c>
      <c r="B95" t="s">
        <v>583</v>
      </c>
      <c r="E95" s="17" t="s">
        <v>15</v>
      </c>
      <c r="F95" t="s">
        <v>583</v>
      </c>
      <c r="I95" s="17" t="s">
        <v>15</v>
      </c>
      <c r="J95" t="s">
        <v>583</v>
      </c>
      <c r="M95" s="17" t="s">
        <v>15</v>
      </c>
      <c r="N95" t="s">
        <v>583</v>
      </c>
    </row>
    <row r="96" spans="1:14" x14ac:dyDescent="0.25">
      <c r="A96" s="17" t="s">
        <v>44</v>
      </c>
      <c r="B96" t="s">
        <v>51</v>
      </c>
      <c r="E96" s="17" t="s">
        <v>44</v>
      </c>
      <c r="F96" t="s">
        <v>51</v>
      </c>
      <c r="I96" s="17" t="s">
        <v>44</v>
      </c>
      <c r="J96" t="s">
        <v>51</v>
      </c>
      <c r="M96" s="17" t="s">
        <v>44</v>
      </c>
      <c r="N96" t="s">
        <v>51</v>
      </c>
    </row>
    <row r="97" spans="1:15" x14ac:dyDescent="0.25">
      <c r="A97" s="17" t="s">
        <v>41</v>
      </c>
      <c r="B97" t="s">
        <v>52</v>
      </c>
      <c r="E97" s="17" t="s">
        <v>41</v>
      </c>
      <c r="F97" t="s">
        <v>52</v>
      </c>
      <c r="I97" s="17" t="s">
        <v>41</v>
      </c>
      <c r="J97" t="s">
        <v>52</v>
      </c>
      <c r="M97" s="17" t="s">
        <v>41</v>
      </c>
      <c r="N97" t="s">
        <v>52</v>
      </c>
    </row>
    <row r="98" spans="1:15" x14ac:dyDescent="0.25">
      <c r="A98" s="17" t="s">
        <v>28</v>
      </c>
      <c r="B98" t="s">
        <v>583</v>
      </c>
      <c r="E98" s="17" t="s">
        <v>28</v>
      </c>
      <c r="F98" t="s">
        <v>583</v>
      </c>
      <c r="I98" s="17" t="s">
        <v>28</v>
      </c>
      <c r="J98" t="s">
        <v>583</v>
      </c>
      <c r="M98" s="17" t="s">
        <v>28</v>
      </c>
      <c r="N98" t="s">
        <v>583</v>
      </c>
    </row>
    <row r="100" spans="1:15" x14ac:dyDescent="0.25">
      <c r="A100" s="17" t="s">
        <v>17</v>
      </c>
      <c r="B100" t="s">
        <v>2413</v>
      </c>
      <c r="C100" t="s">
        <v>2415</v>
      </c>
      <c r="E100" s="17" t="s">
        <v>20</v>
      </c>
      <c r="F100" t="s">
        <v>2413</v>
      </c>
      <c r="G100" t="s">
        <v>2415</v>
      </c>
      <c r="I100" s="17" t="s">
        <v>19</v>
      </c>
      <c r="J100" t="s">
        <v>2413</v>
      </c>
      <c r="K100" t="s">
        <v>2415</v>
      </c>
      <c r="M100" s="17" t="s">
        <v>570</v>
      </c>
      <c r="N100" t="s">
        <v>2413</v>
      </c>
      <c r="O100" t="s">
        <v>2415</v>
      </c>
    </row>
    <row r="101" spans="1:15" x14ac:dyDescent="0.25">
      <c r="A101" s="18" t="s">
        <v>50</v>
      </c>
      <c r="B101" s="10">
        <v>3</v>
      </c>
      <c r="C101" s="11">
        <v>1</v>
      </c>
      <c r="E101" s="18" t="s">
        <v>50</v>
      </c>
      <c r="F101" s="10">
        <v>1</v>
      </c>
      <c r="G101" s="11">
        <v>0.33333333333333331</v>
      </c>
      <c r="I101" s="18" t="s">
        <v>50</v>
      </c>
      <c r="J101" s="10">
        <v>1</v>
      </c>
      <c r="K101" s="11">
        <v>0.33333333333333331</v>
      </c>
      <c r="M101" s="18" t="s">
        <v>50</v>
      </c>
      <c r="N101" s="10">
        <v>3</v>
      </c>
      <c r="O101" s="11">
        <v>1</v>
      </c>
    </row>
    <row r="102" spans="1:15" x14ac:dyDescent="0.25">
      <c r="A102" s="18" t="s">
        <v>581</v>
      </c>
      <c r="B102" s="10">
        <v>3</v>
      </c>
      <c r="C102" s="11">
        <v>1</v>
      </c>
      <c r="E102" s="18" t="s">
        <v>51</v>
      </c>
      <c r="F102" s="10">
        <v>2</v>
      </c>
      <c r="G102" s="11">
        <v>0.66666666666666663</v>
      </c>
      <c r="I102" s="18" t="s">
        <v>51</v>
      </c>
      <c r="J102" s="10">
        <v>2</v>
      </c>
      <c r="K102" s="11">
        <v>0.66666666666666663</v>
      </c>
      <c r="M102" s="18" t="s">
        <v>581</v>
      </c>
      <c r="N102" s="10">
        <v>3</v>
      </c>
      <c r="O102" s="11">
        <v>1</v>
      </c>
    </row>
    <row r="103" spans="1:15" x14ac:dyDescent="0.25">
      <c r="E103" s="18" t="s">
        <v>581</v>
      </c>
      <c r="F103" s="10">
        <v>3</v>
      </c>
      <c r="G103" s="11">
        <v>1</v>
      </c>
      <c r="I103" s="18" t="s">
        <v>581</v>
      </c>
      <c r="J103" s="10">
        <v>3</v>
      </c>
      <c r="K103" s="11">
        <v>1</v>
      </c>
    </row>
  </sheetData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32BD-9787-44B7-BC83-F47F6A3D156F}">
  <dimension ref="A1:R585"/>
  <sheetViews>
    <sheetView workbookViewId="0">
      <selection activeCell="I24" sqref="I24"/>
    </sheetView>
  </sheetViews>
  <sheetFormatPr defaultRowHeight="15" x14ac:dyDescent="0.25"/>
  <cols>
    <col min="1" max="1" width="10.7109375" bestFit="1" customWidth="1"/>
    <col min="2" max="2" width="17.5703125" bestFit="1" customWidth="1"/>
    <col min="3" max="3" width="10.42578125" bestFit="1" customWidth="1"/>
    <col min="4" max="4" width="16.7109375" bestFit="1" customWidth="1"/>
    <col min="5" max="5" width="14" bestFit="1" customWidth="1"/>
    <col min="6" max="6" width="10.7109375" bestFit="1" customWidth="1"/>
    <col min="7" max="7" width="17.5703125" bestFit="1" customWidth="1"/>
    <col min="8" max="8" width="10.42578125" bestFit="1" customWidth="1"/>
    <col min="9" max="9" width="19.28515625" bestFit="1" customWidth="1"/>
    <col min="10" max="11" width="10.7109375" bestFit="1" customWidth="1"/>
    <col min="12" max="12" width="17.5703125" bestFit="1" customWidth="1"/>
    <col min="13" max="13" width="10.42578125" bestFit="1" customWidth="1"/>
    <col min="14" max="14" width="19.28515625" bestFit="1" customWidth="1"/>
    <col min="15" max="15" width="14" bestFit="1" customWidth="1"/>
    <col min="16" max="16" width="17.5703125" bestFit="1" customWidth="1"/>
    <col min="17" max="17" width="10.42578125" bestFit="1" customWidth="1"/>
    <col min="18" max="122" width="19.28515625" bestFit="1" customWidth="1"/>
    <col min="123" max="123" width="23.140625" bestFit="1" customWidth="1"/>
    <col min="124" max="124" width="24.140625" bestFit="1" customWidth="1"/>
  </cols>
  <sheetData>
    <row r="1" spans="1:7" x14ac:dyDescent="0.25">
      <c r="A1" s="17" t="s">
        <v>5</v>
      </c>
      <c r="B1" t="s">
        <v>573</v>
      </c>
      <c r="C1" t="s">
        <v>574</v>
      </c>
      <c r="D1" t="s">
        <v>2419</v>
      </c>
    </row>
    <row r="2" spans="1:7" x14ac:dyDescent="0.25">
      <c r="A2" s="18">
        <v>19</v>
      </c>
      <c r="B2" s="10">
        <v>1</v>
      </c>
      <c r="C2" s="11">
        <v>1.9723865877712033E-3</v>
      </c>
      <c r="D2">
        <f>AVERAGE(A2:A62)</f>
        <v>69.147540983606561</v>
      </c>
    </row>
    <row r="3" spans="1:7" x14ac:dyDescent="0.25">
      <c r="A3" s="18">
        <v>25</v>
      </c>
      <c r="B3" s="10">
        <v>1</v>
      </c>
      <c r="C3" s="11">
        <v>1.9723865877712033E-3</v>
      </c>
      <c r="E3" s="17" t="s">
        <v>580</v>
      </c>
      <c r="F3" t="s">
        <v>573</v>
      </c>
      <c r="G3" t="s">
        <v>574</v>
      </c>
    </row>
    <row r="4" spans="1:7" x14ac:dyDescent="0.25">
      <c r="A4" s="18">
        <v>27</v>
      </c>
      <c r="B4" s="10">
        <v>1</v>
      </c>
      <c r="C4" s="11">
        <v>1.9723865877712033E-3</v>
      </c>
      <c r="E4" s="18" t="s">
        <v>46</v>
      </c>
      <c r="F4" s="10">
        <v>277</v>
      </c>
      <c r="G4" s="11">
        <v>0.54635108481262329</v>
      </c>
    </row>
    <row r="5" spans="1:7" x14ac:dyDescent="0.25">
      <c r="A5" s="18">
        <v>42</v>
      </c>
      <c r="B5" s="10">
        <v>1</v>
      </c>
      <c r="C5" s="11">
        <v>1.9723865877712033E-3</v>
      </c>
      <c r="E5" s="18" t="s">
        <v>169</v>
      </c>
      <c r="F5" s="10">
        <v>18</v>
      </c>
      <c r="G5" s="11">
        <v>3.5502958579881658E-2</v>
      </c>
    </row>
    <row r="6" spans="1:7" x14ac:dyDescent="0.25">
      <c r="A6" s="18">
        <v>44</v>
      </c>
      <c r="B6" s="10">
        <v>2</v>
      </c>
      <c r="C6" s="11">
        <v>3.9447731755424065E-3</v>
      </c>
      <c r="E6" s="18" t="s">
        <v>56</v>
      </c>
      <c r="F6" s="10">
        <v>211</v>
      </c>
      <c r="G6" s="11">
        <v>0.41617357001972388</v>
      </c>
    </row>
    <row r="7" spans="1:7" x14ac:dyDescent="0.25">
      <c r="A7" s="18">
        <v>45</v>
      </c>
      <c r="B7" s="10">
        <v>3</v>
      </c>
      <c r="C7" s="11">
        <v>5.9171597633136093E-3</v>
      </c>
      <c r="E7" s="18" t="s">
        <v>175</v>
      </c>
      <c r="F7" s="10">
        <v>1</v>
      </c>
      <c r="G7" s="11">
        <v>1.9723865877712033E-3</v>
      </c>
    </row>
    <row r="8" spans="1:7" x14ac:dyDescent="0.25">
      <c r="A8" s="18">
        <v>46</v>
      </c>
      <c r="B8" s="10">
        <v>2</v>
      </c>
      <c r="C8" s="11">
        <v>3.9447731755424065E-3</v>
      </c>
      <c r="E8" s="18" t="s">
        <v>581</v>
      </c>
      <c r="F8" s="10">
        <v>507</v>
      </c>
      <c r="G8" s="11">
        <v>1</v>
      </c>
    </row>
    <row r="9" spans="1:7" x14ac:dyDescent="0.25">
      <c r="A9" s="18">
        <v>47</v>
      </c>
      <c r="B9" s="10">
        <v>1</v>
      </c>
      <c r="C9" s="11">
        <v>1.9723865877712033E-3</v>
      </c>
    </row>
    <row r="10" spans="1:7" x14ac:dyDescent="0.25">
      <c r="A10" s="18">
        <v>48</v>
      </c>
      <c r="B10" s="10">
        <v>3</v>
      </c>
      <c r="C10" s="11">
        <v>5.9171597633136093E-3</v>
      </c>
    </row>
    <row r="11" spans="1:7" x14ac:dyDescent="0.25">
      <c r="A11" s="18">
        <v>49</v>
      </c>
      <c r="B11" s="10">
        <v>1</v>
      </c>
      <c r="C11" s="11">
        <v>1.9723865877712033E-3</v>
      </c>
    </row>
    <row r="12" spans="1:7" x14ac:dyDescent="0.25">
      <c r="A12" s="18">
        <v>50</v>
      </c>
      <c r="B12" s="10">
        <v>1</v>
      </c>
      <c r="C12" s="11">
        <v>1.9723865877712033E-3</v>
      </c>
    </row>
    <row r="13" spans="1:7" x14ac:dyDescent="0.25">
      <c r="A13" s="18">
        <v>51</v>
      </c>
      <c r="B13" s="10">
        <v>1</v>
      </c>
      <c r="C13" s="11">
        <v>1.9723865877712033E-3</v>
      </c>
    </row>
    <row r="14" spans="1:7" x14ac:dyDescent="0.25">
      <c r="A14" s="18">
        <v>52</v>
      </c>
      <c r="B14" s="10">
        <v>1</v>
      </c>
      <c r="C14" s="11">
        <v>1.9723865877712033E-3</v>
      </c>
    </row>
    <row r="15" spans="1:7" x14ac:dyDescent="0.25">
      <c r="A15" s="18">
        <v>53</v>
      </c>
      <c r="B15" s="10">
        <v>1</v>
      </c>
      <c r="C15" s="11">
        <v>1.9723865877712033E-3</v>
      </c>
      <c r="E15" s="17" t="s">
        <v>2420</v>
      </c>
      <c r="F15" t="s">
        <v>2413</v>
      </c>
      <c r="G15" t="s">
        <v>2415</v>
      </c>
    </row>
    <row r="16" spans="1:7" x14ac:dyDescent="0.25">
      <c r="A16" s="18">
        <v>54</v>
      </c>
      <c r="B16" s="10">
        <v>3</v>
      </c>
      <c r="C16" s="11">
        <v>5.9171597633136093E-3</v>
      </c>
      <c r="E16" s="18" t="s">
        <v>52</v>
      </c>
      <c r="F16" s="10">
        <v>504</v>
      </c>
      <c r="G16" s="11">
        <v>0.99408284023668636</v>
      </c>
    </row>
    <row r="17" spans="1:7" x14ac:dyDescent="0.25">
      <c r="A17" s="18">
        <v>55</v>
      </c>
      <c r="B17" s="10">
        <v>2</v>
      </c>
      <c r="C17" s="11">
        <v>3.9447731755424065E-3</v>
      </c>
      <c r="E17" s="25">
        <v>43047</v>
      </c>
      <c r="F17" s="10">
        <v>1</v>
      </c>
      <c r="G17" s="11">
        <v>1.9723865877712033E-3</v>
      </c>
    </row>
    <row r="18" spans="1:7" x14ac:dyDescent="0.25">
      <c r="A18" s="18">
        <v>56</v>
      </c>
      <c r="B18" s="10">
        <v>3</v>
      </c>
      <c r="C18" s="11">
        <v>5.9171597633136093E-3</v>
      </c>
      <c r="E18" s="25">
        <v>43151</v>
      </c>
      <c r="F18" s="10">
        <v>1</v>
      </c>
      <c r="G18" s="11">
        <v>1.9723865877712033E-3</v>
      </c>
    </row>
    <row r="19" spans="1:7" x14ac:dyDescent="0.25">
      <c r="A19" s="18">
        <v>57</v>
      </c>
      <c r="B19" s="10">
        <v>4</v>
      </c>
      <c r="C19" s="11">
        <v>7.889546351084813E-3</v>
      </c>
      <c r="E19" s="25">
        <v>43188</v>
      </c>
      <c r="F19" s="10">
        <v>1</v>
      </c>
      <c r="G19" s="11">
        <v>1.9723865877712033E-3</v>
      </c>
    </row>
    <row r="20" spans="1:7" x14ac:dyDescent="0.25">
      <c r="A20" s="18">
        <v>58</v>
      </c>
      <c r="B20" s="10">
        <v>2</v>
      </c>
      <c r="C20" s="11">
        <v>3.9447731755424065E-3</v>
      </c>
      <c r="E20" s="18" t="s">
        <v>581</v>
      </c>
      <c r="F20" s="10">
        <v>507</v>
      </c>
      <c r="G20" s="11">
        <v>1</v>
      </c>
    </row>
    <row r="21" spans="1:7" x14ac:dyDescent="0.25">
      <c r="A21" s="18">
        <v>59</v>
      </c>
      <c r="B21" s="10">
        <v>6</v>
      </c>
      <c r="C21" s="11">
        <v>1.1834319526627219E-2</v>
      </c>
    </row>
    <row r="22" spans="1:7" x14ac:dyDescent="0.25">
      <c r="A22" s="18">
        <v>60</v>
      </c>
      <c r="B22" s="10">
        <v>1</v>
      </c>
      <c r="C22" s="11">
        <v>1.9723865877712033E-3</v>
      </c>
    </row>
    <row r="23" spans="1:7" x14ac:dyDescent="0.25">
      <c r="A23" s="18">
        <v>61</v>
      </c>
      <c r="B23" s="10">
        <v>1</v>
      </c>
      <c r="C23" s="11">
        <v>1.9723865877712033E-3</v>
      </c>
      <c r="E23" s="17" t="s">
        <v>7</v>
      </c>
      <c r="F23" t="s">
        <v>2413</v>
      </c>
      <c r="G23" t="s">
        <v>2415</v>
      </c>
    </row>
    <row r="24" spans="1:7" x14ac:dyDescent="0.25">
      <c r="A24" s="18">
        <v>62</v>
      </c>
      <c r="B24" s="10">
        <v>8</v>
      </c>
      <c r="C24" s="11">
        <v>1.5779092702169626E-2</v>
      </c>
      <c r="E24" s="18" t="s">
        <v>70</v>
      </c>
      <c r="F24" s="10">
        <v>25</v>
      </c>
      <c r="G24" s="11">
        <v>4.9309664694280081E-2</v>
      </c>
    </row>
    <row r="25" spans="1:7" x14ac:dyDescent="0.25">
      <c r="A25" s="18">
        <v>63</v>
      </c>
      <c r="B25" s="10">
        <v>10</v>
      </c>
      <c r="C25" s="11">
        <v>1.9723865877712032E-2</v>
      </c>
      <c r="E25" s="18" t="s">
        <v>57</v>
      </c>
      <c r="F25" s="10">
        <v>184</v>
      </c>
      <c r="G25" s="11">
        <v>0.3629191321499014</v>
      </c>
    </row>
    <row r="26" spans="1:7" x14ac:dyDescent="0.25">
      <c r="A26" s="18">
        <v>64</v>
      </c>
      <c r="B26" s="10">
        <v>5</v>
      </c>
      <c r="C26" s="11">
        <v>9.8619329388560158E-3</v>
      </c>
      <c r="E26" s="18" t="s">
        <v>47</v>
      </c>
      <c r="F26" s="10">
        <v>297</v>
      </c>
      <c r="G26" s="11">
        <v>0.58579881656804733</v>
      </c>
    </row>
    <row r="27" spans="1:7" x14ac:dyDescent="0.25">
      <c r="A27" s="18">
        <v>65</v>
      </c>
      <c r="B27" s="10">
        <v>4</v>
      </c>
      <c r="C27" s="11">
        <v>7.889546351084813E-3</v>
      </c>
      <c r="E27" s="18" t="s">
        <v>2416</v>
      </c>
      <c r="F27" s="10">
        <v>1</v>
      </c>
      <c r="G27" s="11">
        <v>1.9723865877712033E-3</v>
      </c>
    </row>
    <row r="28" spans="1:7" x14ac:dyDescent="0.25">
      <c r="A28" s="18">
        <v>66</v>
      </c>
      <c r="B28" s="10">
        <v>6</v>
      </c>
      <c r="C28" s="11">
        <v>1.1834319526627219E-2</v>
      </c>
      <c r="E28" s="18" t="s">
        <v>581</v>
      </c>
      <c r="F28" s="10">
        <v>507</v>
      </c>
      <c r="G28" s="11">
        <v>1</v>
      </c>
    </row>
    <row r="29" spans="1:7" x14ac:dyDescent="0.25">
      <c r="A29" s="18">
        <v>67</v>
      </c>
      <c r="B29" s="10">
        <v>3</v>
      </c>
      <c r="C29" s="11">
        <v>5.9171597633136093E-3</v>
      </c>
    </row>
    <row r="30" spans="1:7" x14ac:dyDescent="0.25">
      <c r="A30" s="18">
        <v>68</v>
      </c>
      <c r="B30" s="10">
        <v>10</v>
      </c>
      <c r="C30" s="11">
        <v>1.9723865877712032E-2</v>
      </c>
    </row>
    <row r="31" spans="1:7" x14ac:dyDescent="0.25">
      <c r="A31" s="18">
        <v>69</v>
      </c>
      <c r="B31" s="10">
        <v>12</v>
      </c>
      <c r="C31" s="11">
        <v>2.3668639053254437E-2</v>
      </c>
      <c r="E31" s="17" t="s">
        <v>8</v>
      </c>
      <c r="F31" t="s">
        <v>2413</v>
      </c>
      <c r="G31" t="s">
        <v>2415</v>
      </c>
    </row>
    <row r="32" spans="1:7" x14ac:dyDescent="0.25">
      <c r="A32" s="18">
        <v>70</v>
      </c>
      <c r="B32" s="10">
        <v>8</v>
      </c>
      <c r="C32" s="11">
        <v>1.5779092702169626E-2</v>
      </c>
      <c r="E32" s="18" t="s">
        <v>58</v>
      </c>
      <c r="F32" s="10">
        <v>463</v>
      </c>
      <c r="G32" s="11">
        <v>0.91321499013806706</v>
      </c>
    </row>
    <row r="33" spans="1:13" x14ac:dyDescent="0.25">
      <c r="A33" s="18">
        <v>71</v>
      </c>
      <c r="B33" s="10">
        <v>12</v>
      </c>
      <c r="C33" s="11">
        <v>2.3668639053254437E-2</v>
      </c>
      <c r="E33" s="18" t="s">
        <v>238</v>
      </c>
      <c r="F33" s="10">
        <v>9</v>
      </c>
      <c r="G33" s="11">
        <v>1.7751479289940829E-2</v>
      </c>
    </row>
    <row r="34" spans="1:13" x14ac:dyDescent="0.25">
      <c r="A34" s="18">
        <v>72</v>
      </c>
      <c r="B34" s="10">
        <v>24</v>
      </c>
      <c r="C34" s="11">
        <v>4.7337278106508875E-2</v>
      </c>
      <c r="E34" s="18" t="s">
        <v>48</v>
      </c>
      <c r="F34" s="10">
        <v>34</v>
      </c>
      <c r="G34" s="11">
        <v>6.7061143984220903E-2</v>
      </c>
    </row>
    <row r="35" spans="1:13" x14ac:dyDescent="0.25">
      <c r="A35" s="18">
        <v>73</v>
      </c>
      <c r="B35" s="10">
        <v>7</v>
      </c>
      <c r="C35" s="11">
        <v>1.3806706114398421E-2</v>
      </c>
      <c r="E35" s="18" t="s">
        <v>2416</v>
      </c>
      <c r="F35" s="10">
        <v>1</v>
      </c>
      <c r="G35" s="11">
        <v>1.9723865877712033E-3</v>
      </c>
    </row>
    <row r="36" spans="1:13" x14ac:dyDescent="0.25">
      <c r="A36" s="18">
        <v>74</v>
      </c>
      <c r="B36" s="10">
        <v>9</v>
      </c>
      <c r="C36" s="11">
        <v>1.7751479289940829E-2</v>
      </c>
      <c r="E36" s="18" t="s">
        <v>581</v>
      </c>
      <c r="F36" s="10">
        <v>507</v>
      </c>
      <c r="G36" s="11">
        <v>1</v>
      </c>
    </row>
    <row r="37" spans="1:13" x14ac:dyDescent="0.25">
      <c r="A37" s="18">
        <v>75</v>
      </c>
      <c r="B37" s="10">
        <v>20</v>
      </c>
      <c r="C37" s="11">
        <v>3.9447731755424063E-2</v>
      </c>
    </row>
    <row r="38" spans="1:13" x14ac:dyDescent="0.25">
      <c r="A38" s="18">
        <v>76</v>
      </c>
      <c r="B38" s="10">
        <v>15</v>
      </c>
      <c r="C38" s="11">
        <v>2.9585798816568046E-2</v>
      </c>
    </row>
    <row r="39" spans="1:13" x14ac:dyDescent="0.25">
      <c r="A39" s="18">
        <v>77</v>
      </c>
      <c r="B39" s="10">
        <v>10</v>
      </c>
      <c r="C39" s="11">
        <v>1.9723865877712032E-2</v>
      </c>
      <c r="E39" s="17" t="s">
        <v>9</v>
      </c>
      <c r="F39" s="32" t="s">
        <v>2413</v>
      </c>
      <c r="G39" s="32" t="s">
        <v>2415</v>
      </c>
      <c r="H39" s="33" t="s">
        <v>2419</v>
      </c>
      <c r="J39" s="17" t="s">
        <v>10</v>
      </c>
      <c r="K39" s="32" t="s">
        <v>2413</v>
      </c>
      <c r="L39" s="32" t="s">
        <v>2415</v>
      </c>
      <c r="M39" s="34" t="s">
        <v>2419</v>
      </c>
    </row>
    <row r="40" spans="1:13" x14ac:dyDescent="0.25">
      <c r="A40" s="18">
        <v>78</v>
      </c>
      <c r="B40" s="10">
        <v>16</v>
      </c>
      <c r="C40" s="11">
        <v>3.1558185404339252E-2</v>
      </c>
      <c r="E40" s="18">
        <v>0</v>
      </c>
      <c r="F40" s="10">
        <v>2</v>
      </c>
      <c r="G40" s="11">
        <v>3.9447731755424065E-3</v>
      </c>
      <c r="H40">
        <f>AVERAGE(E40:E374)</f>
        <v>30.792686567164179</v>
      </c>
      <c r="J40" s="18">
        <v>80</v>
      </c>
      <c r="K40" s="10">
        <v>2</v>
      </c>
      <c r="L40" s="11">
        <v>3.9447731755424065E-3</v>
      </c>
      <c r="M40">
        <f>AVERAGE(J40:J374)</f>
        <v>132.38636363636363</v>
      </c>
    </row>
    <row r="41" spans="1:13" x14ac:dyDescent="0.25">
      <c r="A41" s="18">
        <v>79</v>
      </c>
      <c r="B41" s="10">
        <v>13</v>
      </c>
      <c r="C41" s="11">
        <v>2.564102564102564E-2</v>
      </c>
      <c r="E41" s="18">
        <v>13.9</v>
      </c>
      <c r="F41" s="10">
        <v>1</v>
      </c>
      <c r="G41" s="11">
        <v>1.9723865877712033E-3</v>
      </c>
      <c r="J41" s="18">
        <v>85</v>
      </c>
      <c r="K41" s="10">
        <v>1</v>
      </c>
      <c r="L41" s="11">
        <v>1.9723865877712033E-3</v>
      </c>
    </row>
    <row r="42" spans="1:13" x14ac:dyDescent="0.25">
      <c r="A42" s="18">
        <v>80</v>
      </c>
      <c r="B42" s="10">
        <v>21</v>
      </c>
      <c r="C42" s="11">
        <v>4.142011834319527E-2</v>
      </c>
      <c r="E42" s="18">
        <v>15.1</v>
      </c>
      <c r="F42" s="10">
        <v>1</v>
      </c>
      <c r="G42" s="11">
        <v>1.9723865877712033E-3</v>
      </c>
      <c r="J42" s="18">
        <v>90</v>
      </c>
      <c r="K42" s="10">
        <v>5</v>
      </c>
      <c r="L42" s="11">
        <v>9.8619329388560158E-3</v>
      </c>
    </row>
    <row r="43" spans="1:13" x14ac:dyDescent="0.25">
      <c r="A43" s="18">
        <v>81</v>
      </c>
      <c r="B43" s="10">
        <v>19</v>
      </c>
      <c r="C43" s="11">
        <v>3.7475345167652857E-2</v>
      </c>
      <c r="E43" s="18">
        <v>15.7</v>
      </c>
      <c r="F43" s="10">
        <v>1</v>
      </c>
      <c r="G43" s="11">
        <v>1.9723865877712033E-3</v>
      </c>
      <c r="J43" s="18">
        <v>95</v>
      </c>
      <c r="K43" s="10">
        <v>2</v>
      </c>
      <c r="L43" s="11">
        <v>3.9447731755424065E-3</v>
      </c>
    </row>
    <row r="44" spans="1:13" x14ac:dyDescent="0.25">
      <c r="A44" s="18">
        <v>82</v>
      </c>
      <c r="B44" s="10">
        <v>23</v>
      </c>
      <c r="C44" s="11">
        <v>4.5364891518737675E-2</v>
      </c>
      <c r="E44" s="18">
        <v>16.3</v>
      </c>
      <c r="F44" s="10">
        <v>1</v>
      </c>
      <c r="G44" s="11">
        <v>1.9723865877712033E-3</v>
      </c>
      <c r="J44" s="18">
        <v>97</v>
      </c>
      <c r="K44" s="10">
        <v>1</v>
      </c>
      <c r="L44" s="11">
        <v>1.9723865877712033E-3</v>
      </c>
    </row>
    <row r="45" spans="1:13" x14ac:dyDescent="0.25">
      <c r="A45" s="18">
        <v>83</v>
      </c>
      <c r="B45" s="10">
        <v>26</v>
      </c>
      <c r="C45" s="11">
        <v>5.128205128205128E-2</v>
      </c>
      <c r="E45" s="18">
        <v>16.8</v>
      </c>
      <c r="F45" s="10">
        <v>1</v>
      </c>
      <c r="G45" s="11">
        <v>1.9723865877712033E-3</v>
      </c>
      <c r="J45" s="18">
        <v>98</v>
      </c>
      <c r="K45" s="10">
        <v>3</v>
      </c>
      <c r="L45" s="11">
        <v>5.9171597633136093E-3</v>
      </c>
    </row>
    <row r="46" spans="1:13" x14ac:dyDescent="0.25">
      <c r="A46" s="18">
        <v>84</v>
      </c>
      <c r="B46" s="10">
        <v>15</v>
      </c>
      <c r="C46" s="11">
        <v>2.9585798816568046E-2</v>
      </c>
      <c r="E46" s="18">
        <v>16.899999999999999</v>
      </c>
      <c r="F46" s="10">
        <v>1</v>
      </c>
      <c r="G46" s="11">
        <v>1.9723865877712033E-3</v>
      </c>
      <c r="J46" s="18">
        <v>100</v>
      </c>
      <c r="K46" s="10">
        <v>17</v>
      </c>
      <c r="L46" s="11">
        <v>3.3530571992110451E-2</v>
      </c>
    </row>
    <row r="47" spans="1:13" x14ac:dyDescent="0.25">
      <c r="A47" s="18">
        <v>85</v>
      </c>
      <c r="B47" s="10">
        <v>25</v>
      </c>
      <c r="C47" s="11">
        <v>4.9309664694280081E-2</v>
      </c>
      <c r="E47" s="18">
        <v>17.3</v>
      </c>
      <c r="F47" s="10">
        <v>1</v>
      </c>
      <c r="G47" s="11">
        <v>1.9723865877712033E-3</v>
      </c>
      <c r="J47" s="18">
        <v>105</v>
      </c>
      <c r="K47" s="10">
        <v>16</v>
      </c>
      <c r="L47" s="11">
        <v>3.1558185404339252E-2</v>
      </c>
    </row>
    <row r="48" spans="1:13" x14ac:dyDescent="0.25">
      <c r="A48" s="18">
        <v>86</v>
      </c>
      <c r="B48" s="10">
        <v>18</v>
      </c>
      <c r="C48" s="11">
        <v>3.5502958579881658E-2</v>
      </c>
      <c r="E48" s="18">
        <v>18.100000000000001</v>
      </c>
      <c r="F48" s="10">
        <v>1</v>
      </c>
      <c r="G48" s="11">
        <v>1.9723865877712033E-3</v>
      </c>
      <c r="J48" s="18">
        <v>106</v>
      </c>
      <c r="K48" s="10">
        <v>1</v>
      </c>
      <c r="L48" s="11">
        <v>1.9723865877712033E-3</v>
      </c>
    </row>
    <row r="49" spans="1:12" x14ac:dyDescent="0.25">
      <c r="A49" s="18">
        <v>87</v>
      </c>
      <c r="B49" s="10">
        <v>14</v>
      </c>
      <c r="C49" s="11">
        <v>2.7613412228796843E-2</v>
      </c>
      <c r="E49" s="18">
        <v>18.3</v>
      </c>
      <c r="F49" s="10">
        <v>1</v>
      </c>
      <c r="G49" s="11">
        <v>1.9723865877712033E-3</v>
      </c>
      <c r="J49" s="18">
        <v>108</v>
      </c>
      <c r="K49" s="10">
        <v>1</v>
      </c>
      <c r="L49" s="11">
        <v>1.9723865877712033E-3</v>
      </c>
    </row>
    <row r="50" spans="1:12" x14ac:dyDescent="0.25">
      <c r="A50" s="18">
        <v>88</v>
      </c>
      <c r="B50" s="10">
        <v>19</v>
      </c>
      <c r="C50" s="11">
        <v>3.7475345167652857E-2</v>
      </c>
      <c r="E50" s="18">
        <v>18.309999999999999</v>
      </c>
      <c r="F50" s="10">
        <v>1</v>
      </c>
      <c r="G50" s="11">
        <v>1.9723865877712033E-3</v>
      </c>
      <c r="J50" s="18">
        <v>110</v>
      </c>
      <c r="K50" s="10">
        <v>51</v>
      </c>
      <c r="L50" s="11">
        <v>0.10059171597633136</v>
      </c>
    </row>
    <row r="51" spans="1:12" x14ac:dyDescent="0.25">
      <c r="A51" s="18">
        <v>89</v>
      </c>
      <c r="B51" s="10">
        <v>14</v>
      </c>
      <c r="C51" s="11">
        <v>2.7613412228796843E-2</v>
      </c>
      <c r="E51" s="18">
        <v>18.399999999999999</v>
      </c>
      <c r="F51" s="10">
        <v>1</v>
      </c>
      <c r="G51" s="11">
        <v>1.9723865877712033E-3</v>
      </c>
      <c r="J51" s="18">
        <v>112</v>
      </c>
      <c r="K51" s="10">
        <v>3</v>
      </c>
      <c r="L51" s="11">
        <v>5.9171597633136093E-3</v>
      </c>
    </row>
    <row r="52" spans="1:12" x14ac:dyDescent="0.25">
      <c r="A52" s="18">
        <v>90</v>
      </c>
      <c r="B52" s="10">
        <v>16</v>
      </c>
      <c r="C52" s="11">
        <v>3.1558185404339252E-2</v>
      </c>
      <c r="E52" s="18">
        <v>18.7</v>
      </c>
      <c r="F52" s="10">
        <v>1</v>
      </c>
      <c r="G52" s="11">
        <v>1.9723865877712033E-3</v>
      </c>
      <c r="J52" s="18">
        <v>115</v>
      </c>
      <c r="K52" s="10">
        <v>22</v>
      </c>
      <c r="L52" s="11">
        <v>4.3392504930966469E-2</v>
      </c>
    </row>
    <row r="53" spans="1:12" x14ac:dyDescent="0.25">
      <c r="A53" s="18">
        <v>91</v>
      </c>
      <c r="B53" s="10">
        <v>9</v>
      </c>
      <c r="C53" s="11">
        <v>1.7751479289940829E-2</v>
      </c>
      <c r="E53" s="18">
        <v>18.899999999999999</v>
      </c>
      <c r="F53" s="10">
        <v>2</v>
      </c>
      <c r="G53" s="11">
        <v>3.9447731755424065E-3</v>
      </c>
      <c r="J53" s="18">
        <v>117</v>
      </c>
      <c r="K53" s="10">
        <v>1</v>
      </c>
      <c r="L53" s="11">
        <v>1.9723865877712033E-3</v>
      </c>
    </row>
    <row r="54" spans="1:12" x14ac:dyDescent="0.25">
      <c r="A54" s="18">
        <v>92</v>
      </c>
      <c r="B54" s="10">
        <v>15</v>
      </c>
      <c r="C54" s="11">
        <v>2.9585798816568046E-2</v>
      </c>
      <c r="E54" s="18">
        <v>19.100000000000001</v>
      </c>
      <c r="F54" s="10">
        <v>1</v>
      </c>
      <c r="G54" s="11">
        <v>1.9723865877712033E-3</v>
      </c>
      <c r="J54" s="18">
        <v>118</v>
      </c>
      <c r="K54" s="10">
        <v>5</v>
      </c>
      <c r="L54" s="11">
        <v>9.8619329388560158E-3</v>
      </c>
    </row>
    <row r="55" spans="1:12" x14ac:dyDescent="0.25">
      <c r="A55" s="18">
        <v>93</v>
      </c>
      <c r="B55" s="10">
        <v>8</v>
      </c>
      <c r="C55" s="11">
        <v>1.5779092702169626E-2</v>
      </c>
      <c r="E55" s="18">
        <v>19.3</v>
      </c>
      <c r="F55" s="10">
        <v>2</v>
      </c>
      <c r="G55" s="11">
        <v>3.9447731755424065E-3</v>
      </c>
      <c r="J55" s="18">
        <v>119</v>
      </c>
      <c r="K55" s="10">
        <v>1</v>
      </c>
      <c r="L55" s="11">
        <v>1.9723865877712033E-3</v>
      </c>
    </row>
    <row r="56" spans="1:12" x14ac:dyDescent="0.25">
      <c r="A56" s="18">
        <v>94</v>
      </c>
      <c r="B56" s="10">
        <v>9</v>
      </c>
      <c r="C56" s="11">
        <v>1.7751479289940829E-2</v>
      </c>
      <c r="E56" s="18">
        <v>19.54</v>
      </c>
      <c r="F56" s="10">
        <v>1</v>
      </c>
      <c r="G56" s="11">
        <v>1.9723865877712033E-3</v>
      </c>
      <c r="J56" s="18">
        <v>120</v>
      </c>
      <c r="K56" s="10">
        <v>86</v>
      </c>
      <c r="L56" s="11">
        <v>0.16962524654832348</v>
      </c>
    </row>
    <row r="57" spans="1:12" x14ac:dyDescent="0.25">
      <c r="A57" s="18">
        <v>95</v>
      </c>
      <c r="B57" s="10">
        <v>4</v>
      </c>
      <c r="C57" s="11">
        <v>7.889546351084813E-3</v>
      </c>
      <c r="E57" s="18">
        <v>19.600000000000001</v>
      </c>
      <c r="F57" s="10">
        <v>1</v>
      </c>
      <c r="G57" s="11">
        <v>1.9723865877712033E-3</v>
      </c>
      <c r="J57" s="18">
        <v>122</v>
      </c>
      <c r="K57" s="10">
        <v>5</v>
      </c>
      <c r="L57" s="11">
        <v>9.8619329388560158E-3</v>
      </c>
    </row>
    <row r="58" spans="1:12" x14ac:dyDescent="0.25">
      <c r="A58" s="18">
        <v>96</v>
      </c>
      <c r="B58" s="10">
        <v>4</v>
      </c>
      <c r="C58" s="11">
        <v>7.889546351084813E-3</v>
      </c>
      <c r="E58" s="18">
        <v>19.649999999999999</v>
      </c>
      <c r="F58" s="10">
        <v>1</v>
      </c>
      <c r="G58" s="11">
        <v>1.9723865877712033E-3</v>
      </c>
      <c r="J58" s="18">
        <v>123</v>
      </c>
      <c r="K58" s="10">
        <v>1</v>
      </c>
      <c r="L58" s="11">
        <v>1.9723865877712033E-3</v>
      </c>
    </row>
    <row r="59" spans="1:12" x14ac:dyDescent="0.25">
      <c r="A59" s="18">
        <v>97</v>
      </c>
      <c r="B59" s="10">
        <v>7</v>
      </c>
      <c r="C59" s="11">
        <v>1.3806706114398421E-2</v>
      </c>
      <c r="E59" s="18">
        <v>19.7</v>
      </c>
      <c r="F59" s="10">
        <v>1</v>
      </c>
      <c r="G59" s="11">
        <v>1.9723865877712033E-3</v>
      </c>
      <c r="J59" s="18">
        <v>125</v>
      </c>
      <c r="K59" s="10">
        <v>30</v>
      </c>
      <c r="L59" s="11">
        <v>5.9171597633136092E-2</v>
      </c>
    </row>
    <row r="60" spans="1:12" x14ac:dyDescent="0.25">
      <c r="A60" s="18">
        <v>98</v>
      </c>
      <c r="B60" s="10">
        <v>3</v>
      </c>
      <c r="C60" s="11">
        <v>5.9171597633136093E-3</v>
      </c>
      <c r="E60" s="18">
        <v>19.899999999999999</v>
      </c>
      <c r="F60" s="10">
        <v>1</v>
      </c>
      <c r="G60" s="11">
        <v>1.9723865877712033E-3</v>
      </c>
      <c r="J60" s="18">
        <v>126</v>
      </c>
      <c r="K60" s="10">
        <v>1</v>
      </c>
      <c r="L60" s="11">
        <v>1.9723865877712033E-3</v>
      </c>
    </row>
    <row r="61" spans="1:12" x14ac:dyDescent="0.25">
      <c r="A61" s="18">
        <v>99</v>
      </c>
      <c r="B61" s="10">
        <v>2</v>
      </c>
      <c r="C61" s="11">
        <v>3.9447731755424065E-3</v>
      </c>
      <c r="E61" s="18">
        <v>20</v>
      </c>
      <c r="F61" s="10">
        <v>1</v>
      </c>
      <c r="G61" s="11">
        <v>1.9723865877712033E-3</v>
      </c>
      <c r="J61" s="18">
        <v>127</v>
      </c>
      <c r="K61" s="10">
        <v>1</v>
      </c>
      <c r="L61" s="11">
        <v>1.9723865877712033E-3</v>
      </c>
    </row>
    <row r="62" spans="1:12" x14ac:dyDescent="0.25">
      <c r="A62" s="18">
        <v>101</v>
      </c>
      <c r="B62" s="10">
        <v>2</v>
      </c>
      <c r="C62" s="11">
        <v>3.9447731755424065E-3</v>
      </c>
      <c r="E62" s="18">
        <v>20.03</v>
      </c>
      <c r="F62" s="10">
        <v>1</v>
      </c>
      <c r="G62" s="11">
        <v>1.9723865877712033E-3</v>
      </c>
      <c r="J62" s="18">
        <v>128</v>
      </c>
      <c r="K62" s="10">
        <v>3</v>
      </c>
      <c r="L62" s="11">
        <v>5.9171597633136093E-3</v>
      </c>
    </row>
    <row r="63" spans="1:12" x14ac:dyDescent="0.25">
      <c r="A63" s="18" t="s">
        <v>581</v>
      </c>
      <c r="B63" s="10">
        <v>507</v>
      </c>
      <c r="C63" s="11">
        <v>1</v>
      </c>
      <c r="E63" s="18">
        <v>20.100000000000001</v>
      </c>
      <c r="F63" s="10">
        <v>2</v>
      </c>
      <c r="G63" s="11">
        <v>3.9447731755424065E-3</v>
      </c>
      <c r="J63" s="18">
        <v>130</v>
      </c>
      <c r="K63" s="10">
        <v>58</v>
      </c>
      <c r="L63" s="11">
        <v>0.11439842209072978</v>
      </c>
    </row>
    <row r="64" spans="1:12" x14ac:dyDescent="0.25">
      <c r="E64" s="18">
        <v>20.5</v>
      </c>
      <c r="F64" s="10">
        <v>2</v>
      </c>
      <c r="G64" s="11">
        <v>3.9447731755424065E-3</v>
      </c>
      <c r="J64" s="18">
        <v>132</v>
      </c>
      <c r="K64" s="10">
        <v>1</v>
      </c>
      <c r="L64" s="11">
        <v>1.9723865877712033E-3</v>
      </c>
    </row>
    <row r="65" spans="1:12" x14ac:dyDescent="0.25">
      <c r="E65" s="18">
        <v>20.57</v>
      </c>
      <c r="F65" s="10">
        <v>1</v>
      </c>
      <c r="G65" s="11">
        <v>1.9723865877712033E-3</v>
      </c>
      <c r="J65" s="18">
        <v>135</v>
      </c>
      <c r="K65" s="10">
        <v>23</v>
      </c>
      <c r="L65" s="11">
        <v>4.5364891518737675E-2</v>
      </c>
    </row>
    <row r="66" spans="1:12" x14ac:dyDescent="0.25">
      <c r="A66" s="17" t="s">
        <v>11</v>
      </c>
      <c r="B66" s="32" t="s">
        <v>2413</v>
      </c>
      <c r="C66" s="32" t="s">
        <v>2415</v>
      </c>
      <c r="D66" s="33" t="s">
        <v>2419</v>
      </c>
      <c r="E66" s="35">
        <v>20.8</v>
      </c>
      <c r="F66" s="36">
        <v>1</v>
      </c>
      <c r="G66" s="37">
        <v>1.9723865877712033E-3</v>
      </c>
      <c r="H66" s="17"/>
      <c r="I66" s="17"/>
      <c r="J66" s="35">
        <v>138</v>
      </c>
      <c r="K66" s="36">
        <v>2</v>
      </c>
      <c r="L66" s="37">
        <v>3.9447731755424065E-3</v>
      </c>
    </row>
    <row r="67" spans="1:12" x14ac:dyDescent="0.25">
      <c r="A67" s="18">
        <v>40</v>
      </c>
      <c r="B67" s="10">
        <v>1</v>
      </c>
      <c r="C67" s="11">
        <v>1.9723865877712033E-3</v>
      </c>
      <c r="D67">
        <f>AVERAGE(A67:A401)</f>
        <v>79.471615720524014</v>
      </c>
      <c r="E67" s="18">
        <v>21</v>
      </c>
      <c r="F67" s="10">
        <v>1</v>
      </c>
      <c r="G67" s="11">
        <v>1.9723865877712033E-3</v>
      </c>
      <c r="J67" s="18">
        <v>140</v>
      </c>
      <c r="K67" s="10">
        <v>68</v>
      </c>
      <c r="L67" s="11">
        <v>0.13412228796844181</v>
      </c>
    </row>
    <row r="68" spans="1:12" x14ac:dyDescent="0.25">
      <c r="A68" s="18">
        <v>50</v>
      </c>
      <c r="B68" s="10">
        <v>10</v>
      </c>
      <c r="C68" s="11">
        <v>1.9723865877712032E-2</v>
      </c>
      <c r="E68" s="18">
        <v>21.1</v>
      </c>
      <c r="F68" s="10">
        <v>2</v>
      </c>
      <c r="G68" s="11">
        <v>3.9447731755424065E-3</v>
      </c>
      <c r="J68" s="18">
        <v>142</v>
      </c>
      <c r="K68" s="10">
        <v>1</v>
      </c>
      <c r="L68" s="11">
        <v>1.9723865877712033E-3</v>
      </c>
    </row>
    <row r="69" spans="1:12" x14ac:dyDescent="0.25">
      <c r="A69" s="18">
        <v>55</v>
      </c>
      <c r="B69" s="10">
        <v>3</v>
      </c>
      <c r="C69" s="11">
        <v>5.9171597633136093E-3</v>
      </c>
      <c r="E69" s="18">
        <v>21.2</v>
      </c>
      <c r="F69" s="10">
        <v>1</v>
      </c>
      <c r="G69" s="11">
        <v>1.9723865877712033E-3</v>
      </c>
      <c r="J69" s="18">
        <v>143</v>
      </c>
      <c r="K69" s="10">
        <v>1</v>
      </c>
      <c r="L69" s="11">
        <v>1.9723865877712033E-3</v>
      </c>
    </row>
    <row r="70" spans="1:12" x14ac:dyDescent="0.25">
      <c r="A70" s="18">
        <v>60</v>
      </c>
      <c r="B70" s="10">
        <v>106</v>
      </c>
      <c r="C70" s="11">
        <v>0.20907297830374755</v>
      </c>
      <c r="E70" s="18">
        <v>21.22</v>
      </c>
      <c r="F70" s="10">
        <v>1</v>
      </c>
      <c r="G70" s="11">
        <v>1.9723865877712033E-3</v>
      </c>
      <c r="J70" s="18">
        <v>144</v>
      </c>
      <c r="K70" s="10">
        <v>1</v>
      </c>
      <c r="L70" s="11">
        <v>1.9723865877712033E-3</v>
      </c>
    </row>
    <row r="71" spans="1:12" x14ac:dyDescent="0.25">
      <c r="A71" s="18">
        <v>64</v>
      </c>
      <c r="B71" s="10">
        <v>1</v>
      </c>
      <c r="C71" s="11">
        <v>1.9723865877712033E-3</v>
      </c>
      <c r="E71" s="18">
        <v>21.23</v>
      </c>
      <c r="F71" s="10">
        <v>1</v>
      </c>
      <c r="G71" s="11">
        <v>1.9723865877712033E-3</v>
      </c>
      <c r="J71" s="18">
        <v>145</v>
      </c>
      <c r="K71" s="10">
        <v>18</v>
      </c>
      <c r="L71" s="11">
        <v>3.5502958579881658E-2</v>
      </c>
    </row>
    <row r="72" spans="1:12" x14ac:dyDescent="0.25">
      <c r="A72" s="18">
        <v>65</v>
      </c>
      <c r="B72" s="10">
        <v>19</v>
      </c>
      <c r="C72" s="11">
        <v>3.7475345167652857E-2</v>
      </c>
      <c r="E72" s="18">
        <v>21.37</v>
      </c>
      <c r="F72" s="10">
        <v>1</v>
      </c>
      <c r="G72" s="11">
        <v>1.9723865877712033E-3</v>
      </c>
      <c r="J72" s="18">
        <v>146</v>
      </c>
      <c r="K72" s="10">
        <v>1</v>
      </c>
      <c r="L72" s="11">
        <v>1.9723865877712033E-3</v>
      </c>
    </row>
    <row r="73" spans="1:12" x14ac:dyDescent="0.25">
      <c r="A73" s="18">
        <v>68</v>
      </c>
      <c r="B73" s="10">
        <v>2</v>
      </c>
      <c r="C73" s="11">
        <v>3.9447731755424065E-3</v>
      </c>
      <c r="E73" s="18">
        <v>21.4</v>
      </c>
      <c r="F73" s="10">
        <v>2</v>
      </c>
      <c r="G73" s="11">
        <v>3.9447731755424065E-3</v>
      </c>
      <c r="J73" s="18">
        <v>150</v>
      </c>
      <c r="K73" s="10">
        <v>16</v>
      </c>
      <c r="L73" s="11">
        <v>3.1558185404339252E-2</v>
      </c>
    </row>
    <row r="74" spans="1:12" x14ac:dyDescent="0.25">
      <c r="A74" s="18">
        <v>70</v>
      </c>
      <c r="B74" s="10">
        <v>165</v>
      </c>
      <c r="C74" s="11">
        <v>0.32544378698224852</v>
      </c>
      <c r="E74" s="18">
        <v>21.56</v>
      </c>
      <c r="F74" s="10">
        <v>1</v>
      </c>
      <c r="G74" s="11">
        <v>1.9723865877712033E-3</v>
      </c>
      <c r="J74" s="18">
        <v>155</v>
      </c>
      <c r="K74" s="10">
        <v>4</v>
      </c>
      <c r="L74" s="11">
        <v>7.889546351084813E-3</v>
      </c>
    </row>
    <row r="75" spans="1:12" x14ac:dyDescent="0.25">
      <c r="A75" s="18">
        <v>74</v>
      </c>
      <c r="B75" s="10">
        <v>1</v>
      </c>
      <c r="C75" s="11">
        <v>1.9723865877712033E-3</v>
      </c>
      <c r="E75" s="18">
        <v>21.6</v>
      </c>
      <c r="F75" s="10">
        <v>1</v>
      </c>
      <c r="G75" s="11">
        <v>1.9723865877712033E-3</v>
      </c>
      <c r="J75" s="18">
        <v>158</v>
      </c>
      <c r="K75" s="10">
        <v>1</v>
      </c>
      <c r="L75" s="11">
        <v>1.9723865877712033E-3</v>
      </c>
    </row>
    <row r="76" spans="1:12" x14ac:dyDescent="0.25">
      <c r="A76" s="18">
        <v>75</v>
      </c>
      <c r="B76" s="10">
        <v>30</v>
      </c>
      <c r="C76" s="11">
        <v>5.9171597633136092E-2</v>
      </c>
      <c r="E76" s="18">
        <v>21.7</v>
      </c>
      <c r="F76" s="10">
        <v>1</v>
      </c>
      <c r="G76" s="11">
        <v>1.9723865877712033E-3</v>
      </c>
      <c r="J76" s="18">
        <v>160</v>
      </c>
      <c r="K76" s="10">
        <v>18</v>
      </c>
      <c r="L76" s="11">
        <v>3.5502958579881658E-2</v>
      </c>
    </row>
    <row r="77" spans="1:12" x14ac:dyDescent="0.25">
      <c r="A77" s="18">
        <v>80</v>
      </c>
      <c r="B77" s="10">
        <v>112</v>
      </c>
      <c r="C77" s="11">
        <v>0.22090729783037474</v>
      </c>
      <c r="E77" s="18">
        <v>21.8</v>
      </c>
      <c r="F77" s="10">
        <v>1</v>
      </c>
      <c r="G77" s="11">
        <v>1.9723865877712033E-3</v>
      </c>
      <c r="J77" s="18">
        <v>165</v>
      </c>
      <c r="K77" s="10">
        <v>4</v>
      </c>
      <c r="L77" s="11">
        <v>7.889546351084813E-3</v>
      </c>
    </row>
    <row r="78" spans="1:12" x14ac:dyDescent="0.25">
      <c r="A78" s="18">
        <v>82</v>
      </c>
      <c r="B78" s="10">
        <v>1</v>
      </c>
      <c r="C78" s="11">
        <v>1.9723865877712033E-3</v>
      </c>
      <c r="E78" s="18">
        <v>21.9</v>
      </c>
      <c r="F78" s="10">
        <v>1</v>
      </c>
      <c r="G78" s="11">
        <v>1.9723865877712033E-3</v>
      </c>
      <c r="J78" s="18">
        <v>170</v>
      </c>
      <c r="K78" s="10">
        <v>6</v>
      </c>
      <c r="L78" s="11">
        <v>1.1834319526627219E-2</v>
      </c>
    </row>
    <row r="79" spans="1:12" x14ac:dyDescent="0.25">
      <c r="A79" s="18">
        <v>84</v>
      </c>
      <c r="B79" s="10">
        <v>1</v>
      </c>
      <c r="C79" s="11">
        <v>1.9723865877712033E-3</v>
      </c>
      <c r="E79" s="18">
        <v>21.91</v>
      </c>
      <c r="F79" s="10">
        <v>1</v>
      </c>
      <c r="G79" s="11">
        <v>1.9723865877712033E-3</v>
      </c>
      <c r="J79" s="18">
        <v>171</v>
      </c>
      <c r="K79" s="10">
        <v>1</v>
      </c>
      <c r="L79" s="11">
        <v>1.9723865877712033E-3</v>
      </c>
    </row>
    <row r="80" spans="1:12" x14ac:dyDescent="0.25">
      <c r="A80" s="18">
        <v>85</v>
      </c>
      <c r="B80" s="10">
        <v>8</v>
      </c>
      <c r="C80" s="11">
        <v>1.5779092702169626E-2</v>
      </c>
      <c r="E80" s="18">
        <v>21.97</v>
      </c>
      <c r="F80" s="10">
        <v>1</v>
      </c>
      <c r="G80" s="11">
        <v>1.9723865877712033E-3</v>
      </c>
      <c r="J80" s="18">
        <v>175</v>
      </c>
      <c r="K80" s="10">
        <v>1</v>
      </c>
      <c r="L80" s="11">
        <v>1.9723865877712033E-3</v>
      </c>
    </row>
    <row r="81" spans="1:12" x14ac:dyDescent="0.25">
      <c r="A81" s="18">
        <v>88</v>
      </c>
      <c r="B81" s="10">
        <v>1</v>
      </c>
      <c r="C81" s="11">
        <v>1.9723865877712033E-3</v>
      </c>
      <c r="E81" s="18">
        <v>22</v>
      </c>
      <c r="F81" s="10">
        <v>1</v>
      </c>
      <c r="G81" s="11">
        <v>1.9723865877712033E-3</v>
      </c>
      <c r="J81" s="18">
        <v>180</v>
      </c>
      <c r="K81" s="10">
        <v>6</v>
      </c>
      <c r="L81" s="11">
        <v>1.1834319526627219E-2</v>
      </c>
    </row>
    <row r="82" spans="1:12" x14ac:dyDescent="0.25">
      <c r="A82" s="18">
        <v>90</v>
      </c>
      <c r="B82" s="10">
        <v>23</v>
      </c>
      <c r="C82" s="11">
        <v>4.5364891518737675E-2</v>
      </c>
      <c r="E82" s="18">
        <v>22.09</v>
      </c>
      <c r="F82" s="10">
        <v>1</v>
      </c>
      <c r="G82" s="11">
        <v>1.9723865877712033E-3</v>
      </c>
      <c r="J82" s="18">
        <v>190</v>
      </c>
      <c r="K82" s="10">
        <v>2</v>
      </c>
      <c r="L82" s="11">
        <v>3.9447731755424065E-3</v>
      </c>
    </row>
    <row r="83" spans="1:12" x14ac:dyDescent="0.25">
      <c r="A83" s="18">
        <v>95</v>
      </c>
      <c r="B83" s="10">
        <v>2</v>
      </c>
      <c r="C83" s="11">
        <v>3.9447731755424065E-3</v>
      </c>
      <c r="E83" s="18">
        <v>22.1</v>
      </c>
      <c r="F83" s="10">
        <v>2</v>
      </c>
      <c r="G83" s="11">
        <v>3.9447731755424065E-3</v>
      </c>
      <c r="J83" s="18">
        <v>230</v>
      </c>
      <c r="K83" s="10">
        <v>1</v>
      </c>
      <c r="L83" s="11">
        <v>1.9723865877712033E-3</v>
      </c>
    </row>
    <row r="84" spans="1:12" x14ac:dyDescent="0.25">
      <c r="A84" s="18">
        <v>100</v>
      </c>
      <c r="B84" s="10">
        <v>6</v>
      </c>
      <c r="C84" s="11">
        <v>1.1834319526627219E-2</v>
      </c>
      <c r="E84" s="18">
        <v>22.2</v>
      </c>
      <c r="F84" s="10">
        <v>2</v>
      </c>
      <c r="G84" s="11">
        <v>3.9447731755424065E-3</v>
      </c>
      <c r="J84" s="18" t="s">
        <v>2416</v>
      </c>
      <c r="K84" s="10">
        <v>14</v>
      </c>
      <c r="L84" s="11">
        <v>2.7613412228796843E-2</v>
      </c>
    </row>
    <row r="85" spans="1:12" x14ac:dyDescent="0.25">
      <c r="A85" s="18">
        <v>140</v>
      </c>
      <c r="B85" s="10">
        <v>1</v>
      </c>
      <c r="C85" s="11">
        <v>1.9723865877712033E-3</v>
      </c>
      <c r="E85" s="18">
        <v>22.24</v>
      </c>
      <c r="F85" s="10">
        <v>1</v>
      </c>
      <c r="G85" s="11">
        <v>1.9723865877712033E-3</v>
      </c>
      <c r="J85" s="18" t="s">
        <v>581</v>
      </c>
      <c r="K85" s="10">
        <v>507</v>
      </c>
      <c r="L85" s="11">
        <v>1</v>
      </c>
    </row>
    <row r="86" spans="1:12" x14ac:dyDescent="0.25">
      <c r="A86" s="18" t="s">
        <v>2416</v>
      </c>
      <c r="B86" s="10">
        <v>14</v>
      </c>
      <c r="C86" s="11">
        <v>2.7613412228796843E-2</v>
      </c>
      <c r="E86" s="18">
        <v>22.3</v>
      </c>
      <c r="F86" s="10">
        <v>1</v>
      </c>
      <c r="G86" s="11">
        <v>1.9723865877712033E-3</v>
      </c>
    </row>
    <row r="87" spans="1:12" x14ac:dyDescent="0.25">
      <c r="A87" s="18" t="s">
        <v>581</v>
      </c>
      <c r="B87" s="10">
        <v>507</v>
      </c>
      <c r="C87" s="11">
        <v>1</v>
      </c>
      <c r="E87" s="18">
        <v>22.34</v>
      </c>
      <c r="F87" s="10">
        <v>1</v>
      </c>
      <c r="G87" s="11">
        <v>1.9723865877712033E-3</v>
      </c>
    </row>
    <row r="88" spans="1:12" x14ac:dyDescent="0.25">
      <c r="E88" s="18">
        <v>22.45</v>
      </c>
      <c r="F88" s="10">
        <v>1</v>
      </c>
      <c r="G88" s="11">
        <v>1.9723865877712033E-3</v>
      </c>
    </row>
    <row r="89" spans="1:12" x14ac:dyDescent="0.25">
      <c r="E89" s="18">
        <v>22.5</v>
      </c>
      <c r="F89" s="10">
        <v>1</v>
      </c>
      <c r="G89" s="11">
        <v>1.9723865877712033E-3</v>
      </c>
    </row>
    <row r="90" spans="1:12" x14ac:dyDescent="0.25">
      <c r="A90" s="17" t="s">
        <v>12</v>
      </c>
      <c r="B90" s="32" t="s">
        <v>2413</v>
      </c>
      <c r="C90" s="32" t="s">
        <v>2415</v>
      </c>
      <c r="D90" s="34" t="s">
        <v>2419</v>
      </c>
      <c r="E90" s="35">
        <v>22.53</v>
      </c>
      <c r="F90" s="36">
        <v>1</v>
      </c>
      <c r="G90" s="37">
        <v>1.9723865877712033E-3</v>
      </c>
      <c r="H90" s="17"/>
      <c r="I90" s="17"/>
      <c r="J90" s="17"/>
      <c r="K90" s="17"/>
      <c r="L90" s="17"/>
    </row>
    <row r="91" spans="1:12" x14ac:dyDescent="0.25">
      <c r="A91" s="18">
        <v>0</v>
      </c>
      <c r="B91" s="10">
        <v>14</v>
      </c>
      <c r="C91" s="11">
        <v>2.7613412228796843E-2</v>
      </c>
      <c r="D91">
        <f>AVERAGE(A91:A127)</f>
        <v>57.45945945945946</v>
      </c>
      <c r="E91" s="18">
        <v>22.6</v>
      </c>
      <c r="F91" s="10">
        <v>1</v>
      </c>
      <c r="G91" s="11">
        <v>1.9723865877712033E-3</v>
      </c>
    </row>
    <row r="92" spans="1:12" x14ac:dyDescent="0.25">
      <c r="A92" s="18">
        <v>20</v>
      </c>
      <c r="B92" s="10">
        <v>2</v>
      </c>
      <c r="C92" s="11">
        <v>3.9447731755424065E-3</v>
      </c>
      <c r="E92" s="18">
        <v>22.66</v>
      </c>
      <c r="F92" s="10">
        <v>1</v>
      </c>
      <c r="G92" s="11">
        <v>1.9723865877712033E-3</v>
      </c>
    </row>
    <row r="93" spans="1:12" x14ac:dyDescent="0.25">
      <c r="A93" s="18">
        <v>22</v>
      </c>
      <c r="B93" s="10">
        <v>1</v>
      </c>
      <c r="C93" s="11">
        <v>1.9723865877712033E-3</v>
      </c>
      <c r="E93" s="18">
        <v>22.7</v>
      </c>
      <c r="F93" s="10">
        <v>2</v>
      </c>
      <c r="G93" s="11">
        <v>3.9447731755424065E-3</v>
      </c>
    </row>
    <row r="94" spans="1:12" x14ac:dyDescent="0.25">
      <c r="A94" s="18">
        <v>25</v>
      </c>
      <c r="B94" s="10">
        <v>1</v>
      </c>
      <c r="C94" s="11">
        <v>1.9723865877712033E-3</v>
      </c>
      <c r="E94" s="18">
        <v>22.8</v>
      </c>
      <c r="F94" s="10">
        <v>3</v>
      </c>
      <c r="G94" s="11">
        <v>5.9171597633136093E-3</v>
      </c>
    </row>
    <row r="95" spans="1:12" x14ac:dyDescent="0.25">
      <c r="A95" s="18">
        <v>30</v>
      </c>
      <c r="B95" s="10">
        <v>13</v>
      </c>
      <c r="C95" s="11">
        <v>2.564102564102564E-2</v>
      </c>
      <c r="E95" s="18">
        <v>22.9</v>
      </c>
      <c r="F95" s="10">
        <v>3</v>
      </c>
      <c r="G95" s="11">
        <v>5.9171597633136093E-3</v>
      </c>
    </row>
    <row r="96" spans="1:12" x14ac:dyDescent="0.25">
      <c r="A96" s="18">
        <v>32</v>
      </c>
      <c r="B96" s="10">
        <v>1</v>
      </c>
      <c r="C96" s="11">
        <v>1.9723865877712033E-3</v>
      </c>
      <c r="E96" s="18">
        <v>22.97</v>
      </c>
      <c r="F96" s="10">
        <v>1</v>
      </c>
      <c r="G96" s="11">
        <v>1.9723865877712033E-3</v>
      </c>
    </row>
    <row r="97" spans="1:7" x14ac:dyDescent="0.25">
      <c r="A97" s="18">
        <v>35</v>
      </c>
      <c r="B97" s="10">
        <v>11</v>
      </c>
      <c r="C97" s="11">
        <v>2.1696252465483234E-2</v>
      </c>
      <c r="E97" s="18">
        <v>23</v>
      </c>
      <c r="F97" s="10">
        <v>1</v>
      </c>
      <c r="G97" s="11">
        <v>1.9723865877712033E-3</v>
      </c>
    </row>
    <row r="98" spans="1:7" x14ac:dyDescent="0.25">
      <c r="A98" s="18">
        <v>38</v>
      </c>
      <c r="B98" s="10">
        <v>3</v>
      </c>
      <c r="C98" s="11">
        <v>5.9171597633136093E-3</v>
      </c>
      <c r="E98" s="18">
        <v>23.1</v>
      </c>
      <c r="F98" s="10">
        <v>3</v>
      </c>
      <c r="G98" s="11">
        <v>5.9171597633136093E-3</v>
      </c>
    </row>
    <row r="99" spans="1:7" x14ac:dyDescent="0.25">
      <c r="A99" s="18">
        <v>39</v>
      </c>
      <c r="B99" s="10">
        <v>1</v>
      </c>
      <c r="C99" s="11">
        <v>1.9723865877712033E-3</v>
      </c>
      <c r="E99" s="18">
        <v>23.13</v>
      </c>
      <c r="F99" s="10">
        <v>1</v>
      </c>
      <c r="G99" s="11">
        <v>1.9723865877712033E-3</v>
      </c>
    </row>
    <row r="100" spans="1:7" x14ac:dyDescent="0.25">
      <c r="A100" s="18">
        <v>40</v>
      </c>
      <c r="B100" s="10">
        <v>62</v>
      </c>
      <c r="C100" s="11">
        <v>0.1222879684418146</v>
      </c>
      <c r="E100" s="18">
        <v>23.2</v>
      </c>
      <c r="F100" s="10">
        <v>1</v>
      </c>
      <c r="G100" s="11">
        <v>1.9723865877712033E-3</v>
      </c>
    </row>
    <row r="101" spans="1:7" x14ac:dyDescent="0.25">
      <c r="A101" s="18">
        <v>42</v>
      </c>
      <c r="B101" s="10">
        <v>4</v>
      </c>
      <c r="C101" s="11">
        <v>7.889546351084813E-3</v>
      </c>
      <c r="E101" s="18">
        <v>23.3</v>
      </c>
      <c r="F101" s="10">
        <v>2</v>
      </c>
      <c r="G101" s="11">
        <v>3.9447731755424065E-3</v>
      </c>
    </row>
    <row r="102" spans="1:7" x14ac:dyDescent="0.25">
      <c r="A102" s="18">
        <v>43</v>
      </c>
      <c r="B102" s="10">
        <v>1</v>
      </c>
      <c r="C102" s="11">
        <v>1.9723865877712033E-3</v>
      </c>
      <c r="E102" s="18">
        <v>23.4</v>
      </c>
      <c r="F102" s="10">
        <v>2</v>
      </c>
      <c r="G102" s="11">
        <v>3.9447731755424065E-3</v>
      </c>
    </row>
    <row r="103" spans="1:7" x14ac:dyDescent="0.25">
      <c r="A103" s="18">
        <v>45</v>
      </c>
      <c r="B103" s="10">
        <v>38</v>
      </c>
      <c r="C103" s="11">
        <v>7.4950690335305714E-2</v>
      </c>
      <c r="E103" s="18">
        <v>23.49</v>
      </c>
      <c r="F103" s="10">
        <v>1</v>
      </c>
      <c r="G103" s="11">
        <v>1.9723865877712033E-3</v>
      </c>
    </row>
    <row r="104" spans="1:7" x14ac:dyDescent="0.25">
      <c r="A104" s="18">
        <v>46</v>
      </c>
      <c r="B104" s="10">
        <v>1</v>
      </c>
      <c r="C104" s="11">
        <v>1.9723865877712033E-3</v>
      </c>
      <c r="E104" s="18">
        <v>23.5</v>
      </c>
      <c r="F104" s="10">
        <v>2</v>
      </c>
      <c r="G104" s="11">
        <v>3.9447731755424065E-3</v>
      </c>
    </row>
    <row r="105" spans="1:7" x14ac:dyDescent="0.25">
      <c r="A105" s="18">
        <v>47</v>
      </c>
      <c r="B105" s="10">
        <v>2</v>
      </c>
      <c r="C105" s="11">
        <v>3.9447731755424065E-3</v>
      </c>
      <c r="E105" s="18">
        <v>23.6</v>
      </c>
      <c r="F105" s="10">
        <v>2</v>
      </c>
      <c r="G105" s="11">
        <v>3.9447731755424065E-3</v>
      </c>
    </row>
    <row r="106" spans="1:7" x14ac:dyDescent="0.25">
      <c r="A106" s="18">
        <v>48</v>
      </c>
      <c r="B106" s="10">
        <v>4</v>
      </c>
      <c r="C106" s="11">
        <v>7.889546351084813E-3</v>
      </c>
      <c r="E106" s="18">
        <v>23.67</v>
      </c>
      <c r="F106" s="10">
        <v>1</v>
      </c>
      <c r="G106" s="11">
        <v>1.9723865877712033E-3</v>
      </c>
    </row>
    <row r="107" spans="1:7" x14ac:dyDescent="0.25">
      <c r="A107" s="18">
        <v>50</v>
      </c>
      <c r="B107" s="10">
        <v>82</v>
      </c>
      <c r="C107" s="11">
        <v>0.16173570019723865</v>
      </c>
      <c r="E107" s="18">
        <v>23.7</v>
      </c>
      <c r="F107" s="10">
        <v>1</v>
      </c>
      <c r="G107" s="11">
        <v>1.9723865877712033E-3</v>
      </c>
    </row>
    <row r="108" spans="1:7" x14ac:dyDescent="0.25">
      <c r="A108" s="18">
        <v>52</v>
      </c>
      <c r="B108" s="10">
        <v>1</v>
      </c>
      <c r="C108" s="11">
        <v>1.9723865877712033E-3</v>
      </c>
      <c r="E108" s="18">
        <v>23.81</v>
      </c>
      <c r="F108" s="10">
        <v>3</v>
      </c>
      <c r="G108" s="11">
        <v>5.9171597633136093E-3</v>
      </c>
    </row>
    <row r="109" spans="1:7" x14ac:dyDescent="0.25">
      <c r="A109" s="18">
        <v>54</v>
      </c>
      <c r="B109" s="10">
        <v>2</v>
      </c>
      <c r="C109" s="11">
        <v>3.9447731755424065E-3</v>
      </c>
      <c r="E109" s="18">
        <v>23.83</v>
      </c>
      <c r="F109" s="10">
        <v>1</v>
      </c>
      <c r="G109" s="11">
        <v>1.9723865877712033E-3</v>
      </c>
    </row>
    <row r="110" spans="1:7" x14ac:dyDescent="0.25">
      <c r="A110" s="18">
        <v>55</v>
      </c>
      <c r="B110" s="10">
        <v>38</v>
      </c>
      <c r="C110" s="11">
        <v>7.4950690335305714E-2</v>
      </c>
      <c r="E110" s="18">
        <v>23.92</v>
      </c>
      <c r="F110" s="10">
        <v>1</v>
      </c>
      <c r="G110" s="11">
        <v>1.9723865877712033E-3</v>
      </c>
    </row>
    <row r="111" spans="1:7" x14ac:dyDescent="0.25">
      <c r="A111" s="18">
        <v>56</v>
      </c>
      <c r="B111" s="10">
        <v>3</v>
      </c>
      <c r="C111" s="11">
        <v>5.9171597633136093E-3</v>
      </c>
      <c r="E111" s="18">
        <v>24</v>
      </c>
      <c r="F111" s="10">
        <v>2</v>
      </c>
      <c r="G111" s="11">
        <v>3.9447731755424065E-3</v>
      </c>
    </row>
    <row r="112" spans="1:7" x14ac:dyDescent="0.25">
      <c r="A112" s="18">
        <v>57</v>
      </c>
      <c r="B112" s="10">
        <v>1</v>
      </c>
      <c r="C112" s="11">
        <v>1.9723865877712033E-3</v>
      </c>
      <c r="E112" s="18">
        <v>24.01</v>
      </c>
      <c r="F112" s="10">
        <v>1</v>
      </c>
      <c r="G112" s="11">
        <v>1.9723865877712033E-3</v>
      </c>
    </row>
    <row r="113" spans="1:7" x14ac:dyDescent="0.25">
      <c r="A113" s="18">
        <v>58</v>
      </c>
      <c r="B113" s="10">
        <v>6</v>
      </c>
      <c r="C113" s="11">
        <v>1.1834319526627219E-2</v>
      </c>
      <c r="E113" s="18">
        <v>24.02</v>
      </c>
      <c r="F113" s="10">
        <v>1</v>
      </c>
      <c r="G113" s="11">
        <v>1.9723865877712033E-3</v>
      </c>
    </row>
    <row r="114" spans="1:7" x14ac:dyDescent="0.25">
      <c r="A114" s="18">
        <v>60</v>
      </c>
      <c r="B114" s="10">
        <v>75</v>
      </c>
      <c r="C114" s="11">
        <v>0.14792899408284024</v>
      </c>
      <c r="E114" s="18">
        <v>24.1</v>
      </c>
      <c r="F114" s="10">
        <v>2</v>
      </c>
      <c r="G114" s="11">
        <v>3.9447731755424065E-3</v>
      </c>
    </row>
    <row r="115" spans="1:7" x14ac:dyDescent="0.25">
      <c r="A115" s="18">
        <v>63</v>
      </c>
      <c r="B115" s="10">
        <v>1</v>
      </c>
      <c r="C115" s="11">
        <v>1.9723865877712033E-3</v>
      </c>
      <c r="E115" s="18">
        <v>24.22</v>
      </c>
      <c r="F115" s="10">
        <v>1</v>
      </c>
      <c r="G115" s="11">
        <v>1.9723865877712033E-3</v>
      </c>
    </row>
    <row r="116" spans="1:7" x14ac:dyDescent="0.25">
      <c r="A116" s="18">
        <v>65</v>
      </c>
      <c r="B116" s="10">
        <v>25</v>
      </c>
      <c r="C116" s="11">
        <v>4.9309664694280081E-2</v>
      </c>
      <c r="E116" s="18">
        <v>24.3</v>
      </c>
      <c r="F116" s="10">
        <v>2</v>
      </c>
      <c r="G116" s="11">
        <v>3.9447731755424065E-3</v>
      </c>
    </row>
    <row r="117" spans="1:7" x14ac:dyDescent="0.25">
      <c r="A117" s="18">
        <v>68</v>
      </c>
      <c r="B117" s="10">
        <v>3</v>
      </c>
      <c r="C117" s="11">
        <v>5.9171597633136093E-3</v>
      </c>
      <c r="E117" s="18">
        <v>24.38</v>
      </c>
      <c r="F117" s="10">
        <v>2</v>
      </c>
      <c r="G117" s="11">
        <v>3.9447731755424065E-3</v>
      </c>
    </row>
    <row r="118" spans="1:7" x14ac:dyDescent="0.25">
      <c r="A118" s="18">
        <v>70</v>
      </c>
      <c r="B118" s="10">
        <v>49</v>
      </c>
      <c r="C118" s="11">
        <v>9.6646942800788949E-2</v>
      </c>
      <c r="E118" s="18">
        <v>24.4</v>
      </c>
      <c r="F118" s="10">
        <v>3</v>
      </c>
      <c r="G118" s="11">
        <v>5.9171597633136093E-3</v>
      </c>
    </row>
    <row r="119" spans="1:7" x14ac:dyDescent="0.25">
      <c r="A119" s="18">
        <v>75</v>
      </c>
      <c r="B119" s="10">
        <v>10</v>
      </c>
      <c r="C119" s="11">
        <v>1.9723865877712032E-2</v>
      </c>
      <c r="E119" s="18">
        <v>24.5</v>
      </c>
      <c r="F119" s="10">
        <v>2</v>
      </c>
      <c r="G119" s="11">
        <v>3.9447731755424065E-3</v>
      </c>
    </row>
    <row r="120" spans="1:7" x14ac:dyDescent="0.25">
      <c r="A120" s="18">
        <v>80</v>
      </c>
      <c r="B120" s="10">
        <v>22</v>
      </c>
      <c r="C120" s="11">
        <v>4.3392504930966469E-2</v>
      </c>
      <c r="E120" s="18">
        <v>24.6</v>
      </c>
      <c r="F120" s="10">
        <v>3</v>
      </c>
      <c r="G120" s="11">
        <v>5.9171597633136093E-3</v>
      </c>
    </row>
    <row r="121" spans="1:7" x14ac:dyDescent="0.25">
      <c r="A121" s="18">
        <v>85</v>
      </c>
      <c r="B121" s="10">
        <v>7</v>
      </c>
      <c r="C121" s="11">
        <v>1.3806706114398421E-2</v>
      </c>
      <c r="E121" s="18">
        <v>24.7</v>
      </c>
      <c r="F121" s="10">
        <v>3</v>
      </c>
      <c r="G121" s="11">
        <v>5.9171597633136093E-3</v>
      </c>
    </row>
    <row r="122" spans="1:7" x14ac:dyDescent="0.25">
      <c r="A122" s="18">
        <v>90</v>
      </c>
      <c r="B122" s="10">
        <v>11</v>
      </c>
      <c r="C122" s="11">
        <v>2.1696252465483234E-2</v>
      </c>
      <c r="E122" s="18">
        <v>24.78</v>
      </c>
      <c r="F122" s="10">
        <v>1</v>
      </c>
      <c r="G122" s="11">
        <v>1.9723865877712033E-3</v>
      </c>
    </row>
    <row r="123" spans="1:7" x14ac:dyDescent="0.25">
      <c r="A123" s="18">
        <v>91</v>
      </c>
      <c r="B123" s="10">
        <v>1</v>
      </c>
      <c r="C123" s="11">
        <v>1.9723865877712033E-3</v>
      </c>
      <c r="E123" s="18">
        <v>24.8</v>
      </c>
      <c r="F123" s="10">
        <v>2</v>
      </c>
      <c r="G123" s="11">
        <v>3.9447731755424065E-3</v>
      </c>
    </row>
    <row r="124" spans="1:7" x14ac:dyDescent="0.25">
      <c r="A124" s="18">
        <v>100</v>
      </c>
      <c r="B124" s="10">
        <v>6</v>
      </c>
      <c r="C124" s="11">
        <v>1.1834319526627219E-2</v>
      </c>
      <c r="E124" s="18">
        <v>24.9</v>
      </c>
      <c r="F124" s="10">
        <v>5</v>
      </c>
      <c r="G124" s="11">
        <v>9.8619329388560158E-3</v>
      </c>
    </row>
    <row r="125" spans="1:7" x14ac:dyDescent="0.25">
      <c r="A125" s="18">
        <v>105</v>
      </c>
      <c r="B125" s="10">
        <v>1</v>
      </c>
      <c r="C125" s="11">
        <v>1.9723865877712033E-3</v>
      </c>
      <c r="E125" s="18">
        <v>24.97</v>
      </c>
      <c r="F125" s="10">
        <v>1</v>
      </c>
      <c r="G125" s="11">
        <v>1.9723865877712033E-3</v>
      </c>
    </row>
    <row r="126" spans="1:7" x14ac:dyDescent="0.25">
      <c r="A126" s="18">
        <v>110</v>
      </c>
      <c r="B126" s="10">
        <v>3</v>
      </c>
      <c r="C126" s="11">
        <v>5.9171597633136093E-3</v>
      </c>
      <c r="E126" s="18">
        <v>24.98</v>
      </c>
      <c r="F126" s="10">
        <v>1</v>
      </c>
      <c r="G126" s="11">
        <v>1.9723865877712033E-3</v>
      </c>
    </row>
    <row r="127" spans="1:7" x14ac:dyDescent="0.25">
      <c r="A127" s="18">
        <v>130</v>
      </c>
      <c r="B127" s="10">
        <v>1</v>
      </c>
      <c r="C127" s="11">
        <v>1.9723865877712033E-3</v>
      </c>
      <c r="E127" s="18">
        <v>25</v>
      </c>
      <c r="F127" s="10">
        <v>4</v>
      </c>
      <c r="G127" s="11">
        <v>7.889546351084813E-3</v>
      </c>
    </row>
    <row r="128" spans="1:7" x14ac:dyDescent="0.25">
      <c r="A128" s="18" t="s">
        <v>581</v>
      </c>
      <c r="B128" s="10">
        <v>507</v>
      </c>
      <c r="C128" s="11">
        <v>1</v>
      </c>
      <c r="E128" s="18">
        <v>25.2</v>
      </c>
      <c r="F128" s="10">
        <v>1</v>
      </c>
      <c r="G128" s="11">
        <v>1.9723865877712033E-3</v>
      </c>
    </row>
    <row r="129" spans="1:7" x14ac:dyDescent="0.25">
      <c r="E129" s="18">
        <v>25.3</v>
      </c>
      <c r="F129" s="10">
        <v>1</v>
      </c>
      <c r="G129" s="11">
        <v>1.9723865877712033E-3</v>
      </c>
    </row>
    <row r="130" spans="1:7" x14ac:dyDescent="0.25">
      <c r="E130" s="18">
        <v>25.36</v>
      </c>
      <c r="F130" s="10">
        <v>1</v>
      </c>
      <c r="G130" s="11">
        <v>1.9723865877712033E-3</v>
      </c>
    </row>
    <row r="131" spans="1:7" x14ac:dyDescent="0.25">
      <c r="A131" s="17" t="s">
        <v>13</v>
      </c>
      <c r="B131" s="32" t="s">
        <v>2413</v>
      </c>
      <c r="C131" s="32" t="s">
        <v>2415</v>
      </c>
      <c r="D131" s="34" t="s">
        <v>2419</v>
      </c>
      <c r="E131" s="35">
        <v>25.4</v>
      </c>
      <c r="F131" s="36">
        <v>3</v>
      </c>
      <c r="G131" s="37">
        <v>5.9171597633136093E-3</v>
      </c>
    </row>
    <row r="132" spans="1:7" x14ac:dyDescent="0.25">
      <c r="A132" s="18">
        <v>0</v>
      </c>
      <c r="B132" s="10">
        <v>14</v>
      </c>
      <c r="C132" s="11">
        <v>2.7613412228796843E-2</v>
      </c>
      <c r="D132">
        <f>AVERAGE(A132:A183)</f>
        <v>100.76923076923077</v>
      </c>
      <c r="E132" s="18">
        <v>25.47</v>
      </c>
      <c r="F132" s="10">
        <v>1</v>
      </c>
      <c r="G132" s="11">
        <v>1.9723865877712033E-3</v>
      </c>
    </row>
    <row r="133" spans="1:7" x14ac:dyDescent="0.25">
      <c r="A133" s="18">
        <v>67.5</v>
      </c>
      <c r="B133" s="10">
        <v>1</v>
      </c>
      <c r="C133" s="11">
        <v>1.9723865877712033E-3</v>
      </c>
      <c r="E133" s="18">
        <v>25.5</v>
      </c>
      <c r="F133" s="10">
        <v>1</v>
      </c>
      <c r="G133" s="11">
        <v>1.9723865877712033E-3</v>
      </c>
    </row>
    <row r="134" spans="1:7" x14ac:dyDescent="0.25">
      <c r="A134" s="18">
        <v>70</v>
      </c>
      <c r="B134" s="10">
        <v>2</v>
      </c>
      <c r="C134" s="11">
        <v>3.9447731755424065E-3</v>
      </c>
      <c r="E134" s="18">
        <v>25.6</v>
      </c>
      <c r="F134" s="10">
        <v>2</v>
      </c>
      <c r="G134" s="11">
        <v>3.9447731755424065E-3</v>
      </c>
    </row>
    <row r="135" spans="1:7" x14ac:dyDescent="0.25">
      <c r="A135" s="18">
        <v>72.5</v>
      </c>
      <c r="B135" s="10">
        <v>1</v>
      </c>
      <c r="C135" s="11">
        <v>1.9723865877712033E-3</v>
      </c>
      <c r="E135" s="18">
        <v>25.7</v>
      </c>
      <c r="F135" s="10">
        <v>1</v>
      </c>
      <c r="G135" s="11">
        <v>1.9723865877712033E-3</v>
      </c>
    </row>
    <row r="136" spans="1:7" x14ac:dyDescent="0.25">
      <c r="A136" s="18">
        <v>75</v>
      </c>
      <c r="B136" s="10">
        <v>6</v>
      </c>
      <c r="C136" s="11">
        <v>1.1834319526627219E-2</v>
      </c>
      <c r="E136" s="18">
        <v>25.71</v>
      </c>
      <c r="F136" s="10">
        <v>1</v>
      </c>
      <c r="G136" s="11">
        <v>1.9723865877712033E-3</v>
      </c>
    </row>
    <row r="137" spans="1:7" x14ac:dyDescent="0.25">
      <c r="A137" s="18">
        <v>77.5</v>
      </c>
      <c r="B137" s="10">
        <v>2</v>
      </c>
      <c r="C137" s="11">
        <v>3.9447731755424065E-3</v>
      </c>
      <c r="E137" s="18">
        <v>25.8</v>
      </c>
      <c r="F137" s="10">
        <v>1</v>
      </c>
      <c r="G137" s="11">
        <v>1.9723865877712033E-3</v>
      </c>
    </row>
    <row r="138" spans="1:7" x14ac:dyDescent="0.25">
      <c r="A138" s="18">
        <v>79</v>
      </c>
      <c r="B138" s="10">
        <v>3</v>
      </c>
      <c r="C138" s="11">
        <v>5.9171597633136093E-3</v>
      </c>
      <c r="E138" s="18">
        <v>25.9</v>
      </c>
      <c r="F138" s="10">
        <v>1</v>
      </c>
      <c r="G138" s="11">
        <v>1.9723865877712033E-3</v>
      </c>
    </row>
    <row r="139" spans="1:7" x14ac:dyDescent="0.25">
      <c r="A139" s="18">
        <v>80</v>
      </c>
      <c r="B139" s="10">
        <v>12</v>
      </c>
      <c r="C139" s="11">
        <v>2.3668639053254437E-2</v>
      </c>
      <c r="E139" s="18">
        <v>25.95</v>
      </c>
      <c r="F139" s="10">
        <v>2</v>
      </c>
      <c r="G139" s="11">
        <v>3.9447731755424065E-3</v>
      </c>
    </row>
    <row r="140" spans="1:7" x14ac:dyDescent="0.25">
      <c r="A140" s="18">
        <v>82.5</v>
      </c>
      <c r="B140" s="10">
        <v>10</v>
      </c>
      <c r="C140" s="11">
        <v>1.9723865877712032E-2</v>
      </c>
      <c r="E140" s="18">
        <v>26</v>
      </c>
      <c r="F140" s="10">
        <v>2</v>
      </c>
      <c r="G140" s="11">
        <v>3.9447731755424065E-3</v>
      </c>
    </row>
    <row r="141" spans="1:7" x14ac:dyDescent="0.25">
      <c r="A141" s="18">
        <v>83</v>
      </c>
      <c r="B141" s="10">
        <v>1</v>
      </c>
      <c r="C141" s="11">
        <v>1.9723865877712033E-3</v>
      </c>
      <c r="E141" s="18">
        <v>26.02</v>
      </c>
      <c r="F141" s="10">
        <v>1</v>
      </c>
      <c r="G141" s="11">
        <v>1.9723865877712033E-3</v>
      </c>
    </row>
    <row r="142" spans="1:7" x14ac:dyDescent="0.25">
      <c r="A142" s="18">
        <v>85</v>
      </c>
      <c r="B142" s="10">
        <v>23</v>
      </c>
      <c r="C142" s="11">
        <v>4.5364891518737675E-2</v>
      </c>
      <c r="E142" s="18">
        <v>26.1</v>
      </c>
      <c r="F142" s="10">
        <v>2</v>
      </c>
      <c r="G142" s="11">
        <v>3.9447731755424065E-3</v>
      </c>
    </row>
    <row r="143" spans="1:7" x14ac:dyDescent="0.25">
      <c r="A143" s="18">
        <v>86</v>
      </c>
      <c r="B143" s="10">
        <v>1</v>
      </c>
      <c r="C143" s="11">
        <v>1.9723865877712033E-3</v>
      </c>
      <c r="E143" s="18">
        <v>26.16</v>
      </c>
      <c r="F143" s="10">
        <v>1</v>
      </c>
      <c r="G143" s="11">
        <v>1.9723865877712033E-3</v>
      </c>
    </row>
    <row r="144" spans="1:7" x14ac:dyDescent="0.25">
      <c r="A144" s="18">
        <v>86.5</v>
      </c>
      <c r="B144" s="10">
        <v>1</v>
      </c>
      <c r="C144" s="11">
        <v>1.9723865877712033E-3</v>
      </c>
      <c r="E144" s="18">
        <v>26.2</v>
      </c>
      <c r="F144" s="10">
        <v>2</v>
      </c>
      <c r="G144" s="11">
        <v>3.9447731755424065E-3</v>
      </c>
    </row>
    <row r="145" spans="1:7" x14ac:dyDescent="0.25">
      <c r="A145" s="18">
        <v>87.5</v>
      </c>
      <c r="B145" s="10">
        <v>16</v>
      </c>
      <c r="C145" s="11">
        <v>3.1558185404339252E-2</v>
      </c>
      <c r="E145" s="18">
        <v>26.24</v>
      </c>
      <c r="F145" s="10">
        <v>1</v>
      </c>
      <c r="G145" s="11">
        <v>1.9723865877712033E-3</v>
      </c>
    </row>
    <row r="146" spans="1:7" x14ac:dyDescent="0.25">
      <c r="A146" s="18">
        <v>88.5</v>
      </c>
      <c r="B146" s="10">
        <v>1</v>
      </c>
      <c r="C146" s="11">
        <v>1.9723865877712033E-3</v>
      </c>
      <c r="E146" s="18">
        <v>26.3</v>
      </c>
      <c r="F146" s="10">
        <v>2</v>
      </c>
      <c r="G146" s="11">
        <v>3.9447731755424065E-3</v>
      </c>
    </row>
    <row r="147" spans="1:7" x14ac:dyDescent="0.25">
      <c r="A147" s="18">
        <v>89</v>
      </c>
      <c r="B147" s="10">
        <v>3</v>
      </c>
      <c r="C147" s="11">
        <v>5.9171597633136093E-3</v>
      </c>
      <c r="E147" s="18">
        <v>26.37</v>
      </c>
      <c r="F147" s="10">
        <v>1</v>
      </c>
      <c r="G147" s="11">
        <v>1.9723865877712033E-3</v>
      </c>
    </row>
    <row r="148" spans="1:7" x14ac:dyDescent="0.25">
      <c r="A148" s="18">
        <v>90</v>
      </c>
      <c r="B148" s="10">
        <v>49</v>
      </c>
      <c r="C148" s="11">
        <v>9.6646942800788949E-2</v>
      </c>
      <c r="E148" s="18">
        <v>26.4</v>
      </c>
      <c r="F148" s="10">
        <v>1</v>
      </c>
      <c r="G148" s="11">
        <v>1.9723865877712033E-3</v>
      </c>
    </row>
    <row r="149" spans="1:7" x14ac:dyDescent="0.25">
      <c r="A149" s="18">
        <v>91</v>
      </c>
      <c r="B149" s="10">
        <v>1</v>
      </c>
      <c r="C149" s="11">
        <v>1.9723865877712033E-3</v>
      </c>
      <c r="E149" s="18">
        <v>26.59</v>
      </c>
      <c r="F149" s="10">
        <v>2</v>
      </c>
      <c r="G149" s="11">
        <v>3.9447731755424065E-3</v>
      </c>
    </row>
    <row r="150" spans="1:7" x14ac:dyDescent="0.25">
      <c r="A150" s="18">
        <v>91.5</v>
      </c>
      <c r="B150" s="10">
        <v>1</v>
      </c>
      <c r="C150" s="11">
        <v>1.9723865877712033E-3</v>
      </c>
      <c r="E150" s="18">
        <v>26.6</v>
      </c>
      <c r="F150" s="10">
        <v>3</v>
      </c>
      <c r="G150" s="11">
        <v>5.9171597633136093E-3</v>
      </c>
    </row>
    <row r="151" spans="1:7" x14ac:dyDescent="0.25">
      <c r="A151" s="18">
        <v>92</v>
      </c>
      <c r="B151" s="10">
        <v>2</v>
      </c>
      <c r="C151" s="11">
        <v>3.9447731755424065E-3</v>
      </c>
      <c r="E151" s="18">
        <v>26.62</v>
      </c>
      <c r="F151" s="10">
        <v>1</v>
      </c>
      <c r="G151" s="11">
        <v>1.9723865877712033E-3</v>
      </c>
    </row>
    <row r="152" spans="1:7" x14ac:dyDescent="0.25">
      <c r="A152" s="18">
        <v>92.5</v>
      </c>
      <c r="B152" s="10">
        <v>20</v>
      </c>
      <c r="C152" s="11">
        <v>3.9447731755424063E-2</v>
      </c>
      <c r="E152" s="18">
        <v>26.67</v>
      </c>
      <c r="F152" s="10">
        <v>1</v>
      </c>
      <c r="G152" s="11">
        <v>1.9723865877712033E-3</v>
      </c>
    </row>
    <row r="153" spans="1:7" x14ac:dyDescent="0.25">
      <c r="A153" s="18">
        <v>93.5</v>
      </c>
      <c r="B153" s="10">
        <v>2</v>
      </c>
      <c r="C153" s="11">
        <v>3.9447731755424065E-3</v>
      </c>
      <c r="E153" s="18">
        <v>26.7</v>
      </c>
      <c r="F153" s="10">
        <v>2</v>
      </c>
      <c r="G153" s="11">
        <v>3.9447731755424065E-3</v>
      </c>
    </row>
    <row r="154" spans="1:7" x14ac:dyDescent="0.25">
      <c r="A154" s="18">
        <v>94</v>
      </c>
      <c r="B154" s="10">
        <v>4</v>
      </c>
      <c r="C154" s="11">
        <v>7.889546351084813E-3</v>
      </c>
      <c r="E154" s="18">
        <v>26.8</v>
      </c>
      <c r="F154" s="10">
        <v>4</v>
      </c>
      <c r="G154" s="11">
        <v>7.889546351084813E-3</v>
      </c>
    </row>
    <row r="155" spans="1:7" x14ac:dyDescent="0.25">
      <c r="A155" s="18">
        <v>95</v>
      </c>
      <c r="B155" s="10">
        <v>48</v>
      </c>
      <c r="C155" s="11">
        <v>9.4674556213017749E-2</v>
      </c>
      <c r="E155" s="18">
        <v>26.82</v>
      </c>
      <c r="F155" s="10">
        <v>1</v>
      </c>
      <c r="G155" s="11">
        <v>1.9723865877712033E-3</v>
      </c>
    </row>
    <row r="156" spans="1:7" x14ac:dyDescent="0.25">
      <c r="A156" s="18">
        <v>96</v>
      </c>
      <c r="B156" s="10">
        <v>2</v>
      </c>
      <c r="C156" s="11">
        <v>3.9447731755424065E-3</v>
      </c>
      <c r="E156" s="18">
        <v>26.85</v>
      </c>
      <c r="F156" s="10">
        <v>1</v>
      </c>
      <c r="G156" s="11">
        <v>1.9723865877712033E-3</v>
      </c>
    </row>
    <row r="157" spans="1:7" x14ac:dyDescent="0.25">
      <c r="A157" s="18">
        <v>97</v>
      </c>
      <c r="B157" s="10">
        <v>1</v>
      </c>
      <c r="C157" s="11">
        <v>1.9723865877712033E-3</v>
      </c>
      <c r="E157" s="18">
        <v>26.9</v>
      </c>
      <c r="F157" s="10">
        <v>2</v>
      </c>
      <c r="G157" s="11">
        <v>3.9447731755424065E-3</v>
      </c>
    </row>
    <row r="158" spans="1:7" x14ac:dyDescent="0.25">
      <c r="A158" s="18">
        <v>97.5</v>
      </c>
      <c r="B158" s="10">
        <v>21</v>
      </c>
      <c r="C158" s="11">
        <v>4.142011834319527E-2</v>
      </c>
      <c r="E158" s="18">
        <v>27</v>
      </c>
      <c r="F158" s="10">
        <v>2</v>
      </c>
      <c r="G158" s="11">
        <v>3.9447731755424065E-3</v>
      </c>
    </row>
    <row r="159" spans="1:7" x14ac:dyDescent="0.25">
      <c r="A159" s="18">
        <v>100</v>
      </c>
      <c r="B159" s="10">
        <v>56</v>
      </c>
      <c r="C159" s="11">
        <v>0.11045364891518737</v>
      </c>
      <c r="E159" s="18">
        <v>27.06</v>
      </c>
      <c r="F159" s="10">
        <v>2</v>
      </c>
      <c r="G159" s="11">
        <v>3.9447731755424065E-3</v>
      </c>
    </row>
    <row r="160" spans="1:7" x14ac:dyDescent="0.25">
      <c r="A160" s="18">
        <v>101</v>
      </c>
      <c r="B160" s="10">
        <v>3</v>
      </c>
      <c r="C160" s="11">
        <v>5.9171597633136093E-3</v>
      </c>
      <c r="E160" s="18">
        <v>27.1</v>
      </c>
      <c r="F160" s="10">
        <v>2</v>
      </c>
      <c r="G160" s="11">
        <v>3.9447731755424065E-3</v>
      </c>
    </row>
    <row r="161" spans="1:7" x14ac:dyDescent="0.25">
      <c r="A161" s="18">
        <v>102.5</v>
      </c>
      <c r="B161" s="10">
        <v>20</v>
      </c>
      <c r="C161" s="11">
        <v>3.9447731755424063E-2</v>
      </c>
      <c r="E161" s="18">
        <v>27.11</v>
      </c>
      <c r="F161" s="10">
        <v>1</v>
      </c>
      <c r="G161" s="11">
        <v>1.9723865877712033E-3</v>
      </c>
    </row>
    <row r="162" spans="1:7" x14ac:dyDescent="0.25">
      <c r="A162" s="18">
        <v>103</v>
      </c>
      <c r="B162" s="10">
        <v>1</v>
      </c>
      <c r="C162" s="11">
        <v>1.9723865877712033E-3</v>
      </c>
      <c r="E162" s="18">
        <v>27.2</v>
      </c>
      <c r="F162" s="10">
        <v>5</v>
      </c>
      <c r="G162" s="11">
        <v>9.8619329388560158E-3</v>
      </c>
    </row>
    <row r="163" spans="1:7" x14ac:dyDescent="0.25">
      <c r="A163" s="18">
        <v>104</v>
      </c>
      <c r="B163" s="10">
        <v>2</v>
      </c>
      <c r="C163" s="11">
        <v>3.9447731755424065E-3</v>
      </c>
      <c r="E163" s="18">
        <v>27.24</v>
      </c>
      <c r="F163" s="10">
        <v>1</v>
      </c>
      <c r="G163" s="11">
        <v>1.9723865877712033E-3</v>
      </c>
    </row>
    <row r="164" spans="1:7" x14ac:dyDescent="0.25">
      <c r="A164" s="18">
        <v>105</v>
      </c>
      <c r="B164" s="10">
        <v>46</v>
      </c>
      <c r="C164" s="11">
        <v>9.0729783037475351E-2</v>
      </c>
      <c r="E164" s="18">
        <v>27.26</v>
      </c>
      <c r="F164" s="10">
        <v>1</v>
      </c>
      <c r="G164" s="11">
        <v>1.9723865877712033E-3</v>
      </c>
    </row>
    <row r="165" spans="1:7" x14ac:dyDescent="0.25">
      <c r="A165" s="18">
        <v>107.5</v>
      </c>
      <c r="B165" s="10">
        <v>24</v>
      </c>
      <c r="C165" s="11">
        <v>4.7337278106508875E-2</v>
      </c>
      <c r="E165" s="18">
        <v>27.3</v>
      </c>
      <c r="F165" s="10">
        <v>2</v>
      </c>
      <c r="G165" s="11">
        <v>3.9447731755424065E-3</v>
      </c>
    </row>
    <row r="166" spans="1:7" x14ac:dyDescent="0.25">
      <c r="A166" s="18">
        <v>110</v>
      </c>
      <c r="B166" s="10">
        <v>36</v>
      </c>
      <c r="C166" s="11">
        <v>7.1005917159763315E-2</v>
      </c>
      <c r="E166" s="18">
        <v>27.38</v>
      </c>
      <c r="F166" s="10">
        <v>1</v>
      </c>
      <c r="G166" s="11">
        <v>1.9723865877712033E-3</v>
      </c>
    </row>
    <row r="167" spans="1:7" x14ac:dyDescent="0.25">
      <c r="A167" s="18">
        <v>112.5</v>
      </c>
      <c r="B167" s="10">
        <v>8</v>
      </c>
      <c r="C167" s="11">
        <v>1.5779092702169626E-2</v>
      </c>
      <c r="E167" s="18">
        <v>27.4</v>
      </c>
      <c r="F167" s="10">
        <v>1</v>
      </c>
      <c r="G167" s="11">
        <v>1.9723865877712033E-3</v>
      </c>
    </row>
    <row r="168" spans="1:7" x14ac:dyDescent="0.25">
      <c r="A168" s="18">
        <v>113</v>
      </c>
      <c r="B168" s="10">
        <v>2</v>
      </c>
      <c r="C168" s="11">
        <v>3.9447731755424065E-3</v>
      </c>
      <c r="E168" s="18">
        <v>27.43</v>
      </c>
      <c r="F168" s="10">
        <v>1</v>
      </c>
      <c r="G168" s="11">
        <v>1.9723865877712033E-3</v>
      </c>
    </row>
    <row r="169" spans="1:7" x14ac:dyDescent="0.25">
      <c r="A169" s="18">
        <v>115</v>
      </c>
      <c r="B169" s="10">
        <v>18</v>
      </c>
      <c r="C169" s="11">
        <v>3.5502958579881658E-2</v>
      </c>
      <c r="E169" s="18">
        <v>27.6</v>
      </c>
      <c r="F169" s="10">
        <v>1</v>
      </c>
      <c r="G169" s="11">
        <v>1.9723865877712033E-3</v>
      </c>
    </row>
    <row r="170" spans="1:7" x14ac:dyDescent="0.25">
      <c r="A170" s="18">
        <v>117</v>
      </c>
      <c r="B170" s="10">
        <v>1</v>
      </c>
      <c r="C170" s="11">
        <v>1.9723865877712033E-3</v>
      </c>
      <c r="E170" s="18">
        <v>27.7</v>
      </c>
      <c r="F170" s="10">
        <v>3</v>
      </c>
      <c r="G170" s="11">
        <v>5.9171597633136093E-3</v>
      </c>
    </row>
    <row r="171" spans="1:7" x14ac:dyDescent="0.25">
      <c r="A171" s="18">
        <v>117.5</v>
      </c>
      <c r="B171" s="10">
        <v>4</v>
      </c>
      <c r="C171" s="11">
        <v>7.889546351084813E-3</v>
      </c>
      <c r="E171" s="18">
        <v>27.71</v>
      </c>
      <c r="F171" s="10">
        <v>1</v>
      </c>
      <c r="G171" s="11">
        <v>1.9723865877712033E-3</v>
      </c>
    </row>
    <row r="172" spans="1:7" x14ac:dyDescent="0.25">
      <c r="A172" s="18">
        <v>118</v>
      </c>
      <c r="B172" s="10">
        <v>1</v>
      </c>
      <c r="C172" s="11">
        <v>1.9723865877712033E-3</v>
      </c>
      <c r="E172" s="18">
        <v>27.75</v>
      </c>
      <c r="F172" s="10">
        <v>1</v>
      </c>
      <c r="G172" s="11">
        <v>1.9723865877712033E-3</v>
      </c>
    </row>
    <row r="173" spans="1:7" x14ac:dyDescent="0.25">
      <c r="A173" s="18">
        <v>119</v>
      </c>
      <c r="B173" s="10">
        <v>1</v>
      </c>
      <c r="C173" s="11">
        <v>1.9723865877712033E-3</v>
      </c>
      <c r="E173" s="18">
        <v>27.8</v>
      </c>
      <c r="F173" s="10">
        <v>1</v>
      </c>
      <c r="G173" s="11">
        <v>1.9723865877712033E-3</v>
      </c>
    </row>
    <row r="174" spans="1:7" x14ac:dyDescent="0.25">
      <c r="A174" s="18">
        <v>120</v>
      </c>
      <c r="B174" s="10">
        <v>12</v>
      </c>
      <c r="C174" s="11">
        <v>2.3668639053254437E-2</v>
      </c>
      <c r="E174" s="18">
        <v>27.82</v>
      </c>
      <c r="F174" s="10">
        <v>1</v>
      </c>
      <c r="G174" s="11">
        <v>1.9723865877712033E-3</v>
      </c>
    </row>
    <row r="175" spans="1:7" x14ac:dyDescent="0.25">
      <c r="A175" s="18">
        <v>122.5</v>
      </c>
      <c r="B175" s="10">
        <v>4</v>
      </c>
      <c r="C175" s="11">
        <v>7.889546351084813E-3</v>
      </c>
      <c r="E175" s="18">
        <v>27.9</v>
      </c>
      <c r="F175" s="10">
        <v>1</v>
      </c>
      <c r="G175" s="11">
        <v>1.9723865877712033E-3</v>
      </c>
    </row>
    <row r="176" spans="1:7" x14ac:dyDescent="0.25">
      <c r="A176" s="18">
        <v>125</v>
      </c>
      <c r="B176" s="10">
        <v>6</v>
      </c>
      <c r="C176" s="11">
        <v>1.1834319526627219E-2</v>
      </c>
      <c r="E176" s="18">
        <v>28</v>
      </c>
      <c r="F176" s="10">
        <v>4</v>
      </c>
      <c r="G176" s="11">
        <v>7.889546351084813E-3</v>
      </c>
    </row>
    <row r="177" spans="1:7" x14ac:dyDescent="0.25">
      <c r="A177" s="18">
        <v>125.5</v>
      </c>
      <c r="B177" s="10">
        <v>1</v>
      </c>
      <c r="C177" s="11">
        <v>1.9723865877712033E-3</v>
      </c>
      <c r="E177" s="18">
        <v>28.07</v>
      </c>
      <c r="F177" s="10">
        <v>1</v>
      </c>
      <c r="G177" s="11">
        <v>1.9723865877712033E-3</v>
      </c>
    </row>
    <row r="178" spans="1:7" x14ac:dyDescent="0.25">
      <c r="A178" s="18">
        <v>127.5</v>
      </c>
      <c r="B178" s="10">
        <v>1</v>
      </c>
      <c r="C178" s="11">
        <v>1.9723865877712033E-3</v>
      </c>
      <c r="E178" s="18">
        <v>28.1</v>
      </c>
      <c r="F178" s="10">
        <v>2</v>
      </c>
      <c r="G178" s="11">
        <v>3.9447731755424065E-3</v>
      </c>
    </row>
    <row r="179" spans="1:7" x14ac:dyDescent="0.25">
      <c r="A179" s="18">
        <v>130</v>
      </c>
      <c r="B179" s="10">
        <v>5</v>
      </c>
      <c r="C179" s="11">
        <v>9.8619329388560158E-3</v>
      </c>
      <c r="E179" s="18">
        <v>28.13</v>
      </c>
      <c r="F179" s="10">
        <v>2</v>
      </c>
      <c r="G179" s="11">
        <v>3.9447731755424065E-3</v>
      </c>
    </row>
    <row r="180" spans="1:7" x14ac:dyDescent="0.25">
      <c r="A180" s="18">
        <v>135</v>
      </c>
      <c r="B180" s="10">
        <v>4</v>
      </c>
      <c r="C180" s="11">
        <v>7.889546351084813E-3</v>
      </c>
      <c r="E180" s="18">
        <v>28.2</v>
      </c>
      <c r="F180" s="10">
        <v>2</v>
      </c>
      <c r="G180" s="11">
        <v>3.9447731755424065E-3</v>
      </c>
    </row>
    <row r="181" spans="1:7" x14ac:dyDescent="0.25">
      <c r="A181" s="18">
        <v>140</v>
      </c>
      <c r="B181" s="10">
        <v>1</v>
      </c>
      <c r="C181" s="11">
        <v>1.9723865877712033E-3</v>
      </c>
      <c r="E181" s="18">
        <v>28.27</v>
      </c>
      <c r="F181" s="10">
        <v>1</v>
      </c>
      <c r="G181" s="11">
        <v>1.9723865877712033E-3</v>
      </c>
    </row>
    <row r="182" spans="1:7" x14ac:dyDescent="0.25">
      <c r="A182" s="18">
        <v>145</v>
      </c>
      <c r="B182" s="10">
        <v>1</v>
      </c>
      <c r="C182" s="11">
        <v>1.9723865877712033E-3</v>
      </c>
      <c r="E182" s="18">
        <v>28.3</v>
      </c>
      <c r="F182" s="10">
        <v>1</v>
      </c>
      <c r="G182" s="11">
        <v>1.9723865877712033E-3</v>
      </c>
    </row>
    <row r="183" spans="1:7" x14ac:dyDescent="0.25">
      <c r="A183" s="18">
        <v>185</v>
      </c>
      <c r="B183" s="10">
        <v>1</v>
      </c>
      <c r="C183" s="11">
        <v>1.9723865877712033E-3</v>
      </c>
      <c r="E183" s="18">
        <v>28.34</v>
      </c>
      <c r="F183" s="10">
        <v>1</v>
      </c>
      <c r="G183" s="11">
        <v>1.9723865877712033E-3</v>
      </c>
    </row>
    <row r="184" spans="1:7" x14ac:dyDescent="0.25">
      <c r="A184" s="18" t="s">
        <v>581</v>
      </c>
      <c r="B184" s="10">
        <v>507</v>
      </c>
      <c r="C184" s="11">
        <v>1</v>
      </c>
      <c r="E184" s="18">
        <v>28.4</v>
      </c>
      <c r="F184" s="10">
        <v>7</v>
      </c>
      <c r="G184" s="11">
        <v>1.3806706114398421E-2</v>
      </c>
    </row>
    <row r="185" spans="1:7" x14ac:dyDescent="0.25">
      <c r="E185" s="18">
        <v>28.5</v>
      </c>
      <c r="F185" s="10">
        <v>1</v>
      </c>
      <c r="G185" s="11">
        <v>1.9723865877712033E-3</v>
      </c>
    </row>
    <row r="186" spans="1:7" x14ac:dyDescent="0.25">
      <c r="E186" s="18">
        <v>28.58</v>
      </c>
      <c r="F186" s="10">
        <v>1</v>
      </c>
      <c r="G186" s="11">
        <v>1.9723865877712033E-3</v>
      </c>
    </row>
    <row r="187" spans="1:7" x14ac:dyDescent="0.25">
      <c r="E187" s="18">
        <v>28.6</v>
      </c>
      <c r="F187" s="10">
        <v>3</v>
      </c>
      <c r="G187" s="11">
        <v>5.9171597633136093E-3</v>
      </c>
    </row>
    <row r="188" spans="1:7" x14ac:dyDescent="0.25">
      <c r="E188" s="18">
        <v>28.68</v>
      </c>
      <c r="F188" s="10">
        <v>1</v>
      </c>
      <c r="G188" s="11">
        <v>1.9723865877712033E-3</v>
      </c>
    </row>
    <row r="189" spans="1:7" x14ac:dyDescent="0.25">
      <c r="E189" s="18">
        <v>28.7</v>
      </c>
      <c r="F189" s="10">
        <v>4</v>
      </c>
      <c r="G189" s="11">
        <v>7.889546351084813E-3</v>
      </c>
    </row>
    <row r="190" spans="1:7" x14ac:dyDescent="0.25">
      <c r="A190" s="17" t="s">
        <v>14</v>
      </c>
      <c r="B190" s="32" t="s">
        <v>2413</v>
      </c>
      <c r="C190" s="32" t="s">
        <v>2415</v>
      </c>
      <c r="D190" s="34" t="s">
        <v>2419</v>
      </c>
      <c r="E190" s="35">
        <v>28.72</v>
      </c>
      <c r="F190" s="36">
        <v>1</v>
      </c>
      <c r="G190" s="37">
        <v>1.9723865877712033E-3</v>
      </c>
    </row>
    <row r="191" spans="1:7" x14ac:dyDescent="0.25">
      <c r="A191" s="18">
        <v>42</v>
      </c>
      <c r="B191" s="10">
        <v>1</v>
      </c>
      <c r="C191" s="11">
        <v>1.9723865877712033E-3</v>
      </c>
      <c r="D191">
        <f>AVERAGE(A191:A263)</f>
        <v>81.561643835616437</v>
      </c>
      <c r="E191" s="18">
        <v>28.76</v>
      </c>
      <c r="F191" s="10">
        <v>1</v>
      </c>
      <c r="G191" s="11">
        <v>1.9723865877712033E-3</v>
      </c>
    </row>
    <row r="192" spans="1:7" x14ac:dyDescent="0.25">
      <c r="A192" s="18">
        <v>45</v>
      </c>
      <c r="B192" s="10">
        <v>2</v>
      </c>
      <c r="C192" s="11">
        <v>3.9447731755424065E-3</v>
      </c>
      <c r="E192" s="18">
        <v>28.79</v>
      </c>
      <c r="F192" s="10">
        <v>1</v>
      </c>
      <c r="G192" s="11">
        <v>1.9723865877712033E-3</v>
      </c>
    </row>
    <row r="193" spans="1:7" x14ac:dyDescent="0.25">
      <c r="A193" s="18">
        <v>46</v>
      </c>
      <c r="B193" s="10">
        <v>1</v>
      </c>
      <c r="C193" s="11">
        <v>1.9723865877712033E-3</v>
      </c>
      <c r="E193" s="18">
        <v>28.8</v>
      </c>
      <c r="F193" s="10">
        <v>3</v>
      </c>
      <c r="G193" s="11">
        <v>5.9171597633136093E-3</v>
      </c>
    </row>
    <row r="194" spans="1:7" x14ac:dyDescent="0.25">
      <c r="A194" s="18">
        <v>47</v>
      </c>
      <c r="B194" s="10">
        <v>3</v>
      </c>
      <c r="C194" s="11">
        <v>5.9171597633136093E-3</v>
      </c>
      <c r="E194" s="18">
        <v>28.9</v>
      </c>
      <c r="F194" s="10">
        <v>1</v>
      </c>
      <c r="G194" s="11">
        <v>1.9723865877712033E-3</v>
      </c>
    </row>
    <row r="195" spans="1:7" x14ac:dyDescent="0.25">
      <c r="A195" s="18">
        <v>48</v>
      </c>
      <c r="B195" s="10">
        <v>2</v>
      </c>
      <c r="C195" s="11">
        <v>3.9447731755424065E-3</v>
      </c>
      <c r="E195" s="18">
        <v>28.98</v>
      </c>
      <c r="F195" s="10">
        <v>1</v>
      </c>
      <c r="G195" s="11">
        <v>1.9723865877712033E-3</v>
      </c>
    </row>
    <row r="196" spans="1:7" x14ac:dyDescent="0.25">
      <c r="A196" s="18">
        <v>49</v>
      </c>
      <c r="B196" s="10">
        <v>2</v>
      </c>
      <c r="C196" s="11">
        <v>3.9447731755424065E-3</v>
      </c>
      <c r="E196" s="18">
        <v>28.99</v>
      </c>
      <c r="F196" s="10">
        <v>1</v>
      </c>
      <c r="G196" s="11">
        <v>1.9723865877712033E-3</v>
      </c>
    </row>
    <row r="197" spans="1:7" x14ac:dyDescent="0.25">
      <c r="A197" s="18">
        <v>50</v>
      </c>
      <c r="B197" s="10">
        <v>2</v>
      </c>
      <c r="C197" s="11">
        <v>3.9447731755424065E-3</v>
      </c>
      <c r="E197" s="18">
        <v>29</v>
      </c>
      <c r="F197" s="10">
        <v>1</v>
      </c>
      <c r="G197" s="11">
        <v>1.9723865877712033E-3</v>
      </c>
    </row>
    <row r="198" spans="1:7" x14ac:dyDescent="0.25">
      <c r="A198" s="18">
        <v>51</v>
      </c>
      <c r="B198" s="10">
        <v>5</v>
      </c>
      <c r="C198" s="11">
        <v>9.8619329388560158E-3</v>
      </c>
      <c r="E198" s="18">
        <v>29.17</v>
      </c>
      <c r="F198" s="10">
        <v>1</v>
      </c>
      <c r="G198" s="11">
        <v>1.9723865877712033E-3</v>
      </c>
    </row>
    <row r="199" spans="1:7" x14ac:dyDescent="0.25">
      <c r="A199" s="18">
        <v>52</v>
      </c>
      <c r="B199" s="10">
        <v>2</v>
      </c>
      <c r="C199" s="11">
        <v>3.9447731755424065E-3</v>
      </c>
      <c r="E199" s="18">
        <v>29.21</v>
      </c>
      <c r="F199" s="10">
        <v>1</v>
      </c>
      <c r="G199" s="11">
        <v>1.9723865877712033E-3</v>
      </c>
    </row>
    <row r="200" spans="1:7" x14ac:dyDescent="0.25">
      <c r="A200" s="18">
        <v>53</v>
      </c>
      <c r="B200" s="10">
        <v>4</v>
      </c>
      <c r="C200" s="11">
        <v>7.889546351084813E-3</v>
      </c>
      <c r="E200" s="18">
        <v>29.3</v>
      </c>
      <c r="F200" s="10">
        <v>2</v>
      </c>
      <c r="G200" s="11">
        <v>3.9447731755424065E-3</v>
      </c>
    </row>
    <row r="201" spans="1:7" x14ac:dyDescent="0.25">
      <c r="A201" s="18">
        <v>54</v>
      </c>
      <c r="B201" s="10">
        <v>4</v>
      </c>
      <c r="C201" s="11">
        <v>7.889546351084813E-3</v>
      </c>
      <c r="E201" s="18">
        <v>29.38</v>
      </c>
      <c r="F201" s="10">
        <v>1</v>
      </c>
      <c r="G201" s="11">
        <v>1.9723865877712033E-3</v>
      </c>
    </row>
    <row r="202" spans="1:7" x14ac:dyDescent="0.25">
      <c r="A202" s="18">
        <v>55</v>
      </c>
      <c r="B202" s="10">
        <v>5</v>
      </c>
      <c r="C202" s="11">
        <v>9.8619329388560158E-3</v>
      </c>
      <c r="E202" s="18">
        <v>29.4</v>
      </c>
      <c r="F202" s="10">
        <v>1</v>
      </c>
      <c r="G202" s="11">
        <v>1.9723865877712033E-3</v>
      </c>
    </row>
    <row r="203" spans="1:7" x14ac:dyDescent="0.25">
      <c r="A203" s="18">
        <v>56</v>
      </c>
      <c r="B203" s="10">
        <v>9</v>
      </c>
      <c r="C203" s="11">
        <v>1.7751479289940829E-2</v>
      </c>
      <c r="E203" s="18">
        <v>29.6</v>
      </c>
      <c r="F203" s="10">
        <v>1</v>
      </c>
      <c r="G203" s="11">
        <v>1.9723865877712033E-3</v>
      </c>
    </row>
    <row r="204" spans="1:7" x14ac:dyDescent="0.25">
      <c r="A204" s="18">
        <v>57</v>
      </c>
      <c r="B204" s="10">
        <v>8</v>
      </c>
      <c r="C204" s="11">
        <v>1.5779092702169626E-2</v>
      </c>
      <c r="E204" s="18">
        <v>29.7</v>
      </c>
      <c r="F204" s="10">
        <v>1</v>
      </c>
      <c r="G204" s="11">
        <v>1.9723865877712033E-3</v>
      </c>
    </row>
    <row r="205" spans="1:7" x14ac:dyDescent="0.25">
      <c r="A205" s="18">
        <v>58</v>
      </c>
      <c r="B205" s="10">
        <v>6</v>
      </c>
      <c r="C205" s="11">
        <v>1.1834319526627219E-2</v>
      </c>
      <c r="E205" s="18">
        <v>29.71</v>
      </c>
      <c r="F205" s="10">
        <v>1</v>
      </c>
      <c r="G205" s="11">
        <v>1.9723865877712033E-3</v>
      </c>
    </row>
    <row r="206" spans="1:7" x14ac:dyDescent="0.25">
      <c r="A206" s="18">
        <v>59</v>
      </c>
      <c r="B206" s="10">
        <v>12</v>
      </c>
      <c r="C206" s="11">
        <v>2.3668639053254437E-2</v>
      </c>
      <c r="E206" s="18">
        <v>29.74</v>
      </c>
      <c r="F206" s="10">
        <v>1</v>
      </c>
      <c r="G206" s="11">
        <v>1.9723865877712033E-3</v>
      </c>
    </row>
    <row r="207" spans="1:7" x14ac:dyDescent="0.25">
      <c r="A207" s="18">
        <v>60</v>
      </c>
      <c r="B207" s="10">
        <v>22</v>
      </c>
      <c r="C207" s="11">
        <v>4.3392504930966469E-2</v>
      </c>
      <c r="E207" s="18">
        <v>29.8</v>
      </c>
      <c r="F207" s="10">
        <v>2</v>
      </c>
      <c r="G207" s="11">
        <v>3.9447731755424065E-3</v>
      </c>
    </row>
    <row r="208" spans="1:7" x14ac:dyDescent="0.25">
      <c r="A208" s="18">
        <v>61</v>
      </c>
      <c r="B208" s="10">
        <v>16</v>
      </c>
      <c r="C208" s="11">
        <v>3.1558185404339252E-2</v>
      </c>
      <c r="E208" s="18">
        <v>29.9</v>
      </c>
      <c r="F208" s="10">
        <v>2</v>
      </c>
      <c r="G208" s="11">
        <v>3.9447731755424065E-3</v>
      </c>
    </row>
    <row r="209" spans="1:7" x14ac:dyDescent="0.25">
      <c r="A209" s="18">
        <v>62</v>
      </c>
      <c r="B209" s="10">
        <v>9</v>
      </c>
      <c r="C209" s="11">
        <v>1.7751479289940829E-2</v>
      </c>
      <c r="E209" s="18">
        <v>30.07</v>
      </c>
      <c r="F209" s="10">
        <v>1</v>
      </c>
      <c r="G209" s="11">
        <v>1.9723865877712033E-3</v>
      </c>
    </row>
    <row r="210" spans="1:7" x14ac:dyDescent="0.25">
      <c r="A210" s="18">
        <v>63</v>
      </c>
      <c r="B210" s="10">
        <v>12</v>
      </c>
      <c r="C210" s="11">
        <v>2.3668639053254437E-2</v>
      </c>
      <c r="E210" s="18">
        <v>30.1</v>
      </c>
      <c r="F210" s="10">
        <v>5</v>
      </c>
      <c r="G210" s="11">
        <v>9.8619329388560158E-3</v>
      </c>
    </row>
    <row r="211" spans="1:7" x14ac:dyDescent="0.25">
      <c r="A211" s="18">
        <v>64</v>
      </c>
      <c r="B211" s="10">
        <v>20</v>
      </c>
      <c r="C211" s="11">
        <v>3.9447731755424063E-2</v>
      </c>
      <c r="E211" s="18">
        <v>30.2</v>
      </c>
      <c r="F211" s="10">
        <v>2</v>
      </c>
      <c r="G211" s="11">
        <v>3.9447731755424065E-3</v>
      </c>
    </row>
    <row r="212" spans="1:7" x14ac:dyDescent="0.25">
      <c r="A212" s="18">
        <v>65</v>
      </c>
      <c r="B212" s="10">
        <v>14</v>
      </c>
      <c r="C212" s="11">
        <v>2.7613412228796843E-2</v>
      </c>
      <c r="E212" s="18">
        <v>30.28</v>
      </c>
      <c r="F212" s="10">
        <v>1</v>
      </c>
      <c r="G212" s="11">
        <v>1.9723865877712033E-3</v>
      </c>
    </row>
    <row r="213" spans="1:7" x14ac:dyDescent="0.25">
      <c r="A213" s="18">
        <v>66</v>
      </c>
      <c r="B213" s="10">
        <v>15</v>
      </c>
      <c r="C213" s="11">
        <v>2.9585798816568046E-2</v>
      </c>
      <c r="E213" s="18">
        <v>30.3</v>
      </c>
      <c r="F213" s="10">
        <v>3</v>
      </c>
      <c r="G213" s="11">
        <v>5.9171597633136093E-3</v>
      </c>
    </row>
    <row r="214" spans="1:7" x14ac:dyDescent="0.25">
      <c r="A214" s="18">
        <v>67</v>
      </c>
      <c r="B214" s="10">
        <v>14</v>
      </c>
      <c r="C214" s="11">
        <v>2.7613412228796843E-2</v>
      </c>
      <c r="E214" s="18">
        <v>30.37</v>
      </c>
      <c r="F214" s="10">
        <v>1</v>
      </c>
      <c r="G214" s="11">
        <v>1.9723865877712033E-3</v>
      </c>
    </row>
    <row r="215" spans="1:7" x14ac:dyDescent="0.25">
      <c r="A215" s="18">
        <v>68</v>
      </c>
      <c r="B215" s="10">
        <v>22</v>
      </c>
      <c r="C215" s="11">
        <v>4.3392504930966469E-2</v>
      </c>
      <c r="E215" s="18">
        <v>30.4</v>
      </c>
      <c r="F215" s="10">
        <v>2</v>
      </c>
      <c r="G215" s="11">
        <v>3.9447731755424065E-3</v>
      </c>
    </row>
    <row r="216" spans="1:7" x14ac:dyDescent="0.25">
      <c r="A216" s="18">
        <v>69</v>
      </c>
      <c r="B216" s="10">
        <v>13</v>
      </c>
      <c r="C216" s="11">
        <v>2.564102564102564E-2</v>
      </c>
      <c r="E216" s="18">
        <v>30.55</v>
      </c>
      <c r="F216" s="10">
        <v>1</v>
      </c>
      <c r="G216" s="11">
        <v>1.9723865877712033E-3</v>
      </c>
    </row>
    <row r="217" spans="1:7" x14ac:dyDescent="0.25">
      <c r="A217" s="18">
        <v>70</v>
      </c>
      <c r="B217" s="10">
        <v>20</v>
      </c>
      <c r="C217" s="11">
        <v>3.9447731755424063E-2</v>
      </c>
      <c r="E217" s="18">
        <v>30.63</v>
      </c>
      <c r="F217" s="10">
        <v>2</v>
      </c>
      <c r="G217" s="11">
        <v>3.9447731755424065E-3</v>
      </c>
    </row>
    <row r="218" spans="1:7" x14ac:dyDescent="0.25">
      <c r="A218" s="18">
        <v>71</v>
      </c>
      <c r="B218" s="10">
        <v>9</v>
      </c>
      <c r="C218" s="11">
        <v>1.7751479289940829E-2</v>
      </c>
      <c r="E218" s="18">
        <v>30.7</v>
      </c>
      <c r="F218" s="10">
        <v>1</v>
      </c>
      <c r="G218" s="11">
        <v>1.9723865877712033E-3</v>
      </c>
    </row>
    <row r="219" spans="1:7" x14ac:dyDescent="0.25">
      <c r="A219" s="18">
        <v>72</v>
      </c>
      <c r="B219" s="10">
        <v>12</v>
      </c>
      <c r="C219" s="11">
        <v>2.3668639053254437E-2</v>
      </c>
      <c r="E219" s="18">
        <v>30.8</v>
      </c>
      <c r="F219" s="10">
        <v>4</v>
      </c>
      <c r="G219" s="11">
        <v>7.889546351084813E-3</v>
      </c>
    </row>
    <row r="220" spans="1:7" x14ac:dyDescent="0.25">
      <c r="A220" s="18">
        <v>73</v>
      </c>
      <c r="B220" s="10">
        <v>9</v>
      </c>
      <c r="C220" s="11">
        <v>1.7751479289940829E-2</v>
      </c>
      <c r="E220" s="18">
        <v>30.84</v>
      </c>
      <c r="F220" s="10">
        <v>1</v>
      </c>
      <c r="G220" s="11">
        <v>1.9723865877712033E-3</v>
      </c>
    </row>
    <row r="221" spans="1:7" x14ac:dyDescent="0.25">
      <c r="A221" s="18">
        <v>74</v>
      </c>
      <c r="B221" s="10">
        <v>11</v>
      </c>
      <c r="C221" s="11">
        <v>2.1696252465483234E-2</v>
      </c>
      <c r="E221" s="18">
        <v>30.9</v>
      </c>
      <c r="F221" s="10">
        <v>3</v>
      </c>
      <c r="G221" s="11">
        <v>5.9171597633136093E-3</v>
      </c>
    </row>
    <row r="222" spans="1:7" x14ac:dyDescent="0.25">
      <c r="A222" s="18">
        <v>75</v>
      </c>
      <c r="B222" s="10">
        <v>14</v>
      </c>
      <c r="C222" s="11">
        <v>2.7613412228796843E-2</v>
      </c>
      <c r="E222" s="18">
        <v>31</v>
      </c>
      <c r="F222" s="10">
        <v>1</v>
      </c>
      <c r="G222" s="11">
        <v>1.9723865877712033E-3</v>
      </c>
    </row>
    <row r="223" spans="1:7" x14ac:dyDescent="0.25">
      <c r="A223" s="18">
        <v>76</v>
      </c>
      <c r="B223" s="10">
        <v>17</v>
      </c>
      <c r="C223" s="11">
        <v>3.3530571992110451E-2</v>
      </c>
      <c r="E223" s="18">
        <v>31.07</v>
      </c>
      <c r="F223" s="10">
        <v>1</v>
      </c>
      <c r="G223" s="11">
        <v>1.9723865877712033E-3</v>
      </c>
    </row>
    <row r="224" spans="1:7" x14ac:dyDescent="0.25">
      <c r="A224" s="18">
        <v>77</v>
      </c>
      <c r="B224" s="10">
        <v>10</v>
      </c>
      <c r="C224" s="11">
        <v>1.9723865877712032E-2</v>
      </c>
      <c r="E224" s="18">
        <v>31.1</v>
      </c>
      <c r="F224" s="10">
        <v>1</v>
      </c>
      <c r="G224" s="11">
        <v>1.9723865877712033E-3</v>
      </c>
    </row>
    <row r="225" spans="1:7" x14ac:dyDescent="0.25">
      <c r="A225" s="18">
        <v>78</v>
      </c>
      <c r="B225" s="10">
        <v>12</v>
      </c>
      <c r="C225" s="11">
        <v>2.3668639053254437E-2</v>
      </c>
      <c r="E225" s="18">
        <v>31.14</v>
      </c>
      <c r="F225" s="10">
        <v>1</v>
      </c>
      <c r="G225" s="11">
        <v>1.9723865877712033E-3</v>
      </c>
    </row>
    <row r="226" spans="1:7" x14ac:dyDescent="0.25">
      <c r="A226" s="18">
        <v>79</v>
      </c>
      <c r="B226" s="10">
        <v>10</v>
      </c>
      <c r="C226" s="11">
        <v>1.9723865877712032E-2</v>
      </c>
      <c r="E226" s="18">
        <v>31.17</v>
      </c>
      <c r="F226" s="10">
        <v>1</v>
      </c>
      <c r="G226" s="11">
        <v>1.9723865877712033E-3</v>
      </c>
    </row>
    <row r="227" spans="1:7" x14ac:dyDescent="0.25">
      <c r="A227" s="18">
        <v>80</v>
      </c>
      <c r="B227" s="10">
        <v>24</v>
      </c>
      <c r="C227" s="11">
        <v>4.7337278106508875E-2</v>
      </c>
      <c r="E227" s="18">
        <v>31.2</v>
      </c>
      <c r="F227" s="10">
        <v>1</v>
      </c>
      <c r="G227" s="11">
        <v>1.9723865877712033E-3</v>
      </c>
    </row>
    <row r="228" spans="1:7" x14ac:dyDescent="0.25">
      <c r="A228" s="18">
        <v>81</v>
      </c>
      <c r="B228" s="10">
        <v>11</v>
      </c>
      <c r="C228" s="11">
        <v>2.1696252465483234E-2</v>
      </c>
      <c r="E228" s="18">
        <v>31.29</v>
      </c>
      <c r="F228" s="10">
        <v>1</v>
      </c>
      <c r="G228" s="11">
        <v>1.9723865877712033E-3</v>
      </c>
    </row>
    <row r="229" spans="1:7" x14ac:dyDescent="0.25">
      <c r="A229" s="18">
        <v>82</v>
      </c>
      <c r="B229" s="10">
        <v>9</v>
      </c>
      <c r="C229" s="11">
        <v>1.7751479289940829E-2</v>
      </c>
      <c r="E229" s="18">
        <v>31.3</v>
      </c>
      <c r="F229" s="10">
        <v>2</v>
      </c>
      <c r="G229" s="11">
        <v>3.9447731755424065E-3</v>
      </c>
    </row>
    <row r="230" spans="1:7" x14ac:dyDescent="0.25">
      <c r="A230" s="18">
        <v>83</v>
      </c>
      <c r="B230" s="10">
        <v>5</v>
      </c>
      <c r="C230" s="11">
        <v>9.8619329388560158E-3</v>
      </c>
      <c r="E230" s="18">
        <v>31.4</v>
      </c>
      <c r="F230" s="10">
        <v>2</v>
      </c>
      <c r="G230" s="11">
        <v>3.9447731755424065E-3</v>
      </c>
    </row>
    <row r="231" spans="1:7" x14ac:dyDescent="0.25">
      <c r="A231" s="18">
        <v>84</v>
      </c>
      <c r="B231" s="10">
        <v>8</v>
      </c>
      <c r="C231" s="11">
        <v>1.5779092702169626E-2</v>
      </c>
      <c r="E231" s="18">
        <v>31.41</v>
      </c>
      <c r="F231" s="10">
        <v>1</v>
      </c>
      <c r="G231" s="11">
        <v>1.9723865877712033E-3</v>
      </c>
    </row>
    <row r="232" spans="1:7" x14ac:dyDescent="0.25">
      <c r="A232" s="18">
        <v>85</v>
      </c>
      <c r="B232" s="10">
        <v>6</v>
      </c>
      <c r="C232" s="11">
        <v>1.1834319526627219E-2</v>
      </c>
      <c r="E232" s="18">
        <v>31.5</v>
      </c>
      <c r="F232" s="10">
        <v>1</v>
      </c>
      <c r="G232" s="11">
        <v>1.9723865877712033E-3</v>
      </c>
    </row>
    <row r="233" spans="1:7" x14ac:dyDescent="0.25">
      <c r="A233" s="18">
        <v>86</v>
      </c>
      <c r="B233" s="10">
        <v>8</v>
      </c>
      <c r="C233" s="11">
        <v>1.5779092702169626E-2</v>
      </c>
      <c r="E233" s="18">
        <v>31.55</v>
      </c>
      <c r="F233" s="10">
        <v>1</v>
      </c>
      <c r="G233" s="11">
        <v>1.9723865877712033E-3</v>
      </c>
    </row>
    <row r="234" spans="1:7" x14ac:dyDescent="0.25">
      <c r="A234" s="18">
        <v>87</v>
      </c>
      <c r="B234" s="10">
        <v>7</v>
      </c>
      <c r="C234" s="11">
        <v>1.3806706114398421E-2</v>
      </c>
      <c r="E234" s="18">
        <v>31.6</v>
      </c>
      <c r="F234" s="10">
        <v>2</v>
      </c>
      <c r="G234" s="11">
        <v>3.9447731755424065E-3</v>
      </c>
    </row>
    <row r="235" spans="1:7" x14ac:dyDescent="0.25">
      <c r="A235" s="18">
        <v>88</v>
      </c>
      <c r="B235" s="10">
        <v>4</v>
      </c>
      <c r="C235" s="11">
        <v>7.889546351084813E-3</v>
      </c>
      <c r="E235" s="18">
        <v>31.69</v>
      </c>
      <c r="F235" s="10">
        <v>1</v>
      </c>
      <c r="G235" s="11">
        <v>1.9723865877712033E-3</v>
      </c>
    </row>
    <row r="236" spans="1:7" x14ac:dyDescent="0.25">
      <c r="A236" s="18">
        <v>89</v>
      </c>
      <c r="B236" s="10">
        <v>7</v>
      </c>
      <c r="C236" s="11">
        <v>1.3806706114398421E-2</v>
      </c>
      <c r="E236" s="18">
        <v>31.7</v>
      </c>
      <c r="F236" s="10">
        <v>1</v>
      </c>
      <c r="G236" s="11">
        <v>1.9723865877712033E-3</v>
      </c>
    </row>
    <row r="237" spans="1:7" x14ac:dyDescent="0.25">
      <c r="A237" s="18">
        <v>90</v>
      </c>
      <c r="B237" s="10">
        <v>3</v>
      </c>
      <c r="C237" s="11">
        <v>5.9171597633136093E-3</v>
      </c>
      <c r="E237" s="18">
        <v>31.8</v>
      </c>
      <c r="F237" s="10">
        <v>1</v>
      </c>
      <c r="G237" s="11">
        <v>1.9723865877712033E-3</v>
      </c>
    </row>
    <row r="238" spans="1:7" x14ac:dyDescent="0.25">
      <c r="A238" s="18">
        <v>91</v>
      </c>
      <c r="B238" s="10">
        <v>8</v>
      </c>
      <c r="C238" s="11">
        <v>1.5779092702169626E-2</v>
      </c>
      <c r="E238" s="18">
        <v>31.83</v>
      </c>
      <c r="F238" s="10">
        <v>1</v>
      </c>
      <c r="G238" s="11">
        <v>1.9723865877712033E-3</v>
      </c>
    </row>
    <row r="239" spans="1:7" x14ac:dyDescent="0.25">
      <c r="A239" s="18">
        <v>92</v>
      </c>
      <c r="B239" s="10">
        <v>2</v>
      </c>
      <c r="C239" s="11">
        <v>3.9447731755424065E-3</v>
      </c>
      <c r="E239" s="18">
        <v>31.9</v>
      </c>
      <c r="F239" s="10">
        <v>2</v>
      </c>
      <c r="G239" s="11">
        <v>3.9447731755424065E-3</v>
      </c>
    </row>
    <row r="240" spans="1:7" x14ac:dyDescent="0.25">
      <c r="A240" s="18">
        <v>93</v>
      </c>
      <c r="B240" s="10">
        <v>4</v>
      </c>
      <c r="C240" s="11">
        <v>7.889546351084813E-3</v>
      </c>
      <c r="E240" s="18">
        <v>32</v>
      </c>
      <c r="F240" s="10">
        <v>3</v>
      </c>
      <c r="G240" s="11">
        <v>5.9171597633136093E-3</v>
      </c>
    </row>
    <row r="241" spans="1:7" x14ac:dyDescent="0.25">
      <c r="A241" s="18">
        <v>94</v>
      </c>
      <c r="B241" s="10">
        <v>5</v>
      </c>
      <c r="C241" s="11">
        <v>9.8619329388560158E-3</v>
      </c>
      <c r="E241" s="18">
        <v>32.200000000000003</v>
      </c>
      <c r="F241" s="10">
        <v>3</v>
      </c>
      <c r="G241" s="11">
        <v>5.9171597633136093E-3</v>
      </c>
    </row>
    <row r="242" spans="1:7" x14ac:dyDescent="0.25">
      <c r="A242" s="18">
        <v>95</v>
      </c>
      <c r="B242" s="10">
        <v>5</v>
      </c>
      <c r="C242" s="11">
        <v>9.8619329388560158E-3</v>
      </c>
      <c r="E242" s="18">
        <v>32.24</v>
      </c>
      <c r="F242" s="10">
        <v>2</v>
      </c>
      <c r="G242" s="11">
        <v>3.9447731755424065E-3</v>
      </c>
    </row>
    <row r="243" spans="1:7" x14ac:dyDescent="0.25">
      <c r="A243" s="18">
        <v>96</v>
      </c>
      <c r="B243" s="10">
        <v>3</v>
      </c>
      <c r="C243" s="11">
        <v>5.9171597633136093E-3</v>
      </c>
      <c r="E243" s="18">
        <v>32.270000000000003</v>
      </c>
      <c r="F243" s="10">
        <v>1</v>
      </c>
      <c r="G243" s="11">
        <v>1.9723865877712033E-3</v>
      </c>
    </row>
    <row r="244" spans="1:7" x14ac:dyDescent="0.25">
      <c r="A244" s="18">
        <v>98</v>
      </c>
      <c r="B244" s="10">
        <v>2</v>
      </c>
      <c r="C244" s="11">
        <v>3.9447731755424065E-3</v>
      </c>
      <c r="E244" s="18">
        <v>32.369999999999997</v>
      </c>
      <c r="F244" s="10">
        <v>1</v>
      </c>
      <c r="G244" s="11">
        <v>1.9723865877712033E-3</v>
      </c>
    </row>
    <row r="245" spans="1:7" x14ac:dyDescent="0.25">
      <c r="A245" s="18">
        <v>99</v>
      </c>
      <c r="B245" s="10">
        <v>2</v>
      </c>
      <c r="C245" s="11">
        <v>3.9447731755424065E-3</v>
      </c>
      <c r="E245" s="18">
        <v>32.4</v>
      </c>
      <c r="F245" s="10">
        <v>3</v>
      </c>
      <c r="G245" s="11">
        <v>5.9171597633136093E-3</v>
      </c>
    </row>
    <row r="246" spans="1:7" x14ac:dyDescent="0.25">
      <c r="A246" s="18">
        <v>100</v>
      </c>
      <c r="B246" s="10">
        <v>3</v>
      </c>
      <c r="C246" s="11">
        <v>5.9171597633136093E-3</v>
      </c>
      <c r="E246" s="18">
        <v>32.5</v>
      </c>
      <c r="F246" s="10">
        <v>3</v>
      </c>
      <c r="G246" s="11">
        <v>5.9171597633136093E-3</v>
      </c>
    </row>
    <row r="247" spans="1:7" x14ac:dyDescent="0.25">
      <c r="A247" s="18">
        <v>101</v>
      </c>
      <c r="B247" s="10">
        <v>1</v>
      </c>
      <c r="C247" s="11">
        <v>1.9723865877712033E-3</v>
      </c>
      <c r="E247" s="18">
        <v>32.6</v>
      </c>
      <c r="F247" s="10">
        <v>1</v>
      </c>
      <c r="G247" s="11">
        <v>1.9723865877712033E-3</v>
      </c>
    </row>
    <row r="248" spans="1:7" x14ac:dyDescent="0.25">
      <c r="A248" s="18">
        <v>102</v>
      </c>
      <c r="B248" s="10">
        <v>1</v>
      </c>
      <c r="C248" s="11">
        <v>1.9723865877712033E-3</v>
      </c>
      <c r="E248" s="18">
        <v>32.700000000000003</v>
      </c>
      <c r="F248" s="10">
        <v>1</v>
      </c>
      <c r="G248" s="11">
        <v>1.9723865877712033E-3</v>
      </c>
    </row>
    <row r="249" spans="1:7" x14ac:dyDescent="0.25">
      <c r="A249" s="18">
        <v>103</v>
      </c>
      <c r="B249" s="10">
        <v>1</v>
      </c>
      <c r="C249" s="11">
        <v>1.9723865877712033E-3</v>
      </c>
      <c r="E249" s="18">
        <v>32.72</v>
      </c>
      <c r="F249" s="10">
        <v>1</v>
      </c>
      <c r="G249" s="11">
        <v>1.9723865877712033E-3</v>
      </c>
    </row>
    <row r="250" spans="1:7" x14ac:dyDescent="0.25">
      <c r="A250" s="18">
        <v>104</v>
      </c>
      <c r="B250" s="10">
        <v>1</v>
      </c>
      <c r="C250" s="11">
        <v>1.9723865877712033E-3</v>
      </c>
      <c r="E250" s="18">
        <v>32.799999999999997</v>
      </c>
      <c r="F250" s="10">
        <v>3</v>
      </c>
      <c r="G250" s="11">
        <v>5.9171597633136093E-3</v>
      </c>
    </row>
    <row r="251" spans="1:7" x14ac:dyDescent="0.25">
      <c r="A251" s="18">
        <v>105</v>
      </c>
      <c r="B251" s="10">
        <v>1</v>
      </c>
      <c r="C251" s="11">
        <v>1.9723865877712033E-3</v>
      </c>
      <c r="E251" s="18">
        <v>32.869999999999997</v>
      </c>
      <c r="F251" s="10">
        <v>2</v>
      </c>
      <c r="G251" s="11">
        <v>3.9447731755424065E-3</v>
      </c>
    </row>
    <row r="252" spans="1:7" x14ac:dyDescent="0.25">
      <c r="A252" s="18">
        <v>106</v>
      </c>
      <c r="B252" s="10">
        <v>1</v>
      </c>
      <c r="C252" s="11">
        <v>1.9723865877712033E-3</v>
      </c>
      <c r="E252" s="18">
        <v>32.89</v>
      </c>
      <c r="F252" s="10">
        <v>1</v>
      </c>
      <c r="G252" s="11">
        <v>1.9723865877712033E-3</v>
      </c>
    </row>
    <row r="253" spans="1:7" x14ac:dyDescent="0.25">
      <c r="A253" s="18">
        <v>108</v>
      </c>
      <c r="B253" s="10">
        <v>2</v>
      </c>
      <c r="C253" s="11">
        <v>3.9447731755424065E-3</v>
      </c>
      <c r="E253" s="18">
        <v>32.9</v>
      </c>
      <c r="F253" s="10">
        <v>3</v>
      </c>
      <c r="G253" s="11">
        <v>5.9171597633136093E-3</v>
      </c>
    </row>
    <row r="254" spans="1:7" x14ac:dyDescent="0.25">
      <c r="A254" s="18">
        <v>109</v>
      </c>
      <c r="B254" s="10">
        <v>1</v>
      </c>
      <c r="C254" s="11">
        <v>1.9723865877712033E-3</v>
      </c>
      <c r="E254" s="18">
        <v>33</v>
      </c>
      <c r="F254" s="10">
        <v>3</v>
      </c>
      <c r="G254" s="11">
        <v>5.9171597633136093E-3</v>
      </c>
    </row>
    <row r="255" spans="1:7" x14ac:dyDescent="0.25">
      <c r="A255" s="18">
        <v>113</v>
      </c>
      <c r="B255" s="10">
        <v>1</v>
      </c>
      <c r="C255" s="11">
        <v>1.9723865877712033E-3</v>
      </c>
      <c r="E255" s="18">
        <v>33.03</v>
      </c>
      <c r="F255" s="10">
        <v>1</v>
      </c>
      <c r="G255" s="11">
        <v>1.9723865877712033E-3</v>
      </c>
    </row>
    <row r="256" spans="1:7" x14ac:dyDescent="0.25">
      <c r="A256" s="18">
        <v>115</v>
      </c>
      <c r="B256" s="10">
        <v>1</v>
      </c>
      <c r="C256" s="11">
        <v>1.9723865877712033E-3</v>
      </c>
      <c r="E256" s="18">
        <v>33.1</v>
      </c>
      <c r="F256" s="10">
        <v>2</v>
      </c>
      <c r="G256" s="11">
        <v>3.9447731755424065E-3</v>
      </c>
    </row>
    <row r="257" spans="1:7" x14ac:dyDescent="0.25">
      <c r="A257" s="18">
        <v>118</v>
      </c>
      <c r="B257" s="10">
        <v>1</v>
      </c>
      <c r="C257" s="11">
        <v>1.9723865877712033E-3</v>
      </c>
      <c r="E257" s="18">
        <v>33.26</v>
      </c>
      <c r="F257" s="10">
        <v>1</v>
      </c>
      <c r="G257" s="11">
        <v>1.9723865877712033E-3</v>
      </c>
    </row>
    <row r="258" spans="1:7" x14ac:dyDescent="0.25">
      <c r="A258" s="18">
        <v>120</v>
      </c>
      <c r="B258" s="10">
        <v>1</v>
      </c>
      <c r="C258" s="11">
        <v>1.9723865877712033E-3</v>
      </c>
      <c r="E258" s="18">
        <v>33.270000000000003</v>
      </c>
      <c r="F258" s="10">
        <v>1</v>
      </c>
      <c r="G258" s="11">
        <v>1.9723865877712033E-3</v>
      </c>
    </row>
    <row r="259" spans="1:7" x14ac:dyDescent="0.25">
      <c r="A259" s="18">
        <v>122</v>
      </c>
      <c r="B259" s="10">
        <v>1</v>
      </c>
      <c r="C259" s="11">
        <v>1.9723865877712033E-3</v>
      </c>
      <c r="E259" s="18">
        <v>33.299999999999997</v>
      </c>
      <c r="F259" s="10">
        <v>2</v>
      </c>
      <c r="G259" s="11">
        <v>3.9447731755424065E-3</v>
      </c>
    </row>
    <row r="260" spans="1:7" x14ac:dyDescent="0.25">
      <c r="A260" s="18">
        <v>124</v>
      </c>
      <c r="B260" s="10">
        <v>1</v>
      </c>
      <c r="C260" s="11">
        <v>1.9723865877712033E-3</v>
      </c>
      <c r="E260" s="18">
        <v>33.4</v>
      </c>
      <c r="F260" s="10">
        <v>2</v>
      </c>
      <c r="G260" s="11">
        <v>3.9447731755424065E-3</v>
      </c>
    </row>
    <row r="261" spans="1:7" x14ac:dyDescent="0.25">
      <c r="A261" s="18">
        <v>125</v>
      </c>
      <c r="B261" s="10">
        <v>1</v>
      </c>
      <c r="C261" s="11">
        <v>1.9723865877712033E-3</v>
      </c>
      <c r="E261" s="18">
        <v>33.5</v>
      </c>
      <c r="F261" s="10">
        <v>2</v>
      </c>
      <c r="G261" s="11">
        <v>3.9447731755424065E-3</v>
      </c>
    </row>
    <row r="262" spans="1:7" x14ac:dyDescent="0.25">
      <c r="A262" s="18">
        <v>135</v>
      </c>
      <c r="B262" s="10">
        <v>1</v>
      </c>
      <c r="C262" s="11">
        <v>1.9723865877712033E-3</v>
      </c>
      <c r="E262" s="18">
        <v>33.6</v>
      </c>
      <c r="F262" s="10">
        <v>1</v>
      </c>
      <c r="G262" s="11">
        <v>1.9723865877712033E-3</v>
      </c>
    </row>
    <row r="263" spans="1:7" x14ac:dyDescent="0.25">
      <c r="A263" s="18">
        <v>139</v>
      </c>
      <c r="B263" s="10">
        <v>1</v>
      </c>
      <c r="C263" s="11">
        <v>1.9723865877712033E-3</v>
      </c>
      <c r="E263" s="18">
        <v>33.700000000000003</v>
      </c>
      <c r="F263" s="10">
        <v>2</v>
      </c>
      <c r="G263" s="11">
        <v>3.9447731755424065E-3</v>
      </c>
    </row>
    <row r="264" spans="1:7" x14ac:dyDescent="0.25">
      <c r="A264" s="18" t="s">
        <v>2416</v>
      </c>
      <c r="B264" s="10">
        <v>14</v>
      </c>
      <c r="C264" s="11">
        <v>2.7613412228796843E-2</v>
      </c>
      <c r="E264" s="18">
        <v>33.78</v>
      </c>
      <c r="F264" s="10">
        <v>1</v>
      </c>
      <c r="G264" s="11">
        <v>1.9723865877712033E-3</v>
      </c>
    </row>
    <row r="265" spans="1:7" x14ac:dyDescent="0.25">
      <c r="A265" s="18" t="s">
        <v>581</v>
      </c>
      <c r="B265" s="10">
        <v>507</v>
      </c>
      <c r="C265" s="11">
        <v>1</v>
      </c>
      <c r="E265" s="18">
        <v>33.799999999999997</v>
      </c>
      <c r="F265" s="10">
        <v>2</v>
      </c>
      <c r="G265" s="11">
        <v>3.9447731755424065E-3</v>
      </c>
    </row>
    <row r="266" spans="1:7" x14ac:dyDescent="0.25">
      <c r="E266" s="18">
        <v>33.81</v>
      </c>
      <c r="F266" s="10">
        <v>1</v>
      </c>
      <c r="G266" s="11">
        <v>1.9723865877712033E-3</v>
      </c>
    </row>
    <row r="267" spans="1:7" x14ac:dyDescent="0.25">
      <c r="E267" s="18">
        <v>33.85</v>
      </c>
      <c r="F267" s="10">
        <v>1</v>
      </c>
      <c r="G267" s="11">
        <v>1.9723865877712033E-3</v>
      </c>
    </row>
    <row r="268" spans="1:7" x14ac:dyDescent="0.25">
      <c r="E268" s="18">
        <v>33.9</v>
      </c>
      <c r="F268" s="10">
        <v>2</v>
      </c>
      <c r="G268" s="11">
        <v>3.9447731755424065E-3</v>
      </c>
    </row>
    <row r="269" spans="1:7" x14ac:dyDescent="0.25">
      <c r="E269" s="18">
        <v>33.96</v>
      </c>
      <c r="F269" s="10">
        <v>1</v>
      </c>
      <c r="G269" s="11">
        <v>1.9723865877712033E-3</v>
      </c>
    </row>
    <row r="270" spans="1:7" x14ac:dyDescent="0.25">
      <c r="E270" s="18">
        <v>34</v>
      </c>
      <c r="F270" s="10">
        <v>1</v>
      </c>
      <c r="G270" s="11">
        <v>1.9723865877712033E-3</v>
      </c>
    </row>
    <row r="271" spans="1:7" x14ac:dyDescent="0.25">
      <c r="A271" s="17" t="s">
        <v>13</v>
      </c>
      <c r="B271" s="32" t="s">
        <v>2413</v>
      </c>
      <c r="C271" s="32" t="s">
        <v>2415</v>
      </c>
      <c r="D271" s="33"/>
      <c r="E271" s="35">
        <v>34.06</v>
      </c>
      <c r="F271" s="36">
        <v>1</v>
      </c>
      <c r="G271" s="37">
        <v>1.9723865877712033E-3</v>
      </c>
    </row>
    <row r="272" spans="1:7" x14ac:dyDescent="0.25">
      <c r="A272" s="18" t="s">
        <v>49</v>
      </c>
      <c r="B272" s="10">
        <v>63</v>
      </c>
      <c r="C272" s="11">
        <v>0.1242603550295858</v>
      </c>
      <c r="E272" s="18">
        <v>34.15</v>
      </c>
      <c r="F272" s="10">
        <v>1</v>
      </c>
      <c r="G272" s="11">
        <v>1.9723865877712033E-3</v>
      </c>
    </row>
    <row r="273" spans="1:7" x14ac:dyDescent="0.25">
      <c r="A273" s="18" t="s">
        <v>54</v>
      </c>
      <c r="B273" s="10">
        <v>289</v>
      </c>
      <c r="C273" s="11">
        <v>0.57001972386587774</v>
      </c>
      <c r="E273" s="18">
        <v>34.200000000000003</v>
      </c>
      <c r="F273" s="10">
        <v>2</v>
      </c>
      <c r="G273" s="11">
        <v>3.9447731755424065E-3</v>
      </c>
    </row>
    <row r="274" spans="1:7" x14ac:dyDescent="0.25">
      <c r="A274" s="18" t="s">
        <v>59</v>
      </c>
      <c r="B274" s="10">
        <v>127</v>
      </c>
      <c r="C274" s="11">
        <v>0.2504930966469428</v>
      </c>
      <c r="E274" s="18">
        <v>34.33</v>
      </c>
      <c r="F274" s="10">
        <v>1</v>
      </c>
      <c r="G274" s="11">
        <v>1.9723865877712033E-3</v>
      </c>
    </row>
    <row r="275" spans="1:7" x14ac:dyDescent="0.25">
      <c r="A275" s="18" t="s">
        <v>105</v>
      </c>
      <c r="B275" s="10">
        <v>11</v>
      </c>
      <c r="C275" s="11">
        <v>2.1696252465483234E-2</v>
      </c>
      <c r="E275" s="18">
        <v>34.369999999999997</v>
      </c>
      <c r="F275" s="10">
        <v>1</v>
      </c>
      <c r="G275" s="11">
        <v>1.9723865877712033E-3</v>
      </c>
    </row>
    <row r="276" spans="1:7" x14ac:dyDescent="0.25">
      <c r="A276" s="18" t="s">
        <v>480</v>
      </c>
      <c r="B276" s="10">
        <v>3</v>
      </c>
      <c r="C276" s="11">
        <v>5.9171597633136093E-3</v>
      </c>
      <c r="E276" s="18">
        <v>34.4</v>
      </c>
      <c r="F276" s="10">
        <v>1</v>
      </c>
      <c r="G276" s="11">
        <v>1.9723865877712033E-3</v>
      </c>
    </row>
    <row r="277" spans="1:7" x14ac:dyDescent="0.25">
      <c r="A277" s="18" t="s">
        <v>2416</v>
      </c>
      <c r="B277" s="10">
        <v>14</v>
      </c>
      <c r="C277" s="11">
        <v>2.7613412228796843E-2</v>
      </c>
      <c r="E277" s="18">
        <v>34.479999999999997</v>
      </c>
      <c r="F277" s="10">
        <v>1</v>
      </c>
      <c r="G277" s="11">
        <v>1.9723865877712033E-3</v>
      </c>
    </row>
    <row r="278" spans="1:7" x14ac:dyDescent="0.25">
      <c r="A278" s="18" t="s">
        <v>581</v>
      </c>
      <c r="B278" s="10">
        <v>507</v>
      </c>
      <c r="C278" s="11">
        <v>1</v>
      </c>
      <c r="E278" s="18">
        <v>34.5</v>
      </c>
      <c r="F278" s="10">
        <v>2</v>
      </c>
      <c r="G278" s="11">
        <v>3.9447731755424065E-3</v>
      </c>
    </row>
    <row r="279" spans="1:7" x14ac:dyDescent="0.25">
      <c r="E279" s="18">
        <v>34.799999999999997</v>
      </c>
      <c r="F279" s="10">
        <v>2</v>
      </c>
      <c r="G279" s="11">
        <v>3.9447731755424065E-3</v>
      </c>
    </row>
    <row r="280" spans="1:7" x14ac:dyDescent="0.25">
      <c r="E280" s="18">
        <v>34.9</v>
      </c>
      <c r="F280" s="10">
        <v>1</v>
      </c>
      <c r="G280" s="11">
        <v>1.9723865877712033E-3</v>
      </c>
    </row>
    <row r="281" spans="1:7" x14ac:dyDescent="0.25">
      <c r="E281" s="18">
        <v>34.979999999999997</v>
      </c>
      <c r="F281" s="10">
        <v>1</v>
      </c>
      <c r="G281" s="11">
        <v>1.9723865877712033E-3</v>
      </c>
    </row>
    <row r="282" spans="1:7" x14ac:dyDescent="0.25">
      <c r="A282" s="17" t="s">
        <v>16</v>
      </c>
      <c r="B282" s="32" t="s">
        <v>2413</v>
      </c>
      <c r="C282" s="32" t="s">
        <v>2415</v>
      </c>
      <c r="D282" s="34" t="s">
        <v>2419</v>
      </c>
      <c r="E282" s="35">
        <v>35</v>
      </c>
      <c r="F282" s="36">
        <v>2</v>
      </c>
      <c r="G282" s="37">
        <v>3.9447731755424065E-3</v>
      </c>
    </row>
    <row r="283" spans="1:7" x14ac:dyDescent="0.25">
      <c r="A283" s="18" t="s">
        <v>50</v>
      </c>
      <c r="B283" s="10">
        <v>396</v>
      </c>
      <c r="C283" s="11">
        <v>0.78106508875739644</v>
      </c>
      <c r="D283" t="e">
        <f>AVERAGE(A283:A334)</f>
        <v>#DIV/0!</v>
      </c>
      <c r="E283" s="18">
        <v>35.1</v>
      </c>
      <c r="F283" s="10">
        <v>6</v>
      </c>
      <c r="G283" s="11">
        <v>1.1834319526627219E-2</v>
      </c>
    </row>
    <row r="284" spans="1:7" x14ac:dyDescent="0.25">
      <c r="A284" s="18" t="s">
        <v>51</v>
      </c>
      <c r="B284" s="10">
        <v>107</v>
      </c>
      <c r="C284" s="11">
        <v>0.21104536489151873</v>
      </c>
      <c r="E284" s="18">
        <v>35.200000000000003</v>
      </c>
      <c r="F284" s="10">
        <v>2</v>
      </c>
      <c r="G284" s="11">
        <v>3.9447731755424065E-3</v>
      </c>
    </row>
    <row r="285" spans="1:7" x14ac:dyDescent="0.25">
      <c r="A285" s="18" t="s">
        <v>2416</v>
      </c>
      <c r="B285" s="10">
        <v>4</v>
      </c>
      <c r="C285" s="11">
        <v>7.889546351084813E-3</v>
      </c>
      <c r="E285" s="18">
        <v>35.299999999999997</v>
      </c>
      <c r="F285" s="10">
        <v>2</v>
      </c>
      <c r="G285" s="11">
        <v>3.9447731755424065E-3</v>
      </c>
    </row>
    <row r="286" spans="1:7" x14ac:dyDescent="0.25">
      <c r="A286" s="18" t="s">
        <v>581</v>
      </c>
      <c r="B286" s="10">
        <v>507</v>
      </c>
      <c r="C286" s="11">
        <v>1</v>
      </c>
      <c r="E286" s="18">
        <v>35.5</v>
      </c>
      <c r="F286" s="10">
        <v>3</v>
      </c>
      <c r="G286" s="11">
        <v>5.9171597633136093E-3</v>
      </c>
    </row>
    <row r="287" spans="1:7" x14ac:dyDescent="0.25">
      <c r="E287" s="18">
        <v>35.549999999999997</v>
      </c>
      <c r="F287" s="10">
        <v>1</v>
      </c>
      <c r="G287" s="11">
        <v>1.9723865877712033E-3</v>
      </c>
    </row>
    <row r="288" spans="1:7" x14ac:dyDescent="0.25">
      <c r="E288" s="18">
        <v>35.630000000000003</v>
      </c>
      <c r="F288" s="10">
        <v>1</v>
      </c>
      <c r="G288" s="11">
        <v>1.9723865877712033E-3</v>
      </c>
    </row>
    <row r="289" spans="1:7" x14ac:dyDescent="0.25">
      <c r="E289" s="18">
        <v>35.700000000000003</v>
      </c>
      <c r="F289" s="10">
        <v>4</v>
      </c>
      <c r="G289" s="11">
        <v>7.889546351084813E-3</v>
      </c>
    </row>
    <row r="290" spans="1:7" x14ac:dyDescent="0.25">
      <c r="A290" s="17" t="s">
        <v>570</v>
      </c>
      <c r="B290" s="32" t="s">
        <v>2413</v>
      </c>
      <c r="C290" s="32" t="s">
        <v>2415</v>
      </c>
      <c r="D290" s="34" t="s">
        <v>2419</v>
      </c>
      <c r="E290" s="35">
        <v>35.76</v>
      </c>
      <c r="F290" s="36">
        <v>1</v>
      </c>
      <c r="G290" s="37">
        <v>1.9723865877712033E-3</v>
      </c>
    </row>
    <row r="291" spans="1:7" x14ac:dyDescent="0.25">
      <c r="A291" s="18" t="s">
        <v>50</v>
      </c>
      <c r="B291" s="10">
        <v>430</v>
      </c>
      <c r="C291" s="11">
        <v>0.84812623274161736</v>
      </c>
      <c r="D291" t="e">
        <f>AVERAGE(A291:A342)</f>
        <v>#DIV/0!</v>
      </c>
      <c r="E291" s="18">
        <v>35.799999999999997</v>
      </c>
      <c r="F291" s="10">
        <v>1</v>
      </c>
      <c r="G291" s="11">
        <v>1.9723865877712033E-3</v>
      </c>
    </row>
    <row r="292" spans="1:7" x14ac:dyDescent="0.25">
      <c r="A292" s="18" t="s">
        <v>51</v>
      </c>
      <c r="B292" s="10">
        <v>76</v>
      </c>
      <c r="C292" s="11">
        <v>0.14990138067061143</v>
      </c>
      <c r="E292" s="18">
        <v>35.93</v>
      </c>
      <c r="F292" s="10">
        <v>1</v>
      </c>
      <c r="G292" s="11">
        <v>1.9723865877712033E-3</v>
      </c>
    </row>
    <row r="293" spans="1:7" x14ac:dyDescent="0.25">
      <c r="A293" s="18" t="s">
        <v>2416</v>
      </c>
      <c r="B293" s="10">
        <v>1</v>
      </c>
      <c r="C293" s="11">
        <v>1.9723865877712033E-3</v>
      </c>
      <c r="E293" s="18">
        <v>36.049999999999997</v>
      </c>
      <c r="F293" s="10">
        <v>1</v>
      </c>
      <c r="G293" s="11">
        <v>1.9723865877712033E-3</v>
      </c>
    </row>
    <row r="294" spans="1:7" x14ac:dyDescent="0.25">
      <c r="A294" s="18" t="s">
        <v>581</v>
      </c>
      <c r="B294" s="10">
        <v>507</v>
      </c>
      <c r="C294" s="11">
        <v>1</v>
      </c>
      <c r="E294" s="18">
        <v>36.1</v>
      </c>
      <c r="F294" s="10">
        <v>2</v>
      </c>
      <c r="G294" s="11">
        <v>3.9447731755424065E-3</v>
      </c>
    </row>
    <row r="295" spans="1:7" x14ac:dyDescent="0.25">
      <c r="E295" s="18">
        <v>36.299999999999997</v>
      </c>
      <c r="F295" s="10">
        <v>1</v>
      </c>
      <c r="G295" s="11">
        <v>1.9723865877712033E-3</v>
      </c>
    </row>
    <row r="296" spans="1:7" x14ac:dyDescent="0.25">
      <c r="E296" s="18">
        <v>36.33</v>
      </c>
      <c r="F296" s="10">
        <v>2</v>
      </c>
      <c r="G296" s="11">
        <v>3.9447731755424065E-3</v>
      </c>
    </row>
    <row r="297" spans="1:7" x14ac:dyDescent="0.25">
      <c r="E297" s="18">
        <v>36.4</v>
      </c>
      <c r="F297" s="10">
        <v>2</v>
      </c>
      <c r="G297" s="11">
        <v>3.9447731755424065E-3</v>
      </c>
    </row>
    <row r="298" spans="1:7" x14ac:dyDescent="0.25">
      <c r="A298" s="17" t="s">
        <v>17</v>
      </c>
      <c r="B298" s="32" t="s">
        <v>2413</v>
      </c>
      <c r="C298" s="32" t="s">
        <v>2415</v>
      </c>
      <c r="D298" s="34" t="s">
        <v>2419</v>
      </c>
      <c r="E298" s="35">
        <v>36.479999999999997</v>
      </c>
      <c r="F298" s="36">
        <v>1</v>
      </c>
      <c r="G298" s="37">
        <v>1.9723865877712033E-3</v>
      </c>
    </row>
    <row r="299" spans="1:7" x14ac:dyDescent="0.25">
      <c r="A299" s="18" t="s">
        <v>50</v>
      </c>
      <c r="B299" s="10">
        <v>403</v>
      </c>
      <c r="C299" s="11">
        <v>0.79487179487179482</v>
      </c>
      <c r="D299" t="e">
        <f>AVERAGE(A299:A350)</f>
        <v>#DIV/0!</v>
      </c>
      <c r="E299" s="18">
        <v>36.5</v>
      </c>
      <c r="F299" s="10">
        <v>1</v>
      </c>
      <c r="G299" s="11">
        <v>1.9723865877712033E-3</v>
      </c>
    </row>
    <row r="300" spans="1:7" x14ac:dyDescent="0.25">
      <c r="A300" s="18" t="s">
        <v>51</v>
      </c>
      <c r="B300" s="10">
        <v>90</v>
      </c>
      <c r="C300" s="11">
        <v>0.17751479289940827</v>
      </c>
      <c r="E300" s="18">
        <v>36.58</v>
      </c>
      <c r="F300" s="10">
        <v>1</v>
      </c>
      <c r="G300" s="11">
        <v>1.9723865877712033E-3</v>
      </c>
    </row>
    <row r="301" spans="1:7" x14ac:dyDescent="0.25">
      <c r="A301" s="18" t="s">
        <v>2416</v>
      </c>
      <c r="B301" s="10">
        <v>14</v>
      </c>
      <c r="C301" s="11">
        <v>2.7613412228796843E-2</v>
      </c>
      <c r="E301" s="18">
        <v>36.700000000000003</v>
      </c>
      <c r="F301" s="10">
        <v>1</v>
      </c>
      <c r="G301" s="11">
        <v>1.9723865877712033E-3</v>
      </c>
    </row>
    <row r="302" spans="1:7" x14ac:dyDescent="0.25">
      <c r="A302" s="18" t="s">
        <v>581</v>
      </c>
      <c r="B302" s="10">
        <v>507</v>
      </c>
      <c r="C302" s="11">
        <v>1</v>
      </c>
      <c r="E302" s="18">
        <v>36.840000000000003</v>
      </c>
      <c r="F302" s="10">
        <v>1</v>
      </c>
      <c r="G302" s="11">
        <v>1.9723865877712033E-3</v>
      </c>
    </row>
    <row r="303" spans="1:7" x14ac:dyDescent="0.25">
      <c r="E303" s="18">
        <v>36.9</v>
      </c>
      <c r="F303" s="10">
        <v>2</v>
      </c>
      <c r="G303" s="11">
        <v>3.9447731755424065E-3</v>
      </c>
    </row>
    <row r="304" spans="1:7" x14ac:dyDescent="0.25">
      <c r="E304" s="18">
        <v>37.020000000000003</v>
      </c>
      <c r="F304" s="10">
        <v>1</v>
      </c>
      <c r="G304" s="11">
        <v>1.9723865877712033E-3</v>
      </c>
    </row>
    <row r="305" spans="1:7" x14ac:dyDescent="0.25">
      <c r="E305" s="18">
        <v>37.200000000000003</v>
      </c>
      <c r="F305" s="10">
        <v>3</v>
      </c>
      <c r="G305" s="11">
        <v>5.9171597633136093E-3</v>
      </c>
    </row>
    <row r="306" spans="1:7" x14ac:dyDescent="0.25">
      <c r="A306" s="17" t="s">
        <v>18</v>
      </c>
      <c r="B306" s="32" t="s">
        <v>2413</v>
      </c>
      <c r="C306" s="32" t="s">
        <v>2415</v>
      </c>
      <c r="D306" s="33"/>
      <c r="E306" s="35">
        <v>37.299999999999997</v>
      </c>
      <c r="F306" s="36">
        <v>1</v>
      </c>
      <c r="G306" s="37">
        <v>1.9723865877712033E-3</v>
      </c>
    </row>
    <row r="307" spans="1:7" x14ac:dyDescent="0.25">
      <c r="A307" s="18" t="s">
        <v>50</v>
      </c>
      <c r="B307" s="10">
        <v>119</v>
      </c>
      <c r="C307" s="11">
        <v>0.23471400394477318</v>
      </c>
      <c r="E307" s="18">
        <v>37.35</v>
      </c>
      <c r="F307" s="10">
        <v>1</v>
      </c>
      <c r="G307" s="11">
        <v>1.9723865877712033E-3</v>
      </c>
    </row>
    <row r="308" spans="1:7" x14ac:dyDescent="0.25">
      <c r="A308" s="18" t="s">
        <v>51</v>
      </c>
      <c r="B308" s="10">
        <v>388</v>
      </c>
      <c r="C308" s="11">
        <v>0.76528599605522685</v>
      </c>
      <c r="E308" s="18">
        <v>37.380000000000003</v>
      </c>
      <c r="F308" s="10">
        <v>1</v>
      </c>
      <c r="G308" s="11">
        <v>1.9723865877712033E-3</v>
      </c>
    </row>
    <row r="309" spans="1:7" x14ac:dyDescent="0.25">
      <c r="A309" s="18" t="s">
        <v>581</v>
      </c>
      <c r="B309" s="10">
        <v>507</v>
      </c>
      <c r="C309" s="11">
        <v>1</v>
      </c>
      <c r="E309" s="18">
        <v>37.549999999999997</v>
      </c>
      <c r="F309" s="10">
        <v>2</v>
      </c>
      <c r="G309" s="11">
        <v>3.9447731755424065E-3</v>
      </c>
    </row>
    <row r="310" spans="1:7" x14ac:dyDescent="0.25">
      <c r="E310" s="18">
        <v>37.630000000000003</v>
      </c>
      <c r="F310" s="10">
        <v>1</v>
      </c>
      <c r="G310" s="11">
        <v>1.9723865877712033E-3</v>
      </c>
    </row>
    <row r="311" spans="1:7" x14ac:dyDescent="0.25">
      <c r="E311" s="18">
        <v>37.700000000000003</v>
      </c>
      <c r="F311" s="10">
        <v>1</v>
      </c>
      <c r="G311" s="11">
        <v>1.9723865877712033E-3</v>
      </c>
    </row>
    <row r="312" spans="1:7" x14ac:dyDescent="0.25">
      <c r="E312" s="18">
        <v>37.76</v>
      </c>
      <c r="F312" s="10">
        <v>1</v>
      </c>
      <c r="G312" s="11">
        <v>1.9723865877712033E-3</v>
      </c>
    </row>
    <row r="313" spans="1:7" x14ac:dyDescent="0.25">
      <c r="E313" s="18">
        <v>37.9</v>
      </c>
      <c r="F313" s="10">
        <v>1</v>
      </c>
      <c r="G313" s="11">
        <v>1.9723865877712033E-3</v>
      </c>
    </row>
    <row r="314" spans="1:7" x14ac:dyDescent="0.25">
      <c r="A314" s="17" t="s">
        <v>13</v>
      </c>
      <c r="B314" s="32" t="s">
        <v>2413</v>
      </c>
      <c r="C314" s="32" t="s">
        <v>2415</v>
      </c>
      <c r="D314" s="33"/>
      <c r="E314" s="35">
        <v>38</v>
      </c>
      <c r="F314" s="36">
        <v>1</v>
      </c>
      <c r="G314" s="37">
        <v>1.9723865877712033E-3</v>
      </c>
    </row>
    <row r="315" spans="1:7" x14ac:dyDescent="0.25">
      <c r="A315" s="18" t="s">
        <v>50</v>
      </c>
      <c r="B315" s="10">
        <v>339</v>
      </c>
      <c r="C315" s="11">
        <v>0.66863905325443784</v>
      </c>
      <c r="E315" s="18">
        <v>38.1</v>
      </c>
      <c r="F315" s="10">
        <v>2</v>
      </c>
      <c r="G315" s="11">
        <v>3.9447731755424065E-3</v>
      </c>
    </row>
    <row r="316" spans="1:7" x14ac:dyDescent="0.25">
      <c r="A316" s="18" t="s">
        <v>51</v>
      </c>
      <c r="B316" s="10">
        <v>168</v>
      </c>
      <c r="C316" s="11">
        <v>0.33136094674556216</v>
      </c>
      <c r="E316" s="18">
        <v>38.200000000000003</v>
      </c>
      <c r="F316" s="10">
        <v>1</v>
      </c>
      <c r="G316" s="11">
        <v>1.9723865877712033E-3</v>
      </c>
    </row>
    <row r="317" spans="1:7" x14ac:dyDescent="0.25">
      <c r="A317" s="18" t="s">
        <v>581</v>
      </c>
      <c r="B317" s="10">
        <v>507</v>
      </c>
      <c r="C317" s="11">
        <v>1</v>
      </c>
      <c r="E317" s="18">
        <v>38.4</v>
      </c>
      <c r="F317" s="10">
        <v>5</v>
      </c>
      <c r="G317" s="11">
        <v>9.8619329388560158E-3</v>
      </c>
    </row>
    <row r="318" spans="1:7" x14ac:dyDescent="0.25">
      <c r="E318" s="18">
        <v>38.450000000000003</v>
      </c>
      <c r="F318" s="10">
        <v>1</v>
      </c>
      <c r="G318" s="11">
        <v>1.9723865877712033E-3</v>
      </c>
    </row>
    <row r="319" spans="1:7" x14ac:dyDescent="0.25">
      <c r="E319" s="18">
        <v>38.6</v>
      </c>
      <c r="F319" s="10">
        <v>1</v>
      </c>
      <c r="G319" s="11">
        <v>1.9723865877712033E-3</v>
      </c>
    </row>
    <row r="320" spans="1:7" x14ac:dyDescent="0.25">
      <c r="A320" s="17" t="s">
        <v>13</v>
      </c>
      <c r="B320" s="32" t="s">
        <v>2413</v>
      </c>
      <c r="C320" s="32" t="s">
        <v>2415</v>
      </c>
      <c r="D320" s="33"/>
      <c r="E320" s="35">
        <v>38.68</v>
      </c>
      <c r="F320" s="36">
        <v>1</v>
      </c>
      <c r="G320" s="37">
        <v>1.9723865877712033E-3</v>
      </c>
    </row>
    <row r="321" spans="1:7" x14ac:dyDescent="0.25">
      <c r="A321" s="18" t="s">
        <v>50</v>
      </c>
      <c r="B321" s="10">
        <v>227</v>
      </c>
      <c r="C321" s="11">
        <v>0.44773175542406313</v>
      </c>
      <c r="E321" s="18">
        <v>38.700000000000003</v>
      </c>
      <c r="F321" s="10">
        <v>1</v>
      </c>
      <c r="G321" s="11">
        <v>1.9723865877712033E-3</v>
      </c>
    </row>
    <row r="322" spans="1:7" x14ac:dyDescent="0.25">
      <c r="A322" s="18" t="s">
        <v>51</v>
      </c>
      <c r="B322" s="10">
        <v>280</v>
      </c>
      <c r="C322" s="11">
        <v>0.55226824457593693</v>
      </c>
      <c r="E322" s="18">
        <v>38.799999999999997</v>
      </c>
      <c r="F322" s="10">
        <v>1</v>
      </c>
      <c r="G322" s="11">
        <v>1.9723865877712033E-3</v>
      </c>
    </row>
    <row r="323" spans="1:7" x14ac:dyDescent="0.25">
      <c r="A323" s="18" t="s">
        <v>581</v>
      </c>
      <c r="B323" s="10">
        <v>507</v>
      </c>
      <c r="C323" s="11">
        <v>1</v>
      </c>
      <c r="E323" s="18">
        <v>39</v>
      </c>
      <c r="F323" s="10">
        <v>1</v>
      </c>
      <c r="G323" s="11">
        <v>1.9723865877712033E-3</v>
      </c>
    </row>
    <row r="324" spans="1:7" x14ac:dyDescent="0.25">
      <c r="E324" s="18">
        <v>39.11</v>
      </c>
      <c r="F324" s="10">
        <v>1</v>
      </c>
      <c r="G324" s="11">
        <v>1.9723865877712033E-3</v>
      </c>
    </row>
    <row r="325" spans="1:7" x14ac:dyDescent="0.25">
      <c r="E325" s="18">
        <v>39.200000000000003</v>
      </c>
      <c r="F325" s="10">
        <v>2</v>
      </c>
      <c r="G325" s="11">
        <v>3.9447731755424065E-3</v>
      </c>
    </row>
    <row r="326" spans="1:7" x14ac:dyDescent="0.25">
      <c r="A326" s="17" t="s">
        <v>21</v>
      </c>
      <c r="B326" s="32" t="s">
        <v>2413</v>
      </c>
      <c r="C326" s="32" t="s">
        <v>2415</v>
      </c>
      <c r="D326" s="34" t="s">
        <v>2419</v>
      </c>
      <c r="E326" s="35">
        <v>39.4</v>
      </c>
      <c r="F326" s="36">
        <v>1</v>
      </c>
      <c r="G326" s="37">
        <v>1.9723865877712033E-3</v>
      </c>
    </row>
    <row r="327" spans="1:7" x14ac:dyDescent="0.25">
      <c r="A327" s="18" t="s">
        <v>50</v>
      </c>
      <c r="B327" s="10">
        <v>342</v>
      </c>
      <c r="C327" s="11">
        <v>0.67455621301775148</v>
      </c>
      <c r="D327">
        <f>AVERAGE(A327:A378)</f>
        <v>59.24</v>
      </c>
      <c r="E327" s="18">
        <v>39.5</v>
      </c>
      <c r="F327" s="10">
        <v>3</v>
      </c>
      <c r="G327" s="11">
        <v>5.9171597633136093E-3</v>
      </c>
    </row>
    <row r="328" spans="1:7" x14ac:dyDescent="0.25">
      <c r="A328" s="18" t="s">
        <v>51</v>
      </c>
      <c r="B328" s="10">
        <v>152</v>
      </c>
      <c r="C328" s="11">
        <v>0.29980276134122286</v>
      </c>
      <c r="E328" s="18">
        <v>39.6</v>
      </c>
      <c r="F328" s="10">
        <v>2</v>
      </c>
      <c r="G328" s="11">
        <v>3.9447731755424065E-3</v>
      </c>
    </row>
    <row r="329" spans="1:7" x14ac:dyDescent="0.25">
      <c r="A329" s="18" t="s">
        <v>2416</v>
      </c>
      <c r="B329" s="10">
        <v>13</v>
      </c>
      <c r="C329" s="11">
        <v>2.564102564102564E-2</v>
      </c>
      <c r="E329" s="18">
        <v>39.96</v>
      </c>
      <c r="F329" s="10">
        <v>1</v>
      </c>
      <c r="G329" s="11">
        <v>1.9723865877712033E-3</v>
      </c>
    </row>
    <row r="330" spans="1:7" x14ac:dyDescent="0.25">
      <c r="A330" s="18" t="s">
        <v>581</v>
      </c>
      <c r="B330" s="10">
        <v>507</v>
      </c>
      <c r="C330" s="11">
        <v>1</v>
      </c>
      <c r="E330" s="18">
        <v>40</v>
      </c>
      <c r="F330" s="10">
        <v>1</v>
      </c>
      <c r="G330" s="11">
        <v>1.9723865877712033E-3</v>
      </c>
    </row>
    <row r="331" spans="1:7" x14ac:dyDescent="0.25">
      <c r="E331" s="18">
        <v>40.1</v>
      </c>
      <c r="F331" s="10">
        <v>1</v>
      </c>
      <c r="G331" s="11">
        <v>1.9723865877712033E-3</v>
      </c>
    </row>
    <row r="332" spans="1:7" x14ac:dyDescent="0.25">
      <c r="E332" s="18">
        <v>40.200000000000003</v>
      </c>
      <c r="F332" s="10">
        <v>1</v>
      </c>
      <c r="G332" s="11">
        <v>1.9723865877712033E-3</v>
      </c>
    </row>
    <row r="333" spans="1:7" x14ac:dyDescent="0.25">
      <c r="A333" s="17" t="s">
        <v>572</v>
      </c>
      <c r="B333" s="32" t="s">
        <v>2413</v>
      </c>
      <c r="C333" s="32" t="s">
        <v>2415</v>
      </c>
      <c r="D333" s="34" t="s">
        <v>2419</v>
      </c>
      <c r="E333" s="35">
        <v>40.299999999999997</v>
      </c>
      <c r="F333" s="36">
        <v>1</v>
      </c>
      <c r="G333" s="37">
        <v>1.9723865877712033E-3</v>
      </c>
    </row>
    <row r="334" spans="1:7" x14ac:dyDescent="0.25">
      <c r="A334" s="18" t="s">
        <v>52</v>
      </c>
      <c r="B334" s="10">
        <v>443</v>
      </c>
      <c r="C334" s="11">
        <v>0.87376725838264302</v>
      </c>
      <c r="D334">
        <f>AVERAGE(A334:A385)</f>
        <v>62.90625</v>
      </c>
      <c r="E334" s="18">
        <v>40.31</v>
      </c>
      <c r="F334" s="10">
        <v>1</v>
      </c>
      <c r="G334" s="11">
        <v>1.9723865877712033E-3</v>
      </c>
    </row>
    <row r="335" spans="1:7" x14ac:dyDescent="0.25">
      <c r="A335" s="18" t="s">
        <v>2421</v>
      </c>
      <c r="B335" s="10">
        <v>64</v>
      </c>
      <c r="C335" s="11">
        <v>0.12623274161735701</v>
      </c>
      <c r="E335" s="18">
        <v>40.57</v>
      </c>
      <c r="F335" s="10">
        <v>1</v>
      </c>
      <c r="G335" s="11">
        <v>1.9723865877712033E-3</v>
      </c>
    </row>
    <row r="336" spans="1:7" x14ac:dyDescent="0.25">
      <c r="A336" s="18" t="s">
        <v>581</v>
      </c>
      <c r="B336" s="10">
        <v>507</v>
      </c>
      <c r="C336" s="11">
        <v>1</v>
      </c>
      <c r="E336" s="18">
        <v>40.6</v>
      </c>
      <c r="F336" s="10">
        <v>2</v>
      </c>
      <c r="G336" s="11">
        <v>3.9447731755424065E-3</v>
      </c>
    </row>
    <row r="337" spans="1:7" x14ac:dyDescent="0.25">
      <c r="E337" s="18">
        <v>40.700000000000003</v>
      </c>
      <c r="F337" s="10">
        <v>1</v>
      </c>
      <c r="G337" s="11">
        <v>1.9723865877712033E-3</v>
      </c>
    </row>
    <row r="338" spans="1:7" x14ac:dyDescent="0.25">
      <c r="E338" s="18">
        <v>40.82</v>
      </c>
      <c r="F338" s="10">
        <v>1</v>
      </c>
      <c r="G338" s="11">
        <v>1.9723865877712033E-3</v>
      </c>
    </row>
    <row r="339" spans="1:7" x14ac:dyDescent="0.25">
      <c r="A339" s="17" t="s">
        <v>2422</v>
      </c>
      <c r="B339" s="32" t="s">
        <v>2413</v>
      </c>
      <c r="C339" s="32" t="s">
        <v>2415</v>
      </c>
      <c r="D339" s="34" t="s">
        <v>2419</v>
      </c>
      <c r="E339" s="35">
        <v>40.9</v>
      </c>
      <c r="F339" s="36">
        <v>1</v>
      </c>
      <c r="G339" s="37">
        <v>1.9723865877712033E-3</v>
      </c>
    </row>
    <row r="340" spans="1:7" x14ac:dyDescent="0.25">
      <c r="A340" s="18" t="s">
        <v>50</v>
      </c>
      <c r="B340" s="10">
        <v>462</v>
      </c>
      <c r="C340" s="11">
        <v>0.91124260355029585</v>
      </c>
      <c r="D340">
        <f>AVERAGE(A340:A391)</f>
        <v>66</v>
      </c>
      <c r="E340" s="18">
        <v>41.1</v>
      </c>
      <c r="F340" s="10">
        <v>3</v>
      </c>
      <c r="G340" s="11">
        <v>5.9171597633136093E-3</v>
      </c>
    </row>
    <row r="341" spans="1:7" x14ac:dyDescent="0.25">
      <c r="A341" s="18" t="s">
        <v>51</v>
      </c>
      <c r="B341" s="10">
        <v>45</v>
      </c>
      <c r="C341" s="11">
        <v>8.8757396449704137E-2</v>
      </c>
      <c r="E341" s="18">
        <v>41.52</v>
      </c>
      <c r="F341" s="10">
        <v>1</v>
      </c>
      <c r="G341" s="11">
        <v>1.9723865877712033E-3</v>
      </c>
    </row>
    <row r="342" spans="1:7" x14ac:dyDescent="0.25">
      <c r="A342" s="18" t="s">
        <v>581</v>
      </c>
      <c r="B342" s="10">
        <v>507</v>
      </c>
      <c r="C342" s="11">
        <v>1</v>
      </c>
      <c r="E342" s="18">
        <v>41.9</v>
      </c>
      <c r="F342" s="10">
        <v>1</v>
      </c>
      <c r="G342" s="11">
        <v>1.9723865877712033E-3</v>
      </c>
    </row>
    <row r="343" spans="1:7" x14ac:dyDescent="0.25">
      <c r="E343" s="18">
        <v>42</v>
      </c>
      <c r="F343" s="10">
        <v>1</v>
      </c>
      <c r="G343" s="11">
        <v>1.9723865877712033E-3</v>
      </c>
    </row>
    <row r="344" spans="1:7" x14ac:dyDescent="0.25">
      <c r="E344" s="18">
        <v>42.19</v>
      </c>
      <c r="F344" s="10">
        <v>1</v>
      </c>
      <c r="G344" s="11">
        <v>1.9723865877712033E-3</v>
      </c>
    </row>
    <row r="345" spans="1:7" x14ac:dyDescent="0.25">
      <c r="A345" s="17" t="s">
        <v>23</v>
      </c>
      <c r="B345" s="32" t="s">
        <v>2413</v>
      </c>
      <c r="C345" s="32" t="s">
        <v>2415</v>
      </c>
      <c r="D345" s="34" t="s">
        <v>2419</v>
      </c>
      <c r="E345" s="35">
        <v>42.3</v>
      </c>
      <c r="F345" s="36">
        <v>1</v>
      </c>
      <c r="G345" s="37">
        <v>1.9723865877712033E-3</v>
      </c>
    </row>
    <row r="346" spans="1:7" x14ac:dyDescent="0.25">
      <c r="A346" s="18" t="s">
        <v>50</v>
      </c>
      <c r="B346" s="10">
        <v>365</v>
      </c>
      <c r="C346" s="11">
        <v>0.71992110453648916</v>
      </c>
      <c r="D346">
        <f>AVERAGE(A346:A397)</f>
        <v>69.068181818181813</v>
      </c>
      <c r="E346" s="18">
        <v>42.7</v>
      </c>
      <c r="F346" s="10">
        <v>1</v>
      </c>
      <c r="G346" s="11">
        <v>1.9723865877712033E-3</v>
      </c>
    </row>
    <row r="347" spans="1:7" x14ac:dyDescent="0.25">
      <c r="A347" s="18" t="s">
        <v>51</v>
      </c>
      <c r="B347" s="10">
        <v>141</v>
      </c>
      <c r="C347" s="11">
        <v>0.27810650887573962</v>
      </c>
      <c r="E347" s="18">
        <v>42.9</v>
      </c>
      <c r="F347" s="10">
        <v>1</v>
      </c>
      <c r="G347" s="11">
        <v>1.9723865877712033E-3</v>
      </c>
    </row>
    <row r="348" spans="1:7" x14ac:dyDescent="0.25">
      <c r="A348" s="18" t="s">
        <v>2416</v>
      </c>
      <c r="B348" s="10">
        <v>1</v>
      </c>
      <c r="C348" s="11">
        <v>1.9723865877712033E-3</v>
      </c>
      <c r="E348" s="18">
        <v>43.4</v>
      </c>
      <c r="F348" s="10">
        <v>1</v>
      </c>
      <c r="G348" s="11">
        <v>1.9723865877712033E-3</v>
      </c>
    </row>
    <row r="349" spans="1:7" x14ac:dyDescent="0.25">
      <c r="A349" s="18" t="s">
        <v>581</v>
      </c>
      <c r="B349" s="10">
        <v>507</v>
      </c>
      <c r="C349" s="11">
        <v>1</v>
      </c>
      <c r="E349" s="18">
        <v>43.6</v>
      </c>
      <c r="F349" s="10">
        <v>2</v>
      </c>
      <c r="G349" s="11">
        <v>3.9447731755424065E-3</v>
      </c>
    </row>
    <row r="350" spans="1:7" x14ac:dyDescent="0.25">
      <c r="E350" s="18">
        <v>43.83</v>
      </c>
      <c r="F350" s="10">
        <v>1</v>
      </c>
      <c r="G350" s="11">
        <v>1.9723865877712033E-3</v>
      </c>
    </row>
    <row r="351" spans="1:7" x14ac:dyDescent="0.25">
      <c r="E351" s="18">
        <v>44</v>
      </c>
      <c r="F351" s="10">
        <v>1</v>
      </c>
      <c r="G351" s="11">
        <v>1.9723865877712033E-3</v>
      </c>
    </row>
    <row r="352" spans="1:7" x14ac:dyDescent="0.25">
      <c r="E352" s="18">
        <v>44.12</v>
      </c>
      <c r="F352" s="10">
        <v>1</v>
      </c>
      <c r="G352" s="11">
        <v>1.9723865877712033E-3</v>
      </c>
    </row>
    <row r="353" spans="1:7" x14ac:dyDescent="0.25">
      <c r="A353" s="17" t="s">
        <v>24</v>
      </c>
      <c r="B353" s="32" t="s">
        <v>2413</v>
      </c>
      <c r="C353" s="32" t="s">
        <v>2415</v>
      </c>
      <c r="D353" s="34" t="s">
        <v>2419</v>
      </c>
      <c r="E353" s="35">
        <v>44.6</v>
      </c>
      <c r="F353" s="36">
        <v>1</v>
      </c>
      <c r="G353" s="37">
        <v>1.9723865877712033E-3</v>
      </c>
    </row>
    <row r="354" spans="1:7" x14ac:dyDescent="0.25">
      <c r="A354" s="18">
        <v>38</v>
      </c>
      <c r="B354" s="10">
        <v>1</v>
      </c>
      <c r="C354" s="11">
        <v>1.9723865877712033E-3</v>
      </c>
      <c r="D354">
        <f>AVERAGE(A354:A475)</f>
        <v>116.58196721311475</v>
      </c>
      <c r="E354" s="18">
        <v>44.7</v>
      </c>
      <c r="F354" s="10">
        <v>1</v>
      </c>
      <c r="G354" s="11">
        <v>1.9723865877712033E-3</v>
      </c>
    </row>
    <row r="355" spans="1:7" x14ac:dyDescent="0.25">
      <c r="A355" s="18">
        <v>44</v>
      </c>
      <c r="B355" s="10">
        <v>1</v>
      </c>
      <c r="C355" s="11">
        <v>1.9723865877712033E-3</v>
      </c>
      <c r="E355" s="18">
        <v>46</v>
      </c>
      <c r="F355" s="10">
        <v>1</v>
      </c>
      <c r="G355" s="11">
        <v>1.9723865877712033E-3</v>
      </c>
    </row>
    <row r="356" spans="1:7" x14ac:dyDescent="0.25">
      <c r="A356" s="18">
        <v>46</v>
      </c>
      <c r="B356" s="10">
        <v>2</v>
      </c>
      <c r="C356" s="11">
        <v>3.9447731755424065E-3</v>
      </c>
      <c r="E356" s="18">
        <v>46.62</v>
      </c>
      <c r="F356" s="10">
        <v>1</v>
      </c>
      <c r="G356" s="11">
        <v>1.9723865877712033E-3</v>
      </c>
    </row>
    <row r="357" spans="1:7" x14ac:dyDescent="0.25">
      <c r="A357" s="18">
        <v>51</v>
      </c>
      <c r="B357" s="10">
        <v>1</v>
      </c>
      <c r="C357" s="11">
        <v>1.9723865877712033E-3</v>
      </c>
      <c r="E357" s="18">
        <v>46.72</v>
      </c>
      <c r="F357" s="10">
        <v>1</v>
      </c>
      <c r="G357" s="11">
        <v>1.9723865877712033E-3</v>
      </c>
    </row>
    <row r="358" spans="1:7" x14ac:dyDescent="0.25">
      <c r="A358" s="18">
        <v>52</v>
      </c>
      <c r="B358" s="10">
        <v>1</v>
      </c>
      <c r="C358" s="11">
        <v>1.9723865877712033E-3</v>
      </c>
      <c r="E358" s="18">
        <v>46.88</v>
      </c>
      <c r="F358" s="10">
        <v>1</v>
      </c>
      <c r="G358" s="11">
        <v>1.9723865877712033E-3</v>
      </c>
    </row>
    <row r="359" spans="1:7" x14ac:dyDescent="0.25">
      <c r="A359" s="18">
        <v>53</v>
      </c>
      <c r="B359" s="10">
        <v>2</v>
      </c>
      <c r="C359" s="11">
        <v>3.9447731755424065E-3</v>
      </c>
      <c r="E359" s="18">
        <v>46.9</v>
      </c>
      <c r="F359" s="10">
        <v>1</v>
      </c>
      <c r="G359" s="11">
        <v>1.9723865877712033E-3</v>
      </c>
    </row>
    <row r="360" spans="1:7" x14ac:dyDescent="0.25">
      <c r="A360" s="18">
        <v>54</v>
      </c>
      <c r="B360" s="10">
        <v>5</v>
      </c>
      <c r="C360" s="11">
        <v>9.8619329388560158E-3</v>
      </c>
      <c r="E360" s="18">
        <v>47.03</v>
      </c>
      <c r="F360" s="10">
        <v>1</v>
      </c>
      <c r="G360" s="11">
        <v>1.9723865877712033E-3</v>
      </c>
    </row>
    <row r="361" spans="1:7" x14ac:dyDescent="0.25">
      <c r="A361" s="18">
        <v>55</v>
      </c>
      <c r="B361" s="10">
        <v>2</v>
      </c>
      <c r="C361" s="11">
        <v>3.9447731755424065E-3</v>
      </c>
      <c r="E361" s="18">
        <v>47.78</v>
      </c>
      <c r="F361" s="10">
        <v>1</v>
      </c>
      <c r="G361" s="11">
        <v>1.9723865877712033E-3</v>
      </c>
    </row>
    <row r="362" spans="1:7" x14ac:dyDescent="0.25">
      <c r="A362" s="18">
        <v>56</v>
      </c>
      <c r="B362" s="10">
        <v>3</v>
      </c>
      <c r="C362" s="11">
        <v>5.9171597633136093E-3</v>
      </c>
      <c r="E362" s="18">
        <v>48.3</v>
      </c>
      <c r="F362" s="10">
        <v>1</v>
      </c>
      <c r="G362" s="11">
        <v>1.9723865877712033E-3</v>
      </c>
    </row>
    <row r="363" spans="1:7" x14ac:dyDescent="0.25">
      <c r="A363" s="18">
        <v>57</v>
      </c>
      <c r="B363" s="10">
        <v>2</v>
      </c>
      <c r="C363" s="11">
        <v>3.9447731755424065E-3</v>
      </c>
      <c r="E363" s="18">
        <v>48.4</v>
      </c>
      <c r="F363" s="10">
        <v>1</v>
      </c>
      <c r="G363" s="11">
        <v>1.9723865877712033E-3</v>
      </c>
    </row>
    <row r="364" spans="1:7" x14ac:dyDescent="0.25">
      <c r="A364" s="18">
        <v>58</v>
      </c>
      <c r="B364" s="10">
        <v>3</v>
      </c>
      <c r="C364" s="11">
        <v>5.9171597633136093E-3</v>
      </c>
      <c r="E364" s="18">
        <v>48.6</v>
      </c>
      <c r="F364" s="10">
        <v>1</v>
      </c>
      <c r="G364" s="11">
        <v>1.9723865877712033E-3</v>
      </c>
    </row>
    <row r="365" spans="1:7" x14ac:dyDescent="0.25">
      <c r="A365" s="18">
        <v>59</v>
      </c>
      <c r="B365" s="10">
        <v>3</v>
      </c>
      <c r="C365" s="11">
        <v>5.9171597633136093E-3</v>
      </c>
      <c r="E365" s="18">
        <v>48.93</v>
      </c>
      <c r="F365" s="10">
        <v>1</v>
      </c>
      <c r="G365" s="11">
        <v>1.9723865877712033E-3</v>
      </c>
    </row>
    <row r="366" spans="1:7" x14ac:dyDescent="0.25">
      <c r="A366" s="18">
        <v>60</v>
      </c>
      <c r="B366" s="10">
        <v>3</v>
      </c>
      <c r="C366" s="11">
        <v>5.9171597633136093E-3</v>
      </c>
      <c r="E366" s="18">
        <v>49.15</v>
      </c>
      <c r="F366" s="10">
        <v>1</v>
      </c>
      <c r="G366" s="11">
        <v>1.9723865877712033E-3</v>
      </c>
    </row>
    <row r="367" spans="1:7" x14ac:dyDescent="0.25">
      <c r="A367" s="18">
        <v>61</v>
      </c>
      <c r="B367" s="10">
        <v>1</v>
      </c>
      <c r="C367" s="11">
        <v>1.9723865877712033E-3</v>
      </c>
      <c r="E367" s="18">
        <v>50.15</v>
      </c>
      <c r="F367" s="10">
        <v>1</v>
      </c>
      <c r="G367" s="11">
        <v>1.9723865877712033E-3</v>
      </c>
    </row>
    <row r="368" spans="1:7" x14ac:dyDescent="0.25">
      <c r="A368" s="18">
        <v>62</v>
      </c>
      <c r="B368" s="10">
        <v>3</v>
      </c>
      <c r="C368" s="11">
        <v>5.9171597633136093E-3</v>
      </c>
      <c r="E368" s="18">
        <v>50.4</v>
      </c>
      <c r="F368" s="10">
        <v>1</v>
      </c>
      <c r="G368" s="11">
        <v>1.9723865877712033E-3</v>
      </c>
    </row>
    <row r="369" spans="1:8" x14ac:dyDescent="0.25">
      <c r="A369" s="18">
        <v>63</v>
      </c>
      <c r="B369" s="10">
        <v>3</v>
      </c>
      <c r="C369" s="11">
        <v>5.9171597633136093E-3</v>
      </c>
      <c r="E369" s="18">
        <v>51.27</v>
      </c>
      <c r="F369" s="10">
        <v>1</v>
      </c>
      <c r="G369" s="11">
        <v>1.9723865877712033E-3</v>
      </c>
    </row>
    <row r="370" spans="1:8" x14ac:dyDescent="0.25">
      <c r="A370" s="18">
        <v>64</v>
      </c>
      <c r="B370" s="10">
        <v>5</v>
      </c>
      <c r="C370" s="11">
        <v>9.8619329388560158E-3</v>
      </c>
      <c r="E370" s="18">
        <v>51.9</v>
      </c>
      <c r="F370" s="10">
        <v>1</v>
      </c>
      <c r="G370" s="11">
        <v>1.9723865877712033E-3</v>
      </c>
    </row>
    <row r="371" spans="1:8" x14ac:dyDescent="0.25">
      <c r="A371" s="18">
        <v>65</v>
      </c>
      <c r="B371" s="10">
        <v>4</v>
      </c>
      <c r="C371" s="11">
        <v>7.889546351084813E-3</v>
      </c>
      <c r="E371" s="18">
        <v>52.7</v>
      </c>
      <c r="F371" s="10">
        <v>1</v>
      </c>
      <c r="G371" s="11">
        <v>1.9723865877712033E-3</v>
      </c>
    </row>
    <row r="372" spans="1:8" x14ac:dyDescent="0.25">
      <c r="A372" s="18">
        <v>66</v>
      </c>
      <c r="B372" s="10">
        <v>9</v>
      </c>
      <c r="C372" s="11">
        <v>1.7751479289940829E-2</v>
      </c>
      <c r="E372" s="18">
        <v>54.1</v>
      </c>
      <c r="F372" s="10">
        <v>1</v>
      </c>
      <c r="G372" s="11">
        <v>1.9723865877712033E-3</v>
      </c>
    </row>
    <row r="373" spans="1:8" x14ac:dyDescent="0.25">
      <c r="A373" s="18">
        <v>67</v>
      </c>
      <c r="B373" s="10">
        <v>5</v>
      </c>
      <c r="C373" s="11">
        <v>9.8619329388560158E-3</v>
      </c>
      <c r="E373" s="18">
        <v>55.38</v>
      </c>
      <c r="F373" s="10">
        <v>1</v>
      </c>
      <c r="G373" s="11">
        <v>1.9723865877712033E-3</v>
      </c>
    </row>
    <row r="374" spans="1:8" x14ac:dyDescent="0.25">
      <c r="A374" s="18">
        <v>68</v>
      </c>
      <c r="B374" s="10">
        <v>4</v>
      </c>
      <c r="C374" s="11">
        <v>7.889546351084813E-3</v>
      </c>
      <c r="E374" s="18">
        <v>57.3</v>
      </c>
      <c r="F374" s="10">
        <v>1</v>
      </c>
      <c r="G374" s="11">
        <v>1.9723865877712033E-3</v>
      </c>
    </row>
    <row r="375" spans="1:8" x14ac:dyDescent="0.25">
      <c r="A375" s="18">
        <v>69</v>
      </c>
      <c r="B375" s="10">
        <v>5</v>
      </c>
      <c r="C375" s="11">
        <v>9.8619329388560158E-3</v>
      </c>
      <c r="E375" s="18" t="s">
        <v>2416</v>
      </c>
      <c r="F375" s="10">
        <v>6</v>
      </c>
      <c r="G375" s="11">
        <v>1.1834319526627219E-2</v>
      </c>
    </row>
    <row r="376" spans="1:8" x14ac:dyDescent="0.25">
      <c r="A376" s="18">
        <v>70</v>
      </c>
      <c r="B376" s="10">
        <v>7</v>
      </c>
      <c r="C376" s="11">
        <v>1.3806706114398421E-2</v>
      </c>
      <c r="E376" s="18" t="s">
        <v>581</v>
      </c>
      <c r="F376" s="10">
        <v>507</v>
      </c>
      <c r="G376" s="11">
        <v>1</v>
      </c>
    </row>
    <row r="377" spans="1:8" x14ac:dyDescent="0.25">
      <c r="A377" s="18">
        <v>71</v>
      </c>
      <c r="B377" s="10">
        <v>6</v>
      </c>
      <c r="C377" s="11">
        <v>1.1834319526627219E-2</v>
      </c>
    </row>
    <row r="378" spans="1:8" x14ac:dyDescent="0.25">
      <c r="A378" s="18">
        <v>72</v>
      </c>
      <c r="B378" s="10">
        <v>4</v>
      </c>
      <c r="C378" s="11">
        <v>7.889546351084813E-3</v>
      </c>
    </row>
    <row r="379" spans="1:8" x14ac:dyDescent="0.25">
      <c r="A379" s="18">
        <v>73</v>
      </c>
      <c r="B379" s="10">
        <v>4</v>
      </c>
      <c r="C379" s="11">
        <v>7.889546351084813E-3</v>
      </c>
    </row>
    <row r="380" spans="1:8" x14ac:dyDescent="0.25">
      <c r="A380" s="18">
        <v>74</v>
      </c>
      <c r="B380" s="10">
        <v>5</v>
      </c>
      <c r="C380" s="11">
        <v>9.8619329388560158E-3</v>
      </c>
      <c r="E380" s="17" t="s">
        <v>25</v>
      </c>
      <c r="F380" s="32" t="s">
        <v>2413</v>
      </c>
      <c r="G380" s="32" t="s">
        <v>2415</v>
      </c>
      <c r="H380" s="34" t="s">
        <v>2419</v>
      </c>
    </row>
    <row r="381" spans="1:8" x14ac:dyDescent="0.25">
      <c r="A381" s="18">
        <v>75</v>
      </c>
      <c r="B381" s="10">
        <v>4</v>
      </c>
      <c r="C381" s="11">
        <v>7.889546351084813E-3</v>
      </c>
      <c r="E381" s="18">
        <v>14</v>
      </c>
      <c r="F381" s="10">
        <v>1</v>
      </c>
      <c r="G381" s="11">
        <v>1.9723865877712033E-3</v>
      </c>
      <c r="H381">
        <f>AVERAGE(E381:E459)</f>
        <v>54.968354430379748</v>
      </c>
    </row>
    <row r="382" spans="1:8" x14ac:dyDescent="0.25">
      <c r="A382" s="18">
        <v>76</v>
      </c>
      <c r="B382" s="10">
        <v>9</v>
      </c>
      <c r="C382" s="11">
        <v>1.7751479289940829E-2</v>
      </c>
      <c r="E382" s="18">
        <v>15</v>
      </c>
      <c r="F382" s="10">
        <v>1</v>
      </c>
      <c r="G382" s="11">
        <v>1.9723865877712033E-3</v>
      </c>
    </row>
    <row r="383" spans="1:8" x14ac:dyDescent="0.25">
      <c r="A383" s="18">
        <v>77</v>
      </c>
      <c r="B383" s="10">
        <v>5</v>
      </c>
      <c r="C383" s="11">
        <v>9.8619329388560158E-3</v>
      </c>
      <c r="E383" s="18">
        <v>16</v>
      </c>
      <c r="F383" s="10">
        <v>1</v>
      </c>
      <c r="G383" s="11">
        <v>1.9723865877712033E-3</v>
      </c>
    </row>
    <row r="384" spans="1:8" x14ac:dyDescent="0.25">
      <c r="A384" s="18">
        <v>78</v>
      </c>
      <c r="B384" s="10">
        <v>9</v>
      </c>
      <c r="C384" s="11">
        <v>1.7751479289940829E-2</v>
      </c>
      <c r="E384" s="18">
        <v>18</v>
      </c>
      <c r="F384" s="10">
        <v>2</v>
      </c>
      <c r="G384" s="11">
        <v>3.9447731755424065E-3</v>
      </c>
    </row>
    <row r="385" spans="1:7" x14ac:dyDescent="0.25">
      <c r="A385" s="18">
        <v>79</v>
      </c>
      <c r="B385" s="10">
        <v>8</v>
      </c>
      <c r="C385" s="11">
        <v>1.5779092702169626E-2</v>
      </c>
      <c r="E385" s="18">
        <v>19</v>
      </c>
      <c r="F385" s="10">
        <v>1</v>
      </c>
      <c r="G385" s="11">
        <v>1.9723865877712033E-3</v>
      </c>
    </row>
    <row r="386" spans="1:7" x14ac:dyDescent="0.25">
      <c r="A386" s="18">
        <v>80</v>
      </c>
      <c r="B386" s="10">
        <v>12</v>
      </c>
      <c r="C386" s="11">
        <v>2.3668639053254437E-2</v>
      </c>
      <c r="E386" s="18">
        <v>21</v>
      </c>
      <c r="F386" s="10">
        <v>1</v>
      </c>
      <c r="G386" s="11">
        <v>1.9723865877712033E-3</v>
      </c>
    </row>
    <row r="387" spans="1:7" x14ac:dyDescent="0.25">
      <c r="A387" s="18">
        <v>81</v>
      </c>
      <c r="B387" s="10">
        <v>3</v>
      </c>
      <c r="C387" s="11">
        <v>5.9171597633136093E-3</v>
      </c>
      <c r="E387" s="18">
        <v>22</v>
      </c>
      <c r="F387" s="10">
        <v>1</v>
      </c>
      <c r="G387" s="11">
        <v>1.9723865877712033E-3</v>
      </c>
    </row>
    <row r="388" spans="1:7" x14ac:dyDescent="0.25">
      <c r="A388" s="18">
        <v>82</v>
      </c>
      <c r="B388" s="10">
        <v>5</v>
      </c>
      <c r="C388" s="11">
        <v>9.8619329388560158E-3</v>
      </c>
      <c r="E388" s="18">
        <v>24</v>
      </c>
      <c r="F388" s="10">
        <v>4</v>
      </c>
      <c r="G388" s="11">
        <v>7.889546351084813E-3</v>
      </c>
    </row>
    <row r="389" spans="1:7" x14ac:dyDescent="0.25">
      <c r="A389" s="18">
        <v>83</v>
      </c>
      <c r="B389" s="10">
        <v>3</v>
      </c>
      <c r="C389" s="11">
        <v>5.9171597633136093E-3</v>
      </c>
      <c r="E389" s="18">
        <v>25</v>
      </c>
      <c r="F389" s="10">
        <v>3</v>
      </c>
      <c r="G389" s="11">
        <v>5.9171597633136093E-3</v>
      </c>
    </row>
    <row r="390" spans="1:7" x14ac:dyDescent="0.25">
      <c r="A390" s="18">
        <v>84</v>
      </c>
      <c r="B390" s="10">
        <v>2</v>
      </c>
      <c r="C390" s="11">
        <v>3.9447731755424065E-3</v>
      </c>
      <c r="E390" s="18">
        <v>26</v>
      </c>
      <c r="F390" s="10">
        <v>2</v>
      </c>
      <c r="G390" s="11">
        <v>3.9447731755424065E-3</v>
      </c>
    </row>
    <row r="391" spans="1:7" x14ac:dyDescent="0.25">
      <c r="A391" s="18">
        <v>85</v>
      </c>
      <c r="B391" s="10">
        <v>7</v>
      </c>
      <c r="C391" s="11">
        <v>1.3806706114398421E-2</v>
      </c>
      <c r="E391" s="18">
        <v>27</v>
      </c>
      <c r="F391" s="10">
        <v>3</v>
      </c>
      <c r="G391" s="11">
        <v>5.9171597633136093E-3</v>
      </c>
    </row>
    <row r="392" spans="1:7" x14ac:dyDescent="0.25">
      <c r="A392" s="18">
        <v>86</v>
      </c>
      <c r="B392" s="10">
        <v>7</v>
      </c>
      <c r="C392" s="11">
        <v>1.3806706114398421E-2</v>
      </c>
      <c r="E392" s="18">
        <v>28</v>
      </c>
      <c r="F392" s="10">
        <v>3</v>
      </c>
      <c r="G392" s="11">
        <v>5.9171597633136093E-3</v>
      </c>
    </row>
    <row r="393" spans="1:7" x14ac:dyDescent="0.25">
      <c r="A393" s="18">
        <v>87</v>
      </c>
      <c r="B393" s="10">
        <v>2</v>
      </c>
      <c r="C393" s="11">
        <v>3.9447731755424065E-3</v>
      </c>
      <c r="E393" s="18">
        <v>29</v>
      </c>
      <c r="F393" s="10">
        <v>2</v>
      </c>
      <c r="G393" s="11">
        <v>3.9447731755424065E-3</v>
      </c>
    </row>
    <row r="394" spans="1:7" x14ac:dyDescent="0.25">
      <c r="A394" s="18">
        <v>88</v>
      </c>
      <c r="B394" s="10">
        <v>7</v>
      </c>
      <c r="C394" s="11">
        <v>1.3806706114398421E-2</v>
      </c>
      <c r="E394" s="18">
        <v>30</v>
      </c>
      <c r="F394" s="10">
        <v>6</v>
      </c>
      <c r="G394" s="11">
        <v>1.1834319526627219E-2</v>
      </c>
    </row>
    <row r="395" spans="1:7" x14ac:dyDescent="0.25">
      <c r="A395" s="18">
        <v>89</v>
      </c>
      <c r="B395" s="10">
        <v>4</v>
      </c>
      <c r="C395" s="11">
        <v>7.889546351084813E-3</v>
      </c>
      <c r="E395" s="18">
        <v>31</v>
      </c>
      <c r="F395" s="10">
        <v>4</v>
      </c>
      <c r="G395" s="11">
        <v>7.889546351084813E-3</v>
      </c>
    </row>
    <row r="396" spans="1:7" x14ac:dyDescent="0.25">
      <c r="A396" s="18">
        <v>90</v>
      </c>
      <c r="B396" s="10">
        <v>4</v>
      </c>
      <c r="C396" s="11">
        <v>7.889546351084813E-3</v>
      </c>
      <c r="E396" s="18">
        <v>32</v>
      </c>
      <c r="F396" s="10">
        <v>3</v>
      </c>
      <c r="G396" s="11">
        <v>5.9171597633136093E-3</v>
      </c>
    </row>
    <row r="397" spans="1:7" x14ac:dyDescent="0.25">
      <c r="A397" s="18">
        <v>91</v>
      </c>
      <c r="B397" s="10">
        <v>3</v>
      </c>
      <c r="C397" s="11">
        <v>5.9171597633136093E-3</v>
      </c>
      <c r="E397" s="18">
        <v>33</v>
      </c>
      <c r="F397" s="10">
        <v>12</v>
      </c>
      <c r="G397" s="11">
        <v>2.3668639053254437E-2</v>
      </c>
    </row>
    <row r="398" spans="1:7" x14ac:dyDescent="0.25">
      <c r="A398" s="18">
        <v>92</v>
      </c>
      <c r="B398" s="10">
        <v>11</v>
      </c>
      <c r="C398" s="11">
        <v>2.1696252465483234E-2</v>
      </c>
      <c r="E398" s="18">
        <v>34</v>
      </c>
      <c r="F398" s="10">
        <v>4</v>
      </c>
      <c r="G398" s="11">
        <v>7.889546351084813E-3</v>
      </c>
    </row>
    <row r="399" spans="1:7" x14ac:dyDescent="0.25">
      <c r="A399" s="18">
        <v>93</v>
      </c>
      <c r="B399" s="10">
        <v>7</v>
      </c>
      <c r="C399" s="11">
        <v>1.3806706114398421E-2</v>
      </c>
      <c r="E399" s="18">
        <v>35</v>
      </c>
      <c r="F399" s="10">
        <v>5</v>
      </c>
      <c r="G399" s="11">
        <v>9.8619329388560158E-3</v>
      </c>
    </row>
    <row r="400" spans="1:7" x14ac:dyDescent="0.25">
      <c r="A400" s="18">
        <v>94</v>
      </c>
      <c r="B400" s="10">
        <v>3</v>
      </c>
      <c r="C400" s="11">
        <v>5.9171597633136093E-3</v>
      </c>
      <c r="E400" s="18">
        <v>36</v>
      </c>
      <c r="F400" s="10">
        <v>2</v>
      </c>
      <c r="G400" s="11">
        <v>3.9447731755424065E-3</v>
      </c>
    </row>
    <row r="401" spans="1:7" x14ac:dyDescent="0.25">
      <c r="A401" s="18">
        <v>96</v>
      </c>
      <c r="B401" s="10">
        <v>8</v>
      </c>
      <c r="C401" s="11">
        <v>1.5779092702169626E-2</v>
      </c>
      <c r="E401" s="18">
        <v>37</v>
      </c>
      <c r="F401" s="10">
        <v>7</v>
      </c>
      <c r="G401" s="11">
        <v>1.3806706114398421E-2</v>
      </c>
    </row>
    <row r="402" spans="1:7" x14ac:dyDescent="0.25">
      <c r="A402" s="18">
        <v>97</v>
      </c>
      <c r="B402" s="10">
        <v>1</v>
      </c>
      <c r="C402" s="11">
        <v>1.9723865877712033E-3</v>
      </c>
      <c r="E402" s="18">
        <v>38</v>
      </c>
      <c r="F402" s="10">
        <v>2</v>
      </c>
      <c r="G402" s="11">
        <v>3.9447731755424065E-3</v>
      </c>
    </row>
    <row r="403" spans="1:7" x14ac:dyDescent="0.25">
      <c r="A403" s="18">
        <v>98</v>
      </c>
      <c r="B403" s="10">
        <v>10</v>
      </c>
      <c r="C403" s="11">
        <v>1.9723865877712032E-2</v>
      </c>
      <c r="E403" s="18">
        <v>39</v>
      </c>
      <c r="F403" s="10">
        <v>6</v>
      </c>
      <c r="G403" s="11">
        <v>1.1834319526627219E-2</v>
      </c>
    </row>
    <row r="404" spans="1:7" x14ac:dyDescent="0.25">
      <c r="A404" s="18">
        <v>99</v>
      </c>
      <c r="B404" s="10">
        <v>6</v>
      </c>
      <c r="C404" s="11">
        <v>1.1834319526627219E-2</v>
      </c>
      <c r="E404" s="18">
        <v>40</v>
      </c>
      <c r="F404" s="10">
        <v>7</v>
      </c>
      <c r="G404" s="11">
        <v>1.3806706114398421E-2</v>
      </c>
    </row>
    <row r="405" spans="1:7" x14ac:dyDescent="0.25">
      <c r="A405" s="18">
        <v>100</v>
      </c>
      <c r="B405" s="10">
        <v>7</v>
      </c>
      <c r="C405" s="11">
        <v>1.3806706114398421E-2</v>
      </c>
      <c r="E405" s="18">
        <v>41</v>
      </c>
      <c r="F405" s="10">
        <v>7</v>
      </c>
      <c r="G405" s="11">
        <v>1.3806706114398421E-2</v>
      </c>
    </row>
    <row r="406" spans="1:7" x14ac:dyDescent="0.25">
      <c r="A406" s="18">
        <v>101</v>
      </c>
      <c r="B406" s="10">
        <v>4</v>
      </c>
      <c r="C406" s="11">
        <v>7.889546351084813E-3</v>
      </c>
      <c r="E406" s="18">
        <v>42</v>
      </c>
      <c r="F406" s="10">
        <v>8</v>
      </c>
      <c r="G406" s="11">
        <v>1.5779092702169626E-2</v>
      </c>
    </row>
    <row r="407" spans="1:7" x14ac:dyDescent="0.25">
      <c r="A407" s="18">
        <v>102</v>
      </c>
      <c r="B407" s="10">
        <v>6</v>
      </c>
      <c r="C407" s="11">
        <v>1.1834319526627219E-2</v>
      </c>
      <c r="E407" s="18">
        <v>43</v>
      </c>
      <c r="F407" s="10">
        <v>3</v>
      </c>
      <c r="G407" s="11">
        <v>5.9171597633136093E-3</v>
      </c>
    </row>
    <row r="408" spans="1:7" x14ac:dyDescent="0.25">
      <c r="A408" s="18">
        <v>103</v>
      </c>
      <c r="B408" s="10">
        <v>7</v>
      </c>
      <c r="C408" s="11">
        <v>1.3806706114398421E-2</v>
      </c>
      <c r="E408" s="18">
        <v>44</v>
      </c>
      <c r="F408" s="10">
        <v>7</v>
      </c>
      <c r="G408" s="11">
        <v>1.3806706114398421E-2</v>
      </c>
    </row>
    <row r="409" spans="1:7" x14ac:dyDescent="0.25">
      <c r="A409" s="18">
        <v>104</v>
      </c>
      <c r="B409" s="10">
        <v>3</v>
      </c>
      <c r="C409" s="11">
        <v>5.9171597633136093E-3</v>
      </c>
      <c r="E409" s="18">
        <v>45</v>
      </c>
      <c r="F409" s="10">
        <v>7</v>
      </c>
      <c r="G409" s="11">
        <v>1.3806706114398421E-2</v>
      </c>
    </row>
    <row r="410" spans="1:7" x14ac:dyDescent="0.25">
      <c r="A410" s="18">
        <v>105</v>
      </c>
      <c r="B410" s="10">
        <v>4</v>
      </c>
      <c r="C410" s="11">
        <v>7.889546351084813E-3</v>
      </c>
      <c r="E410" s="18">
        <v>46</v>
      </c>
      <c r="F410" s="10">
        <v>9</v>
      </c>
      <c r="G410" s="11">
        <v>1.7751479289940829E-2</v>
      </c>
    </row>
    <row r="411" spans="1:7" x14ac:dyDescent="0.25">
      <c r="A411" s="18">
        <v>106</v>
      </c>
      <c r="B411" s="10">
        <v>5</v>
      </c>
      <c r="C411" s="11">
        <v>9.8619329388560158E-3</v>
      </c>
      <c r="E411" s="18">
        <v>47</v>
      </c>
      <c r="F411" s="10">
        <v>7</v>
      </c>
      <c r="G411" s="11">
        <v>1.3806706114398421E-2</v>
      </c>
    </row>
    <row r="412" spans="1:7" x14ac:dyDescent="0.25">
      <c r="A412" s="18">
        <v>107</v>
      </c>
      <c r="B412" s="10">
        <v>5</v>
      </c>
      <c r="C412" s="11">
        <v>9.8619329388560158E-3</v>
      </c>
      <c r="E412" s="18">
        <v>48</v>
      </c>
      <c r="F412" s="10">
        <v>9</v>
      </c>
      <c r="G412" s="11">
        <v>1.7751479289940829E-2</v>
      </c>
    </row>
    <row r="413" spans="1:7" x14ac:dyDescent="0.25">
      <c r="A413" s="18">
        <v>108</v>
      </c>
      <c r="B413" s="10">
        <v>3</v>
      </c>
      <c r="C413" s="11">
        <v>5.9171597633136093E-3</v>
      </c>
      <c r="E413" s="18">
        <v>49</v>
      </c>
      <c r="F413" s="10">
        <v>10</v>
      </c>
      <c r="G413" s="11">
        <v>1.9723865877712032E-2</v>
      </c>
    </row>
    <row r="414" spans="1:7" x14ac:dyDescent="0.25">
      <c r="A414" s="18">
        <v>109</v>
      </c>
      <c r="B414" s="10">
        <v>5</v>
      </c>
      <c r="C414" s="11">
        <v>9.8619329388560158E-3</v>
      </c>
      <c r="E414" s="18">
        <v>50</v>
      </c>
      <c r="F414" s="10">
        <v>4</v>
      </c>
      <c r="G414" s="11">
        <v>7.889546351084813E-3</v>
      </c>
    </row>
    <row r="415" spans="1:7" x14ac:dyDescent="0.25">
      <c r="A415" s="18">
        <v>110</v>
      </c>
      <c r="B415" s="10">
        <v>4</v>
      </c>
      <c r="C415" s="11">
        <v>7.889546351084813E-3</v>
      </c>
      <c r="E415" s="18">
        <v>51</v>
      </c>
      <c r="F415" s="10">
        <v>5</v>
      </c>
      <c r="G415" s="11">
        <v>9.8619329388560158E-3</v>
      </c>
    </row>
    <row r="416" spans="1:7" x14ac:dyDescent="0.25">
      <c r="A416" s="18">
        <v>111</v>
      </c>
      <c r="B416" s="10">
        <v>3</v>
      </c>
      <c r="C416" s="11">
        <v>5.9171597633136093E-3</v>
      </c>
      <c r="E416" s="18">
        <v>51.8</v>
      </c>
      <c r="F416" s="10">
        <v>1</v>
      </c>
      <c r="G416" s="11">
        <v>1.9723865877712033E-3</v>
      </c>
    </row>
    <row r="417" spans="1:7" x14ac:dyDescent="0.25">
      <c r="A417" s="18">
        <v>112</v>
      </c>
      <c r="B417" s="10">
        <v>5</v>
      </c>
      <c r="C417" s="11">
        <v>9.8619329388560158E-3</v>
      </c>
      <c r="E417" s="18">
        <v>52</v>
      </c>
      <c r="F417" s="10">
        <v>5</v>
      </c>
      <c r="G417" s="11">
        <v>9.8619329388560158E-3</v>
      </c>
    </row>
    <row r="418" spans="1:7" x14ac:dyDescent="0.25">
      <c r="A418" s="18">
        <v>113</v>
      </c>
      <c r="B418" s="10">
        <v>1</v>
      </c>
      <c r="C418" s="11">
        <v>1.9723865877712033E-3</v>
      </c>
      <c r="E418" s="18">
        <v>53</v>
      </c>
      <c r="F418" s="10">
        <v>2</v>
      </c>
      <c r="G418" s="11">
        <v>3.9447731755424065E-3</v>
      </c>
    </row>
    <row r="419" spans="1:7" x14ac:dyDescent="0.25">
      <c r="A419" s="18">
        <v>114</v>
      </c>
      <c r="B419" s="10">
        <v>3</v>
      </c>
      <c r="C419" s="11">
        <v>5.9171597633136093E-3</v>
      </c>
      <c r="E419" s="18">
        <v>53.7</v>
      </c>
      <c r="F419" s="10">
        <v>1</v>
      </c>
      <c r="G419" s="11">
        <v>1.9723865877712033E-3</v>
      </c>
    </row>
    <row r="420" spans="1:7" x14ac:dyDescent="0.25">
      <c r="A420" s="18">
        <v>115</v>
      </c>
      <c r="B420" s="10">
        <v>2</v>
      </c>
      <c r="C420" s="11">
        <v>3.9447731755424065E-3</v>
      </c>
      <c r="E420" s="18">
        <v>54</v>
      </c>
      <c r="F420" s="10">
        <v>5</v>
      </c>
      <c r="G420" s="11">
        <v>9.8619329388560158E-3</v>
      </c>
    </row>
    <row r="421" spans="1:7" x14ac:dyDescent="0.25">
      <c r="A421" s="18">
        <v>116</v>
      </c>
      <c r="B421" s="10">
        <v>2</v>
      </c>
      <c r="C421" s="11">
        <v>3.9447731755424065E-3</v>
      </c>
      <c r="E421" s="18">
        <v>55</v>
      </c>
      <c r="F421" s="10">
        <v>6</v>
      </c>
      <c r="G421" s="11">
        <v>1.1834319526627219E-2</v>
      </c>
    </row>
    <row r="422" spans="1:7" x14ac:dyDescent="0.25">
      <c r="A422" s="18">
        <v>117</v>
      </c>
      <c r="B422" s="10">
        <v>2</v>
      </c>
      <c r="C422" s="11">
        <v>3.9447731755424065E-3</v>
      </c>
      <c r="E422" s="18">
        <v>56</v>
      </c>
      <c r="F422" s="10">
        <v>11</v>
      </c>
      <c r="G422" s="11">
        <v>2.1696252465483234E-2</v>
      </c>
    </row>
    <row r="423" spans="1:7" x14ac:dyDescent="0.25">
      <c r="A423" s="18">
        <v>118</v>
      </c>
      <c r="B423" s="10">
        <v>3</v>
      </c>
      <c r="C423" s="11">
        <v>5.9171597633136093E-3</v>
      </c>
      <c r="E423" s="18">
        <v>57</v>
      </c>
      <c r="F423" s="10">
        <v>6</v>
      </c>
      <c r="G423" s="11">
        <v>1.1834319526627219E-2</v>
      </c>
    </row>
    <row r="424" spans="1:7" x14ac:dyDescent="0.25">
      <c r="A424" s="18">
        <v>119</v>
      </c>
      <c r="B424" s="10">
        <v>5</v>
      </c>
      <c r="C424" s="11">
        <v>9.8619329388560158E-3</v>
      </c>
      <c r="E424" s="18">
        <v>58</v>
      </c>
      <c r="F424" s="10">
        <v>5</v>
      </c>
      <c r="G424" s="11">
        <v>9.8619329388560158E-3</v>
      </c>
    </row>
    <row r="425" spans="1:7" x14ac:dyDescent="0.25">
      <c r="A425" s="18">
        <v>120</v>
      </c>
      <c r="B425" s="10">
        <v>3</v>
      </c>
      <c r="C425" s="11">
        <v>5.9171597633136093E-3</v>
      </c>
      <c r="E425" s="18">
        <v>59</v>
      </c>
      <c r="F425" s="10">
        <v>7</v>
      </c>
      <c r="G425" s="11">
        <v>1.3806706114398421E-2</v>
      </c>
    </row>
    <row r="426" spans="1:7" x14ac:dyDescent="0.25">
      <c r="A426" s="18">
        <v>121</v>
      </c>
      <c r="B426" s="10">
        <v>4</v>
      </c>
      <c r="C426" s="11">
        <v>7.889546351084813E-3</v>
      </c>
      <c r="E426" s="18">
        <v>60</v>
      </c>
      <c r="F426" s="10">
        <v>7</v>
      </c>
      <c r="G426" s="11">
        <v>1.3806706114398421E-2</v>
      </c>
    </row>
    <row r="427" spans="1:7" x14ac:dyDescent="0.25">
      <c r="A427" s="18">
        <v>122</v>
      </c>
      <c r="B427" s="10">
        <v>2</v>
      </c>
      <c r="C427" s="11">
        <v>3.9447731755424065E-3</v>
      </c>
      <c r="E427" s="18">
        <v>61</v>
      </c>
      <c r="F427" s="10">
        <v>4</v>
      </c>
      <c r="G427" s="11">
        <v>7.889546351084813E-3</v>
      </c>
    </row>
    <row r="428" spans="1:7" x14ac:dyDescent="0.25">
      <c r="A428" s="18">
        <v>124</v>
      </c>
      <c r="B428" s="10">
        <v>2</v>
      </c>
      <c r="C428" s="11">
        <v>3.9447731755424065E-3</v>
      </c>
      <c r="E428" s="18">
        <v>62</v>
      </c>
      <c r="F428" s="10">
        <v>5</v>
      </c>
      <c r="G428" s="11">
        <v>9.8619329388560158E-3</v>
      </c>
    </row>
    <row r="429" spans="1:7" x14ac:dyDescent="0.25">
      <c r="A429" s="18">
        <v>125</v>
      </c>
      <c r="B429" s="10">
        <v>1</v>
      </c>
      <c r="C429" s="11">
        <v>1.9723865877712033E-3</v>
      </c>
      <c r="E429" s="18">
        <v>63</v>
      </c>
      <c r="F429" s="10">
        <v>6</v>
      </c>
      <c r="G429" s="11">
        <v>1.1834319526627219E-2</v>
      </c>
    </row>
    <row r="430" spans="1:7" x14ac:dyDescent="0.25">
      <c r="A430" s="18">
        <v>126</v>
      </c>
      <c r="B430" s="10">
        <v>1</v>
      </c>
      <c r="C430" s="11">
        <v>1.9723865877712033E-3</v>
      </c>
      <c r="E430" s="18">
        <v>64</v>
      </c>
      <c r="F430" s="10">
        <v>7</v>
      </c>
      <c r="G430" s="11">
        <v>1.3806706114398421E-2</v>
      </c>
    </row>
    <row r="431" spans="1:7" x14ac:dyDescent="0.25">
      <c r="A431" s="18">
        <v>127</v>
      </c>
      <c r="B431" s="10">
        <v>2</v>
      </c>
      <c r="C431" s="11">
        <v>3.9447731755424065E-3</v>
      </c>
      <c r="E431" s="18">
        <v>65</v>
      </c>
      <c r="F431" s="10">
        <v>2</v>
      </c>
      <c r="G431" s="11">
        <v>3.9447731755424065E-3</v>
      </c>
    </row>
    <row r="432" spans="1:7" x14ac:dyDescent="0.25">
      <c r="A432" s="18">
        <v>129</v>
      </c>
      <c r="B432" s="10">
        <v>1</v>
      </c>
      <c r="C432" s="11">
        <v>1.9723865877712033E-3</v>
      </c>
      <c r="E432" s="18">
        <v>66</v>
      </c>
      <c r="F432" s="10">
        <v>5</v>
      </c>
      <c r="G432" s="11">
        <v>9.8619329388560158E-3</v>
      </c>
    </row>
    <row r="433" spans="1:7" x14ac:dyDescent="0.25">
      <c r="A433" s="18">
        <v>130</v>
      </c>
      <c r="B433" s="10">
        <v>2</v>
      </c>
      <c r="C433" s="11">
        <v>3.9447731755424065E-3</v>
      </c>
      <c r="E433" s="18">
        <v>67</v>
      </c>
      <c r="F433" s="10">
        <v>7</v>
      </c>
      <c r="G433" s="11">
        <v>1.3806706114398421E-2</v>
      </c>
    </row>
    <row r="434" spans="1:7" x14ac:dyDescent="0.25">
      <c r="A434" s="18">
        <v>131</v>
      </c>
      <c r="B434" s="10">
        <v>2</v>
      </c>
      <c r="C434" s="11">
        <v>3.9447731755424065E-3</v>
      </c>
      <c r="E434" s="18">
        <v>68</v>
      </c>
      <c r="F434" s="10">
        <v>5</v>
      </c>
      <c r="G434" s="11">
        <v>9.8619329388560158E-3</v>
      </c>
    </row>
    <row r="435" spans="1:7" x14ac:dyDescent="0.25">
      <c r="A435" s="18">
        <v>132</v>
      </c>
      <c r="B435" s="10">
        <v>3</v>
      </c>
      <c r="C435" s="11">
        <v>5.9171597633136093E-3</v>
      </c>
      <c r="E435" s="18">
        <v>69</v>
      </c>
      <c r="F435" s="10">
        <v>7</v>
      </c>
      <c r="G435" s="11">
        <v>1.3806706114398421E-2</v>
      </c>
    </row>
    <row r="436" spans="1:7" x14ac:dyDescent="0.25">
      <c r="A436" s="18">
        <v>133</v>
      </c>
      <c r="B436" s="10">
        <v>3</v>
      </c>
      <c r="C436" s="11">
        <v>5.9171597633136093E-3</v>
      </c>
      <c r="E436" s="18">
        <v>70</v>
      </c>
      <c r="F436" s="10">
        <v>10</v>
      </c>
      <c r="G436" s="11">
        <v>1.9723865877712032E-2</v>
      </c>
    </row>
    <row r="437" spans="1:7" x14ac:dyDescent="0.25">
      <c r="A437" s="18">
        <v>134</v>
      </c>
      <c r="B437" s="10">
        <v>1</v>
      </c>
      <c r="C437" s="11">
        <v>1.9723865877712033E-3</v>
      </c>
      <c r="E437" s="18">
        <v>71</v>
      </c>
      <c r="F437" s="10">
        <v>5</v>
      </c>
      <c r="G437" s="11">
        <v>9.8619329388560158E-3</v>
      </c>
    </row>
    <row r="438" spans="1:7" x14ac:dyDescent="0.25">
      <c r="A438" s="18">
        <v>135</v>
      </c>
      <c r="B438" s="10">
        <v>2</v>
      </c>
      <c r="C438" s="11">
        <v>3.9447731755424065E-3</v>
      </c>
      <c r="E438" s="18">
        <v>72</v>
      </c>
      <c r="F438" s="10">
        <v>7</v>
      </c>
      <c r="G438" s="11">
        <v>1.3806706114398421E-2</v>
      </c>
    </row>
    <row r="439" spans="1:7" x14ac:dyDescent="0.25">
      <c r="A439" s="18">
        <v>137</v>
      </c>
      <c r="B439" s="10">
        <v>3</v>
      </c>
      <c r="C439" s="11">
        <v>5.9171597633136093E-3</v>
      </c>
      <c r="E439" s="18">
        <v>73</v>
      </c>
      <c r="F439" s="10">
        <v>5</v>
      </c>
      <c r="G439" s="11">
        <v>9.8619329388560158E-3</v>
      </c>
    </row>
    <row r="440" spans="1:7" x14ac:dyDescent="0.25">
      <c r="A440" s="18">
        <v>138</v>
      </c>
      <c r="B440" s="10">
        <v>1</v>
      </c>
      <c r="C440" s="11">
        <v>1.9723865877712033E-3</v>
      </c>
      <c r="E440" s="18">
        <v>74</v>
      </c>
      <c r="F440" s="10">
        <v>6</v>
      </c>
      <c r="G440" s="11">
        <v>1.1834319526627219E-2</v>
      </c>
    </row>
    <row r="441" spans="1:7" x14ac:dyDescent="0.25">
      <c r="A441" s="18">
        <v>139</v>
      </c>
      <c r="B441" s="10">
        <v>1</v>
      </c>
      <c r="C441" s="11">
        <v>1.9723865877712033E-3</v>
      </c>
      <c r="E441" s="18">
        <v>75</v>
      </c>
      <c r="F441" s="10">
        <v>6</v>
      </c>
      <c r="G441" s="11">
        <v>1.1834319526627219E-2</v>
      </c>
    </row>
    <row r="442" spans="1:7" x14ac:dyDescent="0.25">
      <c r="A442" s="18">
        <v>140</v>
      </c>
      <c r="B442" s="10">
        <v>2</v>
      </c>
      <c r="C442" s="11">
        <v>3.9447731755424065E-3</v>
      </c>
      <c r="E442" s="18">
        <v>76</v>
      </c>
      <c r="F442" s="10">
        <v>1</v>
      </c>
      <c r="G442" s="11">
        <v>1.9723865877712033E-3</v>
      </c>
    </row>
    <row r="443" spans="1:7" x14ac:dyDescent="0.25">
      <c r="A443" s="18">
        <v>142</v>
      </c>
      <c r="B443" s="10">
        <v>3</v>
      </c>
      <c r="C443" s="11">
        <v>5.9171597633136093E-3</v>
      </c>
      <c r="E443" s="18">
        <v>77</v>
      </c>
      <c r="F443" s="10">
        <v>4</v>
      </c>
      <c r="G443" s="11">
        <v>7.889546351084813E-3</v>
      </c>
    </row>
    <row r="444" spans="1:7" x14ac:dyDescent="0.25">
      <c r="A444" s="18">
        <v>143</v>
      </c>
      <c r="B444" s="10">
        <v>2</v>
      </c>
      <c r="C444" s="11">
        <v>3.9447731755424065E-3</v>
      </c>
      <c r="E444" s="18">
        <v>78</v>
      </c>
      <c r="F444" s="10">
        <v>9</v>
      </c>
      <c r="G444" s="11">
        <v>1.7751479289940829E-2</v>
      </c>
    </row>
    <row r="445" spans="1:7" x14ac:dyDescent="0.25">
      <c r="A445" s="18">
        <v>144</v>
      </c>
      <c r="B445" s="10">
        <v>1</v>
      </c>
      <c r="C445" s="11">
        <v>1.9723865877712033E-3</v>
      </c>
      <c r="E445" s="18">
        <v>79</v>
      </c>
      <c r="F445" s="10">
        <v>6</v>
      </c>
      <c r="G445" s="11">
        <v>1.1834319526627219E-2</v>
      </c>
    </row>
    <row r="446" spans="1:7" x14ac:dyDescent="0.25">
      <c r="A446" s="18">
        <v>145</v>
      </c>
      <c r="B446" s="10">
        <v>3</v>
      </c>
      <c r="C446" s="11">
        <v>5.9171597633136093E-3</v>
      </c>
      <c r="E446" s="18">
        <v>80</v>
      </c>
      <c r="F446" s="10">
        <v>5</v>
      </c>
      <c r="G446" s="11">
        <v>9.8619329388560158E-3</v>
      </c>
    </row>
    <row r="447" spans="1:7" x14ac:dyDescent="0.25">
      <c r="A447" s="18">
        <v>147</v>
      </c>
      <c r="B447" s="10">
        <v>3</v>
      </c>
      <c r="C447" s="11">
        <v>5.9171597633136093E-3</v>
      </c>
      <c r="E447" s="18">
        <v>81</v>
      </c>
      <c r="F447" s="10">
        <v>4</v>
      </c>
      <c r="G447" s="11">
        <v>7.889546351084813E-3</v>
      </c>
    </row>
    <row r="448" spans="1:7" x14ac:dyDescent="0.25">
      <c r="A448" s="18">
        <v>148</v>
      </c>
      <c r="B448" s="10">
        <v>2</v>
      </c>
      <c r="C448" s="11">
        <v>3.9447731755424065E-3</v>
      </c>
      <c r="E448" s="18">
        <v>82</v>
      </c>
      <c r="F448" s="10">
        <v>2</v>
      </c>
      <c r="G448" s="11">
        <v>3.9447731755424065E-3</v>
      </c>
    </row>
    <row r="449" spans="1:7" x14ac:dyDescent="0.25">
      <c r="A449" s="18">
        <v>150</v>
      </c>
      <c r="B449" s="10">
        <v>2</v>
      </c>
      <c r="C449" s="11">
        <v>3.9447731755424065E-3</v>
      </c>
      <c r="E449" s="18">
        <v>83</v>
      </c>
      <c r="F449" s="10">
        <v>5</v>
      </c>
      <c r="G449" s="11">
        <v>9.8619329388560158E-3</v>
      </c>
    </row>
    <row r="450" spans="1:7" x14ac:dyDescent="0.25">
      <c r="A450" s="18">
        <v>153</v>
      </c>
      <c r="B450" s="10">
        <v>1</v>
      </c>
      <c r="C450" s="11">
        <v>1.9723865877712033E-3</v>
      </c>
      <c r="E450" s="18">
        <v>84</v>
      </c>
      <c r="F450" s="10">
        <v>2</v>
      </c>
      <c r="G450" s="11">
        <v>3.9447731755424065E-3</v>
      </c>
    </row>
    <row r="451" spans="1:7" x14ac:dyDescent="0.25">
      <c r="A451" s="18">
        <v>155</v>
      </c>
      <c r="B451" s="10">
        <v>1</v>
      </c>
      <c r="C451" s="11">
        <v>1.9723865877712033E-3</v>
      </c>
      <c r="E451" s="18">
        <v>85</v>
      </c>
      <c r="F451" s="10">
        <v>1</v>
      </c>
      <c r="G451" s="11">
        <v>1.9723865877712033E-3</v>
      </c>
    </row>
    <row r="452" spans="1:7" x14ac:dyDescent="0.25">
      <c r="A452" s="18">
        <v>156</v>
      </c>
      <c r="B452" s="10">
        <v>2</v>
      </c>
      <c r="C452" s="11">
        <v>3.9447731755424065E-3</v>
      </c>
      <c r="E452" s="18">
        <v>86</v>
      </c>
      <c r="F452" s="10">
        <v>6</v>
      </c>
      <c r="G452" s="11">
        <v>1.1834319526627219E-2</v>
      </c>
    </row>
    <row r="453" spans="1:7" x14ac:dyDescent="0.25">
      <c r="A453" s="18">
        <v>157</v>
      </c>
      <c r="B453" s="10">
        <v>1</v>
      </c>
      <c r="C453" s="11">
        <v>1.9723865877712033E-3</v>
      </c>
      <c r="E453" s="18">
        <v>87</v>
      </c>
      <c r="F453" s="10">
        <v>4</v>
      </c>
      <c r="G453" s="11">
        <v>7.889546351084813E-3</v>
      </c>
    </row>
    <row r="454" spans="1:7" x14ac:dyDescent="0.25">
      <c r="A454" s="18">
        <v>158</v>
      </c>
      <c r="B454" s="10">
        <v>4</v>
      </c>
      <c r="C454" s="11">
        <v>7.889546351084813E-3</v>
      </c>
      <c r="E454" s="18">
        <v>88</v>
      </c>
      <c r="F454" s="10">
        <v>4</v>
      </c>
      <c r="G454" s="11">
        <v>7.889546351084813E-3</v>
      </c>
    </row>
    <row r="455" spans="1:7" x14ac:dyDescent="0.25">
      <c r="A455" s="18">
        <v>160</v>
      </c>
      <c r="B455" s="10">
        <v>3</v>
      </c>
      <c r="C455" s="11">
        <v>5.9171597633136093E-3</v>
      </c>
      <c r="E455" s="18">
        <v>89</v>
      </c>
      <c r="F455" s="10">
        <v>6</v>
      </c>
      <c r="G455" s="11">
        <v>1.1834319526627219E-2</v>
      </c>
    </row>
    <row r="456" spans="1:7" x14ac:dyDescent="0.25">
      <c r="A456" s="18">
        <v>161</v>
      </c>
      <c r="B456" s="10">
        <v>2</v>
      </c>
      <c r="C456" s="11">
        <v>3.9447731755424065E-3</v>
      </c>
      <c r="E456" s="18">
        <v>90</v>
      </c>
      <c r="F456" s="10">
        <v>8</v>
      </c>
      <c r="G456" s="11">
        <v>1.5779092702169626E-2</v>
      </c>
    </row>
    <row r="457" spans="1:7" x14ac:dyDescent="0.25">
      <c r="A457" s="18">
        <v>162</v>
      </c>
      <c r="B457" s="10">
        <v>2</v>
      </c>
      <c r="C457" s="11">
        <v>3.9447731755424065E-3</v>
      </c>
      <c r="E457" s="18">
        <v>91</v>
      </c>
      <c r="F457" s="10">
        <v>4</v>
      </c>
      <c r="G457" s="11">
        <v>7.889546351084813E-3</v>
      </c>
    </row>
    <row r="458" spans="1:7" x14ac:dyDescent="0.25">
      <c r="A458" s="18">
        <v>164</v>
      </c>
      <c r="B458" s="10">
        <v>1</v>
      </c>
      <c r="C458" s="11">
        <v>1.9723865877712033E-3</v>
      </c>
      <c r="E458" s="18">
        <v>95</v>
      </c>
      <c r="F458" s="10">
        <v>1</v>
      </c>
      <c r="G458" s="11">
        <v>1.9723865877712033E-3</v>
      </c>
    </row>
    <row r="459" spans="1:7" x14ac:dyDescent="0.25">
      <c r="A459" s="18">
        <v>165</v>
      </c>
      <c r="B459" s="10">
        <v>2</v>
      </c>
      <c r="C459" s="11">
        <v>3.9447731755424065E-3</v>
      </c>
      <c r="E459" s="18">
        <v>107</v>
      </c>
      <c r="F459" s="10">
        <v>1</v>
      </c>
      <c r="G459" s="11">
        <v>1.9723865877712033E-3</v>
      </c>
    </row>
    <row r="460" spans="1:7" x14ac:dyDescent="0.25">
      <c r="A460" s="18">
        <v>168</v>
      </c>
      <c r="B460" s="10">
        <v>1</v>
      </c>
      <c r="C460" s="11">
        <v>1.9723865877712033E-3</v>
      </c>
      <c r="E460" s="18" t="s">
        <v>92</v>
      </c>
      <c r="F460" s="10">
        <v>15</v>
      </c>
      <c r="G460" s="11">
        <v>2.9585798816568046E-2</v>
      </c>
    </row>
    <row r="461" spans="1:7" x14ac:dyDescent="0.25">
      <c r="A461" s="18">
        <v>169</v>
      </c>
      <c r="B461" s="10">
        <v>1</v>
      </c>
      <c r="C461" s="11">
        <v>1.9723865877712033E-3</v>
      </c>
      <c r="E461" s="18" t="s">
        <v>2416</v>
      </c>
      <c r="F461" s="10">
        <v>117</v>
      </c>
      <c r="G461" s="11">
        <v>0.23076923076923078</v>
      </c>
    </row>
    <row r="462" spans="1:7" x14ac:dyDescent="0.25">
      <c r="A462" s="18">
        <v>172</v>
      </c>
      <c r="B462" s="10">
        <v>2</v>
      </c>
      <c r="C462" s="11">
        <v>3.9447731755424065E-3</v>
      </c>
      <c r="E462" s="18" t="s">
        <v>581</v>
      </c>
      <c r="F462" s="10">
        <v>507</v>
      </c>
      <c r="G462" s="11">
        <v>1</v>
      </c>
    </row>
    <row r="463" spans="1:7" x14ac:dyDescent="0.25">
      <c r="A463" s="18">
        <v>174</v>
      </c>
      <c r="B463" s="10">
        <v>1</v>
      </c>
      <c r="C463" s="11">
        <v>1.9723865877712033E-3</v>
      </c>
    </row>
    <row r="464" spans="1:7" x14ac:dyDescent="0.25">
      <c r="A464" s="18">
        <v>175</v>
      </c>
      <c r="B464" s="10">
        <v>1</v>
      </c>
      <c r="C464" s="11">
        <v>1.9723865877712033E-3</v>
      </c>
    </row>
    <row r="465" spans="1:14" x14ac:dyDescent="0.25">
      <c r="A465" s="18">
        <v>176</v>
      </c>
      <c r="B465" s="10">
        <v>2</v>
      </c>
      <c r="C465" s="11">
        <v>3.9447731755424065E-3</v>
      </c>
    </row>
    <row r="466" spans="1:14" x14ac:dyDescent="0.25">
      <c r="A466" s="18">
        <v>182</v>
      </c>
      <c r="B466" s="10">
        <v>1</v>
      </c>
      <c r="C466" s="11">
        <v>1.9723865877712033E-3</v>
      </c>
    </row>
    <row r="467" spans="1:14" x14ac:dyDescent="0.25">
      <c r="A467" s="18">
        <v>193</v>
      </c>
      <c r="B467" s="10">
        <v>2</v>
      </c>
      <c r="C467" s="11">
        <v>3.9447731755424065E-3</v>
      </c>
    </row>
    <row r="468" spans="1:14" x14ac:dyDescent="0.25">
      <c r="A468" s="18">
        <v>199</v>
      </c>
      <c r="B468" s="10">
        <v>1</v>
      </c>
      <c r="C468" s="11">
        <v>1.9723865877712033E-3</v>
      </c>
    </row>
    <row r="469" spans="1:14" x14ac:dyDescent="0.25">
      <c r="A469" s="18">
        <v>200</v>
      </c>
      <c r="B469" s="10">
        <v>1</v>
      </c>
      <c r="C469" s="11">
        <v>1.9723865877712033E-3</v>
      </c>
    </row>
    <row r="470" spans="1:14" x14ac:dyDescent="0.25">
      <c r="A470" s="18">
        <v>221</v>
      </c>
      <c r="B470" s="10">
        <v>1</v>
      </c>
      <c r="C470" s="11">
        <v>1.9723865877712033E-3</v>
      </c>
    </row>
    <row r="471" spans="1:14" x14ac:dyDescent="0.25">
      <c r="A471" s="18">
        <v>229</v>
      </c>
      <c r="B471" s="10">
        <v>1</v>
      </c>
      <c r="C471" s="11">
        <v>1.9723865877712033E-3</v>
      </c>
    </row>
    <row r="472" spans="1:14" x14ac:dyDescent="0.25">
      <c r="A472" s="18">
        <v>239</v>
      </c>
      <c r="B472" s="10">
        <v>1</v>
      </c>
      <c r="C472" s="11">
        <v>1.9723865877712033E-3</v>
      </c>
    </row>
    <row r="473" spans="1:14" x14ac:dyDescent="0.25">
      <c r="A473" s="18">
        <v>246</v>
      </c>
      <c r="B473" s="10">
        <v>1</v>
      </c>
      <c r="C473" s="11">
        <v>1.9723865877712033E-3</v>
      </c>
    </row>
    <row r="474" spans="1:14" x14ac:dyDescent="0.25">
      <c r="A474" s="18">
        <v>311</v>
      </c>
      <c r="B474" s="10">
        <v>1</v>
      </c>
      <c r="C474" s="11">
        <v>1.9723865877712033E-3</v>
      </c>
    </row>
    <row r="475" spans="1:14" x14ac:dyDescent="0.25">
      <c r="A475" s="18">
        <v>318</v>
      </c>
      <c r="B475" s="10">
        <v>1</v>
      </c>
      <c r="C475" s="11">
        <v>1.9723865877712033E-3</v>
      </c>
    </row>
    <row r="476" spans="1:14" x14ac:dyDescent="0.25">
      <c r="A476" s="18" t="s">
        <v>2416</v>
      </c>
      <c r="B476" s="10">
        <v>104</v>
      </c>
      <c r="C476" s="11">
        <v>0.20512820512820512</v>
      </c>
    </row>
    <row r="477" spans="1:14" x14ac:dyDescent="0.25">
      <c r="A477" s="18" t="s">
        <v>581</v>
      </c>
      <c r="B477" s="10">
        <v>507</v>
      </c>
      <c r="C477" s="11">
        <v>1</v>
      </c>
    </row>
    <row r="480" spans="1:14" x14ac:dyDescent="0.25">
      <c r="A480" s="17" t="s">
        <v>26</v>
      </c>
      <c r="B480" s="32" t="s">
        <v>2413</v>
      </c>
      <c r="C480" s="32" t="s">
        <v>2415</v>
      </c>
      <c r="D480" s="34" t="s">
        <v>2419</v>
      </c>
      <c r="F480" s="17" t="s">
        <v>27</v>
      </c>
      <c r="G480" s="32" t="s">
        <v>2413</v>
      </c>
      <c r="H480" s="32" t="s">
        <v>2415</v>
      </c>
      <c r="I480" s="34" t="s">
        <v>2419</v>
      </c>
      <c r="K480" s="17" t="s">
        <v>28</v>
      </c>
      <c r="L480" s="32" t="s">
        <v>2413</v>
      </c>
      <c r="M480" s="32" t="s">
        <v>2415</v>
      </c>
      <c r="N480" s="34" t="s">
        <v>2419</v>
      </c>
    </row>
    <row r="481" spans="1:14" x14ac:dyDescent="0.25">
      <c r="A481" s="18">
        <v>11</v>
      </c>
      <c r="B481" s="10">
        <v>1</v>
      </c>
      <c r="C481" s="11">
        <v>1.9723865877712033E-3</v>
      </c>
      <c r="D481">
        <f>AVERAGE(A481:A573)</f>
        <v>107.69247311827957</v>
      </c>
      <c r="F481" s="18">
        <v>3.2</v>
      </c>
      <c r="G481" s="10">
        <v>3</v>
      </c>
      <c r="H481" s="11">
        <v>5.9171597633136093E-3</v>
      </c>
      <c r="I481">
        <f>AVERAGE(F481:F506)</f>
        <v>4.523076923076923</v>
      </c>
      <c r="K481" s="18">
        <v>5</v>
      </c>
      <c r="L481" s="10">
        <v>1</v>
      </c>
      <c r="M481" s="11">
        <v>1.9723865877712033E-3</v>
      </c>
      <c r="N481">
        <f>AVERAGE(K481:K504)</f>
        <v>749</v>
      </c>
    </row>
    <row r="482" spans="1:14" x14ac:dyDescent="0.25">
      <c r="A482" s="18">
        <v>11.1</v>
      </c>
      <c r="B482" s="10">
        <v>1</v>
      </c>
      <c r="C482" s="11">
        <v>1.9723865877712033E-3</v>
      </c>
      <c r="F482" s="18">
        <v>3.3</v>
      </c>
      <c r="G482" s="10">
        <v>3</v>
      </c>
      <c r="H482" s="11">
        <v>5.9171597633136093E-3</v>
      </c>
      <c r="K482" s="18">
        <v>7</v>
      </c>
      <c r="L482" s="10">
        <v>1</v>
      </c>
      <c r="M482" s="11">
        <v>1.9723865877712033E-3</v>
      </c>
    </row>
    <row r="483" spans="1:14" x14ac:dyDescent="0.25">
      <c r="A483" s="18">
        <v>11.2</v>
      </c>
      <c r="B483" s="10">
        <v>1</v>
      </c>
      <c r="C483" s="11">
        <v>1.9723865877712033E-3</v>
      </c>
      <c r="F483" s="18">
        <v>3.4</v>
      </c>
      <c r="G483" s="10">
        <v>4</v>
      </c>
      <c r="H483" s="11">
        <v>7.889546351084813E-3</v>
      </c>
      <c r="K483" s="18">
        <v>9</v>
      </c>
      <c r="L483" s="10">
        <v>1</v>
      </c>
      <c r="M483" s="11">
        <v>1.9723865877712033E-3</v>
      </c>
    </row>
    <row r="484" spans="1:14" x14ac:dyDescent="0.25">
      <c r="A484" s="18">
        <v>11.8</v>
      </c>
      <c r="B484" s="10">
        <v>1</v>
      </c>
      <c r="C484" s="11">
        <v>1.9723865877712033E-3</v>
      </c>
      <c r="F484" s="18">
        <v>3.5</v>
      </c>
      <c r="G484" s="10">
        <v>3</v>
      </c>
      <c r="H484" s="11">
        <v>5.9171597633136093E-3</v>
      </c>
      <c r="K484" s="18">
        <v>28</v>
      </c>
      <c r="L484" s="10">
        <v>1</v>
      </c>
      <c r="M484" s="11">
        <v>1.9723865877712033E-3</v>
      </c>
    </row>
    <row r="485" spans="1:14" x14ac:dyDescent="0.25">
      <c r="A485" s="18">
        <v>11.9</v>
      </c>
      <c r="B485" s="10">
        <v>1</v>
      </c>
      <c r="C485" s="11">
        <v>1.9723865877712033E-3</v>
      </c>
      <c r="F485" s="18">
        <v>3.6</v>
      </c>
      <c r="G485" s="10">
        <v>2</v>
      </c>
      <c r="H485" s="11">
        <v>3.9447731755424065E-3</v>
      </c>
      <c r="K485" s="18">
        <v>31</v>
      </c>
      <c r="L485" s="10">
        <v>2</v>
      </c>
      <c r="M485" s="11">
        <v>3.9447731755424065E-3</v>
      </c>
    </row>
    <row r="486" spans="1:14" x14ac:dyDescent="0.25">
      <c r="A486" s="18">
        <v>12</v>
      </c>
      <c r="B486" s="10">
        <v>2</v>
      </c>
      <c r="C486" s="11">
        <v>3.9447731755424065E-3</v>
      </c>
      <c r="F486" s="18">
        <v>3.7</v>
      </c>
      <c r="G486" s="10">
        <v>8</v>
      </c>
      <c r="H486" s="11">
        <v>1.5779092702169626E-2</v>
      </c>
      <c r="K486" s="18">
        <v>44</v>
      </c>
      <c r="L486" s="10">
        <v>1</v>
      </c>
      <c r="M486" s="11">
        <v>1.9723865877712033E-3</v>
      </c>
    </row>
    <row r="487" spans="1:14" x14ac:dyDescent="0.25">
      <c r="A487" s="18">
        <v>12.2</v>
      </c>
      <c r="B487" s="10">
        <v>1</v>
      </c>
      <c r="C487" s="11">
        <v>1.9723865877712033E-3</v>
      </c>
      <c r="F487" s="18">
        <v>3.8</v>
      </c>
      <c r="G487" s="10">
        <v>13</v>
      </c>
      <c r="H487" s="11">
        <v>2.564102564102564E-2</v>
      </c>
      <c r="K487" s="18">
        <v>46</v>
      </c>
      <c r="L487" s="10">
        <v>1</v>
      </c>
      <c r="M487" s="11">
        <v>1.9723865877712033E-3</v>
      </c>
    </row>
    <row r="488" spans="1:14" x14ac:dyDescent="0.25">
      <c r="A488" s="18">
        <v>12.9</v>
      </c>
      <c r="B488" s="10">
        <v>1</v>
      </c>
      <c r="C488" s="11">
        <v>1.9723865877712033E-3</v>
      </c>
      <c r="F488" s="18">
        <v>3.9</v>
      </c>
      <c r="G488" s="10">
        <v>12</v>
      </c>
      <c r="H488" s="11">
        <v>2.3668639053254437E-2</v>
      </c>
      <c r="K488" s="18">
        <v>53</v>
      </c>
      <c r="L488" s="10">
        <v>1</v>
      </c>
      <c r="M488" s="11">
        <v>1.9723865877712033E-3</v>
      </c>
    </row>
    <row r="489" spans="1:14" x14ac:dyDescent="0.25">
      <c r="A489" s="18">
        <v>13.2</v>
      </c>
      <c r="B489" s="10">
        <v>2</v>
      </c>
      <c r="C489" s="11">
        <v>3.9447731755424065E-3</v>
      </c>
      <c r="F489" s="18">
        <v>4</v>
      </c>
      <c r="G489" s="10">
        <v>34</v>
      </c>
      <c r="H489" s="11">
        <v>6.7061143984220903E-2</v>
      </c>
      <c r="K489" s="18">
        <v>57</v>
      </c>
      <c r="L489" s="10">
        <v>1</v>
      </c>
      <c r="M489" s="11">
        <v>1.9723865877712033E-3</v>
      </c>
    </row>
    <row r="490" spans="1:14" x14ac:dyDescent="0.25">
      <c r="A490" s="18">
        <v>13.4</v>
      </c>
      <c r="B490" s="10">
        <v>1</v>
      </c>
      <c r="C490" s="11">
        <v>1.9723865877712033E-3</v>
      </c>
      <c r="F490" s="18">
        <v>4.0999999999999996</v>
      </c>
      <c r="G490" s="10">
        <v>30</v>
      </c>
      <c r="H490" s="11">
        <v>5.9171597633136092E-2</v>
      </c>
      <c r="K490" s="18">
        <v>58</v>
      </c>
      <c r="L490" s="10">
        <v>1</v>
      </c>
      <c r="M490" s="11">
        <v>1.9723865877712033E-3</v>
      </c>
    </row>
    <row r="491" spans="1:14" x14ac:dyDescent="0.25">
      <c r="A491" s="18">
        <v>13.6</v>
      </c>
      <c r="B491" s="10">
        <v>2</v>
      </c>
      <c r="C491" s="11">
        <v>3.9447731755424065E-3</v>
      </c>
      <c r="F491" s="18">
        <v>4.2</v>
      </c>
      <c r="G491" s="10">
        <v>28</v>
      </c>
      <c r="H491" s="11">
        <v>5.5226824457593686E-2</v>
      </c>
      <c r="K491" s="18">
        <v>138</v>
      </c>
      <c r="L491" s="10">
        <v>1</v>
      </c>
      <c r="M491" s="11">
        <v>1.9723865877712033E-3</v>
      </c>
    </row>
    <row r="492" spans="1:14" x14ac:dyDescent="0.25">
      <c r="A492" s="18">
        <v>13.7</v>
      </c>
      <c r="B492" s="10">
        <v>1</v>
      </c>
      <c r="C492" s="11">
        <v>1.9723865877712033E-3</v>
      </c>
      <c r="F492" s="18">
        <v>4.3</v>
      </c>
      <c r="G492" s="10">
        <v>28</v>
      </c>
      <c r="H492" s="11">
        <v>5.5226824457593686E-2</v>
      </c>
      <c r="K492" s="18">
        <v>186</v>
      </c>
      <c r="L492" s="10">
        <v>1</v>
      </c>
      <c r="M492" s="11">
        <v>1.9723865877712033E-3</v>
      </c>
    </row>
    <row r="493" spans="1:14" x14ac:dyDescent="0.25">
      <c r="A493" s="18">
        <v>13.8</v>
      </c>
      <c r="B493" s="10">
        <v>1</v>
      </c>
      <c r="C493" s="11">
        <v>1.9723865877712033E-3</v>
      </c>
      <c r="F493" s="18">
        <v>4.4000000000000004</v>
      </c>
      <c r="G493" s="10">
        <v>35</v>
      </c>
      <c r="H493" s="11">
        <v>6.9033530571992116E-2</v>
      </c>
      <c r="K493" s="18">
        <v>204</v>
      </c>
      <c r="L493" s="10">
        <v>1</v>
      </c>
      <c r="M493" s="11">
        <v>1.9723865877712033E-3</v>
      </c>
    </row>
    <row r="494" spans="1:14" x14ac:dyDescent="0.25">
      <c r="A494" s="18">
        <v>13.9</v>
      </c>
      <c r="B494" s="10">
        <v>1</v>
      </c>
      <c r="C494" s="11">
        <v>1.9723865877712033E-3</v>
      </c>
      <c r="F494" s="18">
        <v>4.5</v>
      </c>
      <c r="G494" s="10">
        <v>31</v>
      </c>
      <c r="H494" s="11">
        <v>6.1143984220907298E-2</v>
      </c>
      <c r="K494" s="18">
        <v>225</v>
      </c>
      <c r="L494" s="10">
        <v>1</v>
      </c>
      <c r="M494" s="11">
        <v>1.9723865877712033E-3</v>
      </c>
    </row>
    <row r="495" spans="1:14" x14ac:dyDescent="0.25">
      <c r="A495" s="18">
        <v>14.3</v>
      </c>
      <c r="B495" s="10">
        <v>1</v>
      </c>
      <c r="C495" s="11">
        <v>1.9723865877712033E-3</v>
      </c>
      <c r="F495" s="18">
        <v>4.5999999999999996</v>
      </c>
      <c r="G495" s="10">
        <v>36</v>
      </c>
      <c r="H495" s="11">
        <v>7.1005917159763315E-2</v>
      </c>
      <c r="K495" s="18">
        <v>232</v>
      </c>
      <c r="L495" s="10">
        <v>1</v>
      </c>
      <c r="M495" s="11">
        <v>1.9723865877712033E-3</v>
      </c>
    </row>
    <row r="496" spans="1:14" x14ac:dyDescent="0.25">
      <c r="A496" s="18">
        <v>14.5</v>
      </c>
      <c r="B496" s="10">
        <v>1</v>
      </c>
      <c r="C496" s="11">
        <v>1.9723865877712033E-3</v>
      </c>
      <c r="F496" s="18">
        <v>4.7</v>
      </c>
      <c r="G496" s="10">
        <v>34</v>
      </c>
      <c r="H496" s="11">
        <v>6.7061143984220903E-2</v>
      </c>
      <c r="K496" s="18">
        <v>340</v>
      </c>
      <c r="L496" s="10">
        <v>1</v>
      </c>
      <c r="M496" s="11">
        <v>1.9723865877712033E-3</v>
      </c>
    </row>
    <row r="497" spans="1:18" x14ac:dyDescent="0.25">
      <c r="A497" s="18">
        <v>14.6</v>
      </c>
      <c r="B497" s="10">
        <v>1</v>
      </c>
      <c r="C497" s="11">
        <v>1.9723865877712033E-3</v>
      </c>
      <c r="F497" s="18">
        <v>4.8</v>
      </c>
      <c r="G497" s="10">
        <v>26</v>
      </c>
      <c r="H497" s="11">
        <v>5.128205128205128E-2</v>
      </c>
      <c r="K497" s="18">
        <v>665</v>
      </c>
      <c r="L497" s="10">
        <v>1</v>
      </c>
      <c r="M497" s="11">
        <v>1.9723865877712033E-3</v>
      </c>
    </row>
    <row r="498" spans="1:18" x14ac:dyDescent="0.25">
      <c r="A498" s="18">
        <v>15.2</v>
      </c>
      <c r="B498" s="10">
        <v>1</v>
      </c>
      <c r="C498" s="11">
        <v>1.9723865877712033E-3</v>
      </c>
      <c r="F498" s="18">
        <v>4.9000000000000004</v>
      </c>
      <c r="G498" s="10">
        <v>15</v>
      </c>
      <c r="H498" s="11">
        <v>2.9585798816568046E-2</v>
      </c>
      <c r="K498" s="18">
        <v>735</v>
      </c>
      <c r="L498" s="10">
        <v>1</v>
      </c>
      <c r="M498" s="11">
        <v>1.9723865877712033E-3</v>
      </c>
    </row>
    <row r="499" spans="1:18" x14ac:dyDescent="0.25">
      <c r="A499" s="18">
        <v>18.100000000000001</v>
      </c>
      <c r="B499" s="10">
        <v>1</v>
      </c>
      <c r="C499" s="11">
        <v>1.9723865877712033E-3</v>
      </c>
      <c r="F499" s="18">
        <v>5</v>
      </c>
      <c r="G499" s="10">
        <v>23</v>
      </c>
      <c r="H499" s="11">
        <v>4.5364891518737675E-2</v>
      </c>
      <c r="K499" s="18">
        <v>924</v>
      </c>
      <c r="L499" s="10">
        <v>1</v>
      </c>
      <c r="M499" s="11">
        <v>1.9723865877712033E-3</v>
      </c>
    </row>
    <row r="500" spans="1:18" x14ac:dyDescent="0.25">
      <c r="A500" s="18">
        <v>82</v>
      </c>
      <c r="B500" s="10">
        <v>1</v>
      </c>
      <c r="C500" s="11">
        <v>1.9723865877712033E-3</v>
      </c>
      <c r="F500" s="18">
        <v>5.0999999999999996</v>
      </c>
      <c r="G500" s="10">
        <v>11</v>
      </c>
      <c r="H500" s="11">
        <v>2.1696252465483234E-2</v>
      </c>
      <c r="K500" s="18">
        <v>1407</v>
      </c>
      <c r="L500" s="10">
        <v>1</v>
      </c>
      <c r="M500" s="11">
        <v>1.9723865877712033E-3</v>
      </c>
    </row>
    <row r="501" spans="1:18" x14ac:dyDescent="0.25">
      <c r="A501" s="18">
        <v>86</v>
      </c>
      <c r="B501" s="10">
        <v>1</v>
      </c>
      <c r="C501" s="11">
        <v>1.9723865877712033E-3</v>
      </c>
      <c r="F501" s="18">
        <v>5.2</v>
      </c>
      <c r="G501" s="10">
        <v>6</v>
      </c>
      <c r="H501" s="11">
        <v>1.1834319526627219E-2</v>
      </c>
      <c r="K501" s="18">
        <v>1413</v>
      </c>
      <c r="L501" s="10">
        <v>1</v>
      </c>
      <c r="M501" s="11">
        <v>1.9723865877712033E-3</v>
      </c>
    </row>
    <row r="502" spans="1:18" x14ac:dyDescent="0.25">
      <c r="A502" s="18">
        <v>89</v>
      </c>
      <c r="B502" s="10">
        <v>3</v>
      </c>
      <c r="C502" s="11">
        <v>5.9171597633136093E-3</v>
      </c>
      <c r="F502" s="18">
        <v>5.3</v>
      </c>
      <c r="G502" s="10">
        <v>9</v>
      </c>
      <c r="H502" s="11">
        <v>1.7751479289940829E-2</v>
      </c>
      <c r="K502" s="18">
        <v>2240</v>
      </c>
      <c r="L502" s="10">
        <v>1</v>
      </c>
      <c r="M502" s="11">
        <v>1.9723865877712033E-3</v>
      </c>
    </row>
    <row r="503" spans="1:18" x14ac:dyDescent="0.25">
      <c r="A503" s="18">
        <v>93</v>
      </c>
      <c r="B503" s="10">
        <v>1</v>
      </c>
      <c r="C503" s="11">
        <v>1.9723865877712033E-3</v>
      </c>
      <c r="F503" s="18">
        <v>5.5</v>
      </c>
      <c r="G503" s="10">
        <v>1</v>
      </c>
      <c r="H503" s="11">
        <v>1.9723865877712033E-3</v>
      </c>
      <c r="K503" s="18">
        <v>2833</v>
      </c>
      <c r="L503" s="10">
        <v>1</v>
      </c>
      <c r="M503" s="11">
        <v>1.9723865877712033E-3</v>
      </c>
    </row>
    <row r="504" spans="1:18" x14ac:dyDescent="0.25">
      <c r="A504" s="18">
        <v>94</v>
      </c>
      <c r="B504" s="10">
        <v>2</v>
      </c>
      <c r="C504" s="11">
        <v>3.9447731755424065E-3</v>
      </c>
      <c r="F504" s="18">
        <v>5.7</v>
      </c>
      <c r="G504" s="10">
        <v>2</v>
      </c>
      <c r="H504" s="11">
        <v>3.9447731755424065E-3</v>
      </c>
      <c r="K504" s="18">
        <v>6096</v>
      </c>
      <c r="L504" s="10">
        <v>1</v>
      </c>
      <c r="M504" s="11">
        <v>1.9723865877712033E-3</v>
      </c>
    </row>
    <row r="505" spans="1:18" x14ac:dyDescent="0.25">
      <c r="A505" s="18">
        <v>97</v>
      </c>
      <c r="B505" s="10">
        <v>2</v>
      </c>
      <c r="C505" s="11">
        <v>3.9447731755424065E-3</v>
      </c>
      <c r="F505" s="18">
        <v>6</v>
      </c>
      <c r="G505" s="10">
        <v>3</v>
      </c>
      <c r="H505" s="11">
        <v>5.9171597633136093E-3</v>
      </c>
      <c r="K505" s="18" t="s">
        <v>2416</v>
      </c>
      <c r="L505" s="10">
        <v>482</v>
      </c>
      <c r="M505" s="11">
        <v>0.95069033530571989</v>
      </c>
    </row>
    <row r="506" spans="1:18" x14ac:dyDescent="0.25">
      <c r="A506" s="18">
        <v>100</v>
      </c>
      <c r="B506" s="10">
        <v>2</v>
      </c>
      <c r="C506" s="11">
        <v>3.9447731755424065E-3</v>
      </c>
      <c r="F506" s="18">
        <v>6.9</v>
      </c>
      <c r="G506" s="10">
        <v>1</v>
      </c>
      <c r="H506" s="11">
        <v>1.9723865877712033E-3</v>
      </c>
      <c r="K506" s="18" t="s">
        <v>581</v>
      </c>
      <c r="L506" s="10">
        <v>507</v>
      </c>
      <c r="M506" s="11">
        <v>1</v>
      </c>
    </row>
    <row r="507" spans="1:18" x14ac:dyDescent="0.25">
      <c r="A507" s="18">
        <v>101</v>
      </c>
      <c r="B507" s="10">
        <v>4</v>
      </c>
      <c r="C507" s="11">
        <v>7.889546351084813E-3</v>
      </c>
      <c r="F507" s="18" t="s">
        <v>2416</v>
      </c>
      <c r="G507" s="10">
        <v>106</v>
      </c>
      <c r="H507" s="11">
        <v>0.20907297830374755</v>
      </c>
    </row>
    <row r="508" spans="1:18" x14ac:dyDescent="0.25">
      <c r="A508" s="18">
        <v>102</v>
      </c>
      <c r="B508" s="10">
        <v>3</v>
      </c>
      <c r="C508" s="11">
        <v>5.9171597633136093E-3</v>
      </c>
      <c r="F508" s="18" t="s">
        <v>581</v>
      </c>
      <c r="G508" s="10">
        <v>507</v>
      </c>
      <c r="H508" s="11">
        <v>1</v>
      </c>
    </row>
    <row r="509" spans="1:18" x14ac:dyDescent="0.25">
      <c r="A509" s="18">
        <v>103</v>
      </c>
      <c r="B509" s="10">
        <v>3</v>
      </c>
      <c r="C509" s="11">
        <v>5.9171597633136093E-3</v>
      </c>
    </row>
    <row r="510" spans="1:18" x14ac:dyDescent="0.25">
      <c r="A510" s="18">
        <v>105</v>
      </c>
      <c r="B510" s="10">
        <v>3</v>
      </c>
      <c r="C510" s="11">
        <v>5.9171597633136093E-3</v>
      </c>
    </row>
    <row r="511" spans="1:18" x14ac:dyDescent="0.25">
      <c r="A511" s="18">
        <v>107</v>
      </c>
      <c r="B511" s="10">
        <v>2</v>
      </c>
      <c r="C511" s="11">
        <v>3.9447731755424065E-3</v>
      </c>
    </row>
    <row r="512" spans="1:18" x14ac:dyDescent="0.25">
      <c r="A512" s="18">
        <v>108</v>
      </c>
      <c r="B512" s="10">
        <v>5</v>
      </c>
      <c r="C512" s="11">
        <v>9.8619329388560158E-3</v>
      </c>
      <c r="F512" s="17" t="s">
        <v>29</v>
      </c>
      <c r="G512" s="32" t="s">
        <v>2413</v>
      </c>
      <c r="H512" s="32" t="s">
        <v>2415</v>
      </c>
      <c r="I512" s="34" t="s">
        <v>2419</v>
      </c>
      <c r="J512" s="17"/>
      <c r="K512" s="17" t="s">
        <v>2423</v>
      </c>
      <c r="L512" s="32" t="s">
        <v>2413</v>
      </c>
      <c r="M512" s="32" t="s">
        <v>2415</v>
      </c>
      <c r="N512" s="34" t="s">
        <v>2419</v>
      </c>
      <c r="O512" s="17" t="s">
        <v>2424</v>
      </c>
      <c r="P512" s="32" t="s">
        <v>2413</v>
      </c>
      <c r="Q512" s="32" t="s">
        <v>2415</v>
      </c>
      <c r="R512" s="34" t="s">
        <v>2419</v>
      </c>
    </row>
    <row r="513" spans="1:18" x14ac:dyDescent="0.25">
      <c r="A513" s="18">
        <v>109</v>
      </c>
      <c r="B513" s="10">
        <v>4</v>
      </c>
      <c r="C513" s="11">
        <v>7.889546351084813E-3</v>
      </c>
      <c r="F513" s="18">
        <v>5.6</v>
      </c>
      <c r="G513" s="10">
        <v>1</v>
      </c>
      <c r="H513" s="11">
        <v>1.9723865877712033E-3</v>
      </c>
      <c r="I513">
        <f>AVERAGE(F513:F524)</f>
        <v>54.691666666666663</v>
      </c>
      <c r="K513" s="18">
        <v>1.9</v>
      </c>
      <c r="L513" s="10">
        <v>1</v>
      </c>
      <c r="M513" s="11">
        <v>1.9723865877712033E-3</v>
      </c>
      <c r="N513">
        <f>AVERAGE(K513:K558)</f>
        <v>4.6608695652173919</v>
      </c>
      <c r="O513" s="18">
        <v>0.5</v>
      </c>
      <c r="P513" s="10">
        <v>1</v>
      </c>
      <c r="Q513" s="11">
        <v>1.9723865877712033E-3</v>
      </c>
      <c r="R513">
        <f>AVERAGE(O513:O548)</f>
        <v>2.5277777777777777</v>
      </c>
    </row>
    <row r="514" spans="1:18" x14ac:dyDescent="0.25">
      <c r="A514" s="18">
        <v>110</v>
      </c>
      <c r="B514" s="10">
        <v>8</v>
      </c>
      <c r="C514" s="11">
        <v>1.5779092702169626E-2</v>
      </c>
      <c r="F514" s="18">
        <v>6.5</v>
      </c>
      <c r="G514" s="10">
        <v>1</v>
      </c>
      <c r="H514" s="11">
        <v>1.9723865877712033E-3</v>
      </c>
      <c r="K514" s="18">
        <v>2</v>
      </c>
      <c r="L514" s="10">
        <v>1</v>
      </c>
      <c r="M514" s="11">
        <v>1.9723865877712033E-3</v>
      </c>
      <c r="O514" s="18">
        <v>0.7</v>
      </c>
      <c r="P514" s="10">
        <v>2</v>
      </c>
      <c r="Q514" s="11">
        <v>3.9447731755424065E-3</v>
      </c>
    </row>
    <row r="515" spans="1:18" x14ac:dyDescent="0.25">
      <c r="A515" s="18">
        <v>111</v>
      </c>
      <c r="B515" s="10">
        <v>6</v>
      </c>
      <c r="C515" s="11">
        <v>1.1834319526627219E-2</v>
      </c>
      <c r="F515" s="18">
        <v>8</v>
      </c>
      <c r="G515" s="10">
        <v>1</v>
      </c>
      <c r="H515" s="11">
        <v>1.9723865877712033E-3</v>
      </c>
      <c r="K515" s="18">
        <v>2.2999999999999998</v>
      </c>
      <c r="L515" s="10">
        <v>2</v>
      </c>
      <c r="M515" s="11">
        <v>3.9447731755424065E-3</v>
      </c>
      <c r="O515" s="18">
        <v>0.9</v>
      </c>
      <c r="P515" s="10">
        <v>3</v>
      </c>
      <c r="Q515" s="11">
        <v>5.9171597633136093E-3</v>
      </c>
    </row>
    <row r="516" spans="1:18" x14ac:dyDescent="0.25">
      <c r="A516" s="18">
        <v>112</v>
      </c>
      <c r="B516" s="10">
        <v>4</v>
      </c>
      <c r="C516" s="11">
        <v>7.889546351084813E-3</v>
      </c>
      <c r="F516" s="18">
        <v>10</v>
      </c>
      <c r="G516" s="10">
        <v>1</v>
      </c>
      <c r="H516" s="11">
        <v>1.9723865877712033E-3</v>
      </c>
      <c r="K516" s="18">
        <v>2.4</v>
      </c>
      <c r="L516" s="10">
        <v>1</v>
      </c>
      <c r="M516" s="11">
        <v>1.9723865877712033E-3</v>
      </c>
      <c r="O516" s="18">
        <v>1</v>
      </c>
      <c r="P516" s="10">
        <v>1</v>
      </c>
      <c r="Q516" s="11">
        <v>1.9723865877712033E-3</v>
      </c>
    </row>
    <row r="517" spans="1:18" x14ac:dyDescent="0.25">
      <c r="A517" s="18">
        <v>113</v>
      </c>
      <c r="B517" s="10">
        <v>7</v>
      </c>
      <c r="C517" s="11">
        <v>1.3806706114398421E-2</v>
      </c>
      <c r="F517" s="18">
        <v>17.5</v>
      </c>
      <c r="G517" s="10">
        <v>1</v>
      </c>
      <c r="H517" s="11">
        <v>1.9723865877712033E-3</v>
      </c>
      <c r="K517" s="18">
        <v>2.6</v>
      </c>
      <c r="L517" s="10">
        <v>2</v>
      </c>
      <c r="M517" s="11">
        <v>3.9447731755424065E-3</v>
      </c>
      <c r="O517" s="18">
        <v>1.1000000000000001</v>
      </c>
      <c r="P517" s="10">
        <v>4</v>
      </c>
      <c r="Q517" s="11">
        <v>7.889546351084813E-3</v>
      </c>
    </row>
    <row r="518" spans="1:18" x14ac:dyDescent="0.25">
      <c r="A518" s="18">
        <v>114</v>
      </c>
      <c r="B518" s="10">
        <v>3</v>
      </c>
      <c r="C518" s="11">
        <v>5.9171597633136093E-3</v>
      </c>
      <c r="F518" s="18">
        <v>27.7</v>
      </c>
      <c r="G518" s="10">
        <v>1</v>
      </c>
      <c r="H518" s="11">
        <v>1.9723865877712033E-3</v>
      </c>
      <c r="K518" s="18">
        <v>2.9</v>
      </c>
      <c r="L518" s="10">
        <v>3</v>
      </c>
      <c r="M518" s="11">
        <v>5.9171597633136093E-3</v>
      </c>
      <c r="O518" s="18">
        <v>1.2</v>
      </c>
      <c r="P518" s="10">
        <v>6</v>
      </c>
      <c r="Q518" s="11">
        <v>1.1834319526627219E-2</v>
      </c>
    </row>
    <row r="519" spans="1:18" x14ac:dyDescent="0.25">
      <c r="A519" s="18">
        <v>115</v>
      </c>
      <c r="B519" s="10">
        <v>7</v>
      </c>
      <c r="C519" s="11">
        <v>1.3806706114398421E-2</v>
      </c>
      <c r="F519" s="18">
        <v>40</v>
      </c>
      <c r="G519" s="10">
        <v>1</v>
      </c>
      <c r="H519" s="11">
        <v>1.9723865877712033E-3</v>
      </c>
      <c r="K519" s="18">
        <v>3</v>
      </c>
      <c r="L519" s="10">
        <v>1</v>
      </c>
      <c r="M519" s="11">
        <v>1.9723865877712033E-3</v>
      </c>
      <c r="O519" s="18">
        <v>1.3</v>
      </c>
      <c r="P519" s="10">
        <v>4</v>
      </c>
      <c r="Q519" s="11">
        <v>7.889546351084813E-3</v>
      </c>
    </row>
    <row r="520" spans="1:18" x14ac:dyDescent="0.25">
      <c r="A520" s="18">
        <v>116</v>
      </c>
      <c r="B520" s="10">
        <v>4</v>
      </c>
      <c r="C520" s="11">
        <v>7.889546351084813E-3</v>
      </c>
      <c r="F520" s="18">
        <v>43.3</v>
      </c>
      <c r="G520" s="10">
        <v>1</v>
      </c>
      <c r="H520" s="11">
        <v>1.9723865877712033E-3</v>
      </c>
      <c r="K520" s="18">
        <v>3.1</v>
      </c>
      <c r="L520" s="10">
        <v>9</v>
      </c>
      <c r="M520" s="11">
        <v>1.7751479289940829E-2</v>
      </c>
      <c r="O520" s="18">
        <v>1.4</v>
      </c>
      <c r="P520" s="10">
        <v>5</v>
      </c>
      <c r="Q520" s="11">
        <v>9.8619329388560158E-3</v>
      </c>
    </row>
    <row r="521" spans="1:18" x14ac:dyDescent="0.25">
      <c r="A521" s="18">
        <v>117</v>
      </c>
      <c r="B521" s="10">
        <v>1</v>
      </c>
      <c r="C521" s="11">
        <v>1.9723865877712033E-3</v>
      </c>
      <c r="F521" s="18">
        <v>55</v>
      </c>
      <c r="G521" s="10">
        <v>1</v>
      </c>
      <c r="H521" s="11">
        <v>1.9723865877712033E-3</v>
      </c>
      <c r="K521" s="18">
        <v>3.2</v>
      </c>
      <c r="L521" s="10">
        <v>3</v>
      </c>
      <c r="M521" s="11">
        <v>5.9171597633136093E-3</v>
      </c>
      <c r="O521" s="18">
        <v>1.5</v>
      </c>
      <c r="P521" s="10">
        <v>4</v>
      </c>
      <c r="Q521" s="11">
        <v>7.889546351084813E-3</v>
      </c>
    </row>
    <row r="522" spans="1:18" x14ac:dyDescent="0.25">
      <c r="A522" s="18">
        <v>118</v>
      </c>
      <c r="B522" s="10">
        <v>7</v>
      </c>
      <c r="C522" s="11">
        <v>1.3806706114398421E-2</v>
      </c>
      <c r="F522" s="18">
        <v>59.4</v>
      </c>
      <c r="G522" s="10">
        <v>1</v>
      </c>
      <c r="H522" s="11">
        <v>1.9723865877712033E-3</v>
      </c>
      <c r="K522" s="18">
        <v>3.3</v>
      </c>
      <c r="L522" s="10">
        <v>2</v>
      </c>
      <c r="M522" s="11">
        <v>3.9447731755424065E-3</v>
      </c>
      <c r="O522" s="18">
        <v>1.6</v>
      </c>
      <c r="P522" s="10">
        <v>5</v>
      </c>
      <c r="Q522" s="11">
        <v>9.8619329388560158E-3</v>
      </c>
    </row>
    <row r="523" spans="1:18" x14ac:dyDescent="0.25">
      <c r="A523" s="18">
        <v>119</v>
      </c>
      <c r="B523" s="10">
        <v>7</v>
      </c>
      <c r="C523" s="11">
        <v>1.3806706114398421E-2</v>
      </c>
      <c r="F523" s="18">
        <v>78</v>
      </c>
      <c r="G523" s="10">
        <v>1</v>
      </c>
      <c r="H523" s="11">
        <v>1.9723865877712033E-3</v>
      </c>
      <c r="K523" s="18">
        <v>3.4</v>
      </c>
      <c r="L523" s="10">
        <v>5</v>
      </c>
      <c r="M523" s="11">
        <v>9.8619329388560158E-3</v>
      </c>
      <c r="O523" s="18">
        <v>1.7</v>
      </c>
      <c r="P523" s="10">
        <v>4</v>
      </c>
      <c r="Q523" s="11">
        <v>7.889546351084813E-3</v>
      </c>
    </row>
    <row r="524" spans="1:18" x14ac:dyDescent="0.25">
      <c r="A524" s="18">
        <v>120</v>
      </c>
      <c r="B524" s="10">
        <v>2</v>
      </c>
      <c r="C524" s="11">
        <v>3.9447731755424065E-3</v>
      </c>
      <c r="F524" s="18">
        <v>305.3</v>
      </c>
      <c r="G524" s="10">
        <v>1</v>
      </c>
      <c r="H524" s="11">
        <v>1.9723865877712033E-3</v>
      </c>
      <c r="K524" s="18">
        <v>3.5</v>
      </c>
      <c r="L524" s="10">
        <v>3</v>
      </c>
      <c r="M524" s="11">
        <v>5.9171597633136093E-3</v>
      </c>
      <c r="O524" s="18">
        <v>1.8</v>
      </c>
      <c r="P524" s="10">
        <v>8</v>
      </c>
      <c r="Q524" s="11">
        <v>1.5779092702169626E-2</v>
      </c>
    </row>
    <row r="525" spans="1:18" x14ac:dyDescent="0.25">
      <c r="A525" s="18">
        <v>121</v>
      </c>
      <c r="B525" s="10">
        <v>3</v>
      </c>
      <c r="C525" s="11">
        <v>5.9171597633136093E-3</v>
      </c>
      <c r="F525" s="18" t="s">
        <v>2416</v>
      </c>
      <c r="G525" s="10">
        <v>495</v>
      </c>
      <c r="H525" s="11">
        <v>0.97633136094674555</v>
      </c>
      <c r="K525" s="18">
        <v>3.6</v>
      </c>
      <c r="L525" s="10">
        <v>4</v>
      </c>
      <c r="M525" s="11">
        <v>7.889546351084813E-3</v>
      </c>
      <c r="O525" s="18">
        <v>1.9</v>
      </c>
      <c r="P525" s="10">
        <v>11</v>
      </c>
      <c r="Q525" s="11">
        <v>2.1696252465483234E-2</v>
      </c>
    </row>
    <row r="526" spans="1:18" x14ac:dyDescent="0.25">
      <c r="A526" s="18">
        <v>122</v>
      </c>
      <c r="B526" s="10">
        <v>6</v>
      </c>
      <c r="C526" s="11">
        <v>1.1834319526627219E-2</v>
      </c>
      <c r="F526" s="18" t="s">
        <v>581</v>
      </c>
      <c r="G526" s="10">
        <v>507</v>
      </c>
      <c r="H526" s="11">
        <v>1</v>
      </c>
      <c r="K526" s="18">
        <v>3.7</v>
      </c>
      <c r="L526" s="10">
        <v>6</v>
      </c>
      <c r="M526" s="11">
        <v>1.1834319526627219E-2</v>
      </c>
      <c r="O526" s="18">
        <v>2</v>
      </c>
      <c r="P526" s="10">
        <v>6</v>
      </c>
      <c r="Q526" s="11">
        <v>1.1834319526627219E-2</v>
      </c>
    </row>
    <row r="527" spans="1:18" x14ac:dyDescent="0.25">
      <c r="A527" s="18">
        <v>123</v>
      </c>
      <c r="B527" s="10">
        <v>3</v>
      </c>
      <c r="C527" s="11">
        <v>5.9171597633136093E-3</v>
      </c>
      <c r="K527" s="18">
        <v>3.8</v>
      </c>
      <c r="L527" s="10">
        <v>3</v>
      </c>
      <c r="M527" s="11">
        <v>5.9171597633136093E-3</v>
      </c>
      <c r="O527" s="18">
        <v>2.1</v>
      </c>
      <c r="P527" s="10">
        <v>5</v>
      </c>
      <c r="Q527" s="11">
        <v>9.8619329388560158E-3</v>
      </c>
    </row>
    <row r="528" spans="1:18" x14ac:dyDescent="0.25">
      <c r="A528" s="18">
        <v>124</v>
      </c>
      <c r="B528" s="10">
        <v>13</v>
      </c>
      <c r="C528" s="11">
        <v>2.564102564102564E-2</v>
      </c>
      <c r="K528" s="18">
        <v>3.9</v>
      </c>
      <c r="L528" s="10">
        <v>11</v>
      </c>
      <c r="M528" s="11">
        <v>2.1696252465483234E-2</v>
      </c>
      <c r="O528" s="18">
        <v>2.2000000000000002</v>
      </c>
      <c r="P528" s="10">
        <v>5</v>
      </c>
      <c r="Q528" s="11">
        <v>9.8619329388560158E-3</v>
      </c>
    </row>
    <row r="529" spans="1:17" x14ac:dyDescent="0.25">
      <c r="A529" s="18">
        <v>125</v>
      </c>
      <c r="B529" s="10">
        <v>3</v>
      </c>
      <c r="C529" s="11">
        <v>5.9171597633136093E-3</v>
      </c>
      <c r="F529" s="17" t="s">
        <v>32</v>
      </c>
      <c r="G529" s="32" t="s">
        <v>2413</v>
      </c>
      <c r="H529" s="32" t="s">
        <v>2415</v>
      </c>
      <c r="I529" s="34" t="s">
        <v>2419</v>
      </c>
      <c r="J529" s="17"/>
      <c r="K529" s="35">
        <v>4</v>
      </c>
      <c r="L529" s="36">
        <v>6</v>
      </c>
      <c r="M529" s="37">
        <v>1.1834319526627219E-2</v>
      </c>
      <c r="N529" s="17"/>
      <c r="O529" s="35">
        <v>2.2999999999999998</v>
      </c>
      <c r="P529" s="36">
        <v>7</v>
      </c>
      <c r="Q529" s="37">
        <v>1.3806706114398421E-2</v>
      </c>
    </row>
    <row r="530" spans="1:17" x14ac:dyDescent="0.25">
      <c r="A530" s="18">
        <v>126</v>
      </c>
      <c r="B530" s="10">
        <v>7</v>
      </c>
      <c r="C530" s="11">
        <v>1.3806706114398421E-2</v>
      </c>
      <c r="F530" s="18" t="s">
        <v>50</v>
      </c>
      <c r="G530" s="10">
        <v>345</v>
      </c>
      <c r="H530" s="11">
        <v>0.68047337278106512</v>
      </c>
      <c r="I530" t="e">
        <f>AVERAGE(F530:F581)</f>
        <v>#DIV/0!</v>
      </c>
      <c r="K530" s="18">
        <v>4.0999999999999996</v>
      </c>
      <c r="L530" s="10">
        <v>4</v>
      </c>
      <c r="M530" s="11">
        <v>7.889546351084813E-3</v>
      </c>
      <c r="O530" s="18">
        <v>2.4</v>
      </c>
      <c r="P530" s="10">
        <v>9</v>
      </c>
      <c r="Q530" s="11">
        <v>1.7751479289940829E-2</v>
      </c>
    </row>
    <row r="531" spans="1:17" x14ac:dyDescent="0.25">
      <c r="A531" s="18">
        <v>127</v>
      </c>
      <c r="B531" s="10">
        <v>6</v>
      </c>
      <c r="C531" s="11">
        <v>1.1834319526627219E-2</v>
      </c>
      <c r="F531" s="18" t="s">
        <v>52</v>
      </c>
      <c r="G531" s="10">
        <v>1</v>
      </c>
      <c r="H531" s="11">
        <v>1.9723865877712033E-3</v>
      </c>
      <c r="K531" s="18">
        <v>4.2</v>
      </c>
      <c r="L531" s="10">
        <v>7</v>
      </c>
      <c r="M531" s="11">
        <v>1.3806706114398421E-2</v>
      </c>
      <c r="O531" s="18">
        <v>2.5</v>
      </c>
      <c r="P531" s="10">
        <v>9</v>
      </c>
      <c r="Q531" s="11">
        <v>1.7751479289940829E-2</v>
      </c>
    </row>
    <row r="532" spans="1:17" x14ac:dyDescent="0.25">
      <c r="A532" s="18">
        <v>128</v>
      </c>
      <c r="B532" s="10">
        <v>10</v>
      </c>
      <c r="C532" s="11">
        <v>1.9723865877712032E-2</v>
      </c>
      <c r="F532" s="18" t="s">
        <v>51</v>
      </c>
      <c r="G532" s="10">
        <v>155</v>
      </c>
      <c r="H532" s="11">
        <v>0.3057199211045365</v>
      </c>
      <c r="K532" s="18">
        <v>4.3</v>
      </c>
      <c r="L532" s="10">
        <v>5</v>
      </c>
      <c r="M532" s="11">
        <v>9.8619329388560158E-3</v>
      </c>
      <c r="O532" s="18">
        <v>2.6</v>
      </c>
      <c r="P532" s="10">
        <v>4</v>
      </c>
      <c r="Q532" s="11">
        <v>7.889546351084813E-3</v>
      </c>
    </row>
    <row r="533" spans="1:17" x14ac:dyDescent="0.25">
      <c r="A533" s="18">
        <v>129</v>
      </c>
      <c r="B533" s="10">
        <v>10</v>
      </c>
      <c r="C533" s="11">
        <v>1.9723865877712032E-2</v>
      </c>
      <c r="F533" s="18" t="s">
        <v>2416</v>
      </c>
      <c r="G533" s="10">
        <v>6</v>
      </c>
      <c r="H533" s="11">
        <v>1.1834319526627219E-2</v>
      </c>
      <c r="K533" s="18">
        <v>4.4000000000000004</v>
      </c>
      <c r="L533" s="10">
        <v>5</v>
      </c>
      <c r="M533" s="11">
        <v>9.8619329388560158E-3</v>
      </c>
      <c r="O533" s="18">
        <v>2.7</v>
      </c>
      <c r="P533" s="10">
        <v>4</v>
      </c>
      <c r="Q533" s="11">
        <v>7.889546351084813E-3</v>
      </c>
    </row>
    <row r="534" spans="1:17" x14ac:dyDescent="0.25">
      <c r="A534" s="18">
        <v>130</v>
      </c>
      <c r="B534" s="10">
        <v>8</v>
      </c>
      <c r="C534" s="11">
        <v>1.5779092702169626E-2</v>
      </c>
      <c r="F534" s="18" t="s">
        <v>581</v>
      </c>
      <c r="G534" s="10">
        <v>507</v>
      </c>
      <c r="H534" s="11">
        <v>1</v>
      </c>
      <c r="K534" s="18">
        <v>4.5</v>
      </c>
      <c r="L534" s="10">
        <v>9</v>
      </c>
      <c r="M534" s="11">
        <v>1.7751479289940829E-2</v>
      </c>
      <c r="O534" s="18">
        <v>2.8</v>
      </c>
      <c r="P534" s="10">
        <v>3</v>
      </c>
      <c r="Q534" s="11">
        <v>5.9171597633136093E-3</v>
      </c>
    </row>
    <row r="535" spans="1:17" x14ac:dyDescent="0.25">
      <c r="A535" s="18">
        <v>131</v>
      </c>
      <c r="B535" s="10">
        <v>4</v>
      </c>
      <c r="C535" s="11">
        <v>7.889546351084813E-3</v>
      </c>
      <c r="K535" s="18">
        <v>4.5999999999999996</v>
      </c>
      <c r="L535" s="10">
        <v>6</v>
      </c>
      <c r="M535" s="11">
        <v>1.1834319526627219E-2</v>
      </c>
      <c r="O535" s="18">
        <v>2.9</v>
      </c>
      <c r="P535" s="10">
        <v>4</v>
      </c>
      <c r="Q535" s="11">
        <v>7.889546351084813E-3</v>
      </c>
    </row>
    <row r="536" spans="1:17" x14ac:dyDescent="0.25">
      <c r="A536" s="18">
        <v>132</v>
      </c>
      <c r="B536" s="10">
        <v>2</v>
      </c>
      <c r="C536" s="11">
        <v>3.9447731755424065E-3</v>
      </c>
      <c r="K536" s="18">
        <v>4.7</v>
      </c>
      <c r="L536" s="10">
        <v>9</v>
      </c>
      <c r="M536" s="11">
        <v>1.7751479289940829E-2</v>
      </c>
      <c r="O536" s="18">
        <v>3.1</v>
      </c>
      <c r="P536" s="10">
        <v>3</v>
      </c>
      <c r="Q536" s="11">
        <v>5.9171597633136093E-3</v>
      </c>
    </row>
    <row r="537" spans="1:17" x14ac:dyDescent="0.25">
      <c r="A537" s="18">
        <v>133</v>
      </c>
      <c r="B537" s="10">
        <v>9</v>
      </c>
      <c r="C537" s="11">
        <v>1.7751479289940829E-2</v>
      </c>
      <c r="F537" s="17" t="s">
        <v>33</v>
      </c>
      <c r="G537" s="32" t="s">
        <v>2413</v>
      </c>
      <c r="H537" s="32" t="s">
        <v>2415</v>
      </c>
      <c r="I537" s="34" t="s">
        <v>2419</v>
      </c>
      <c r="J537" s="17"/>
      <c r="K537" s="35">
        <v>4.8</v>
      </c>
      <c r="L537" s="36">
        <v>2</v>
      </c>
      <c r="M537" s="37">
        <v>3.9447731755424065E-3</v>
      </c>
      <c r="N537" s="17"/>
      <c r="O537" s="35">
        <v>3.2</v>
      </c>
      <c r="P537" s="36">
        <v>5</v>
      </c>
      <c r="Q537" s="37">
        <v>9.8619329388560158E-3</v>
      </c>
    </row>
    <row r="538" spans="1:17" x14ac:dyDescent="0.25">
      <c r="A538" s="18">
        <v>134</v>
      </c>
      <c r="B538" s="10">
        <v>6</v>
      </c>
      <c r="C538" s="11">
        <v>1.1834319526627219E-2</v>
      </c>
      <c r="F538" s="18" t="s">
        <v>50</v>
      </c>
      <c r="G538" s="10">
        <v>322</v>
      </c>
      <c r="H538" s="11">
        <v>0.63510848126232744</v>
      </c>
      <c r="I538" t="e">
        <f>AVERAGE(F538:F589)</f>
        <v>#DIV/0!</v>
      </c>
      <c r="K538" s="18">
        <v>4.9000000000000004</v>
      </c>
      <c r="L538" s="10">
        <v>4</v>
      </c>
      <c r="M538" s="11">
        <v>7.889546351084813E-3</v>
      </c>
      <c r="O538" s="18">
        <v>3.3</v>
      </c>
      <c r="P538" s="10">
        <v>5</v>
      </c>
      <c r="Q538" s="11">
        <v>9.8619329388560158E-3</v>
      </c>
    </row>
    <row r="539" spans="1:17" x14ac:dyDescent="0.25">
      <c r="A539" s="18">
        <v>135</v>
      </c>
      <c r="B539" s="10">
        <v>10</v>
      </c>
      <c r="C539" s="11">
        <v>1.9723865877712032E-2</v>
      </c>
      <c r="F539" s="18" t="s">
        <v>52</v>
      </c>
      <c r="G539" s="10">
        <v>1</v>
      </c>
      <c r="H539" s="11">
        <v>1.9723865877712033E-3</v>
      </c>
      <c r="K539" s="18">
        <v>5</v>
      </c>
      <c r="L539" s="10">
        <v>4</v>
      </c>
      <c r="M539" s="11">
        <v>7.889546351084813E-3</v>
      </c>
      <c r="O539" s="18">
        <v>3.4</v>
      </c>
      <c r="P539" s="10">
        <v>7</v>
      </c>
      <c r="Q539" s="11">
        <v>1.3806706114398421E-2</v>
      </c>
    </row>
    <row r="540" spans="1:17" x14ac:dyDescent="0.25">
      <c r="A540" s="18">
        <v>136</v>
      </c>
      <c r="B540" s="10">
        <v>8</v>
      </c>
      <c r="C540" s="11">
        <v>1.5779092702169626E-2</v>
      </c>
      <c r="F540" s="18" t="s">
        <v>51</v>
      </c>
      <c r="G540" s="10">
        <v>180</v>
      </c>
      <c r="H540" s="11">
        <v>0.35502958579881655</v>
      </c>
      <c r="K540" s="18">
        <v>5.0999999999999996</v>
      </c>
      <c r="L540" s="10">
        <v>7</v>
      </c>
      <c r="M540" s="11">
        <v>1.3806706114398421E-2</v>
      </c>
      <c r="O540" s="18">
        <v>3.5</v>
      </c>
      <c r="P540" s="10">
        <v>3</v>
      </c>
      <c r="Q540" s="11">
        <v>5.9171597633136093E-3</v>
      </c>
    </row>
    <row r="541" spans="1:17" x14ac:dyDescent="0.25">
      <c r="A541" s="18">
        <v>137</v>
      </c>
      <c r="B541" s="10">
        <v>9</v>
      </c>
      <c r="C541" s="11">
        <v>1.7751479289940829E-2</v>
      </c>
      <c r="F541" s="18" t="s">
        <v>2416</v>
      </c>
      <c r="G541" s="10">
        <v>4</v>
      </c>
      <c r="H541" s="11">
        <v>7.889546351084813E-3</v>
      </c>
      <c r="K541" s="18">
        <v>5.2</v>
      </c>
      <c r="L541" s="10">
        <v>3</v>
      </c>
      <c r="M541" s="11">
        <v>5.9171597633136093E-3</v>
      </c>
      <c r="O541" s="18">
        <v>3.6</v>
      </c>
      <c r="P541" s="10">
        <v>3</v>
      </c>
      <c r="Q541" s="11">
        <v>5.9171597633136093E-3</v>
      </c>
    </row>
    <row r="542" spans="1:17" x14ac:dyDescent="0.25">
      <c r="A542" s="18">
        <v>138</v>
      </c>
      <c r="B542" s="10">
        <v>5</v>
      </c>
      <c r="C542" s="11">
        <v>9.8619329388560158E-3</v>
      </c>
      <c r="F542" s="18" t="s">
        <v>581</v>
      </c>
      <c r="G542" s="10">
        <v>507</v>
      </c>
      <c r="H542" s="11">
        <v>1</v>
      </c>
      <c r="K542" s="18">
        <v>5.3</v>
      </c>
      <c r="L542" s="10">
        <v>3</v>
      </c>
      <c r="M542" s="11">
        <v>5.9171597633136093E-3</v>
      </c>
      <c r="O542" s="18">
        <v>3.7</v>
      </c>
      <c r="P542" s="10">
        <v>1</v>
      </c>
      <c r="Q542" s="11">
        <v>1.9723865877712033E-3</v>
      </c>
    </row>
    <row r="543" spans="1:17" x14ac:dyDescent="0.25">
      <c r="A543" s="18">
        <v>139</v>
      </c>
      <c r="B543" s="10">
        <v>3</v>
      </c>
      <c r="C543" s="11">
        <v>5.9171597633136093E-3</v>
      </c>
      <c r="K543" s="18">
        <v>5.4</v>
      </c>
      <c r="L543" s="10">
        <v>3</v>
      </c>
      <c r="M543" s="11">
        <v>5.9171597633136093E-3</v>
      </c>
      <c r="O543" s="18">
        <v>3.8</v>
      </c>
      <c r="P543" s="10">
        <v>1</v>
      </c>
      <c r="Q543" s="11">
        <v>1.9723865877712033E-3</v>
      </c>
    </row>
    <row r="544" spans="1:17" x14ac:dyDescent="0.25">
      <c r="A544" s="18">
        <v>140</v>
      </c>
      <c r="B544" s="10">
        <v>8</v>
      </c>
      <c r="C544" s="11">
        <v>1.5779092702169626E-2</v>
      </c>
      <c r="K544" s="18">
        <v>5.5</v>
      </c>
      <c r="L544" s="10">
        <v>4</v>
      </c>
      <c r="M544" s="11">
        <v>7.889546351084813E-3</v>
      </c>
      <c r="O544" s="18">
        <v>4</v>
      </c>
      <c r="P544" s="10">
        <v>4</v>
      </c>
      <c r="Q544" s="11">
        <v>7.889546351084813E-3</v>
      </c>
    </row>
    <row r="545" spans="1:17" x14ac:dyDescent="0.25">
      <c r="A545" s="18">
        <v>141</v>
      </c>
      <c r="B545" s="10">
        <v>2</v>
      </c>
      <c r="C545" s="11">
        <v>3.9447731755424065E-3</v>
      </c>
      <c r="F545" s="17" t="s">
        <v>2425</v>
      </c>
      <c r="G545" s="32" t="s">
        <v>2413</v>
      </c>
      <c r="H545" s="32" t="s">
        <v>2415</v>
      </c>
      <c r="I545" s="34" t="s">
        <v>2419</v>
      </c>
      <c r="J545" s="17"/>
      <c r="K545" s="35">
        <v>5.6</v>
      </c>
      <c r="L545" s="36">
        <v>4</v>
      </c>
      <c r="M545" s="37">
        <v>7.889546351084813E-3</v>
      </c>
      <c r="N545" s="17"/>
      <c r="O545" s="35">
        <v>4.2</v>
      </c>
      <c r="P545" s="36">
        <v>3</v>
      </c>
      <c r="Q545" s="37">
        <v>5.9171597633136093E-3</v>
      </c>
    </row>
    <row r="546" spans="1:17" x14ac:dyDescent="0.25">
      <c r="A546" s="18">
        <v>142</v>
      </c>
      <c r="B546" s="10">
        <v>4</v>
      </c>
      <c r="C546" s="11">
        <v>7.889546351084813E-3</v>
      </c>
      <c r="F546" s="18" t="s">
        <v>50</v>
      </c>
      <c r="G546" s="10">
        <v>247</v>
      </c>
      <c r="H546" s="11">
        <v>0.48717948717948717</v>
      </c>
      <c r="I546" t="e">
        <f>AVERAGE(F546:F597)</f>
        <v>#DIV/0!</v>
      </c>
      <c r="K546" s="18">
        <v>5.7</v>
      </c>
      <c r="L546" s="10">
        <v>2</v>
      </c>
      <c r="M546" s="11">
        <v>3.9447731755424065E-3</v>
      </c>
      <c r="O546" s="18">
        <v>4.5</v>
      </c>
      <c r="P546" s="10">
        <v>1</v>
      </c>
      <c r="Q546" s="11">
        <v>1.9723865877712033E-3</v>
      </c>
    </row>
    <row r="547" spans="1:17" x14ac:dyDescent="0.25">
      <c r="A547" s="18">
        <v>143</v>
      </c>
      <c r="B547" s="10">
        <v>6</v>
      </c>
      <c r="C547" s="11">
        <v>1.1834319526627219E-2</v>
      </c>
      <c r="F547" s="18" t="s">
        <v>52</v>
      </c>
      <c r="G547" s="10">
        <v>164</v>
      </c>
      <c r="H547" s="11">
        <v>0.3234714003944773</v>
      </c>
      <c r="K547" s="18">
        <v>5.8</v>
      </c>
      <c r="L547" s="10">
        <v>5</v>
      </c>
      <c r="M547" s="11">
        <v>9.8619329388560158E-3</v>
      </c>
      <c r="O547" s="18">
        <v>4.7</v>
      </c>
      <c r="P547" s="10">
        <v>1</v>
      </c>
      <c r="Q547" s="11">
        <v>1.9723865877712033E-3</v>
      </c>
    </row>
    <row r="548" spans="1:17" x14ac:dyDescent="0.25">
      <c r="A548" s="18">
        <v>144</v>
      </c>
      <c r="B548" s="10">
        <v>5</v>
      </c>
      <c r="C548" s="11">
        <v>9.8619329388560158E-3</v>
      </c>
      <c r="F548" s="18" t="s">
        <v>51</v>
      </c>
      <c r="G548" s="10">
        <v>3</v>
      </c>
      <c r="H548" s="11">
        <v>5.9171597633136093E-3</v>
      </c>
      <c r="K548" s="18">
        <v>5.9</v>
      </c>
      <c r="L548" s="10">
        <v>3</v>
      </c>
      <c r="M548" s="11">
        <v>5.9171597633136093E-3</v>
      </c>
      <c r="O548" s="18">
        <v>4.9000000000000004</v>
      </c>
      <c r="P548" s="10">
        <v>1</v>
      </c>
      <c r="Q548" s="11">
        <v>1.9723865877712033E-3</v>
      </c>
    </row>
    <row r="549" spans="1:17" x14ac:dyDescent="0.25">
      <c r="A549" s="18">
        <v>145</v>
      </c>
      <c r="B549" s="10">
        <v>7</v>
      </c>
      <c r="C549" s="11">
        <v>1.3806706114398421E-2</v>
      </c>
      <c r="F549" s="18" t="s">
        <v>2416</v>
      </c>
      <c r="G549" s="10">
        <v>93</v>
      </c>
      <c r="H549" s="11">
        <v>0.18343195266272189</v>
      </c>
      <c r="K549" s="18">
        <v>6</v>
      </c>
      <c r="L549" s="10">
        <v>1</v>
      </c>
      <c r="M549" s="11">
        <v>1.9723865877712033E-3</v>
      </c>
      <c r="O549" s="18" t="s">
        <v>52</v>
      </c>
      <c r="P549" s="10">
        <v>164</v>
      </c>
      <c r="Q549" s="11">
        <v>0.3234714003944773</v>
      </c>
    </row>
    <row r="550" spans="1:17" x14ac:dyDescent="0.25">
      <c r="A550" s="18">
        <v>146</v>
      </c>
      <c r="B550" s="10">
        <v>5</v>
      </c>
      <c r="C550" s="11">
        <v>9.8619329388560158E-3</v>
      </c>
      <c r="F550" s="18" t="s">
        <v>581</v>
      </c>
      <c r="G550" s="10">
        <v>507</v>
      </c>
      <c r="H550" s="11">
        <v>1</v>
      </c>
      <c r="K550" s="18">
        <v>6.1</v>
      </c>
      <c r="L550" s="10">
        <v>1</v>
      </c>
      <c r="M550" s="11">
        <v>1.9723865877712033E-3</v>
      </c>
      <c r="O550" s="18" t="s">
        <v>2416</v>
      </c>
      <c r="P550" s="10">
        <v>191</v>
      </c>
      <c r="Q550" s="11">
        <v>0.37672583826429978</v>
      </c>
    </row>
    <row r="551" spans="1:17" x14ac:dyDescent="0.25">
      <c r="A551" s="18">
        <v>147</v>
      </c>
      <c r="B551" s="10">
        <v>3</v>
      </c>
      <c r="C551" s="11">
        <v>5.9171597633136093E-3</v>
      </c>
      <c r="K551" s="18">
        <v>6.2</v>
      </c>
      <c r="L551" s="10">
        <v>3</v>
      </c>
      <c r="M551" s="11">
        <v>5.9171597633136093E-3</v>
      </c>
      <c r="O551" s="18" t="s">
        <v>581</v>
      </c>
      <c r="P551" s="10">
        <v>507</v>
      </c>
      <c r="Q551" s="11">
        <v>1</v>
      </c>
    </row>
    <row r="552" spans="1:17" x14ac:dyDescent="0.25">
      <c r="A552" s="18">
        <v>148</v>
      </c>
      <c r="B552" s="10">
        <v>4</v>
      </c>
      <c r="C552" s="11">
        <v>7.889546351084813E-3</v>
      </c>
      <c r="K552" s="18">
        <v>6.3</v>
      </c>
      <c r="L552" s="10">
        <v>1</v>
      </c>
      <c r="M552" s="11">
        <v>1.9723865877712033E-3</v>
      </c>
    </row>
    <row r="553" spans="1:17" x14ac:dyDescent="0.25">
      <c r="A553" s="18">
        <v>149</v>
      </c>
      <c r="B553" s="10">
        <v>4</v>
      </c>
      <c r="C553" s="11">
        <v>7.889546351084813E-3</v>
      </c>
      <c r="F553" s="17" t="s">
        <v>35</v>
      </c>
      <c r="G553" s="32" t="s">
        <v>2413</v>
      </c>
      <c r="H553" s="32" t="s">
        <v>2415</v>
      </c>
      <c r="I553" s="34" t="s">
        <v>2419</v>
      </c>
      <c r="J553" s="17"/>
      <c r="K553" s="35">
        <v>6.4</v>
      </c>
      <c r="L553" s="36">
        <v>1</v>
      </c>
      <c r="M553" s="37">
        <v>1.9723865877712033E-3</v>
      </c>
      <c r="N553" s="17"/>
      <c r="O553" s="17"/>
      <c r="P553" s="17"/>
      <c r="Q553" s="17"/>
    </row>
    <row r="554" spans="1:17" x14ac:dyDescent="0.25">
      <c r="A554" s="18">
        <v>150</v>
      </c>
      <c r="B554" s="10">
        <v>1</v>
      </c>
      <c r="C554" s="11">
        <v>1.9723865877712033E-3</v>
      </c>
      <c r="F554" s="18" t="s">
        <v>50</v>
      </c>
      <c r="G554" s="10">
        <v>175</v>
      </c>
      <c r="H554" s="11">
        <v>0.34516765285996054</v>
      </c>
      <c r="I554" t="e">
        <f>AVERAGE(F554:F605)</f>
        <v>#DIV/0!</v>
      </c>
      <c r="K554" s="18">
        <v>6.5</v>
      </c>
      <c r="L554" s="10">
        <v>2</v>
      </c>
      <c r="M554" s="11">
        <v>3.9447731755424065E-3</v>
      </c>
    </row>
    <row r="555" spans="1:17" x14ac:dyDescent="0.25">
      <c r="A555" s="18">
        <v>151</v>
      </c>
      <c r="B555" s="10">
        <v>3</v>
      </c>
      <c r="C555" s="11">
        <v>5.9171597633136093E-3</v>
      </c>
      <c r="F555" s="18" t="s">
        <v>52</v>
      </c>
      <c r="G555" s="10">
        <v>1</v>
      </c>
      <c r="H555" s="11">
        <v>1.9723865877712033E-3</v>
      </c>
      <c r="K555" s="18">
        <v>6.6</v>
      </c>
      <c r="L555" s="10">
        <v>2</v>
      </c>
      <c r="M555" s="11">
        <v>3.9447731755424065E-3</v>
      </c>
    </row>
    <row r="556" spans="1:17" x14ac:dyDescent="0.25">
      <c r="A556" s="18">
        <v>152</v>
      </c>
      <c r="B556" s="10">
        <v>4</v>
      </c>
      <c r="C556" s="11">
        <v>7.889546351084813E-3</v>
      </c>
      <c r="F556" s="18" t="s">
        <v>51</v>
      </c>
      <c r="G556" s="10">
        <v>328</v>
      </c>
      <c r="H556" s="11">
        <v>0.64694280078895461</v>
      </c>
      <c r="K556" s="18">
        <v>6.8</v>
      </c>
      <c r="L556" s="10">
        <v>2</v>
      </c>
      <c r="M556" s="11">
        <v>3.9447731755424065E-3</v>
      </c>
    </row>
    <row r="557" spans="1:17" x14ac:dyDescent="0.25">
      <c r="A557" s="18">
        <v>153</v>
      </c>
      <c r="B557" s="10">
        <v>4</v>
      </c>
      <c r="C557" s="11">
        <v>7.889546351084813E-3</v>
      </c>
      <c r="F557" s="18" t="s">
        <v>2416</v>
      </c>
      <c r="G557" s="10">
        <v>3</v>
      </c>
      <c r="H557" s="11">
        <v>5.9171597633136093E-3</v>
      </c>
      <c r="K557" s="18">
        <v>7.1</v>
      </c>
      <c r="L557" s="10">
        <v>1</v>
      </c>
      <c r="M557" s="11">
        <v>1.9723865877712033E-3</v>
      </c>
    </row>
    <row r="558" spans="1:17" x14ac:dyDescent="0.25">
      <c r="A558" s="18">
        <v>154</v>
      </c>
      <c r="B558" s="10">
        <v>5</v>
      </c>
      <c r="C558" s="11">
        <v>9.8619329388560158E-3</v>
      </c>
      <c r="F558" s="18" t="s">
        <v>581</v>
      </c>
      <c r="G558" s="10">
        <v>507</v>
      </c>
      <c r="H558" s="11">
        <v>1</v>
      </c>
      <c r="K558" s="18">
        <v>8.8000000000000007</v>
      </c>
      <c r="L558" s="10">
        <v>1</v>
      </c>
      <c r="M558" s="11">
        <v>1.9723865877712033E-3</v>
      </c>
    </row>
    <row r="559" spans="1:17" x14ac:dyDescent="0.25">
      <c r="A559" s="18">
        <v>155</v>
      </c>
      <c r="B559" s="10">
        <v>1</v>
      </c>
      <c r="C559" s="11">
        <v>1.9723865877712033E-3</v>
      </c>
      <c r="K559" s="18" t="s">
        <v>52</v>
      </c>
      <c r="L559" s="10">
        <v>164</v>
      </c>
      <c r="M559" s="11">
        <v>0.3234714003944773</v>
      </c>
    </row>
    <row r="560" spans="1:17" x14ac:dyDescent="0.25">
      <c r="A560" s="18">
        <v>156</v>
      </c>
      <c r="B560" s="10">
        <v>1</v>
      </c>
      <c r="C560" s="11">
        <v>1.9723865877712033E-3</v>
      </c>
      <c r="K560" s="18" t="s">
        <v>2416</v>
      </c>
      <c r="L560" s="10">
        <v>176</v>
      </c>
      <c r="M560" s="11">
        <v>0.34714003944773175</v>
      </c>
    </row>
    <row r="561" spans="1:14" x14ac:dyDescent="0.25">
      <c r="A561" s="18">
        <v>157</v>
      </c>
      <c r="B561" s="10">
        <v>3</v>
      </c>
      <c r="C561" s="11">
        <v>5.9171597633136093E-3</v>
      </c>
      <c r="F561" s="17" t="s">
        <v>36</v>
      </c>
      <c r="G561" s="32" t="s">
        <v>2413</v>
      </c>
      <c r="H561" s="32" t="s">
        <v>2415</v>
      </c>
      <c r="I561" s="34" t="s">
        <v>2419</v>
      </c>
      <c r="J561" s="17"/>
      <c r="K561" s="35" t="s">
        <v>581</v>
      </c>
      <c r="L561" s="36">
        <v>507</v>
      </c>
      <c r="M561" s="37">
        <v>1</v>
      </c>
    </row>
    <row r="562" spans="1:14" x14ac:dyDescent="0.25">
      <c r="A562" s="18">
        <v>158</v>
      </c>
      <c r="B562" s="10">
        <v>3</v>
      </c>
      <c r="C562" s="11">
        <v>5.9171597633136093E-3</v>
      </c>
      <c r="F562" s="18" t="s">
        <v>50</v>
      </c>
      <c r="G562" s="10">
        <v>122</v>
      </c>
      <c r="H562" s="11">
        <v>0.24063116370808679</v>
      </c>
      <c r="I562" t="e">
        <f>AVERAGE(F562:F613)</f>
        <v>#DIV/0!</v>
      </c>
    </row>
    <row r="563" spans="1:14" x14ac:dyDescent="0.25">
      <c r="A563" s="18">
        <v>159</v>
      </c>
      <c r="B563" s="10">
        <v>2</v>
      </c>
      <c r="C563" s="11">
        <v>3.9447731755424065E-3</v>
      </c>
      <c r="F563" s="18" t="s">
        <v>52</v>
      </c>
      <c r="G563" s="10">
        <v>1</v>
      </c>
      <c r="H563" s="11">
        <v>1.9723865877712033E-3</v>
      </c>
    </row>
    <row r="564" spans="1:14" x14ac:dyDescent="0.25">
      <c r="A564" s="18">
        <v>160</v>
      </c>
      <c r="B564" s="10">
        <v>1</v>
      </c>
      <c r="C564" s="11">
        <v>1.9723865877712033E-3</v>
      </c>
      <c r="F564" s="18" t="s">
        <v>51</v>
      </c>
      <c r="G564" s="10">
        <v>383</v>
      </c>
      <c r="H564" s="11">
        <v>0.75542406311637078</v>
      </c>
    </row>
    <row r="565" spans="1:14" x14ac:dyDescent="0.25">
      <c r="A565" s="18">
        <v>161</v>
      </c>
      <c r="B565" s="10">
        <v>1</v>
      </c>
      <c r="C565" s="11">
        <v>1.9723865877712033E-3</v>
      </c>
      <c r="F565" s="18" t="s">
        <v>2416</v>
      </c>
      <c r="G565" s="10">
        <v>1</v>
      </c>
      <c r="H565" s="11">
        <v>1.9723865877712033E-3</v>
      </c>
    </row>
    <row r="566" spans="1:14" x14ac:dyDescent="0.25">
      <c r="A566" s="18">
        <v>162</v>
      </c>
      <c r="B566" s="10">
        <v>1</v>
      </c>
      <c r="C566" s="11">
        <v>1.9723865877712033E-3</v>
      </c>
      <c r="F566" s="18" t="s">
        <v>581</v>
      </c>
      <c r="G566" s="10">
        <v>507</v>
      </c>
      <c r="H566" s="11">
        <v>1</v>
      </c>
    </row>
    <row r="567" spans="1:14" x14ac:dyDescent="0.25">
      <c r="A567" s="18">
        <v>163</v>
      </c>
      <c r="B567" s="10">
        <v>1</v>
      </c>
      <c r="C567" s="11">
        <v>1.9723865877712033E-3</v>
      </c>
    </row>
    <row r="568" spans="1:14" x14ac:dyDescent="0.25">
      <c r="A568" s="18">
        <v>164</v>
      </c>
      <c r="B568" s="10">
        <v>2</v>
      </c>
      <c r="C568" s="11">
        <v>3.9447731755424065E-3</v>
      </c>
    </row>
    <row r="569" spans="1:14" x14ac:dyDescent="0.25">
      <c r="A569" s="18">
        <v>165</v>
      </c>
      <c r="B569" s="10">
        <v>2</v>
      </c>
      <c r="C569" s="11">
        <v>3.9447731755424065E-3</v>
      </c>
      <c r="F569" s="17" t="s">
        <v>37</v>
      </c>
      <c r="G569" s="32" t="s">
        <v>2413</v>
      </c>
      <c r="H569" s="32" t="s">
        <v>2415</v>
      </c>
      <c r="I569" s="34" t="s">
        <v>2419</v>
      </c>
      <c r="J569" s="17"/>
      <c r="K569" s="17" t="s">
        <v>2426</v>
      </c>
      <c r="L569" s="32" t="s">
        <v>2413</v>
      </c>
      <c r="M569" s="32" t="s">
        <v>2415</v>
      </c>
      <c r="N569" s="34" t="s">
        <v>2419</v>
      </c>
    </row>
    <row r="570" spans="1:14" x14ac:dyDescent="0.25">
      <c r="A570" s="18">
        <v>169</v>
      </c>
      <c r="B570" s="10">
        <v>1</v>
      </c>
      <c r="C570" s="11">
        <v>1.9723865877712033E-3</v>
      </c>
      <c r="F570" s="18" t="s">
        <v>50</v>
      </c>
      <c r="G570" s="10">
        <v>317</v>
      </c>
      <c r="H570" s="11">
        <v>0.62524654832347137</v>
      </c>
      <c r="I570" t="e">
        <f>AVERAGE(F570:F621)</f>
        <v>#DIV/0!</v>
      </c>
      <c r="K570" s="18" t="s">
        <v>50</v>
      </c>
      <c r="L570" s="10">
        <v>467</v>
      </c>
      <c r="M570" s="11">
        <v>0.92110453648915191</v>
      </c>
      <c r="N570" t="e">
        <f>AVERAGE(K570:K621)</f>
        <v>#DIV/0!</v>
      </c>
    </row>
    <row r="571" spans="1:14" x14ac:dyDescent="0.25">
      <c r="A571" s="18">
        <v>170</v>
      </c>
      <c r="B571" s="10">
        <v>1</v>
      </c>
      <c r="C571" s="11">
        <v>1.9723865877712033E-3</v>
      </c>
      <c r="F571" s="18" t="s">
        <v>52</v>
      </c>
      <c r="G571" s="10">
        <v>1</v>
      </c>
      <c r="H571" s="11">
        <v>1.9723865877712033E-3</v>
      </c>
      <c r="K571" s="18" t="s">
        <v>51</v>
      </c>
      <c r="L571" s="10">
        <v>40</v>
      </c>
      <c r="M571" s="11">
        <v>7.8895463510848127E-2</v>
      </c>
    </row>
    <row r="572" spans="1:14" x14ac:dyDescent="0.25">
      <c r="A572" s="18">
        <v>172</v>
      </c>
      <c r="B572" s="10">
        <v>1</v>
      </c>
      <c r="C572" s="11">
        <v>1.9723865877712033E-3</v>
      </c>
      <c r="F572" s="18" t="s">
        <v>51</v>
      </c>
      <c r="G572" s="10">
        <v>150</v>
      </c>
      <c r="H572" s="11">
        <v>0.29585798816568049</v>
      </c>
      <c r="K572" s="18" t="s">
        <v>581</v>
      </c>
      <c r="L572" s="10">
        <v>507</v>
      </c>
      <c r="M572" s="11">
        <v>1</v>
      </c>
    </row>
    <row r="573" spans="1:14" x14ac:dyDescent="0.25">
      <c r="A573" s="18">
        <v>176</v>
      </c>
      <c r="B573" s="10">
        <v>1</v>
      </c>
      <c r="C573" s="11">
        <v>1.9723865877712033E-3</v>
      </c>
      <c r="F573" s="18" t="s">
        <v>2416</v>
      </c>
      <c r="G573" s="10">
        <v>39</v>
      </c>
      <c r="H573" s="11">
        <v>7.6923076923076927E-2</v>
      </c>
    </row>
    <row r="574" spans="1:14" x14ac:dyDescent="0.25">
      <c r="A574" s="18" t="s">
        <v>2416</v>
      </c>
      <c r="B574" s="10">
        <v>181</v>
      </c>
      <c r="C574" s="11">
        <v>0.35700197238658776</v>
      </c>
      <c r="F574" s="18" t="s">
        <v>581</v>
      </c>
      <c r="G574" s="10">
        <v>507</v>
      </c>
      <c r="H574" s="11">
        <v>1</v>
      </c>
    </row>
    <row r="575" spans="1:14" x14ac:dyDescent="0.25">
      <c r="A575" s="18" t="s">
        <v>581</v>
      </c>
      <c r="B575" s="10">
        <v>507</v>
      </c>
      <c r="C575" s="11">
        <v>1</v>
      </c>
      <c r="K575" s="17" t="s">
        <v>39</v>
      </c>
      <c r="L575" s="32" t="s">
        <v>2413</v>
      </c>
      <c r="M575" s="32" t="s">
        <v>2415</v>
      </c>
      <c r="N575" s="34" t="s">
        <v>2419</v>
      </c>
    </row>
    <row r="576" spans="1:14" x14ac:dyDescent="0.25">
      <c r="K576" s="18" t="s">
        <v>50</v>
      </c>
      <c r="L576" s="10">
        <v>252</v>
      </c>
      <c r="M576" s="11">
        <v>0.49704142011834318</v>
      </c>
      <c r="N576" t="e">
        <f>AVERAGE(K576:K627)</f>
        <v>#DIV/0!</v>
      </c>
    </row>
    <row r="577" spans="1:14" x14ac:dyDescent="0.25">
      <c r="K577" s="18" t="s">
        <v>52</v>
      </c>
      <c r="L577" s="10">
        <v>1</v>
      </c>
      <c r="M577" s="11">
        <v>1.9723865877712033E-3</v>
      </c>
    </row>
    <row r="578" spans="1:14" x14ac:dyDescent="0.25">
      <c r="K578" s="18" t="s">
        <v>51</v>
      </c>
      <c r="L578" s="10">
        <v>252</v>
      </c>
      <c r="M578" s="11">
        <v>0.49704142011834318</v>
      </c>
    </row>
    <row r="579" spans="1:14" x14ac:dyDescent="0.25">
      <c r="K579" s="18" t="s">
        <v>2416</v>
      </c>
      <c r="L579" s="10">
        <v>2</v>
      </c>
      <c r="M579" s="11">
        <v>3.9447731755424065E-3</v>
      </c>
    </row>
    <row r="580" spans="1:14" x14ac:dyDescent="0.25">
      <c r="A580" s="17" t="s">
        <v>40</v>
      </c>
      <c r="B580" s="32" t="s">
        <v>2413</v>
      </c>
      <c r="C580" s="32" t="s">
        <v>2415</v>
      </c>
      <c r="D580" s="34" t="s">
        <v>2419</v>
      </c>
      <c r="E580" s="17"/>
      <c r="F580" s="17"/>
      <c r="G580" s="17"/>
      <c r="H580" s="17"/>
      <c r="I580" s="17"/>
      <c r="J580" s="17"/>
      <c r="K580" s="35" t="s">
        <v>581</v>
      </c>
      <c r="L580" s="36">
        <v>507</v>
      </c>
      <c r="M580" s="37">
        <v>1</v>
      </c>
      <c r="N580" s="17"/>
    </row>
    <row r="581" spans="1:14" x14ac:dyDescent="0.25">
      <c r="A581" s="18" t="s">
        <v>50</v>
      </c>
      <c r="B581" s="10">
        <v>458</v>
      </c>
      <c r="C581" s="11">
        <v>0.903353057199211</v>
      </c>
      <c r="D581" t="e">
        <f>AVERAGE(A581:A632)</f>
        <v>#DIV/0!</v>
      </c>
    </row>
    <row r="582" spans="1:14" x14ac:dyDescent="0.25">
      <c r="A582" s="18" t="s">
        <v>52</v>
      </c>
      <c r="B582" s="10">
        <v>1</v>
      </c>
      <c r="C582" s="11">
        <v>1.9723865877712033E-3</v>
      </c>
    </row>
    <row r="583" spans="1:14" x14ac:dyDescent="0.25">
      <c r="A583" s="18" t="s">
        <v>51</v>
      </c>
      <c r="B583" s="10">
        <v>47</v>
      </c>
      <c r="C583" s="11">
        <v>9.270216962524655E-2</v>
      </c>
    </row>
    <row r="584" spans="1:14" x14ac:dyDescent="0.25">
      <c r="A584" s="18" t="s">
        <v>2416</v>
      </c>
      <c r="B584" s="10">
        <v>1</v>
      </c>
      <c r="C584" s="11">
        <v>1.9723865877712033E-3</v>
      </c>
    </row>
    <row r="585" spans="1:14" x14ac:dyDescent="0.25">
      <c r="A585" s="18" t="s">
        <v>581</v>
      </c>
      <c r="B585" s="10">
        <v>507</v>
      </c>
      <c r="C585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4439-3E21-4C5A-ACFF-799FB214DB16}">
  <dimension ref="A1:U571"/>
  <sheetViews>
    <sheetView zoomScale="85" zoomScaleNormal="85" workbookViewId="0">
      <selection activeCell="K79" sqref="K79"/>
    </sheetView>
  </sheetViews>
  <sheetFormatPr defaultRowHeight="15" x14ac:dyDescent="0.25"/>
  <cols>
    <col min="1" max="1" width="24.140625" bestFit="1" customWidth="1"/>
    <col min="2" max="2" width="18.5703125" bestFit="1" customWidth="1"/>
    <col min="3" max="3" width="19.85546875" bestFit="1" customWidth="1"/>
    <col min="4" max="4" width="18.7109375" customWidth="1"/>
    <col min="5" max="5" width="16.28515625" bestFit="1" customWidth="1"/>
    <col min="6" max="6" width="23.28515625" bestFit="1" customWidth="1"/>
    <col min="7" max="7" width="19.85546875" bestFit="1" customWidth="1"/>
    <col min="8" max="8" width="11" bestFit="1" customWidth="1"/>
    <col min="9" max="9" width="28" bestFit="1" customWidth="1"/>
    <col min="10" max="10" width="34.28515625" bestFit="1" customWidth="1"/>
    <col min="11" max="12" width="18.5703125" bestFit="1" customWidth="1"/>
    <col min="13" max="13" width="12.28515625" bestFit="1" customWidth="1"/>
    <col min="14" max="14" width="19.28515625" bestFit="1" customWidth="1"/>
    <col min="15" max="15" width="49" customWidth="1"/>
    <col min="16" max="16" width="46.42578125" customWidth="1"/>
    <col min="17" max="17" width="12.42578125" bestFit="1" customWidth="1"/>
    <col min="18" max="18" width="19.28515625" bestFit="1" customWidth="1"/>
    <col min="19" max="19" width="6.28515625" bestFit="1" customWidth="1"/>
    <col min="20" max="122" width="19.28515625" bestFit="1" customWidth="1"/>
    <col min="123" max="123" width="23.140625" bestFit="1" customWidth="1"/>
    <col min="124" max="124" width="24.140625" bestFit="1" customWidth="1"/>
  </cols>
  <sheetData>
    <row r="1" spans="1:18" ht="15.75" thickBot="1" x14ac:dyDescent="0.3">
      <c r="O1" s="68" t="s">
        <v>2433</v>
      </c>
      <c r="P1" s="67" t="s">
        <v>2434</v>
      </c>
      <c r="Q1" s="65"/>
      <c r="R1" s="66"/>
    </row>
    <row r="2" spans="1:18" ht="15.75" thickBot="1" x14ac:dyDescent="0.3">
      <c r="A2" s="17" t="s">
        <v>44</v>
      </c>
      <c r="B2" t="s">
        <v>51</v>
      </c>
      <c r="E2" s="17" t="s">
        <v>44</v>
      </c>
      <c r="F2" t="s">
        <v>51</v>
      </c>
      <c r="I2" s="17" t="s">
        <v>44</v>
      </c>
      <c r="J2" t="s">
        <v>51</v>
      </c>
      <c r="O2" s="69"/>
      <c r="P2" s="67" t="s">
        <v>2435</v>
      </c>
      <c r="Q2" s="65"/>
      <c r="R2" s="66"/>
    </row>
    <row r="3" spans="1:18" ht="15.75" thickBot="1" x14ac:dyDescent="0.3">
      <c r="O3" s="70"/>
      <c r="P3" s="54" t="s">
        <v>51</v>
      </c>
    </row>
    <row r="4" spans="1:18" ht="15.75" thickBot="1" x14ac:dyDescent="0.3">
      <c r="A4" s="17" t="s">
        <v>5</v>
      </c>
      <c r="B4" t="s">
        <v>573</v>
      </c>
      <c r="C4" t="s">
        <v>574</v>
      </c>
      <c r="D4" s="33" t="s">
        <v>2419</v>
      </c>
      <c r="E4" s="17" t="s">
        <v>580</v>
      </c>
      <c r="F4" t="s">
        <v>573</v>
      </c>
      <c r="G4" t="s">
        <v>574</v>
      </c>
      <c r="H4" s="53" t="s">
        <v>169</v>
      </c>
      <c r="I4" s="17" t="s">
        <v>2420</v>
      </c>
      <c r="J4" t="s">
        <v>2413</v>
      </c>
      <c r="K4" t="s">
        <v>2415</v>
      </c>
      <c r="O4" s="71" t="s">
        <v>2436</v>
      </c>
      <c r="P4" s="64" t="s">
        <v>2504</v>
      </c>
    </row>
    <row r="5" spans="1:18" ht="15.75" thickBot="1" x14ac:dyDescent="0.3">
      <c r="A5" s="18">
        <v>44</v>
      </c>
      <c r="B5" s="10">
        <v>1</v>
      </c>
      <c r="C5" s="11">
        <v>2.2883295194508009E-3</v>
      </c>
      <c r="D5">
        <f>AVERAGE(A3:A63)</f>
        <v>73.111111111111114</v>
      </c>
      <c r="E5" s="18" t="s">
        <v>46</v>
      </c>
      <c r="F5" s="10">
        <v>245</v>
      </c>
      <c r="G5" s="11">
        <v>0.5606407322654462</v>
      </c>
      <c r="H5" s="11">
        <f>SUM(G5:G6)</f>
        <v>0.59496567505720821</v>
      </c>
      <c r="I5" s="18" t="s">
        <v>52</v>
      </c>
      <c r="J5" s="10">
        <v>434</v>
      </c>
      <c r="K5" s="11">
        <v>0.99313501144164762</v>
      </c>
      <c r="O5" s="71" t="s">
        <v>2437</v>
      </c>
      <c r="P5" s="55" t="s">
        <v>2503</v>
      </c>
    </row>
    <row r="6" spans="1:18" x14ac:dyDescent="0.25">
      <c r="A6" s="18">
        <v>45</v>
      </c>
      <c r="B6" s="10">
        <v>1</v>
      </c>
      <c r="C6" s="11">
        <v>2.2883295194508009E-3</v>
      </c>
      <c r="D6" t="s">
        <v>2498</v>
      </c>
      <c r="E6" s="18" t="s">
        <v>169</v>
      </c>
      <c r="F6" s="10">
        <v>15</v>
      </c>
      <c r="G6" s="11">
        <v>3.4324942791762014E-2</v>
      </c>
      <c r="I6" s="25">
        <v>43047</v>
      </c>
      <c r="J6" s="10">
        <v>1</v>
      </c>
      <c r="K6" s="11">
        <v>2.2883295194508009E-3</v>
      </c>
      <c r="O6" s="72" t="s">
        <v>2438</v>
      </c>
      <c r="P6" s="56"/>
    </row>
    <row r="7" spans="1:18" ht="15.75" thickBot="1" x14ac:dyDescent="0.3">
      <c r="A7" s="18">
        <v>46</v>
      </c>
      <c r="B7" s="10">
        <v>2</v>
      </c>
      <c r="C7" s="11">
        <v>4.5766590389016018E-3</v>
      </c>
      <c r="D7">
        <f>_xlfn.STDEV.P(A5:A58)</f>
        <v>16.183744320981891</v>
      </c>
      <c r="E7" s="18" t="s">
        <v>56</v>
      </c>
      <c r="F7" s="10">
        <v>176</v>
      </c>
      <c r="G7" s="11">
        <v>0.40274599542334094</v>
      </c>
      <c r="I7" s="25">
        <v>43151</v>
      </c>
      <c r="J7" s="10">
        <v>1</v>
      </c>
      <c r="K7" s="11">
        <v>2.2883295194508009E-3</v>
      </c>
      <c r="O7" s="73"/>
      <c r="P7" s="57"/>
    </row>
    <row r="8" spans="1:18" ht="15.75" thickBot="1" x14ac:dyDescent="0.3">
      <c r="A8" s="18">
        <v>48</v>
      </c>
      <c r="B8" s="10">
        <v>3</v>
      </c>
      <c r="C8" s="11">
        <v>6.8649885583524023E-3</v>
      </c>
      <c r="D8">
        <f>_xlfn.STDEV.P(TVOYes[Age])</f>
        <v>10.755532394929469</v>
      </c>
      <c r="E8" s="18" t="s">
        <v>175</v>
      </c>
      <c r="F8" s="10">
        <v>1</v>
      </c>
      <c r="G8" s="11">
        <v>2.2883295194508009E-3</v>
      </c>
      <c r="I8" s="25">
        <v>43188</v>
      </c>
      <c r="J8" s="10">
        <v>1</v>
      </c>
      <c r="K8" s="11">
        <v>2.2883295194508009E-3</v>
      </c>
      <c r="O8" s="74" t="s">
        <v>2439</v>
      </c>
      <c r="P8" s="55"/>
    </row>
    <row r="9" spans="1:18" ht="15.75" thickBot="1" x14ac:dyDescent="0.3">
      <c r="A9" s="18">
        <v>50</v>
      </c>
      <c r="B9" s="10">
        <v>1</v>
      </c>
      <c r="C9" s="11">
        <v>2.2883295194508009E-3</v>
      </c>
      <c r="E9" s="18" t="s">
        <v>581</v>
      </c>
      <c r="F9" s="10">
        <v>437</v>
      </c>
      <c r="G9" s="11">
        <v>1</v>
      </c>
      <c r="I9" s="18" t="s">
        <v>581</v>
      </c>
      <c r="J9" s="10">
        <v>437</v>
      </c>
      <c r="K9" s="11">
        <v>1</v>
      </c>
      <c r="O9" s="74" t="s">
        <v>2440</v>
      </c>
      <c r="P9" s="55"/>
    </row>
    <row r="10" spans="1:18" ht="15.75" thickBot="1" x14ac:dyDescent="0.3">
      <c r="A10" s="18">
        <v>51</v>
      </c>
      <c r="B10" s="10">
        <v>1</v>
      </c>
      <c r="C10" s="11">
        <v>2.2883295194508009E-3</v>
      </c>
      <c r="O10" s="75" t="s">
        <v>2441</v>
      </c>
      <c r="P10" s="55"/>
    </row>
    <row r="11" spans="1:18" ht="15.75" thickBot="1" x14ac:dyDescent="0.3">
      <c r="A11" s="18">
        <v>52</v>
      </c>
      <c r="B11" s="10">
        <v>1</v>
      </c>
      <c r="C11" s="11">
        <v>2.2883295194508009E-3</v>
      </c>
      <c r="O11" s="76" t="s">
        <v>2505</v>
      </c>
      <c r="P11" s="55"/>
    </row>
    <row r="12" spans="1:18" ht="15.75" thickBot="1" x14ac:dyDescent="0.3">
      <c r="A12" s="18">
        <v>53</v>
      </c>
      <c r="B12" s="10">
        <v>1</v>
      </c>
      <c r="C12" s="11">
        <v>2.2883295194508009E-3</v>
      </c>
      <c r="E12" s="17" t="s">
        <v>44</v>
      </c>
      <c r="F12" t="s">
        <v>51</v>
      </c>
      <c r="I12" s="17" t="s">
        <v>44</v>
      </c>
      <c r="J12" t="s">
        <v>51</v>
      </c>
      <c r="O12" s="76" t="s">
        <v>2506</v>
      </c>
      <c r="P12" s="55"/>
    </row>
    <row r="13" spans="1:18" ht="15.75" thickBot="1" x14ac:dyDescent="0.3">
      <c r="A13" s="18">
        <v>54</v>
      </c>
      <c r="B13" s="10">
        <v>1</v>
      </c>
      <c r="C13" s="11">
        <v>2.2883295194508009E-3</v>
      </c>
      <c r="O13" s="75" t="s">
        <v>7</v>
      </c>
      <c r="P13" s="55"/>
    </row>
    <row r="14" spans="1:18" x14ac:dyDescent="0.25">
      <c r="A14" s="18">
        <v>55</v>
      </c>
      <c r="B14" s="10">
        <v>1</v>
      </c>
      <c r="C14" s="11">
        <v>2.2883295194508009E-3</v>
      </c>
      <c r="E14" s="58" t="s">
        <v>7</v>
      </c>
      <c r="F14" t="s">
        <v>2413</v>
      </c>
      <c r="G14" t="s">
        <v>2415</v>
      </c>
      <c r="I14" s="17" t="s">
        <v>8</v>
      </c>
      <c r="J14" t="s">
        <v>2413</v>
      </c>
      <c r="K14" t="s">
        <v>2415</v>
      </c>
      <c r="O14" s="77" t="s">
        <v>2442</v>
      </c>
      <c r="P14" s="56" t="str">
        <f>CONCATENATE(GETPIVOTDATA("Number of Patients",E14,"Smoking","Ex")," (", GETPIVOTDATA("Percentage",E14,"Smoking","Ex")*100, "%",")")</f>
        <v>157 (35.9267734553776%)</v>
      </c>
    </row>
    <row r="15" spans="1:18" ht="15.75" thickBot="1" x14ac:dyDescent="0.3">
      <c r="A15" s="18">
        <v>56</v>
      </c>
      <c r="B15" s="10">
        <v>2</v>
      </c>
      <c r="C15" s="11">
        <v>4.5766590389016018E-3</v>
      </c>
      <c r="E15" s="18" t="s">
        <v>70</v>
      </c>
      <c r="F15" s="10">
        <v>22</v>
      </c>
      <c r="G15" s="11">
        <v>5.0343249427917618E-2</v>
      </c>
      <c r="I15" s="18" t="s">
        <v>58</v>
      </c>
      <c r="J15" s="10">
        <v>403</v>
      </c>
      <c r="K15" s="11">
        <v>0.9221967963386728</v>
      </c>
      <c r="O15" s="78"/>
      <c r="P15" s="57"/>
    </row>
    <row r="16" spans="1:18" x14ac:dyDescent="0.25">
      <c r="A16" s="18">
        <v>57</v>
      </c>
      <c r="B16" s="10">
        <v>3</v>
      </c>
      <c r="C16" s="11">
        <v>6.8649885583524023E-3</v>
      </c>
      <c r="E16" s="18" t="s">
        <v>57</v>
      </c>
      <c r="F16" s="10">
        <v>157</v>
      </c>
      <c r="G16" s="11">
        <v>0.35926773455377575</v>
      </c>
      <c r="I16" s="18" t="s">
        <v>238</v>
      </c>
      <c r="J16" s="10">
        <v>6</v>
      </c>
      <c r="K16" s="11">
        <v>1.3729977116704805E-2</v>
      </c>
      <c r="O16" s="79" t="s">
        <v>2443</v>
      </c>
      <c r="P16" s="56" t="str">
        <f>CONCATENATE(GETPIVOTDATA("Number of Patients",E16,"Smoking","Ex")," (", GETPIVOTDATA("Percentage",E16,"Smoking","Ex")*100, "%",")")</f>
        <v>157 (35.9267734553776%)</v>
      </c>
    </row>
    <row r="17" spans="1:16" ht="15.75" thickBot="1" x14ac:dyDescent="0.3">
      <c r="A17" s="18">
        <v>58</v>
      </c>
      <c r="B17" s="10">
        <v>2</v>
      </c>
      <c r="C17" s="11">
        <v>4.5766590389016018E-3</v>
      </c>
      <c r="E17" s="18" t="s">
        <v>47</v>
      </c>
      <c r="F17" s="10">
        <v>257</v>
      </c>
      <c r="G17" s="11">
        <v>0.58810068649885583</v>
      </c>
      <c r="I17" s="18" t="s">
        <v>48</v>
      </c>
      <c r="J17" s="10">
        <v>27</v>
      </c>
      <c r="K17" s="11">
        <v>6.1784897025171627E-2</v>
      </c>
      <c r="O17" s="80"/>
      <c r="P17" s="57"/>
    </row>
    <row r="18" spans="1:16" x14ac:dyDescent="0.25">
      <c r="A18" s="18">
        <v>59</v>
      </c>
      <c r="B18" s="10">
        <v>6</v>
      </c>
      <c r="C18" s="11">
        <v>1.3729977116704805E-2</v>
      </c>
      <c r="E18" s="18" t="s">
        <v>2416</v>
      </c>
      <c r="F18" s="10">
        <v>1</v>
      </c>
      <c r="G18" s="11">
        <v>2.2883295194508009E-3</v>
      </c>
      <c r="I18" s="18" t="s">
        <v>2416</v>
      </c>
      <c r="J18" s="10">
        <v>1</v>
      </c>
      <c r="K18" s="11">
        <v>2.2883295194508009E-3</v>
      </c>
      <c r="O18" s="79" t="s">
        <v>2444</v>
      </c>
      <c r="P18" s="56" t="str">
        <f>CONCATENATE(GETPIVOTDATA("Number of Patients",E18,"Smoking","Never")," (", GETPIVOTDATA("Percentage",E18,"Smoking","Never")*100, "%",")")</f>
        <v>257 (58.8100686498856%)</v>
      </c>
    </row>
    <row r="19" spans="1:16" ht="15.75" thickBot="1" x14ac:dyDescent="0.3">
      <c r="A19" s="18">
        <v>60</v>
      </c>
      <c r="B19" s="10">
        <v>1</v>
      </c>
      <c r="C19" s="11">
        <v>2.2883295194508009E-3</v>
      </c>
      <c r="E19" s="18" t="s">
        <v>581</v>
      </c>
      <c r="F19" s="10">
        <v>437</v>
      </c>
      <c r="G19" s="11">
        <v>1</v>
      </c>
      <c r="I19" s="18" t="s">
        <v>581</v>
      </c>
      <c r="J19" s="10">
        <v>437</v>
      </c>
      <c r="K19" s="11">
        <v>1</v>
      </c>
      <c r="O19" s="80"/>
      <c r="P19" s="57"/>
    </row>
    <row r="20" spans="1:16" x14ac:dyDescent="0.25">
      <c r="A20" s="18">
        <v>62</v>
      </c>
      <c r="B20" s="10">
        <v>7</v>
      </c>
      <c r="C20" s="11">
        <v>1.6018306636155607E-2</v>
      </c>
      <c r="O20" s="79" t="s">
        <v>2445</v>
      </c>
      <c r="P20" s="56" t="s">
        <v>2508</v>
      </c>
    </row>
    <row r="21" spans="1:16" ht="15.75" thickBot="1" x14ac:dyDescent="0.3">
      <c r="A21" s="18">
        <v>63</v>
      </c>
      <c r="B21" s="10">
        <v>7</v>
      </c>
      <c r="C21" s="11">
        <v>1.6018306636155607E-2</v>
      </c>
      <c r="O21" s="80"/>
      <c r="P21" s="57"/>
    </row>
    <row r="22" spans="1:16" ht="15.75" thickBot="1" x14ac:dyDescent="0.3">
      <c r="A22" s="18">
        <v>64</v>
      </c>
      <c r="B22" s="10">
        <v>2</v>
      </c>
      <c r="C22" s="11">
        <v>4.5766590389016018E-3</v>
      </c>
      <c r="E22" s="17" t="s">
        <v>44</v>
      </c>
      <c r="F22" t="s">
        <v>51</v>
      </c>
      <c r="J22" s="17" t="s">
        <v>44</v>
      </c>
      <c r="K22" t="s">
        <v>51</v>
      </c>
      <c r="O22" s="75" t="s">
        <v>8</v>
      </c>
      <c r="P22" s="55"/>
    </row>
    <row r="23" spans="1:16" x14ac:dyDescent="0.25">
      <c r="A23" s="18">
        <v>65</v>
      </c>
      <c r="B23" s="10">
        <v>2</v>
      </c>
      <c r="C23" s="11">
        <v>4.5766590389016018E-3</v>
      </c>
      <c r="O23" s="79" t="s">
        <v>2446</v>
      </c>
      <c r="P23" s="56" t="s">
        <v>2510</v>
      </c>
    </row>
    <row r="24" spans="1:16" ht="15.75" thickBot="1" x14ac:dyDescent="0.3">
      <c r="A24" s="18">
        <v>66</v>
      </c>
      <c r="B24" s="10">
        <v>1</v>
      </c>
      <c r="C24" s="11">
        <v>2.2883295194508009E-3</v>
      </c>
      <c r="E24" s="17" t="s">
        <v>9</v>
      </c>
      <c r="F24" s="32" t="s">
        <v>2413</v>
      </c>
      <c r="G24" s="32" t="s">
        <v>2415</v>
      </c>
      <c r="H24" s="33" t="s">
        <v>2419</v>
      </c>
      <c r="J24" s="17" t="s">
        <v>10</v>
      </c>
      <c r="K24" s="32" t="s">
        <v>2413</v>
      </c>
      <c r="L24" s="32" t="s">
        <v>2415</v>
      </c>
      <c r="M24" s="33" t="s">
        <v>2419</v>
      </c>
      <c r="O24" s="80"/>
      <c r="P24" s="57"/>
    </row>
    <row r="25" spans="1:16" ht="15.75" thickBot="1" x14ac:dyDescent="0.3">
      <c r="A25" s="18">
        <v>67</v>
      </c>
      <c r="B25" s="10">
        <v>3</v>
      </c>
      <c r="C25" s="11">
        <v>6.8649885583524023E-3</v>
      </c>
      <c r="E25" s="18">
        <v>0</v>
      </c>
      <c r="F25" s="10">
        <v>2</v>
      </c>
      <c r="G25" s="11">
        <v>4.5766590389016018E-3</v>
      </c>
      <c r="H25">
        <f>AVERAGE(E25:E329)</f>
        <v>30.933920265780738</v>
      </c>
      <c r="J25" s="18">
        <v>80</v>
      </c>
      <c r="K25" s="10">
        <v>2</v>
      </c>
      <c r="L25" s="11">
        <v>4.5766590389016018E-3</v>
      </c>
      <c r="M25">
        <f>AVERAGE(J25:J359)</f>
        <v>131.1904761904762</v>
      </c>
      <c r="O25" s="78" t="s">
        <v>2447</v>
      </c>
      <c r="P25" s="55"/>
    </row>
    <row r="26" spans="1:16" x14ac:dyDescent="0.25">
      <c r="A26" s="18">
        <v>68</v>
      </c>
      <c r="B26" s="10">
        <v>9</v>
      </c>
      <c r="C26" s="11">
        <v>2.0594965675057208E-2</v>
      </c>
      <c r="E26" s="18">
        <v>13.9</v>
      </c>
      <c r="F26" s="10">
        <v>1</v>
      </c>
      <c r="G26" s="11">
        <v>2.2883295194508009E-3</v>
      </c>
      <c r="H26" s="33" t="s">
        <v>2498</v>
      </c>
      <c r="J26" s="18">
        <v>85</v>
      </c>
      <c r="K26" s="10">
        <v>1</v>
      </c>
      <c r="L26" s="11">
        <v>2.2883295194508009E-3</v>
      </c>
      <c r="M26" s="33" t="s">
        <v>2498</v>
      </c>
      <c r="O26" s="79" t="s">
        <v>2448</v>
      </c>
      <c r="P26" s="56" t="s">
        <v>2509</v>
      </c>
    </row>
    <row r="27" spans="1:16" ht="15.75" thickBot="1" x14ac:dyDescent="0.3">
      <c r="A27" s="18">
        <v>69</v>
      </c>
      <c r="B27" s="10">
        <v>10</v>
      </c>
      <c r="C27" s="11">
        <v>2.2883295194508008E-2</v>
      </c>
      <c r="E27" s="18">
        <v>15.1</v>
      </c>
      <c r="F27" s="10">
        <v>1</v>
      </c>
      <c r="G27" s="11">
        <v>2.2883295194508009E-3</v>
      </c>
      <c r="H27">
        <f>_xlfn.STDEV.P(E25:E325)</f>
        <v>8.1183650085621615</v>
      </c>
      <c r="J27" s="18">
        <v>90</v>
      </c>
      <c r="K27" s="10">
        <v>5</v>
      </c>
      <c r="L27" s="11">
        <v>1.1441647597254004E-2</v>
      </c>
      <c r="M27">
        <f>_xlfn.STDEV.P(J25:J67)</f>
        <v>30.191640356103381</v>
      </c>
      <c r="O27" s="80"/>
      <c r="P27" s="57"/>
    </row>
    <row r="28" spans="1:16" x14ac:dyDescent="0.25">
      <c r="A28" s="18">
        <v>70</v>
      </c>
      <c r="B28" s="10">
        <v>6</v>
      </c>
      <c r="C28" s="11">
        <v>1.3729977116704805E-2</v>
      </c>
      <c r="E28" s="18">
        <v>15.7</v>
      </c>
      <c r="F28" s="10">
        <v>1</v>
      </c>
      <c r="G28" s="11">
        <v>2.2883295194508009E-3</v>
      </c>
      <c r="J28" s="18">
        <v>95</v>
      </c>
      <c r="K28" s="10">
        <v>2</v>
      </c>
      <c r="L28" s="11">
        <v>4.5766590389016018E-3</v>
      </c>
      <c r="O28" s="79" t="s">
        <v>2445</v>
      </c>
      <c r="P28" s="56" t="s">
        <v>2508</v>
      </c>
    </row>
    <row r="29" spans="1:16" ht="15.75" thickBot="1" x14ac:dyDescent="0.3">
      <c r="A29" s="18">
        <v>71</v>
      </c>
      <c r="B29" s="10">
        <v>12</v>
      </c>
      <c r="C29" s="11">
        <v>2.7459954233409609E-2</v>
      </c>
      <c r="E29" s="18">
        <v>16.3</v>
      </c>
      <c r="F29" s="10">
        <v>1</v>
      </c>
      <c r="G29" s="11">
        <v>2.2883295194508009E-3</v>
      </c>
      <c r="J29" s="18">
        <v>97</v>
      </c>
      <c r="K29" s="10">
        <v>1</v>
      </c>
      <c r="L29" s="11">
        <v>2.2883295194508009E-3</v>
      </c>
      <c r="O29" s="80"/>
      <c r="P29" s="57"/>
    </row>
    <row r="30" spans="1:16" ht="15.75" thickBot="1" x14ac:dyDescent="0.3">
      <c r="A30" s="18">
        <v>72</v>
      </c>
      <c r="B30" s="10">
        <v>18</v>
      </c>
      <c r="C30" s="11">
        <v>4.1189931350114416E-2</v>
      </c>
      <c r="E30" s="18">
        <v>17.3</v>
      </c>
      <c r="F30" s="10">
        <v>1</v>
      </c>
      <c r="G30" s="11">
        <v>2.2883295194508009E-3</v>
      </c>
      <c r="J30" s="18">
        <v>98</v>
      </c>
      <c r="K30" s="10">
        <v>2</v>
      </c>
      <c r="L30" s="11">
        <v>4.5766590389016018E-3</v>
      </c>
      <c r="O30" s="78" t="s">
        <v>2449</v>
      </c>
      <c r="P30" s="55"/>
    </row>
    <row r="31" spans="1:16" ht="15.75" thickBot="1" x14ac:dyDescent="0.3">
      <c r="A31" s="18">
        <v>73</v>
      </c>
      <c r="B31" s="10">
        <v>6</v>
      </c>
      <c r="C31" s="11">
        <v>1.3729977116704805E-2</v>
      </c>
      <c r="E31" s="18">
        <v>18.100000000000001</v>
      </c>
      <c r="F31" s="10">
        <v>1</v>
      </c>
      <c r="G31" s="11">
        <v>2.2883295194508009E-3</v>
      </c>
      <c r="J31" s="18">
        <v>100</v>
      </c>
      <c r="K31" s="10">
        <v>15</v>
      </c>
      <c r="L31" s="11">
        <v>3.4324942791762014E-2</v>
      </c>
      <c r="O31" s="76" t="s">
        <v>2450</v>
      </c>
      <c r="P31" s="55"/>
    </row>
    <row r="32" spans="1:16" ht="15.75" thickBot="1" x14ac:dyDescent="0.3">
      <c r="A32" s="18">
        <v>74</v>
      </c>
      <c r="B32" s="10">
        <v>5</v>
      </c>
      <c r="C32" s="11">
        <v>1.1441647597254004E-2</v>
      </c>
      <c r="E32" s="18">
        <v>18.3</v>
      </c>
      <c r="F32" s="10">
        <v>1</v>
      </c>
      <c r="G32" s="11">
        <v>2.2883295194508009E-3</v>
      </c>
      <c r="J32" s="18">
        <v>105</v>
      </c>
      <c r="K32" s="10">
        <v>12</v>
      </c>
      <c r="L32" s="11">
        <v>2.7459954233409609E-2</v>
      </c>
      <c r="O32" s="76" t="s">
        <v>2451</v>
      </c>
      <c r="P32" s="55"/>
    </row>
    <row r="33" spans="1:21" ht="15.75" thickBot="1" x14ac:dyDescent="0.3">
      <c r="A33" s="18">
        <v>75</v>
      </c>
      <c r="B33" s="10">
        <v>17</v>
      </c>
      <c r="C33" s="11">
        <v>3.8901601830663615E-2</v>
      </c>
      <c r="E33" s="18">
        <v>18.309999999999999</v>
      </c>
      <c r="F33" s="10">
        <v>1</v>
      </c>
      <c r="G33" s="11">
        <v>2.2883295194508009E-3</v>
      </c>
      <c r="J33" s="18">
        <v>106</v>
      </c>
      <c r="K33" s="10">
        <v>1</v>
      </c>
      <c r="L33" s="11">
        <v>2.2883295194508009E-3</v>
      </c>
      <c r="O33" s="76" t="s">
        <v>2452</v>
      </c>
      <c r="P33" s="55"/>
    </row>
    <row r="34" spans="1:21" ht="15.75" thickBot="1" x14ac:dyDescent="0.3">
      <c r="A34" s="18">
        <v>76</v>
      </c>
      <c r="B34" s="10">
        <v>13</v>
      </c>
      <c r="C34" s="11">
        <v>2.9748283752860413E-2</v>
      </c>
      <c r="E34" s="18">
        <v>18.399999999999999</v>
      </c>
      <c r="F34" s="10">
        <v>1</v>
      </c>
      <c r="G34" s="11">
        <v>2.2883295194508009E-3</v>
      </c>
      <c r="J34" s="18">
        <v>108</v>
      </c>
      <c r="K34" s="10">
        <v>1</v>
      </c>
      <c r="L34" s="11">
        <v>2.2883295194508009E-3</v>
      </c>
      <c r="O34" s="75" t="s">
        <v>2453</v>
      </c>
      <c r="P34" s="55"/>
    </row>
    <row r="35" spans="1:21" ht="18" thickBot="1" x14ac:dyDescent="0.3">
      <c r="A35" s="18">
        <v>77</v>
      </c>
      <c r="B35" s="10">
        <v>9</v>
      </c>
      <c r="C35" s="11">
        <v>2.0594965675057208E-2</v>
      </c>
      <c r="E35" s="18">
        <v>18.7</v>
      </c>
      <c r="F35" s="10">
        <v>1</v>
      </c>
      <c r="G35" s="11">
        <v>2.2883295194508009E-3</v>
      </c>
      <c r="J35" s="18">
        <v>110</v>
      </c>
      <c r="K35" s="10">
        <v>49</v>
      </c>
      <c r="L35" s="11">
        <v>0.11212814645308924</v>
      </c>
      <c r="O35" s="78" t="s">
        <v>2507</v>
      </c>
      <c r="P35" s="55" t="s">
        <v>2511</v>
      </c>
    </row>
    <row r="36" spans="1:21" ht="15.75" thickBot="1" x14ac:dyDescent="0.3">
      <c r="A36" s="18">
        <v>78</v>
      </c>
      <c r="B36" s="10">
        <v>14</v>
      </c>
      <c r="C36" s="11">
        <v>3.2036613272311214E-2</v>
      </c>
      <c r="E36" s="18">
        <v>18.899999999999999</v>
      </c>
      <c r="F36" s="10">
        <v>1</v>
      </c>
      <c r="G36" s="11">
        <v>2.2883295194508009E-3</v>
      </c>
      <c r="J36" s="18">
        <v>112</v>
      </c>
      <c r="K36" s="10">
        <v>3</v>
      </c>
      <c r="L36" s="11">
        <v>6.8649885583524023E-3</v>
      </c>
      <c r="O36" s="78" t="s">
        <v>2454</v>
      </c>
      <c r="P36" s="55" t="str">
        <f>CONCATENATE(D67, " (±", D69, ")")</f>
        <v>Mean (±SD)</v>
      </c>
    </row>
    <row r="37" spans="1:21" ht="15.75" thickBot="1" x14ac:dyDescent="0.3">
      <c r="A37" s="18">
        <v>79</v>
      </c>
      <c r="B37" s="10">
        <v>11</v>
      </c>
      <c r="C37" s="11">
        <v>2.5171624713958809E-2</v>
      </c>
      <c r="E37" s="18">
        <v>19.100000000000001</v>
      </c>
      <c r="F37" s="10">
        <v>1</v>
      </c>
      <c r="G37" s="11">
        <v>2.2883295194508009E-3</v>
      </c>
      <c r="J37" s="18">
        <v>115</v>
      </c>
      <c r="K37" s="10">
        <v>19</v>
      </c>
      <c r="L37" s="11">
        <v>4.3478260869565216E-2</v>
      </c>
      <c r="O37" s="78" t="s">
        <v>2455</v>
      </c>
      <c r="P37" s="55" t="str">
        <f>CONCATENATE(D68, " (±", D70, ")")</f>
        <v>78.8861607142857 (±21.2575552806454)</v>
      </c>
    </row>
    <row r="38" spans="1:21" ht="15.75" thickBot="1" x14ac:dyDescent="0.3">
      <c r="A38" s="18">
        <v>80</v>
      </c>
      <c r="B38" s="10">
        <v>18</v>
      </c>
      <c r="C38" s="11">
        <v>4.1189931350114416E-2</v>
      </c>
      <c r="E38" s="18">
        <v>19.3</v>
      </c>
      <c r="F38" s="10">
        <v>2</v>
      </c>
      <c r="G38" s="11">
        <v>4.5766590389016018E-3</v>
      </c>
      <c r="J38" s="18">
        <v>117</v>
      </c>
      <c r="K38" s="10">
        <v>1</v>
      </c>
      <c r="L38" s="11">
        <v>2.2883295194508009E-3</v>
      </c>
      <c r="O38" s="78" t="s">
        <v>2456</v>
      </c>
      <c r="P38" s="55" t="str">
        <f>CONCATENATE(M27, " (±", M29, ")")</f>
        <v>30.1916403561034 (±)</v>
      </c>
    </row>
    <row r="39" spans="1:21" ht="15.75" thickBot="1" x14ac:dyDescent="0.3">
      <c r="A39" s="18">
        <v>81</v>
      </c>
      <c r="B39" s="10">
        <v>15</v>
      </c>
      <c r="C39" s="11">
        <v>3.4324942791762014E-2</v>
      </c>
      <c r="E39" s="18">
        <v>19.600000000000001</v>
      </c>
      <c r="F39" s="10">
        <v>1</v>
      </c>
      <c r="G39" s="11">
        <v>2.2883295194508009E-3</v>
      </c>
      <c r="J39" s="18">
        <v>118</v>
      </c>
      <c r="K39" s="10">
        <v>5</v>
      </c>
      <c r="L39" s="11">
        <v>1.1441647597254004E-2</v>
      </c>
      <c r="O39" s="78" t="s">
        <v>2457</v>
      </c>
      <c r="P39" s="55" t="str">
        <f>CONCATENATE(D92, " (±", D94, ")")</f>
        <v>56.5277777777778 (±26.8963918595363)</v>
      </c>
    </row>
    <row r="40" spans="1:21" ht="15.75" thickBot="1" x14ac:dyDescent="0.3">
      <c r="A40" s="18">
        <v>82</v>
      </c>
      <c r="B40" s="10">
        <v>22</v>
      </c>
      <c r="C40" s="11">
        <v>5.0343249427917618E-2</v>
      </c>
      <c r="E40" s="18">
        <v>19.649999999999999</v>
      </c>
      <c r="F40" s="10">
        <v>1</v>
      </c>
      <c r="G40" s="11">
        <v>2.2883295194508009E-3</v>
      </c>
      <c r="J40" s="18">
        <v>119</v>
      </c>
      <c r="K40" s="10">
        <v>1</v>
      </c>
      <c r="L40" s="11">
        <v>2.2883295194508009E-3</v>
      </c>
      <c r="O40" s="78" t="s">
        <v>2458</v>
      </c>
      <c r="P40" s="55" t="str">
        <f>CONCATENATE(D192, " (±", D194, ")")</f>
        <v>81.2916666666667 (±23.8394150165924)</v>
      </c>
    </row>
    <row r="41" spans="1:21" x14ac:dyDescent="0.25">
      <c r="A41" s="18">
        <v>83</v>
      </c>
      <c r="B41" s="10">
        <v>26</v>
      </c>
      <c r="C41" s="11">
        <v>5.9496567505720827E-2</v>
      </c>
      <c r="E41" s="18">
        <v>19.7</v>
      </c>
      <c r="F41" s="10">
        <v>1</v>
      </c>
      <c r="G41" s="11">
        <v>2.2883295194508009E-3</v>
      </c>
      <c r="J41" s="18">
        <v>120</v>
      </c>
      <c r="K41" s="10">
        <v>73</v>
      </c>
      <c r="L41" s="11">
        <v>0.16704805491990846</v>
      </c>
      <c r="O41" s="81" t="s">
        <v>2459</v>
      </c>
      <c r="P41" s="56"/>
    </row>
    <row r="42" spans="1:21" ht="15.75" thickBot="1" x14ac:dyDescent="0.3">
      <c r="A42" s="18">
        <v>84</v>
      </c>
      <c r="B42" s="10">
        <v>15</v>
      </c>
      <c r="C42" s="11">
        <v>3.4324942791762014E-2</v>
      </c>
      <c r="E42" s="18">
        <v>19.899999999999999</v>
      </c>
      <c r="F42" s="10">
        <v>1</v>
      </c>
      <c r="G42" s="11">
        <v>2.2883295194508009E-3</v>
      </c>
      <c r="J42" s="18">
        <v>122</v>
      </c>
      <c r="K42" s="10">
        <v>5</v>
      </c>
      <c r="L42" s="11">
        <v>1.1441647597254004E-2</v>
      </c>
      <c r="O42" s="82"/>
      <c r="P42" s="57"/>
      <c r="S42" s="32"/>
      <c r="T42" s="32"/>
    </row>
    <row r="43" spans="1:21" ht="15.75" thickBot="1" x14ac:dyDescent="0.3">
      <c r="A43" s="18">
        <v>85</v>
      </c>
      <c r="B43" s="10">
        <v>22</v>
      </c>
      <c r="C43" s="11">
        <v>5.0343249427917618E-2</v>
      </c>
      <c r="E43" s="18">
        <v>20.03</v>
      </c>
      <c r="F43" s="10">
        <v>1</v>
      </c>
      <c r="G43" s="11">
        <v>2.2883295194508009E-3</v>
      </c>
      <c r="J43" s="18">
        <v>123</v>
      </c>
      <c r="K43" s="10">
        <v>1</v>
      </c>
      <c r="L43" s="11">
        <v>2.2883295194508009E-3</v>
      </c>
      <c r="O43" s="74" t="s">
        <v>2460</v>
      </c>
      <c r="P43" s="55" t="s">
        <v>2512</v>
      </c>
      <c r="R43" s="18"/>
      <c r="S43" s="10"/>
      <c r="T43" s="11"/>
    </row>
    <row r="44" spans="1:21" ht="15.75" thickBot="1" x14ac:dyDescent="0.3">
      <c r="A44" s="18">
        <v>86</v>
      </c>
      <c r="B44" s="10">
        <v>17</v>
      </c>
      <c r="C44" s="11">
        <v>3.8901601830663615E-2</v>
      </c>
      <c r="E44" s="18">
        <v>20.100000000000001</v>
      </c>
      <c r="F44" s="10">
        <v>2</v>
      </c>
      <c r="G44" s="11">
        <v>4.5766590389016018E-3</v>
      </c>
      <c r="J44" s="18">
        <v>125</v>
      </c>
      <c r="K44" s="10">
        <v>26</v>
      </c>
      <c r="L44" s="11">
        <v>5.9496567505720827E-2</v>
      </c>
      <c r="O44" s="74" t="s">
        <v>2461</v>
      </c>
      <c r="P44" s="55" t="s">
        <v>2513</v>
      </c>
      <c r="R44" s="18"/>
      <c r="S44" s="10"/>
      <c r="T44" s="11"/>
    </row>
    <row r="45" spans="1:21" ht="15.75" thickBot="1" x14ac:dyDescent="0.3">
      <c r="A45" s="18">
        <v>87</v>
      </c>
      <c r="B45" s="10">
        <v>14</v>
      </c>
      <c r="C45" s="11">
        <v>3.2036613272311214E-2</v>
      </c>
      <c r="E45" s="18">
        <v>20.5</v>
      </c>
      <c r="F45" s="10">
        <v>1</v>
      </c>
      <c r="G45" s="11">
        <v>2.2883295194508009E-3</v>
      </c>
      <c r="J45" s="18">
        <v>126</v>
      </c>
      <c r="K45" s="10">
        <v>1</v>
      </c>
      <c r="L45" s="11">
        <v>2.2883295194508009E-3</v>
      </c>
      <c r="O45" s="74" t="s">
        <v>2462</v>
      </c>
      <c r="P45" s="55" t="s">
        <v>2514</v>
      </c>
      <c r="R45" s="18"/>
      <c r="S45" s="10"/>
      <c r="T45" s="11"/>
    </row>
    <row r="46" spans="1:21" ht="15.75" thickBot="1" x14ac:dyDescent="0.3">
      <c r="A46" s="18">
        <v>88</v>
      </c>
      <c r="B46" s="10">
        <v>18</v>
      </c>
      <c r="C46" s="11">
        <v>4.1189931350114416E-2</v>
      </c>
      <c r="E46" s="18">
        <v>20.57</v>
      </c>
      <c r="F46" s="10">
        <v>1</v>
      </c>
      <c r="G46" s="11">
        <v>2.2883295194508009E-3</v>
      </c>
      <c r="J46" s="18">
        <v>127</v>
      </c>
      <c r="K46" s="10">
        <v>1</v>
      </c>
      <c r="L46" s="11">
        <v>2.2883295194508009E-3</v>
      </c>
      <c r="O46" s="74" t="s">
        <v>2463</v>
      </c>
      <c r="P46" s="55" t="s">
        <v>2515</v>
      </c>
      <c r="R46" s="18"/>
      <c r="S46" s="10"/>
      <c r="T46" s="11"/>
    </row>
    <row r="47" spans="1:21" x14ac:dyDescent="0.25">
      <c r="A47" s="18">
        <v>89</v>
      </c>
      <c r="B47" s="10">
        <v>14</v>
      </c>
      <c r="C47" s="11">
        <v>3.2036613272311214E-2</v>
      </c>
      <c r="E47" s="18">
        <v>20.8</v>
      </c>
      <c r="F47" s="10">
        <v>1</v>
      </c>
      <c r="G47" s="11">
        <v>2.2883295194508009E-3</v>
      </c>
      <c r="J47" s="18">
        <v>128</v>
      </c>
      <c r="K47" s="10">
        <v>3</v>
      </c>
      <c r="L47" s="11">
        <v>6.8649885583524023E-3</v>
      </c>
      <c r="O47" s="79" t="s">
        <v>2464</v>
      </c>
      <c r="P47" s="56" t="s">
        <v>2516</v>
      </c>
      <c r="R47" s="18"/>
      <c r="S47" s="10"/>
      <c r="T47" s="11"/>
      <c r="U47" s="11"/>
    </row>
    <row r="48" spans="1:21" ht="15.75" thickBot="1" x14ac:dyDescent="0.3">
      <c r="A48" s="18">
        <v>90</v>
      </c>
      <c r="B48" s="10">
        <v>16</v>
      </c>
      <c r="C48" s="11">
        <v>3.6613272311212815E-2</v>
      </c>
      <c r="E48" s="18">
        <v>21</v>
      </c>
      <c r="F48" s="10">
        <v>1</v>
      </c>
      <c r="G48" s="11">
        <v>2.2883295194508009E-3</v>
      </c>
      <c r="J48" s="18">
        <v>130</v>
      </c>
      <c r="K48" s="10">
        <v>49</v>
      </c>
      <c r="L48" s="11">
        <v>0.11212814645308924</v>
      </c>
      <c r="O48" s="80"/>
      <c r="P48" s="57"/>
      <c r="R48" s="18"/>
      <c r="S48" s="10"/>
      <c r="T48" s="11"/>
    </row>
    <row r="49" spans="1:21" x14ac:dyDescent="0.25">
      <c r="A49" s="18">
        <v>91</v>
      </c>
      <c r="B49" s="10">
        <v>9</v>
      </c>
      <c r="C49" s="11">
        <v>2.0594965675057208E-2</v>
      </c>
      <c r="E49" s="18">
        <v>21.1</v>
      </c>
      <c r="F49" s="10">
        <v>2</v>
      </c>
      <c r="G49" s="11">
        <v>4.5766590389016018E-3</v>
      </c>
      <c r="J49" s="18">
        <v>132</v>
      </c>
      <c r="K49" s="10">
        <v>1</v>
      </c>
      <c r="L49" s="11">
        <v>2.2883295194508009E-3</v>
      </c>
      <c r="O49" s="83" t="s">
        <v>2465</v>
      </c>
      <c r="P49" s="56" t="s">
        <v>2517</v>
      </c>
    </row>
    <row r="50" spans="1:21" ht="15.75" thickBot="1" x14ac:dyDescent="0.3">
      <c r="A50" s="18">
        <v>92</v>
      </c>
      <c r="B50" s="10">
        <v>13</v>
      </c>
      <c r="C50" s="11">
        <v>2.9748283752860413E-2</v>
      </c>
      <c r="E50" s="18">
        <v>21.22</v>
      </c>
      <c r="F50" s="10">
        <v>1</v>
      </c>
      <c r="G50" s="11">
        <v>2.2883295194508009E-3</v>
      </c>
      <c r="J50" s="18">
        <v>135</v>
      </c>
      <c r="K50" s="10">
        <v>18</v>
      </c>
      <c r="L50" s="11">
        <v>4.1189931350114416E-2</v>
      </c>
      <c r="O50" s="71"/>
      <c r="P50" s="57"/>
    </row>
    <row r="51" spans="1:21" ht="15.75" thickBot="1" x14ac:dyDescent="0.3">
      <c r="A51" s="18">
        <v>93</v>
      </c>
      <c r="B51" s="10">
        <v>8</v>
      </c>
      <c r="C51" s="11">
        <v>1.8306636155606407E-2</v>
      </c>
      <c r="E51" s="18">
        <v>21.23</v>
      </c>
      <c r="F51" s="10">
        <v>1</v>
      </c>
      <c r="G51" s="11">
        <v>2.2883295194508009E-3</v>
      </c>
      <c r="J51" s="18">
        <v>138</v>
      </c>
      <c r="K51" s="10">
        <v>2</v>
      </c>
      <c r="L51" s="11">
        <v>4.5766590389016018E-3</v>
      </c>
      <c r="O51" s="74" t="s">
        <v>2466</v>
      </c>
      <c r="P51" s="55"/>
    </row>
    <row r="52" spans="1:21" ht="15.75" thickBot="1" x14ac:dyDescent="0.3">
      <c r="A52" s="18">
        <v>94</v>
      </c>
      <c r="B52" s="10">
        <v>9</v>
      </c>
      <c r="C52" s="11">
        <v>2.0594965675057208E-2</v>
      </c>
      <c r="E52" s="18">
        <v>21.37</v>
      </c>
      <c r="F52" s="10">
        <v>1</v>
      </c>
      <c r="G52" s="11">
        <v>2.2883295194508009E-3</v>
      </c>
      <c r="J52" s="18">
        <v>140</v>
      </c>
      <c r="K52" s="10">
        <v>57</v>
      </c>
      <c r="L52" s="11">
        <v>0.13043478260869565</v>
      </c>
      <c r="O52" s="74" t="s">
        <v>2467</v>
      </c>
      <c r="P52" s="55"/>
      <c r="R52" s="59"/>
      <c r="S52" s="32"/>
      <c r="T52" s="32"/>
      <c r="U52" s="33"/>
    </row>
    <row r="53" spans="1:21" ht="15.75" thickBot="1" x14ac:dyDescent="0.3">
      <c r="A53" s="18">
        <v>95</v>
      </c>
      <c r="B53" s="10">
        <v>4</v>
      </c>
      <c r="C53" s="11">
        <v>9.1533180778032037E-3</v>
      </c>
      <c r="E53" s="18">
        <v>21.4</v>
      </c>
      <c r="F53" s="10">
        <v>1</v>
      </c>
      <c r="G53" s="11">
        <v>2.2883295194508009E-3</v>
      </c>
      <c r="J53" s="18">
        <v>142</v>
      </c>
      <c r="K53" s="10">
        <v>1</v>
      </c>
      <c r="L53" s="11">
        <v>2.2883295194508009E-3</v>
      </c>
      <c r="O53" s="75" t="s">
        <v>2468</v>
      </c>
      <c r="P53" s="55"/>
      <c r="R53" s="18"/>
      <c r="S53" s="10"/>
      <c r="T53" s="11"/>
    </row>
    <row r="54" spans="1:21" ht="15.75" thickBot="1" x14ac:dyDescent="0.3">
      <c r="A54" s="18">
        <v>96</v>
      </c>
      <c r="B54" s="10">
        <v>4</v>
      </c>
      <c r="C54" s="11">
        <v>9.1533180778032037E-3</v>
      </c>
      <c r="E54" s="18">
        <v>21.6</v>
      </c>
      <c r="F54" s="10">
        <v>1</v>
      </c>
      <c r="G54" s="11">
        <v>2.2883295194508009E-3</v>
      </c>
      <c r="J54" s="18">
        <v>143</v>
      </c>
      <c r="K54" s="10">
        <v>1</v>
      </c>
      <c r="L54" s="11">
        <v>2.2883295194508009E-3</v>
      </c>
      <c r="O54" s="78" t="s">
        <v>2469</v>
      </c>
      <c r="P54" s="55" t="str">
        <f>CONCATENATE(GETPIVOTDATA("Number of Patients",$A$291,"Obstructive Sleep Apnea","Yes"), " (±", GETPIVOTDATA("Percentage",$A$291,"Obstructive Sleep Apnea","Yes")*100, ")")</f>
        <v>65 (±14.8741418764302)</v>
      </c>
      <c r="R54" s="18"/>
      <c r="S54" s="10"/>
      <c r="T54" s="11"/>
    </row>
    <row r="55" spans="1:21" ht="15.75" thickBot="1" x14ac:dyDescent="0.3">
      <c r="A55" s="18">
        <v>97</v>
      </c>
      <c r="B55" s="10">
        <v>7</v>
      </c>
      <c r="C55" s="11">
        <v>1.6018306636155607E-2</v>
      </c>
      <c r="E55" s="18">
        <v>21.7</v>
      </c>
      <c r="F55" s="10">
        <v>1</v>
      </c>
      <c r="G55" s="11">
        <v>2.2883295194508009E-3</v>
      </c>
      <c r="J55" s="18">
        <v>145</v>
      </c>
      <c r="K55" s="10">
        <v>16</v>
      </c>
      <c r="L55" s="11">
        <v>3.6613272311212815E-2</v>
      </c>
      <c r="O55" s="78" t="s">
        <v>2470</v>
      </c>
      <c r="P55" s="55" t="str">
        <f>CONCATENATE(GETPIVOTDATA("Number of Patients",$A$299,"Orthopnea","Yes"), " (±", GETPIVOTDATA("Percentage",$A$299,"Orthopnea","Yes"), ")")</f>
        <v>89 (±0.203661327231121)</v>
      </c>
      <c r="R55" s="18"/>
      <c r="S55" s="10"/>
      <c r="T55" s="11"/>
    </row>
    <row r="56" spans="1:21" ht="15.75" thickBot="1" x14ac:dyDescent="0.3">
      <c r="A56" s="18">
        <v>98</v>
      </c>
      <c r="B56" s="10">
        <v>3</v>
      </c>
      <c r="C56" s="11">
        <v>6.8649885583524023E-3</v>
      </c>
      <c r="E56" s="18">
        <v>21.9</v>
      </c>
      <c r="F56" s="10">
        <v>1</v>
      </c>
      <c r="G56" s="11">
        <v>2.2883295194508009E-3</v>
      </c>
      <c r="J56" s="18">
        <v>146</v>
      </c>
      <c r="K56" s="10">
        <v>1</v>
      </c>
      <c r="L56" s="11">
        <v>2.2883295194508009E-3</v>
      </c>
      <c r="O56" s="78" t="s">
        <v>2471</v>
      </c>
      <c r="P56" s="55" t="str">
        <f>CONCATENATE(GETPIVOTDATA("Number of Patients",$A$307,"Hypertension","Yes"), " (±", GETPIVOTDATA("Percentage",$A$307,"Hypertension","Yes"), ")")</f>
        <v>348 (±0.796338672768879)</v>
      </c>
      <c r="R56" s="18"/>
      <c r="S56" s="10"/>
      <c r="T56" s="11"/>
    </row>
    <row r="57" spans="1:21" ht="15.75" thickBot="1" x14ac:dyDescent="0.3">
      <c r="A57" s="18">
        <v>99</v>
      </c>
      <c r="B57" s="10">
        <v>2</v>
      </c>
      <c r="C57" s="11">
        <v>4.5766590389016018E-3</v>
      </c>
      <c r="E57" s="18">
        <v>21.91</v>
      </c>
      <c r="F57" s="10">
        <v>1</v>
      </c>
      <c r="G57" s="11">
        <v>2.2883295194508009E-3</v>
      </c>
      <c r="J57" s="18">
        <v>150</v>
      </c>
      <c r="K57" s="10">
        <v>11</v>
      </c>
      <c r="L57" s="11">
        <v>2.5171624713958809E-2</v>
      </c>
      <c r="O57" s="78" t="s">
        <v>2472</v>
      </c>
      <c r="P57" s="55"/>
    </row>
    <row r="58" spans="1:21" ht="15.75" thickBot="1" x14ac:dyDescent="0.3">
      <c r="A58" s="18">
        <v>101</v>
      </c>
      <c r="B58" s="10">
        <v>2</v>
      </c>
      <c r="C58" s="11">
        <v>4.5766590389016018E-3</v>
      </c>
      <c r="E58" s="18">
        <v>21.97</v>
      </c>
      <c r="F58" s="10">
        <v>1</v>
      </c>
      <c r="G58" s="11">
        <v>2.2883295194508009E-3</v>
      </c>
      <c r="J58" s="18">
        <v>155</v>
      </c>
      <c r="K58" s="10">
        <v>4</v>
      </c>
      <c r="L58" s="11">
        <v>9.1533180778032037E-3</v>
      </c>
      <c r="O58" s="78" t="s">
        <v>2473</v>
      </c>
      <c r="P58" s="55"/>
    </row>
    <row r="59" spans="1:21" ht="15.75" thickBot="1" x14ac:dyDescent="0.3">
      <c r="A59" s="18" t="s">
        <v>581</v>
      </c>
      <c r="B59" s="10">
        <v>437</v>
      </c>
      <c r="C59" s="11">
        <v>1</v>
      </c>
      <c r="E59" s="18">
        <v>22</v>
      </c>
      <c r="F59" s="10">
        <v>1</v>
      </c>
      <c r="G59" s="11">
        <v>2.2883295194508009E-3</v>
      </c>
      <c r="J59" s="18">
        <v>158</v>
      </c>
      <c r="K59" s="10">
        <v>1</v>
      </c>
      <c r="L59" s="11">
        <v>2.2883295194508009E-3</v>
      </c>
      <c r="O59" s="78" t="s">
        <v>2474</v>
      </c>
      <c r="P59" s="55" t="str">
        <f>CONCATENATE(GETPIVOTDATA("Number of Patients",$A$327,"Lung Disease","Yes"), " (±", GETPIVOTDATA("Percentage",$A$327,"Lung Disease","Yes"), ")")</f>
        <v>141 (±0.322654462242563)</v>
      </c>
    </row>
    <row r="60" spans="1:21" ht="15.75" thickBot="1" x14ac:dyDescent="0.3">
      <c r="A60" s="42" t="s">
        <v>581</v>
      </c>
      <c r="B60" s="43">
        <v>507</v>
      </c>
      <c r="C60" s="44">
        <v>1</v>
      </c>
      <c r="E60" s="18">
        <v>22.09</v>
      </c>
      <c r="F60" s="10">
        <v>1</v>
      </c>
      <c r="G60" s="11">
        <v>2.2883295194508009E-3</v>
      </c>
      <c r="J60" s="18">
        <v>160</v>
      </c>
      <c r="K60" s="10">
        <v>15</v>
      </c>
      <c r="L60" s="11">
        <v>3.4324942791762014E-2</v>
      </c>
      <c r="O60" s="78" t="s">
        <v>2475</v>
      </c>
      <c r="P60" s="55" t="str">
        <f>CONCATENATE(GETPIVOTDATA("Number of Patients",$A$340,"Peripheral artery disease","Yes"), " (±", GETPIVOTDATA("Percentage",$A$340,"Peripheral artery disease","Yes"), ")")</f>
        <v>41 (±0.0938215102974828)</v>
      </c>
    </row>
    <row r="61" spans="1:21" ht="15.75" thickBot="1" x14ac:dyDescent="0.3">
      <c r="E61" s="18">
        <v>22.1</v>
      </c>
      <c r="F61" s="10">
        <v>2</v>
      </c>
      <c r="G61" s="11">
        <v>4.5766590389016018E-3</v>
      </c>
      <c r="J61" s="18">
        <v>165</v>
      </c>
      <c r="K61" s="10">
        <v>3</v>
      </c>
      <c r="L61" s="11">
        <v>6.8649885583524023E-3</v>
      </c>
      <c r="O61" s="78" t="s">
        <v>2476</v>
      </c>
      <c r="P61" s="55" t="str">
        <f>CONCATENATE(D92, " (±", D94, ")")</f>
        <v>56.5277777777778 (±26.8963918595363)</v>
      </c>
    </row>
    <row r="62" spans="1:21" ht="15.75" thickBot="1" x14ac:dyDescent="0.3">
      <c r="E62" s="18">
        <v>22.2</v>
      </c>
      <c r="F62" s="10">
        <v>1</v>
      </c>
      <c r="G62" s="11">
        <v>2.2883295194508009E-3</v>
      </c>
      <c r="J62" s="18">
        <v>170</v>
      </c>
      <c r="K62" s="10">
        <v>6</v>
      </c>
      <c r="L62" s="11">
        <v>1.3729977116704805E-2</v>
      </c>
      <c r="O62" s="78" t="s">
        <v>2477</v>
      </c>
      <c r="P62" s="55" t="str">
        <f>CONCATENATE(GETPIVOTDATA("Number of Patients",$A$346,"Anaemia","Yes"), " (±", GETPIVOTDATA("Percentage",$A$346,"Anaemia","Yes"), ")")</f>
        <v>134 (±0.306636155606407)</v>
      </c>
    </row>
    <row r="63" spans="1:21" ht="15.75" thickBot="1" x14ac:dyDescent="0.3">
      <c r="E63" s="18">
        <v>22.24</v>
      </c>
      <c r="F63" s="10">
        <v>1</v>
      </c>
      <c r="G63" s="11">
        <v>2.2883295194508009E-3</v>
      </c>
      <c r="J63" s="18">
        <v>175</v>
      </c>
      <c r="K63" s="10">
        <v>1</v>
      </c>
      <c r="L63" s="11">
        <v>2.2883295194508009E-3</v>
      </c>
      <c r="O63" s="78" t="s">
        <v>2478</v>
      </c>
      <c r="P63" s="55"/>
    </row>
    <row r="64" spans="1:21" ht="15.75" thickBot="1" x14ac:dyDescent="0.3">
      <c r="E64" s="18">
        <v>22.3</v>
      </c>
      <c r="F64" s="10">
        <v>1</v>
      </c>
      <c r="G64" s="11">
        <v>2.2883295194508009E-3</v>
      </c>
      <c r="J64" s="18">
        <v>180</v>
      </c>
      <c r="K64" s="10">
        <v>3</v>
      </c>
      <c r="L64" s="11">
        <v>6.8649885583524023E-3</v>
      </c>
      <c r="O64" s="75" t="s">
        <v>2479</v>
      </c>
      <c r="P64" s="55"/>
    </row>
    <row r="65" spans="1:16" ht="15.75" thickBot="1" x14ac:dyDescent="0.3">
      <c r="A65" s="17" t="s">
        <v>44</v>
      </c>
      <c r="B65" t="s">
        <v>51</v>
      </c>
      <c r="E65" s="18">
        <v>22.34</v>
      </c>
      <c r="F65" s="10">
        <v>1</v>
      </c>
      <c r="G65" s="11">
        <v>2.2883295194508009E-3</v>
      </c>
      <c r="J65" s="18">
        <v>190</v>
      </c>
      <c r="K65" s="10">
        <v>2</v>
      </c>
      <c r="L65" s="11">
        <v>4.5766590389016018E-3</v>
      </c>
      <c r="O65" s="84" t="s">
        <v>2480</v>
      </c>
      <c r="P65" s="55" t="str">
        <f>CONCATENATE(D355, " (±", D357, ")")</f>
        <v>116.798319327731 (±51.1472712714948)</v>
      </c>
    </row>
    <row r="66" spans="1:16" ht="15.75" thickBot="1" x14ac:dyDescent="0.3">
      <c r="E66" s="18">
        <v>22.45</v>
      </c>
      <c r="F66" s="10">
        <v>1</v>
      </c>
      <c r="G66" s="11">
        <v>2.2883295194508009E-3</v>
      </c>
      <c r="J66" s="18">
        <v>230</v>
      </c>
      <c r="K66" s="10">
        <v>1</v>
      </c>
      <c r="L66" s="11">
        <v>2.2883295194508009E-3</v>
      </c>
      <c r="O66" s="85"/>
      <c r="P66" s="55"/>
    </row>
    <row r="67" spans="1:16" ht="15.75" thickBot="1" x14ac:dyDescent="0.3">
      <c r="A67" s="17" t="s">
        <v>11</v>
      </c>
      <c r="B67" s="32" t="s">
        <v>2413</v>
      </c>
      <c r="C67" s="32" t="s">
        <v>2415</v>
      </c>
      <c r="D67" s="33" t="s">
        <v>2419</v>
      </c>
      <c r="E67" s="18">
        <v>22.53</v>
      </c>
      <c r="F67" s="10">
        <v>1</v>
      </c>
      <c r="G67" s="11">
        <v>2.2883295194508009E-3</v>
      </c>
      <c r="J67" s="18" t="s">
        <v>2416</v>
      </c>
      <c r="K67" s="10">
        <v>14</v>
      </c>
      <c r="L67" s="11">
        <v>3.2036613272311214E-2</v>
      </c>
      <c r="O67" s="71" t="s">
        <v>2481</v>
      </c>
      <c r="P67" s="55" t="str">
        <f>CONCATENATE(H333, " (±", H335, ")")</f>
        <v>54.6987179487179 (±22.7026062752645)</v>
      </c>
    </row>
    <row r="68" spans="1:16" ht="15.75" thickBot="1" x14ac:dyDescent="0.3">
      <c r="A68" s="18">
        <v>40</v>
      </c>
      <c r="B68" s="10">
        <v>1</v>
      </c>
      <c r="C68" s="11">
        <v>2.2883295194508009E-3</v>
      </c>
      <c r="D68">
        <f>AVERAGE(A68:A402)</f>
        <v>78.886160714285708</v>
      </c>
      <c r="E68" s="18">
        <v>22.66</v>
      </c>
      <c r="F68" s="10">
        <v>1</v>
      </c>
      <c r="G68" s="11">
        <v>2.2883295194508009E-3</v>
      </c>
      <c r="J68" s="18" t="s">
        <v>581</v>
      </c>
      <c r="K68" s="10">
        <v>437</v>
      </c>
      <c r="L68" s="11">
        <v>1</v>
      </c>
      <c r="O68" s="71" t="s">
        <v>2482</v>
      </c>
      <c r="P68" s="55" t="str">
        <f>CONCATENATE(D482, " (±", D484, ")")</f>
        <v>104.765909090909 (±51.9683664409147)</v>
      </c>
    </row>
    <row r="69" spans="1:16" ht="15.75" thickBot="1" x14ac:dyDescent="0.3">
      <c r="A69" s="18">
        <v>50</v>
      </c>
      <c r="B69" s="10">
        <v>9</v>
      </c>
      <c r="C69" s="11">
        <v>2.0594965675057208E-2</v>
      </c>
      <c r="D69" s="33" t="s">
        <v>2498</v>
      </c>
      <c r="E69" s="18">
        <v>22.7</v>
      </c>
      <c r="F69" s="10">
        <v>2</v>
      </c>
      <c r="G69" s="11">
        <v>4.5766590389016018E-3</v>
      </c>
      <c r="O69" s="71" t="s">
        <v>2483</v>
      </c>
      <c r="P69" s="55" t="str">
        <f>CONCATENATE(H419, " (±", H421, ")")</f>
        <v>4.52307692307692 (±0.891544766686405)</v>
      </c>
    </row>
    <row r="70" spans="1:16" ht="15.75" thickBot="1" x14ac:dyDescent="0.3">
      <c r="A70" s="18">
        <v>55</v>
      </c>
      <c r="B70" s="10">
        <v>3</v>
      </c>
      <c r="C70" s="11">
        <v>6.8649885583524023E-3</v>
      </c>
      <c r="D70">
        <f>_xlfn.STDEV.P(A68:A87)</f>
        <v>21.257555280645406</v>
      </c>
      <c r="E70" s="18">
        <v>22.8</v>
      </c>
      <c r="F70" s="10">
        <v>3</v>
      </c>
      <c r="G70" s="11">
        <v>6.8649885583524023E-3</v>
      </c>
      <c r="O70" s="71" t="s">
        <v>2484</v>
      </c>
      <c r="P70" s="55" t="str">
        <f>CONCATENATE(M419, " (±", M421, ")")</f>
        <v>779.260869565217 (±1357.40043168811)</v>
      </c>
    </row>
    <row r="71" spans="1:16" ht="15.75" thickBot="1" x14ac:dyDescent="0.3">
      <c r="A71" s="18">
        <v>60</v>
      </c>
      <c r="B71" s="10">
        <v>96</v>
      </c>
      <c r="C71" s="11">
        <v>0.21967963386727687</v>
      </c>
      <c r="E71" s="18">
        <v>22.9</v>
      </c>
      <c r="F71" s="10">
        <v>3</v>
      </c>
      <c r="G71" s="11">
        <v>6.8649885583524023E-3</v>
      </c>
      <c r="O71" s="71" t="s">
        <v>2485</v>
      </c>
      <c r="P71" s="55" t="str">
        <f>CONCATENATE(H453, " (±", H455, ")")</f>
        <v>58.9363636363636 (±81.1054562980957)</v>
      </c>
    </row>
    <row r="72" spans="1:16" ht="15.75" thickBot="1" x14ac:dyDescent="0.3">
      <c r="A72" s="18">
        <v>64</v>
      </c>
      <c r="B72" s="10">
        <v>1</v>
      </c>
      <c r="C72" s="11">
        <v>2.2883295194508009E-3</v>
      </c>
      <c r="E72" s="18">
        <v>22.97</v>
      </c>
      <c r="F72" s="10">
        <v>1</v>
      </c>
      <c r="G72" s="11">
        <v>2.2883295194508009E-3</v>
      </c>
      <c r="O72" s="71" t="s">
        <v>2486</v>
      </c>
      <c r="P72" s="55" t="str">
        <f>CONCATENATE(M453, " (±", M455, ")")</f>
        <v>4.60666666666667 (±1.46975432565371)</v>
      </c>
    </row>
    <row r="73" spans="1:16" ht="15.75" thickBot="1" x14ac:dyDescent="0.3">
      <c r="A73" s="18">
        <v>65</v>
      </c>
      <c r="B73" s="10">
        <v>18</v>
      </c>
      <c r="C73" s="11">
        <v>4.1189931350114416E-2</v>
      </c>
      <c r="E73" s="18">
        <v>23</v>
      </c>
      <c r="F73" s="10">
        <v>1</v>
      </c>
      <c r="G73" s="11">
        <v>2.2883295194508009E-3</v>
      </c>
      <c r="O73" s="71" t="s">
        <v>2487</v>
      </c>
      <c r="P73" s="61" t="str">
        <f>CONCATENATE(Q463, " (±", Q465, ")")</f>
        <v>2.49142857142857 (±1.17336425438539)</v>
      </c>
    </row>
    <row r="74" spans="1:16" ht="15.75" thickBot="1" x14ac:dyDescent="0.3">
      <c r="A74" s="18">
        <v>68</v>
      </c>
      <c r="B74" s="10">
        <v>2</v>
      </c>
      <c r="C74" s="11">
        <v>4.5766590389016018E-3</v>
      </c>
      <c r="E74" s="18">
        <v>23.1</v>
      </c>
      <c r="F74" s="10">
        <v>2</v>
      </c>
      <c r="G74" s="11">
        <v>4.5766590389016018E-3</v>
      </c>
      <c r="O74" s="86" t="s">
        <v>2488</v>
      </c>
      <c r="P74" s="63"/>
    </row>
    <row r="75" spans="1:16" ht="15.75" thickBot="1" x14ac:dyDescent="0.3">
      <c r="A75" s="18">
        <v>70</v>
      </c>
      <c r="B75" s="10">
        <v>143</v>
      </c>
      <c r="C75" s="11">
        <v>0.32723112128146453</v>
      </c>
      <c r="E75" s="18">
        <v>23.13</v>
      </c>
      <c r="F75" s="10">
        <v>1</v>
      </c>
      <c r="G75" s="11">
        <v>2.2883295194508009E-3</v>
      </c>
      <c r="O75" s="87" t="s">
        <v>2489</v>
      </c>
      <c r="P75" s="62" t="str">
        <f>CONCATENATE(GETPIVOTDATA("Number of Patients",$E$469,"ACEI","Yes"), " (±", GETPIVOTDATA("Percentage",$E$469,"ACEI","Yes"), ")")</f>
        <v>126 (±0.288329519450801)</v>
      </c>
    </row>
    <row r="76" spans="1:16" ht="15.75" thickBot="1" x14ac:dyDescent="0.3">
      <c r="A76" s="18">
        <v>74</v>
      </c>
      <c r="B76" s="10">
        <v>1</v>
      </c>
      <c r="C76" s="11">
        <v>2.2883295194508009E-3</v>
      </c>
      <c r="E76" s="18">
        <v>23.2</v>
      </c>
      <c r="F76" s="10">
        <v>1</v>
      </c>
      <c r="G76" s="11">
        <v>2.2883295194508009E-3</v>
      </c>
      <c r="O76" s="87" t="s">
        <v>2490</v>
      </c>
      <c r="P76" s="62" t="str">
        <f>CONCATENATE(GETPIVOTDATA("Number of Patients",$E$485,"Sacubitril/valsartan","Yes"), " (±", GETPIVOTDATA("Percentage",$E$485,"Sacubitril/valsartan","Yes"), ")")</f>
        <v>3 (±0.0068649885583524)</v>
      </c>
    </row>
    <row r="77" spans="1:16" ht="15.75" thickBot="1" x14ac:dyDescent="0.3">
      <c r="A77" s="18">
        <v>75</v>
      </c>
      <c r="B77" s="10">
        <v>19</v>
      </c>
      <c r="C77" s="11">
        <v>4.3478260869565216E-2</v>
      </c>
      <c r="E77" s="18">
        <v>23.3</v>
      </c>
      <c r="F77" s="10">
        <v>2</v>
      </c>
      <c r="G77" s="11">
        <v>4.5766590389016018E-3</v>
      </c>
      <c r="O77" s="87" t="s">
        <v>2491</v>
      </c>
      <c r="P77" s="62" t="str">
        <f>CONCATENATE(GETPIVOTDATA("Number of Patients",$E$493,"Beta-blockers","Yes"), " (±", GETPIVOTDATA("Percentage",$E$493,"Beta-blockers","Yes"), ")")</f>
        <v>285 (±0.652173913043478)</v>
      </c>
    </row>
    <row r="78" spans="1:16" ht="15.75" thickBot="1" x14ac:dyDescent="0.3">
      <c r="A78" s="18">
        <v>80</v>
      </c>
      <c r="B78" s="10">
        <v>94</v>
      </c>
      <c r="C78" s="11">
        <v>0.21510297482837529</v>
      </c>
      <c r="E78" s="18">
        <v>23.4</v>
      </c>
      <c r="F78" s="10">
        <v>2</v>
      </c>
      <c r="G78" s="11">
        <v>4.5766590389016018E-3</v>
      </c>
      <c r="O78" s="87" t="s">
        <v>2492</v>
      </c>
      <c r="P78" s="62" t="str">
        <f>CONCATENATE(GETPIVOTDATA("Number of Patients",$E$501,"Diuretics","Yes"), " (±", GETPIVOTDATA("Percentage",$E$501,"Diuretics","Yes"), ")")</f>
        <v>383 (±0.876430205949657)</v>
      </c>
    </row>
    <row r="79" spans="1:16" ht="15.75" thickBot="1" x14ac:dyDescent="0.3">
      <c r="A79" s="18">
        <v>82</v>
      </c>
      <c r="B79" s="10">
        <v>1</v>
      </c>
      <c r="C79" s="11">
        <v>2.2883295194508009E-3</v>
      </c>
      <c r="E79" s="18">
        <v>23.49</v>
      </c>
      <c r="F79" s="10">
        <v>1</v>
      </c>
      <c r="G79" s="11">
        <v>2.2883295194508009E-3</v>
      </c>
      <c r="O79" s="87" t="s">
        <v>2493</v>
      </c>
      <c r="P79" s="62" t="str">
        <f>CONCATENATE(GETPIVOTDATA("Number of Patients",$E$509,"Aldosterone Antagonists","Yes"), " (±", GETPIVOTDATA("Percentage",$E$509,"Aldosterone Antagonists","Yes"), ")")</f>
        <v>148 (±0.338672768878719)</v>
      </c>
    </row>
    <row r="80" spans="1:16" ht="15.75" thickBot="1" x14ac:dyDescent="0.3">
      <c r="A80" s="18">
        <v>84</v>
      </c>
      <c r="B80" s="10">
        <v>1</v>
      </c>
      <c r="C80" s="11">
        <v>2.2883295194508009E-3</v>
      </c>
      <c r="E80" s="18">
        <v>23.5</v>
      </c>
      <c r="F80" s="10">
        <v>2</v>
      </c>
      <c r="G80" s="11">
        <v>4.5766590389016018E-3</v>
      </c>
      <c r="O80" s="87" t="s">
        <v>2494</v>
      </c>
      <c r="P80" s="62" t="str">
        <f>CONCATENATE(GETPIVOTDATA("Number of Patients",$J$509,"Digoxin","Yes"), " (±", GETPIVOTDATA("Percentage",$J$509,"Digoxin","Yes"), ")")</f>
        <v>39 (±0.0892448512585812)</v>
      </c>
    </row>
    <row r="81" spans="1:16" ht="15.75" thickBot="1" x14ac:dyDescent="0.3">
      <c r="A81" s="18">
        <v>85</v>
      </c>
      <c r="B81" s="10">
        <v>7</v>
      </c>
      <c r="C81" s="11">
        <v>1.6018306636155607E-2</v>
      </c>
      <c r="E81" s="18">
        <v>23.6</v>
      </c>
      <c r="F81" s="10">
        <v>2</v>
      </c>
      <c r="G81" s="11">
        <v>4.5766590389016018E-3</v>
      </c>
      <c r="O81" s="87" t="s">
        <v>2495</v>
      </c>
      <c r="P81" s="62"/>
    </row>
    <row r="82" spans="1:16" ht="15.75" thickBot="1" x14ac:dyDescent="0.3">
      <c r="A82" s="18">
        <v>88</v>
      </c>
      <c r="B82" s="10">
        <v>1</v>
      </c>
      <c r="C82" s="11">
        <v>2.2883295194508009E-3</v>
      </c>
      <c r="E82" s="18">
        <v>23.67</v>
      </c>
      <c r="F82" s="10">
        <v>1</v>
      </c>
      <c r="G82" s="11">
        <v>2.2883295194508009E-3</v>
      </c>
      <c r="O82" s="87" t="s">
        <v>2496</v>
      </c>
      <c r="P82" s="62" t="str">
        <f>CONCATENATE(GETPIVOTDATA("Number of Patients",$J$517,"Statins","Yes"), " (±", GETPIVOTDATA("Percentage",$J$517,"Statins","Yes"), ")")</f>
        <v>228 (±0.521739130434783)</v>
      </c>
    </row>
    <row r="83" spans="1:16" ht="15.75" thickBot="1" x14ac:dyDescent="0.3">
      <c r="A83" s="18">
        <v>90</v>
      </c>
      <c r="B83" s="10">
        <v>18</v>
      </c>
      <c r="C83" s="11">
        <v>4.1189931350114416E-2</v>
      </c>
      <c r="E83" s="18">
        <v>23.7</v>
      </c>
      <c r="F83" s="10">
        <v>1</v>
      </c>
      <c r="G83" s="11">
        <v>2.2883295194508009E-3</v>
      </c>
      <c r="O83" s="87" t="s">
        <v>2497</v>
      </c>
      <c r="P83" s="62" t="str">
        <f>CONCATENATE(GETPIVOTDATA("Number of Patients",$J$517,"Statins","Yes"), " (±", GETPIVOTDATA("Percentage",$J$517,"Statins","Yes"), ")")</f>
        <v>228 (±0.521739130434783)</v>
      </c>
    </row>
    <row r="84" spans="1:16" x14ac:dyDescent="0.25">
      <c r="A84" s="18">
        <v>95</v>
      </c>
      <c r="B84" s="10">
        <v>2</v>
      </c>
      <c r="C84" s="11">
        <v>4.5766590389016018E-3</v>
      </c>
      <c r="E84" s="18">
        <v>23.81</v>
      </c>
      <c r="F84" s="10">
        <v>3</v>
      </c>
      <c r="G84" s="11">
        <v>6.8649885583524023E-3</v>
      </c>
      <c r="O84" s="28"/>
    </row>
    <row r="85" spans="1:16" x14ac:dyDescent="0.25">
      <c r="A85" s="18">
        <v>100</v>
      </c>
      <c r="B85" s="10">
        <v>5</v>
      </c>
      <c r="C85" s="11">
        <v>1.1441647597254004E-2</v>
      </c>
      <c r="E85" s="18">
        <v>23.83</v>
      </c>
      <c r="F85" s="10">
        <v>1</v>
      </c>
      <c r="G85" s="11">
        <v>2.2883295194508009E-3</v>
      </c>
      <c r="O85" s="28"/>
    </row>
    <row r="86" spans="1:16" x14ac:dyDescent="0.25">
      <c r="A86" s="18">
        <v>140</v>
      </c>
      <c r="B86" s="10">
        <v>1</v>
      </c>
      <c r="C86" s="11">
        <v>2.2883295194508009E-3</v>
      </c>
      <c r="E86" s="18">
        <v>24</v>
      </c>
      <c r="F86" s="10">
        <v>2</v>
      </c>
      <c r="G86" s="11">
        <v>4.5766590389016018E-3</v>
      </c>
      <c r="O86" s="28"/>
    </row>
    <row r="87" spans="1:16" x14ac:dyDescent="0.25">
      <c r="A87" s="18" t="s">
        <v>2416</v>
      </c>
      <c r="B87" s="10">
        <v>14</v>
      </c>
      <c r="C87" s="11">
        <v>3.2036613272311214E-2</v>
      </c>
      <c r="E87" s="18">
        <v>24.01</v>
      </c>
      <c r="F87" s="10">
        <v>1</v>
      </c>
      <c r="G87" s="11">
        <v>2.2883295194508009E-3</v>
      </c>
    </row>
    <row r="88" spans="1:16" x14ac:dyDescent="0.25">
      <c r="A88" s="18" t="s">
        <v>581</v>
      </c>
      <c r="B88" s="10">
        <v>437</v>
      </c>
      <c r="C88" s="11">
        <v>1</v>
      </c>
      <c r="E88" s="18">
        <v>24.02</v>
      </c>
      <c r="F88" s="10">
        <v>1</v>
      </c>
      <c r="G88" s="11">
        <v>2.2883295194508009E-3</v>
      </c>
    </row>
    <row r="89" spans="1:16" x14ac:dyDescent="0.25">
      <c r="A89" s="17" t="s">
        <v>44</v>
      </c>
      <c r="B89" t="s">
        <v>51</v>
      </c>
      <c r="E89" s="18">
        <v>24.1</v>
      </c>
      <c r="F89" s="10">
        <v>2</v>
      </c>
      <c r="G89" s="11">
        <v>4.5766590389016018E-3</v>
      </c>
    </row>
    <row r="90" spans="1:16" x14ac:dyDescent="0.25">
      <c r="E90" s="18">
        <v>24.22</v>
      </c>
      <c r="F90" s="10">
        <v>1</v>
      </c>
      <c r="G90" s="11">
        <v>2.2883295194508009E-3</v>
      </c>
    </row>
    <row r="91" spans="1:16" x14ac:dyDescent="0.25">
      <c r="A91" s="17" t="s">
        <v>12</v>
      </c>
      <c r="B91" s="32" t="s">
        <v>2413</v>
      </c>
      <c r="C91" s="32" t="s">
        <v>2415</v>
      </c>
      <c r="D91" s="33" t="s">
        <v>2419</v>
      </c>
      <c r="E91" s="18">
        <v>24.3</v>
      </c>
      <c r="F91" s="10">
        <v>2</v>
      </c>
      <c r="G91" s="11">
        <v>4.5766590389016018E-3</v>
      </c>
    </row>
    <row r="92" spans="1:16" x14ac:dyDescent="0.25">
      <c r="A92" s="18">
        <v>0</v>
      </c>
      <c r="B92" s="10">
        <v>14</v>
      </c>
      <c r="C92" s="11">
        <v>3.2036613272311214E-2</v>
      </c>
      <c r="D92">
        <f>AVERAGE(A92:A128)</f>
        <v>56.527777777777779</v>
      </c>
      <c r="E92" s="18">
        <v>24.38</v>
      </c>
      <c r="F92" s="10">
        <v>2</v>
      </c>
      <c r="G92" s="11">
        <v>4.5766590389016018E-3</v>
      </c>
    </row>
    <row r="93" spans="1:16" x14ac:dyDescent="0.25">
      <c r="A93" s="18">
        <v>20</v>
      </c>
      <c r="B93" s="10">
        <v>2</v>
      </c>
      <c r="C93" s="11">
        <v>4.5766590389016018E-3</v>
      </c>
      <c r="D93" s="33" t="s">
        <v>2498</v>
      </c>
      <c r="E93" s="18">
        <v>24.4</v>
      </c>
      <c r="F93" s="10">
        <v>1</v>
      </c>
      <c r="G93" s="11">
        <v>2.2883295194508009E-3</v>
      </c>
    </row>
    <row r="94" spans="1:16" x14ac:dyDescent="0.25">
      <c r="A94" s="18">
        <v>22</v>
      </c>
      <c r="B94" s="10">
        <v>1</v>
      </c>
      <c r="C94" s="11">
        <v>2.2883295194508009E-3</v>
      </c>
      <c r="D94">
        <f>_xlfn.STDEV.P(A92:A127)</f>
        <v>26.896391859536259</v>
      </c>
      <c r="E94" s="18">
        <v>24.5</v>
      </c>
      <c r="F94" s="10">
        <v>2</v>
      </c>
      <c r="G94" s="11">
        <v>4.5766590389016018E-3</v>
      </c>
    </row>
    <row r="95" spans="1:16" x14ac:dyDescent="0.25">
      <c r="A95" s="18">
        <v>25</v>
      </c>
      <c r="B95" s="10">
        <v>1</v>
      </c>
      <c r="C95" s="11">
        <v>2.2883295194508009E-3</v>
      </c>
      <c r="E95" s="18">
        <v>24.6</v>
      </c>
      <c r="F95" s="10">
        <v>3</v>
      </c>
      <c r="G95" s="11">
        <v>6.8649885583524023E-3</v>
      </c>
    </row>
    <row r="96" spans="1:16" x14ac:dyDescent="0.25">
      <c r="A96" s="18">
        <v>30</v>
      </c>
      <c r="B96" s="10">
        <v>12</v>
      </c>
      <c r="C96" s="11">
        <v>2.7459954233409609E-2</v>
      </c>
      <c r="E96" s="18">
        <v>24.7</v>
      </c>
      <c r="F96" s="10">
        <v>3</v>
      </c>
      <c r="G96" s="11">
        <v>6.8649885583524023E-3</v>
      </c>
    </row>
    <row r="97" spans="1:7" x14ac:dyDescent="0.25">
      <c r="A97" s="18">
        <v>32</v>
      </c>
      <c r="B97" s="10">
        <v>1</v>
      </c>
      <c r="C97" s="11">
        <v>2.2883295194508009E-3</v>
      </c>
      <c r="E97" s="18">
        <v>24.78</v>
      </c>
      <c r="F97" s="10">
        <v>1</v>
      </c>
      <c r="G97" s="11">
        <v>2.2883295194508009E-3</v>
      </c>
    </row>
    <row r="98" spans="1:7" x14ac:dyDescent="0.25">
      <c r="A98" s="18">
        <v>35</v>
      </c>
      <c r="B98" s="10">
        <v>8</v>
      </c>
      <c r="C98" s="11">
        <v>1.8306636155606407E-2</v>
      </c>
      <c r="E98" s="18">
        <v>24.8</v>
      </c>
      <c r="F98" s="10">
        <v>1</v>
      </c>
      <c r="G98" s="11">
        <v>2.2883295194508009E-3</v>
      </c>
    </row>
    <row r="99" spans="1:7" x14ac:dyDescent="0.25">
      <c r="A99" s="18">
        <v>38</v>
      </c>
      <c r="B99" s="10">
        <v>2</v>
      </c>
      <c r="C99" s="11">
        <v>4.5766590389016018E-3</v>
      </c>
      <c r="E99" s="18">
        <v>24.9</v>
      </c>
      <c r="F99" s="10">
        <v>5</v>
      </c>
      <c r="G99" s="11">
        <v>1.1441647597254004E-2</v>
      </c>
    </row>
    <row r="100" spans="1:7" x14ac:dyDescent="0.25">
      <c r="A100" s="18">
        <v>39</v>
      </c>
      <c r="B100" s="10">
        <v>1</v>
      </c>
      <c r="C100" s="11">
        <v>2.2883295194508009E-3</v>
      </c>
      <c r="E100" s="18">
        <v>24.97</v>
      </c>
      <c r="F100" s="10">
        <v>1</v>
      </c>
      <c r="G100" s="11">
        <v>2.2883295194508009E-3</v>
      </c>
    </row>
    <row r="101" spans="1:7" x14ac:dyDescent="0.25">
      <c r="A101" s="18">
        <v>40</v>
      </c>
      <c r="B101" s="10">
        <v>54</v>
      </c>
      <c r="C101" s="11">
        <v>0.12356979405034325</v>
      </c>
      <c r="E101" s="18">
        <v>24.98</v>
      </c>
      <c r="F101" s="10">
        <v>1</v>
      </c>
      <c r="G101" s="11">
        <v>2.2883295194508009E-3</v>
      </c>
    </row>
    <row r="102" spans="1:7" x14ac:dyDescent="0.25">
      <c r="A102" s="18">
        <v>42</v>
      </c>
      <c r="B102" s="10">
        <v>4</v>
      </c>
      <c r="C102" s="11">
        <v>9.1533180778032037E-3</v>
      </c>
      <c r="E102" s="18">
        <v>25</v>
      </c>
      <c r="F102" s="10">
        <v>4</v>
      </c>
      <c r="G102" s="11">
        <v>9.1533180778032037E-3</v>
      </c>
    </row>
    <row r="103" spans="1:7" x14ac:dyDescent="0.25">
      <c r="A103" s="18">
        <v>43</v>
      </c>
      <c r="B103" s="10">
        <v>1</v>
      </c>
      <c r="C103" s="11">
        <v>2.2883295194508009E-3</v>
      </c>
      <c r="E103" s="18">
        <v>25.36</v>
      </c>
      <c r="F103" s="10">
        <v>1</v>
      </c>
      <c r="G103" s="11">
        <v>2.2883295194508009E-3</v>
      </c>
    </row>
    <row r="104" spans="1:7" x14ac:dyDescent="0.25">
      <c r="A104" s="18">
        <v>45</v>
      </c>
      <c r="B104" s="10">
        <v>32</v>
      </c>
      <c r="C104" s="11">
        <v>7.3226544622425629E-2</v>
      </c>
      <c r="E104" s="18">
        <v>25.4</v>
      </c>
      <c r="F104" s="10">
        <v>2</v>
      </c>
      <c r="G104" s="11">
        <v>4.5766590389016018E-3</v>
      </c>
    </row>
    <row r="105" spans="1:7" x14ac:dyDescent="0.25">
      <c r="A105" s="18">
        <v>46</v>
      </c>
      <c r="B105" s="10">
        <v>1</v>
      </c>
      <c r="C105" s="11">
        <v>2.2883295194508009E-3</v>
      </c>
      <c r="E105" s="18">
        <v>25.6</v>
      </c>
      <c r="F105" s="10">
        <v>2</v>
      </c>
      <c r="G105" s="11">
        <v>4.5766590389016018E-3</v>
      </c>
    </row>
    <row r="106" spans="1:7" x14ac:dyDescent="0.25">
      <c r="A106" s="18">
        <v>47</v>
      </c>
      <c r="B106" s="10">
        <v>2</v>
      </c>
      <c r="C106" s="11">
        <v>4.5766590389016018E-3</v>
      </c>
      <c r="E106" s="18">
        <v>25.7</v>
      </c>
      <c r="F106" s="10">
        <v>1</v>
      </c>
      <c r="G106" s="11">
        <v>2.2883295194508009E-3</v>
      </c>
    </row>
    <row r="107" spans="1:7" x14ac:dyDescent="0.25">
      <c r="A107" s="18">
        <v>48</v>
      </c>
      <c r="B107" s="10">
        <v>4</v>
      </c>
      <c r="C107" s="11">
        <v>9.1533180778032037E-3</v>
      </c>
      <c r="E107" s="18">
        <v>25.71</v>
      </c>
      <c r="F107" s="10">
        <v>1</v>
      </c>
      <c r="G107" s="11">
        <v>2.2883295194508009E-3</v>
      </c>
    </row>
    <row r="108" spans="1:7" x14ac:dyDescent="0.25">
      <c r="A108" s="18">
        <v>50</v>
      </c>
      <c r="B108" s="10">
        <v>74</v>
      </c>
      <c r="C108" s="11">
        <v>0.16933638443935928</v>
      </c>
      <c r="E108" s="18">
        <v>25.8</v>
      </c>
      <c r="F108" s="10">
        <v>1</v>
      </c>
      <c r="G108" s="11">
        <v>2.2883295194508009E-3</v>
      </c>
    </row>
    <row r="109" spans="1:7" x14ac:dyDescent="0.25">
      <c r="A109" s="18">
        <v>52</v>
      </c>
      <c r="B109" s="10">
        <v>1</v>
      </c>
      <c r="C109" s="11">
        <v>2.2883295194508009E-3</v>
      </c>
      <c r="E109" s="18">
        <v>25.9</v>
      </c>
      <c r="F109" s="10">
        <v>1</v>
      </c>
      <c r="G109" s="11">
        <v>2.2883295194508009E-3</v>
      </c>
    </row>
    <row r="110" spans="1:7" x14ac:dyDescent="0.25">
      <c r="A110" s="18">
        <v>54</v>
      </c>
      <c r="B110" s="10">
        <v>1</v>
      </c>
      <c r="C110" s="11">
        <v>2.2883295194508009E-3</v>
      </c>
      <c r="E110" s="18">
        <v>25.95</v>
      </c>
      <c r="F110" s="10">
        <v>1</v>
      </c>
      <c r="G110" s="11">
        <v>2.2883295194508009E-3</v>
      </c>
    </row>
    <row r="111" spans="1:7" x14ac:dyDescent="0.25">
      <c r="A111" s="18">
        <v>55</v>
      </c>
      <c r="B111" s="10">
        <v>32</v>
      </c>
      <c r="C111" s="11">
        <v>7.3226544622425629E-2</v>
      </c>
      <c r="E111" s="18">
        <v>26</v>
      </c>
      <c r="F111" s="10">
        <v>2</v>
      </c>
      <c r="G111" s="11">
        <v>4.5766590389016018E-3</v>
      </c>
    </row>
    <row r="112" spans="1:7" x14ac:dyDescent="0.25">
      <c r="A112" s="18">
        <v>56</v>
      </c>
      <c r="B112" s="10">
        <v>3</v>
      </c>
      <c r="C112" s="11">
        <v>6.8649885583524023E-3</v>
      </c>
      <c r="E112" s="18">
        <v>26.02</v>
      </c>
      <c r="F112" s="10">
        <v>1</v>
      </c>
      <c r="G112" s="11">
        <v>2.2883295194508009E-3</v>
      </c>
    </row>
    <row r="113" spans="1:7" x14ac:dyDescent="0.25">
      <c r="A113" s="18">
        <v>57</v>
      </c>
      <c r="B113" s="10">
        <v>1</v>
      </c>
      <c r="C113" s="11">
        <v>2.2883295194508009E-3</v>
      </c>
      <c r="E113" s="18">
        <v>26.1</v>
      </c>
      <c r="F113" s="10">
        <v>2</v>
      </c>
      <c r="G113" s="11">
        <v>4.5766590389016018E-3</v>
      </c>
    </row>
    <row r="114" spans="1:7" x14ac:dyDescent="0.25">
      <c r="A114" s="18">
        <v>58</v>
      </c>
      <c r="B114" s="10">
        <v>6</v>
      </c>
      <c r="C114" s="11">
        <v>1.3729977116704805E-2</v>
      </c>
      <c r="E114" s="18">
        <v>26.16</v>
      </c>
      <c r="F114" s="10">
        <v>1</v>
      </c>
      <c r="G114" s="11">
        <v>2.2883295194508009E-3</v>
      </c>
    </row>
    <row r="115" spans="1:7" x14ac:dyDescent="0.25">
      <c r="A115" s="18">
        <v>60</v>
      </c>
      <c r="B115" s="10">
        <v>66</v>
      </c>
      <c r="C115" s="11">
        <v>0.15102974828375287</v>
      </c>
      <c r="E115" s="18">
        <v>26.2</v>
      </c>
      <c r="F115" s="10">
        <v>2</v>
      </c>
      <c r="G115" s="11">
        <v>4.5766590389016018E-3</v>
      </c>
    </row>
    <row r="116" spans="1:7" x14ac:dyDescent="0.25">
      <c r="A116" s="18">
        <v>63</v>
      </c>
      <c r="B116" s="10">
        <v>1</v>
      </c>
      <c r="C116" s="11">
        <v>2.2883295194508009E-3</v>
      </c>
      <c r="E116" s="18">
        <v>26.24</v>
      </c>
      <c r="F116" s="10">
        <v>1</v>
      </c>
      <c r="G116" s="11">
        <v>2.2883295194508009E-3</v>
      </c>
    </row>
    <row r="117" spans="1:7" x14ac:dyDescent="0.25">
      <c r="A117" s="18">
        <v>65</v>
      </c>
      <c r="B117" s="10">
        <v>21</v>
      </c>
      <c r="C117" s="11">
        <v>4.8054919908466817E-2</v>
      </c>
      <c r="E117" s="18">
        <v>26.3</v>
      </c>
      <c r="F117" s="10">
        <v>1</v>
      </c>
      <c r="G117" s="11">
        <v>2.2883295194508009E-3</v>
      </c>
    </row>
    <row r="118" spans="1:7" x14ac:dyDescent="0.25">
      <c r="A118" s="18">
        <v>68</v>
      </c>
      <c r="B118" s="10">
        <v>3</v>
      </c>
      <c r="C118" s="11">
        <v>6.8649885583524023E-3</v>
      </c>
      <c r="E118" s="18">
        <v>26.37</v>
      </c>
      <c r="F118" s="10">
        <v>1</v>
      </c>
      <c r="G118" s="11">
        <v>2.2883295194508009E-3</v>
      </c>
    </row>
    <row r="119" spans="1:7" x14ac:dyDescent="0.25">
      <c r="A119" s="18">
        <v>70</v>
      </c>
      <c r="B119" s="10">
        <v>36</v>
      </c>
      <c r="C119" s="11">
        <v>8.2379862700228831E-2</v>
      </c>
      <c r="E119" s="18">
        <v>26.59</v>
      </c>
      <c r="F119" s="10">
        <v>1</v>
      </c>
      <c r="G119" s="11">
        <v>2.2883295194508009E-3</v>
      </c>
    </row>
    <row r="120" spans="1:7" x14ac:dyDescent="0.25">
      <c r="A120" s="18">
        <v>75</v>
      </c>
      <c r="B120" s="10">
        <v>9</v>
      </c>
      <c r="C120" s="11">
        <v>2.0594965675057208E-2</v>
      </c>
      <c r="E120" s="18">
        <v>26.6</v>
      </c>
      <c r="F120" s="10">
        <v>1</v>
      </c>
      <c r="G120" s="11">
        <v>2.2883295194508009E-3</v>
      </c>
    </row>
    <row r="121" spans="1:7" x14ac:dyDescent="0.25">
      <c r="A121" s="18">
        <v>80</v>
      </c>
      <c r="B121" s="10">
        <v>19</v>
      </c>
      <c r="C121" s="11">
        <v>4.3478260869565216E-2</v>
      </c>
      <c r="E121" s="18">
        <v>26.62</v>
      </c>
      <c r="F121" s="10">
        <v>1</v>
      </c>
      <c r="G121" s="11">
        <v>2.2883295194508009E-3</v>
      </c>
    </row>
    <row r="122" spans="1:7" x14ac:dyDescent="0.25">
      <c r="A122" s="18">
        <v>85</v>
      </c>
      <c r="B122" s="10">
        <v>5</v>
      </c>
      <c r="C122" s="11">
        <v>1.1441647597254004E-2</v>
      </c>
      <c r="E122" s="18">
        <v>26.67</v>
      </c>
      <c r="F122" s="10">
        <v>1</v>
      </c>
      <c r="G122" s="11">
        <v>2.2883295194508009E-3</v>
      </c>
    </row>
    <row r="123" spans="1:7" x14ac:dyDescent="0.25">
      <c r="A123" s="18">
        <v>90</v>
      </c>
      <c r="B123" s="10">
        <v>9</v>
      </c>
      <c r="C123" s="11">
        <v>2.0594965675057208E-2</v>
      </c>
      <c r="E123" s="18">
        <v>26.7</v>
      </c>
      <c r="F123" s="10">
        <v>2</v>
      </c>
      <c r="G123" s="11">
        <v>4.5766590389016018E-3</v>
      </c>
    </row>
    <row r="124" spans="1:7" x14ac:dyDescent="0.25">
      <c r="A124" s="18">
        <v>100</v>
      </c>
      <c r="B124" s="10">
        <v>5</v>
      </c>
      <c r="C124" s="11">
        <v>1.1441647597254004E-2</v>
      </c>
      <c r="E124" s="18">
        <v>26.8</v>
      </c>
      <c r="F124" s="10">
        <v>4</v>
      </c>
      <c r="G124" s="11">
        <v>9.1533180778032037E-3</v>
      </c>
    </row>
    <row r="125" spans="1:7" x14ac:dyDescent="0.25">
      <c r="A125" s="18">
        <v>105</v>
      </c>
      <c r="B125" s="10">
        <v>1</v>
      </c>
      <c r="C125" s="11">
        <v>2.2883295194508009E-3</v>
      </c>
      <c r="E125" s="18">
        <v>26.82</v>
      </c>
      <c r="F125" s="10">
        <v>1</v>
      </c>
      <c r="G125" s="11">
        <v>2.2883295194508009E-3</v>
      </c>
    </row>
    <row r="126" spans="1:7" x14ac:dyDescent="0.25">
      <c r="A126" s="18">
        <v>110</v>
      </c>
      <c r="B126" s="10">
        <v>3</v>
      </c>
      <c r="C126" s="11">
        <v>6.8649885583524023E-3</v>
      </c>
      <c r="E126" s="18">
        <v>26.85</v>
      </c>
      <c r="F126" s="10">
        <v>1</v>
      </c>
      <c r="G126" s="11">
        <v>2.2883295194508009E-3</v>
      </c>
    </row>
    <row r="127" spans="1:7" x14ac:dyDescent="0.25">
      <c r="A127" s="18">
        <v>130</v>
      </c>
      <c r="B127" s="10">
        <v>1</v>
      </c>
      <c r="C127" s="11">
        <v>2.2883295194508009E-3</v>
      </c>
      <c r="E127" s="18">
        <v>26.9</v>
      </c>
      <c r="F127" s="10">
        <v>2</v>
      </c>
      <c r="G127" s="11">
        <v>4.5766590389016018E-3</v>
      </c>
    </row>
    <row r="128" spans="1:7" x14ac:dyDescent="0.25">
      <c r="A128" s="18" t="s">
        <v>581</v>
      </c>
      <c r="B128" s="10">
        <v>437</v>
      </c>
      <c r="C128" s="11">
        <v>1</v>
      </c>
      <c r="E128" s="18">
        <v>27</v>
      </c>
      <c r="F128" s="10">
        <v>1</v>
      </c>
      <c r="G128" s="11">
        <v>2.2883295194508009E-3</v>
      </c>
    </row>
    <row r="129" spans="1:7" x14ac:dyDescent="0.25">
      <c r="E129" s="18">
        <v>27.06</v>
      </c>
      <c r="F129" s="10">
        <v>2</v>
      </c>
      <c r="G129" s="11">
        <v>4.5766590389016018E-3</v>
      </c>
    </row>
    <row r="130" spans="1:7" x14ac:dyDescent="0.25">
      <c r="A130" s="17" t="s">
        <v>44</v>
      </c>
      <c r="B130" t="s">
        <v>51</v>
      </c>
      <c r="E130" s="18">
        <v>27.1</v>
      </c>
      <c r="F130" s="10">
        <v>2</v>
      </c>
      <c r="G130" s="11">
        <v>4.5766590389016018E-3</v>
      </c>
    </row>
    <row r="131" spans="1:7" x14ac:dyDescent="0.25">
      <c r="E131" s="18">
        <v>27.11</v>
      </c>
      <c r="F131" s="10">
        <v>1</v>
      </c>
      <c r="G131" s="11">
        <v>2.2883295194508009E-3</v>
      </c>
    </row>
    <row r="132" spans="1:7" x14ac:dyDescent="0.25">
      <c r="A132" s="17" t="s">
        <v>13</v>
      </c>
      <c r="B132" s="32" t="s">
        <v>2413</v>
      </c>
      <c r="C132" s="32" t="s">
        <v>2415</v>
      </c>
      <c r="D132" s="33" t="s">
        <v>2419</v>
      </c>
      <c r="E132" s="18">
        <v>27.2</v>
      </c>
      <c r="F132" s="10">
        <v>4</v>
      </c>
      <c r="G132" s="11">
        <v>9.1533180778032037E-3</v>
      </c>
    </row>
    <row r="133" spans="1:7" x14ac:dyDescent="0.25">
      <c r="A133" s="18">
        <v>0</v>
      </c>
      <c r="B133" s="10">
        <v>14</v>
      </c>
      <c r="C133" s="11">
        <v>3.2036613272311214E-2</v>
      </c>
      <c r="D133">
        <f>AVERAGE(A133:A184)</f>
        <v>99.132653061224488</v>
      </c>
      <c r="E133" s="18">
        <v>27.24</v>
      </c>
      <c r="F133" s="10">
        <v>1</v>
      </c>
      <c r="G133" s="11">
        <v>2.2883295194508009E-3</v>
      </c>
    </row>
    <row r="134" spans="1:7" x14ac:dyDescent="0.25">
      <c r="A134" s="18">
        <v>67.5</v>
      </c>
      <c r="B134" s="10">
        <v>1</v>
      </c>
      <c r="C134" s="11">
        <v>2.2883295194508009E-3</v>
      </c>
      <c r="E134" s="18">
        <v>27.26</v>
      </c>
      <c r="F134" s="10">
        <v>1</v>
      </c>
      <c r="G134" s="11">
        <v>2.2883295194508009E-3</v>
      </c>
    </row>
    <row r="135" spans="1:7" x14ac:dyDescent="0.25">
      <c r="A135" s="18">
        <v>70</v>
      </c>
      <c r="B135" s="10">
        <v>2</v>
      </c>
      <c r="C135" s="11">
        <v>4.5766590389016018E-3</v>
      </c>
      <c r="E135" s="18">
        <v>27.3</v>
      </c>
      <c r="F135" s="10">
        <v>1</v>
      </c>
      <c r="G135" s="11">
        <v>2.2883295194508009E-3</v>
      </c>
    </row>
    <row r="136" spans="1:7" x14ac:dyDescent="0.25">
      <c r="A136" s="18">
        <v>72.5</v>
      </c>
      <c r="B136" s="10">
        <v>1</v>
      </c>
      <c r="C136" s="11">
        <v>2.2883295194508009E-3</v>
      </c>
      <c r="E136" s="18">
        <v>27.38</v>
      </c>
      <c r="F136" s="10">
        <v>1</v>
      </c>
      <c r="G136" s="11">
        <v>2.2883295194508009E-3</v>
      </c>
    </row>
    <row r="137" spans="1:7" x14ac:dyDescent="0.25">
      <c r="A137" s="18">
        <v>75</v>
      </c>
      <c r="B137" s="10">
        <v>6</v>
      </c>
      <c r="C137" s="11">
        <v>1.3729977116704805E-2</v>
      </c>
      <c r="E137" s="18">
        <v>27.4</v>
      </c>
      <c r="F137" s="10">
        <v>1</v>
      </c>
      <c r="G137" s="11">
        <v>2.2883295194508009E-3</v>
      </c>
    </row>
    <row r="138" spans="1:7" x14ac:dyDescent="0.25">
      <c r="A138" s="18">
        <v>77.5</v>
      </c>
      <c r="B138" s="10">
        <v>1</v>
      </c>
      <c r="C138" s="11">
        <v>2.2883295194508009E-3</v>
      </c>
      <c r="E138" s="18">
        <v>27.6</v>
      </c>
      <c r="F138" s="10">
        <v>1</v>
      </c>
      <c r="G138" s="11">
        <v>2.2883295194508009E-3</v>
      </c>
    </row>
    <row r="139" spans="1:7" x14ac:dyDescent="0.25">
      <c r="A139" s="18">
        <v>79</v>
      </c>
      <c r="B139" s="10">
        <v>2</v>
      </c>
      <c r="C139" s="11">
        <v>4.5766590389016018E-3</v>
      </c>
      <c r="E139" s="18">
        <v>27.7</v>
      </c>
      <c r="F139" s="10">
        <v>3</v>
      </c>
      <c r="G139" s="11">
        <v>6.8649885583524023E-3</v>
      </c>
    </row>
    <row r="140" spans="1:7" x14ac:dyDescent="0.25">
      <c r="A140" s="18">
        <v>80</v>
      </c>
      <c r="B140" s="10">
        <v>11</v>
      </c>
      <c r="C140" s="11">
        <v>2.5171624713958809E-2</v>
      </c>
      <c r="E140" s="18">
        <v>27.71</v>
      </c>
      <c r="F140" s="10">
        <v>1</v>
      </c>
      <c r="G140" s="11">
        <v>2.2883295194508009E-3</v>
      </c>
    </row>
    <row r="141" spans="1:7" x14ac:dyDescent="0.25">
      <c r="A141" s="18">
        <v>82.5</v>
      </c>
      <c r="B141" s="10">
        <v>8</v>
      </c>
      <c r="C141" s="11">
        <v>1.8306636155606407E-2</v>
      </c>
      <c r="E141" s="18">
        <v>27.75</v>
      </c>
      <c r="F141" s="10">
        <v>1</v>
      </c>
      <c r="G141" s="11">
        <v>2.2883295194508009E-3</v>
      </c>
    </row>
    <row r="142" spans="1:7" x14ac:dyDescent="0.25">
      <c r="A142" s="18">
        <v>83</v>
      </c>
      <c r="B142" s="10">
        <v>1</v>
      </c>
      <c r="C142" s="11">
        <v>2.2883295194508009E-3</v>
      </c>
      <c r="E142" s="18">
        <v>27.82</v>
      </c>
      <c r="F142" s="10">
        <v>1</v>
      </c>
      <c r="G142" s="11">
        <v>2.2883295194508009E-3</v>
      </c>
    </row>
    <row r="143" spans="1:7" x14ac:dyDescent="0.25">
      <c r="A143" s="18">
        <v>85</v>
      </c>
      <c r="B143" s="10">
        <v>23</v>
      </c>
      <c r="C143" s="11">
        <v>5.2631578947368418E-2</v>
      </c>
      <c r="E143" s="18">
        <v>27.9</v>
      </c>
      <c r="F143" s="10">
        <v>1</v>
      </c>
      <c r="G143" s="11">
        <v>2.2883295194508009E-3</v>
      </c>
    </row>
    <row r="144" spans="1:7" x14ac:dyDescent="0.25">
      <c r="A144" s="18">
        <v>86</v>
      </c>
      <c r="B144" s="10">
        <v>1</v>
      </c>
      <c r="C144" s="11">
        <v>2.2883295194508009E-3</v>
      </c>
      <c r="E144" s="18">
        <v>28</v>
      </c>
      <c r="F144" s="10">
        <v>3</v>
      </c>
      <c r="G144" s="11">
        <v>6.8649885583524023E-3</v>
      </c>
    </row>
    <row r="145" spans="1:7" x14ac:dyDescent="0.25">
      <c r="A145" s="18">
        <v>86.5</v>
      </c>
      <c r="B145" s="10">
        <v>1</v>
      </c>
      <c r="C145" s="11">
        <v>2.2883295194508009E-3</v>
      </c>
      <c r="E145" s="18">
        <v>28.1</v>
      </c>
      <c r="F145" s="10">
        <v>1</v>
      </c>
      <c r="G145" s="11">
        <v>2.2883295194508009E-3</v>
      </c>
    </row>
    <row r="146" spans="1:7" x14ac:dyDescent="0.25">
      <c r="A146" s="18">
        <v>87.5</v>
      </c>
      <c r="B146" s="10">
        <v>14</v>
      </c>
      <c r="C146" s="11">
        <v>3.2036613272311214E-2</v>
      </c>
      <c r="E146" s="18">
        <v>28.2</v>
      </c>
      <c r="F146" s="10">
        <v>1</v>
      </c>
      <c r="G146" s="11">
        <v>2.2883295194508009E-3</v>
      </c>
    </row>
    <row r="147" spans="1:7" x14ac:dyDescent="0.25">
      <c r="A147" s="18">
        <v>88.5</v>
      </c>
      <c r="B147" s="10">
        <v>1</v>
      </c>
      <c r="C147" s="11">
        <v>2.2883295194508009E-3</v>
      </c>
      <c r="E147" s="18">
        <v>28.27</v>
      </c>
      <c r="F147" s="10">
        <v>1</v>
      </c>
      <c r="G147" s="11">
        <v>2.2883295194508009E-3</v>
      </c>
    </row>
    <row r="148" spans="1:7" x14ac:dyDescent="0.25">
      <c r="A148" s="18">
        <v>89</v>
      </c>
      <c r="B148" s="10">
        <v>3</v>
      </c>
      <c r="C148" s="11">
        <v>6.8649885583524023E-3</v>
      </c>
      <c r="E148" s="18">
        <v>28.3</v>
      </c>
      <c r="F148" s="10">
        <v>1</v>
      </c>
      <c r="G148" s="11">
        <v>2.2883295194508009E-3</v>
      </c>
    </row>
    <row r="149" spans="1:7" x14ac:dyDescent="0.25">
      <c r="A149" s="18">
        <v>90</v>
      </c>
      <c r="B149" s="10">
        <v>45</v>
      </c>
      <c r="C149" s="11">
        <v>0.10297482837528604</v>
      </c>
      <c r="E149" s="18">
        <v>28.34</v>
      </c>
      <c r="F149" s="10">
        <v>1</v>
      </c>
      <c r="G149" s="11">
        <v>2.2883295194508009E-3</v>
      </c>
    </row>
    <row r="150" spans="1:7" x14ac:dyDescent="0.25">
      <c r="A150" s="18">
        <v>91</v>
      </c>
      <c r="B150" s="10">
        <v>1</v>
      </c>
      <c r="C150" s="11">
        <v>2.2883295194508009E-3</v>
      </c>
      <c r="E150" s="18">
        <v>28.4</v>
      </c>
      <c r="F150" s="10">
        <v>4</v>
      </c>
      <c r="G150" s="11">
        <v>9.1533180778032037E-3</v>
      </c>
    </row>
    <row r="151" spans="1:7" x14ac:dyDescent="0.25">
      <c r="A151" s="18">
        <v>91.5</v>
      </c>
      <c r="B151" s="10">
        <v>1</v>
      </c>
      <c r="C151" s="11">
        <v>2.2883295194508009E-3</v>
      </c>
      <c r="E151" s="18">
        <v>28.5</v>
      </c>
      <c r="F151" s="10">
        <v>1</v>
      </c>
      <c r="G151" s="11">
        <v>2.2883295194508009E-3</v>
      </c>
    </row>
    <row r="152" spans="1:7" x14ac:dyDescent="0.25">
      <c r="A152" s="18">
        <v>92</v>
      </c>
      <c r="B152" s="10">
        <v>2</v>
      </c>
      <c r="C152" s="11">
        <v>4.5766590389016018E-3</v>
      </c>
      <c r="E152" s="18">
        <v>28.58</v>
      </c>
      <c r="F152" s="10">
        <v>1</v>
      </c>
      <c r="G152" s="11">
        <v>2.2883295194508009E-3</v>
      </c>
    </row>
    <row r="153" spans="1:7" x14ac:dyDescent="0.25">
      <c r="A153" s="18">
        <v>92.5</v>
      </c>
      <c r="B153" s="10">
        <v>18</v>
      </c>
      <c r="C153" s="11">
        <v>4.1189931350114416E-2</v>
      </c>
      <c r="E153" s="18">
        <v>28.6</v>
      </c>
      <c r="F153" s="10">
        <v>3</v>
      </c>
      <c r="G153" s="11">
        <v>6.8649885583524023E-3</v>
      </c>
    </row>
    <row r="154" spans="1:7" x14ac:dyDescent="0.25">
      <c r="A154" s="18">
        <v>93.5</v>
      </c>
      <c r="B154" s="10">
        <v>2</v>
      </c>
      <c r="C154" s="11">
        <v>4.5766590389016018E-3</v>
      </c>
      <c r="E154" s="18">
        <v>28.7</v>
      </c>
      <c r="F154" s="10">
        <v>4</v>
      </c>
      <c r="G154" s="11">
        <v>9.1533180778032037E-3</v>
      </c>
    </row>
    <row r="155" spans="1:7" x14ac:dyDescent="0.25">
      <c r="A155" s="18">
        <v>94</v>
      </c>
      <c r="B155" s="10">
        <v>4</v>
      </c>
      <c r="C155" s="11">
        <v>9.1533180778032037E-3</v>
      </c>
      <c r="E155" s="18">
        <v>28.72</v>
      </c>
      <c r="F155" s="10">
        <v>1</v>
      </c>
      <c r="G155" s="11">
        <v>2.2883295194508009E-3</v>
      </c>
    </row>
    <row r="156" spans="1:7" x14ac:dyDescent="0.25">
      <c r="A156" s="18">
        <v>95</v>
      </c>
      <c r="B156" s="10">
        <v>39</v>
      </c>
      <c r="C156" s="11">
        <v>8.924485125858124E-2</v>
      </c>
      <c r="E156" s="18">
        <v>28.76</v>
      </c>
      <c r="F156" s="10">
        <v>1</v>
      </c>
      <c r="G156" s="11">
        <v>2.2883295194508009E-3</v>
      </c>
    </row>
    <row r="157" spans="1:7" x14ac:dyDescent="0.25">
      <c r="A157" s="18">
        <v>96</v>
      </c>
      <c r="B157" s="10">
        <v>2</v>
      </c>
      <c r="C157" s="11">
        <v>4.5766590389016018E-3</v>
      </c>
      <c r="E157" s="18">
        <v>28.79</v>
      </c>
      <c r="F157" s="10">
        <v>1</v>
      </c>
      <c r="G157" s="11">
        <v>2.2883295194508009E-3</v>
      </c>
    </row>
    <row r="158" spans="1:7" x14ac:dyDescent="0.25">
      <c r="A158" s="18">
        <v>97</v>
      </c>
      <c r="B158" s="10">
        <v>1</v>
      </c>
      <c r="C158" s="11">
        <v>2.2883295194508009E-3</v>
      </c>
      <c r="E158" s="18">
        <v>28.8</v>
      </c>
      <c r="F158" s="10">
        <v>3</v>
      </c>
      <c r="G158" s="11">
        <v>6.8649885583524023E-3</v>
      </c>
    </row>
    <row r="159" spans="1:7" x14ac:dyDescent="0.25">
      <c r="A159" s="18">
        <v>97.5</v>
      </c>
      <c r="B159" s="10">
        <v>20</v>
      </c>
      <c r="C159" s="11">
        <v>4.5766590389016017E-2</v>
      </c>
      <c r="E159" s="18">
        <v>28.9</v>
      </c>
      <c r="F159" s="10">
        <v>1</v>
      </c>
      <c r="G159" s="11">
        <v>2.2883295194508009E-3</v>
      </c>
    </row>
    <row r="160" spans="1:7" x14ac:dyDescent="0.25">
      <c r="A160" s="18">
        <v>100</v>
      </c>
      <c r="B160" s="10">
        <v>48</v>
      </c>
      <c r="C160" s="11">
        <v>0.10983981693363844</v>
      </c>
      <c r="E160" s="18">
        <v>28.98</v>
      </c>
      <c r="F160" s="10">
        <v>1</v>
      </c>
      <c r="G160" s="11">
        <v>2.2883295194508009E-3</v>
      </c>
    </row>
    <row r="161" spans="1:7" x14ac:dyDescent="0.25">
      <c r="A161" s="18">
        <v>101</v>
      </c>
      <c r="B161" s="10">
        <v>3</v>
      </c>
      <c r="C161" s="11">
        <v>6.8649885583524023E-3</v>
      </c>
      <c r="E161" s="18">
        <v>28.99</v>
      </c>
      <c r="F161" s="10">
        <v>1</v>
      </c>
      <c r="G161" s="11">
        <v>2.2883295194508009E-3</v>
      </c>
    </row>
    <row r="162" spans="1:7" x14ac:dyDescent="0.25">
      <c r="A162" s="18">
        <v>102.5</v>
      </c>
      <c r="B162" s="10">
        <v>13</v>
      </c>
      <c r="C162" s="11">
        <v>2.9748283752860413E-2</v>
      </c>
      <c r="E162" s="18">
        <v>29</v>
      </c>
      <c r="F162" s="10">
        <v>1</v>
      </c>
      <c r="G162" s="11">
        <v>2.2883295194508009E-3</v>
      </c>
    </row>
    <row r="163" spans="1:7" x14ac:dyDescent="0.25">
      <c r="A163" s="18">
        <v>103</v>
      </c>
      <c r="B163" s="10">
        <v>1</v>
      </c>
      <c r="C163" s="11">
        <v>2.2883295194508009E-3</v>
      </c>
      <c r="E163" s="18">
        <v>29.17</v>
      </c>
      <c r="F163" s="10">
        <v>1</v>
      </c>
      <c r="G163" s="11">
        <v>2.2883295194508009E-3</v>
      </c>
    </row>
    <row r="164" spans="1:7" x14ac:dyDescent="0.25">
      <c r="A164" s="18">
        <v>104</v>
      </c>
      <c r="B164" s="10">
        <v>2</v>
      </c>
      <c r="C164" s="11">
        <v>4.5766590389016018E-3</v>
      </c>
      <c r="E164" s="18">
        <v>29.21</v>
      </c>
      <c r="F164" s="10">
        <v>1</v>
      </c>
      <c r="G164" s="11">
        <v>2.2883295194508009E-3</v>
      </c>
    </row>
    <row r="165" spans="1:7" x14ac:dyDescent="0.25">
      <c r="A165" s="18">
        <v>105</v>
      </c>
      <c r="B165" s="10">
        <v>35</v>
      </c>
      <c r="C165" s="11">
        <v>8.0091533180778038E-2</v>
      </c>
      <c r="E165" s="18">
        <v>29.3</v>
      </c>
      <c r="F165" s="10">
        <v>2</v>
      </c>
      <c r="G165" s="11">
        <v>4.5766590389016018E-3</v>
      </c>
    </row>
    <row r="166" spans="1:7" x14ac:dyDescent="0.25">
      <c r="A166" s="18">
        <v>107.5</v>
      </c>
      <c r="B166" s="10">
        <v>18</v>
      </c>
      <c r="C166" s="11">
        <v>4.1189931350114416E-2</v>
      </c>
      <c r="E166" s="18">
        <v>29.38</v>
      </c>
      <c r="F166" s="10">
        <v>1</v>
      </c>
      <c r="G166" s="11">
        <v>2.2883295194508009E-3</v>
      </c>
    </row>
    <row r="167" spans="1:7" x14ac:dyDescent="0.25">
      <c r="A167" s="18">
        <v>110</v>
      </c>
      <c r="B167" s="10">
        <v>34</v>
      </c>
      <c r="C167" s="11">
        <v>7.780320366132723E-2</v>
      </c>
      <c r="E167" s="18">
        <v>29.4</v>
      </c>
      <c r="F167" s="10">
        <v>1</v>
      </c>
      <c r="G167" s="11">
        <v>2.2883295194508009E-3</v>
      </c>
    </row>
    <row r="168" spans="1:7" x14ac:dyDescent="0.25">
      <c r="A168" s="18">
        <v>112.5</v>
      </c>
      <c r="B168" s="10">
        <v>8</v>
      </c>
      <c r="C168" s="11">
        <v>1.8306636155606407E-2</v>
      </c>
      <c r="E168" s="18">
        <v>29.7</v>
      </c>
      <c r="F168" s="10">
        <v>1</v>
      </c>
      <c r="G168" s="11">
        <v>2.2883295194508009E-3</v>
      </c>
    </row>
    <row r="169" spans="1:7" x14ac:dyDescent="0.25">
      <c r="A169" s="18">
        <v>113</v>
      </c>
      <c r="B169" s="10">
        <v>2</v>
      </c>
      <c r="C169" s="11">
        <v>4.5766590389016018E-3</v>
      </c>
      <c r="E169" s="18">
        <v>29.71</v>
      </c>
      <c r="F169" s="10">
        <v>1</v>
      </c>
      <c r="G169" s="11">
        <v>2.2883295194508009E-3</v>
      </c>
    </row>
    <row r="170" spans="1:7" x14ac:dyDescent="0.25">
      <c r="A170" s="18">
        <v>115</v>
      </c>
      <c r="B170" s="10">
        <v>14</v>
      </c>
      <c r="C170" s="11">
        <v>3.2036613272311214E-2</v>
      </c>
      <c r="E170" s="18">
        <v>29.74</v>
      </c>
      <c r="F170" s="10">
        <v>1</v>
      </c>
      <c r="G170" s="11">
        <v>2.2883295194508009E-3</v>
      </c>
    </row>
    <row r="171" spans="1:7" x14ac:dyDescent="0.25">
      <c r="A171" s="18">
        <v>117.5</v>
      </c>
      <c r="B171" s="10">
        <v>4</v>
      </c>
      <c r="C171" s="11">
        <v>9.1533180778032037E-3</v>
      </c>
      <c r="E171" s="18">
        <v>29.8</v>
      </c>
      <c r="F171" s="10">
        <v>1</v>
      </c>
      <c r="G171" s="11">
        <v>2.2883295194508009E-3</v>
      </c>
    </row>
    <row r="172" spans="1:7" x14ac:dyDescent="0.25">
      <c r="A172" s="18">
        <v>118</v>
      </c>
      <c r="B172" s="10">
        <v>1</v>
      </c>
      <c r="C172" s="11">
        <v>2.2883295194508009E-3</v>
      </c>
      <c r="E172" s="18">
        <v>29.9</v>
      </c>
      <c r="F172" s="10">
        <v>2</v>
      </c>
      <c r="G172" s="11">
        <v>4.5766590389016018E-3</v>
      </c>
    </row>
    <row r="173" spans="1:7" x14ac:dyDescent="0.25">
      <c r="A173" s="18">
        <v>119</v>
      </c>
      <c r="B173" s="10">
        <v>1</v>
      </c>
      <c r="C173" s="11">
        <v>2.2883295194508009E-3</v>
      </c>
      <c r="E173" s="18">
        <v>30.07</v>
      </c>
      <c r="F173" s="10">
        <v>1</v>
      </c>
      <c r="G173" s="11">
        <v>2.2883295194508009E-3</v>
      </c>
    </row>
    <row r="174" spans="1:7" x14ac:dyDescent="0.25">
      <c r="A174" s="18">
        <v>120</v>
      </c>
      <c r="B174" s="10">
        <v>11</v>
      </c>
      <c r="C174" s="11">
        <v>2.5171624713958809E-2</v>
      </c>
      <c r="E174" s="18">
        <v>30.1</v>
      </c>
      <c r="F174" s="10">
        <v>5</v>
      </c>
      <c r="G174" s="11">
        <v>1.1441647597254004E-2</v>
      </c>
    </row>
    <row r="175" spans="1:7" x14ac:dyDescent="0.25">
      <c r="A175" s="18">
        <v>122.5</v>
      </c>
      <c r="B175" s="10">
        <v>3</v>
      </c>
      <c r="C175" s="11">
        <v>6.8649885583524023E-3</v>
      </c>
      <c r="E175" s="18">
        <v>30.2</v>
      </c>
      <c r="F175" s="10">
        <v>2</v>
      </c>
      <c r="G175" s="11">
        <v>4.5766590389016018E-3</v>
      </c>
    </row>
    <row r="176" spans="1:7" x14ac:dyDescent="0.25">
      <c r="A176" s="18">
        <v>125</v>
      </c>
      <c r="B176" s="10">
        <v>4</v>
      </c>
      <c r="C176" s="11">
        <v>9.1533180778032037E-3</v>
      </c>
      <c r="E176" s="18">
        <v>30.28</v>
      </c>
      <c r="F176" s="10">
        <v>1</v>
      </c>
      <c r="G176" s="11">
        <v>2.2883295194508009E-3</v>
      </c>
    </row>
    <row r="177" spans="1:7" x14ac:dyDescent="0.25">
      <c r="A177" s="18">
        <v>127.5</v>
      </c>
      <c r="B177" s="10">
        <v>1</v>
      </c>
      <c r="C177" s="11">
        <v>2.2883295194508009E-3</v>
      </c>
      <c r="E177" s="18">
        <v>30.3</v>
      </c>
      <c r="F177" s="10">
        <v>2</v>
      </c>
      <c r="G177" s="11">
        <v>4.5766590389016018E-3</v>
      </c>
    </row>
    <row r="178" spans="1:7" x14ac:dyDescent="0.25">
      <c r="A178" s="18">
        <v>130</v>
      </c>
      <c r="B178" s="10">
        <v>4</v>
      </c>
      <c r="C178" s="11">
        <v>9.1533180778032037E-3</v>
      </c>
      <c r="E178" s="18">
        <v>30.37</v>
      </c>
      <c r="F178" s="10">
        <v>1</v>
      </c>
      <c r="G178" s="11">
        <v>2.2883295194508009E-3</v>
      </c>
    </row>
    <row r="179" spans="1:7" x14ac:dyDescent="0.25">
      <c r="A179" s="18">
        <v>135</v>
      </c>
      <c r="B179" s="10">
        <v>3</v>
      </c>
      <c r="C179" s="11">
        <v>6.8649885583524023E-3</v>
      </c>
      <c r="E179" s="18">
        <v>30.4</v>
      </c>
      <c r="F179" s="10">
        <v>2</v>
      </c>
      <c r="G179" s="11">
        <v>4.5766590389016018E-3</v>
      </c>
    </row>
    <row r="180" spans="1:7" x14ac:dyDescent="0.25">
      <c r="A180" s="18">
        <v>145</v>
      </c>
      <c r="B180" s="10">
        <v>1</v>
      </c>
      <c r="C180" s="11">
        <v>2.2883295194508009E-3</v>
      </c>
      <c r="E180" s="18">
        <v>30.55</v>
      </c>
      <c r="F180" s="10">
        <v>1</v>
      </c>
      <c r="G180" s="11">
        <v>2.2883295194508009E-3</v>
      </c>
    </row>
    <row r="181" spans="1:7" x14ac:dyDescent="0.25">
      <c r="A181" s="18">
        <v>185</v>
      </c>
      <c r="B181" s="10">
        <v>1</v>
      </c>
      <c r="C181" s="11">
        <v>2.2883295194508009E-3</v>
      </c>
      <c r="E181" s="18">
        <v>30.63</v>
      </c>
      <c r="F181" s="10">
        <v>2</v>
      </c>
      <c r="G181" s="11">
        <v>4.5766590389016018E-3</v>
      </c>
    </row>
    <row r="182" spans="1:7" x14ac:dyDescent="0.25">
      <c r="A182" s="18" t="s">
        <v>581</v>
      </c>
      <c r="B182" s="10">
        <v>437</v>
      </c>
      <c r="C182" s="11">
        <v>1</v>
      </c>
      <c r="E182" s="18">
        <v>30.7</v>
      </c>
      <c r="F182" s="10">
        <v>1</v>
      </c>
      <c r="G182" s="11">
        <v>2.2883295194508009E-3</v>
      </c>
    </row>
    <row r="183" spans="1:7" x14ac:dyDescent="0.25">
      <c r="E183" s="18">
        <v>30.8</v>
      </c>
      <c r="F183" s="10">
        <v>4</v>
      </c>
      <c r="G183" s="11">
        <v>9.1533180778032037E-3</v>
      </c>
    </row>
    <row r="184" spans="1:7" x14ac:dyDescent="0.25">
      <c r="E184" s="18">
        <v>30.84</v>
      </c>
      <c r="F184" s="10">
        <v>1</v>
      </c>
      <c r="G184" s="11">
        <v>2.2883295194508009E-3</v>
      </c>
    </row>
    <row r="185" spans="1:7" x14ac:dyDescent="0.25">
      <c r="E185" s="18">
        <v>30.9</v>
      </c>
      <c r="F185" s="10">
        <v>3</v>
      </c>
      <c r="G185" s="11">
        <v>6.8649885583524023E-3</v>
      </c>
    </row>
    <row r="186" spans="1:7" x14ac:dyDescent="0.25">
      <c r="E186" s="18">
        <v>31</v>
      </c>
      <c r="F186" s="10">
        <v>1</v>
      </c>
      <c r="G186" s="11">
        <v>2.2883295194508009E-3</v>
      </c>
    </row>
    <row r="187" spans="1:7" x14ac:dyDescent="0.25">
      <c r="E187" s="18">
        <v>31.07</v>
      </c>
      <c r="F187" s="10">
        <v>1</v>
      </c>
      <c r="G187" s="11">
        <v>2.2883295194508009E-3</v>
      </c>
    </row>
    <row r="188" spans="1:7" x14ac:dyDescent="0.25">
      <c r="E188" s="18">
        <v>31.1</v>
      </c>
      <c r="F188" s="10">
        <v>1</v>
      </c>
      <c r="G188" s="11">
        <v>2.2883295194508009E-3</v>
      </c>
    </row>
    <row r="189" spans="1:7" x14ac:dyDescent="0.25">
      <c r="A189" s="17" t="s">
        <v>44</v>
      </c>
      <c r="B189" t="s">
        <v>51</v>
      </c>
      <c r="E189" s="18">
        <v>31.14</v>
      </c>
      <c r="F189" s="10">
        <v>1</v>
      </c>
      <c r="G189" s="11">
        <v>2.2883295194508009E-3</v>
      </c>
    </row>
    <row r="190" spans="1:7" x14ac:dyDescent="0.25">
      <c r="E190" s="18">
        <v>31.2</v>
      </c>
      <c r="F190" s="10">
        <v>1</v>
      </c>
      <c r="G190" s="11">
        <v>2.2883295194508009E-3</v>
      </c>
    </row>
    <row r="191" spans="1:7" x14ac:dyDescent="0.25">
      <c r="A191" s="17" t="s">
        <v>14</v>
      </c>
      <c r="B191" s="32" t="s">
        <v>2413</v>
      </c>
      <c r="C191" s="32" t="s">
        <v>2415</v>
      </c>
      <c r="D191" s="33" t="s">
        <v>2419</v>
      </c>
      <c r="E191" s="18">
        <v>31.29</v>
      </c>
      <c r="F191" s="10">
        <v>1</v>
      </c>
      <c r="G191" s="11">
        <v>2.2883295194508009E-3</v>
      </c>
    </row>
    <row r="192" spans="1:7" x14ac:dyDescent="0.25">
      <c r="A192" s="18">
        <v>42</v>
      </c>
      <c r="B192" s="10">
        <v>1</v>
      </c>
      <c r="C192" s="11">
        <v>2.2883295194508009E-3</v>
      </c>
      <c r="D192">
        <f>AVERAGE(A192:A264)</f>
        <v>81.291666666666671</v>
      </c>
      <c r="E192" s="18">
        <v>31.3</v>
      </c>
      <c r="F192" s="10">
        <v>2</v>
      </c>
      <c r="G192" s="11">
        <v>4.5766590389016018E-3</v>
      </c>
    </row>
    <row r="193" spans="1:7" x14ac:dyDescent="0.25">
      <c r="A193" s="18">
        <v>45</v>
      </c>
      <c r="B193" s="10">
        <v>2</v>
      </c>
      <c r="C193" s="11">
        <v>4.5766590389016018E-3</v>
      </c>
      <c r="D193" s="33" t="s">
        <v>2498</v>
      </c>
      <c r="E193" s="18">
        <v>31.4</v>
      </c>
      <c r="F193" s="10">
        <v>2</v>
      </c>
      <c r="G193" s="11">
        <v>4.5766590389016018E-3</v>
      </c>
    </row>
    <row r="194" spans="1:7" x14ac:dyDescent="0.25">
      <c r="A194" s="18">
        <v>46</v>
      </c>
      <c r="B194" s="10">
        <v>1</v>
      </c>
      <c r="C194" s="11">
        <v>2.2883295194508009E-3</v>
      </c>
      <c r="D194">
        <f>_xlfn.STDEV.P(A192:A264)</f>
        <v>23.839415016592444</v>
      </c>
      <c r="E194" s="18">
        <v>31.41</v>
      </c>
      <c r="F194" s="10">
        <v>1</v>
      </c>
      <c r="G194" s="11">
        <v>2.2883295194508009E-3</v>
      </c>
    </row>
    <row r="195" spans="1:7" x14ac:dyDescent="0.25">
      <c r="A195" s="18">
        <v>47</v>
      </c>
      <c r="B195" s="10">
        <v>3</v>
      </c>
      <c r="C195" s="11">
        <v>6.8649885583524023E-3</v>
      </c>
      <c r="E195" s="18">
        <v>31.55</v>
      </c>
      <c r="F195" s="10">
        <v>1</v>
      </c>
      <c r="G195" s="11">
        <v>2.2883295194508009E-3</v>
      </c>
    </row>
    <row r="196" spans="1:7" x14ac:dyDescent="0.25">
      <c r="A196" s="18">
        <v>48</v>
      </c>
      <c r="B196" s="10">
        <v>2</v>
      </c>
      <c r="C196" s="11">
        <v>4.5766590389016018E-3</v>
      </c>
      <c r="E196" s="18">
        <v>31.6</v>
      </c>
      <c r="F196" s="10">
        <v>2</v>
      </c>
      <c r="G196" s="11">
        <v>4.5766590389016018E-3</v>
      </c>
    </row>
    <row r="197" spans="1:7" x14ac:dyDescent="0.25">
      <c r="A197" s="18">
        <v>49</v>
      </c>
      <c r="B197" s="10">
        <v>2</v>
      </c>
      <c r="C197" s="11">
        <v>4.5766590389016018E-3</v>
      </c>
      <c r="E197" s="18">
        <v>31.69</v>
      </c>
      <c r="F197" s="10">
        <v>1</v>
      </c>
      <c r="G197" s="11">
        <v>2.2883295194508009E-3</v>
      </c>
    </row>
    <row r="198" spans="1:7" x14ac:dyDescent="0.25">
      <c r="A198" s="18">
        <v>50</v>
      </c>
      <c r="B198" s="10">
        <v>2</v>
      </c>
      <c r="C198" s="11">
        <v>4.5766590389016018E-3</v>
      </c>
      <c r="E198" s="18">
        <v>31.7</v>
      </c>
      <c r="F198" s="10">
        <v>1</v>
      </c>
      <c r="G198" s="11">
        <v>2.2883295194508009E-3</v>
      </c>
    </row>
    <row r="199" spans="1:7" x14ac:dyDescent="0.25">
      <c r="A199" s="18">
        <v>51</v>
      </c>
      <c r="B199" s="10">
        <v>5</v>
      </c>
      <c r="C199" s="11">
        <v>1.1441647597254004E-2</v>
      </c>
      <c r="E199" s="18">
        <v>31.8</v>
      </c>
      <c r="F199" s="10">
        <v>1</v>
      </c>
      <c r="G199" s="11">
        <v>2.2883295194508009E-3</v>
      </c>
    </row>
    <row r="200" spans="1:7" x14ac:dyDescent="0.25">
      <c r="A200" s="18">
        <v>52</v>
      </c>
      <c r="B200" s="10">
        <v>1</v>
      </c>
      <c r="C200" s="11">
        <v>2.2883295194508009E-3</v>
      </c>
      <c r="E200" s="18">
        <v>31.9</v>
      </c>
      <c r="F200" s="10">
        <v>2</v>
      </c>
      <c r="G200" s="11">
        <v>4.5766590389016018E-3</v>
      </c>
    </row>
    <row r="201" spans="1:7" x14ac:dyDescent="0.25">
      <c r="A201" s="18">
        <v>53</v>
      </c>
      <c r="B201" s="10">
        <v>1</v>
      </c>
      <c r="C201" s="11">
        <v>2.2883295194508009E-3</v>
      </c>
      <c r="E201" s="18">
        <v>32</v>
      </c>
      <c r="F201" s="10">
        <v>3</v>
      </c>
      <c r="G201" s="11">
        <v>6.8649885583524023E-3</v>
      </c>
    </row>
    <row r="202" spans="1:7" x14ac:dyDescent="0.25">
      <c r="A202" s="18">
        <v>54</v>
      </c>
      <c r="B202" s="10">
        <v>4</v>
      </c>
      <c r="C202" s="11">
        <v>9.1533180778032037E-3</v>
      </c>
      <c r="E202" s="18">
        <v>32.200000000000003</v>
      </c>
      <c r="F202" s="10">
        <v>3</v>
      </c>
      <c r="G202" s="11">
        <v>6.8649885583524023E-3</v>
      </c>
    </row>
    <row r="203" spans="1:7" x14ac:dyDescent="0.25">
      <c r="A203" s="18">
        <v>55</v>
      </c>
      <c r="B203" s="10">
        <v>5</v>
      </c>
      <c r="C203" s="11">
        <v>1.1441647597254004E-2</v>
      </c>
      <c r="E203" s="18">
        <v>32.24</v>
      </c>
      <c r="F203" s="10">
        <v>2</v>
      </c>
      <c r="G203" s="11">
        <v>4.5766590389016018E-3</v>
      </c>
    </row>
    <row r="204" spans="1:7" x14ac:dyDescent="0.25">
      <c r="A204" s="18">
        <v>56</v>
      </c>
      <c r="B204" s="10">
        <v>7</v>
      </c>
      <c r="C204" s="11">
        <v>1.6018306636155607E-2</v>
      </c>
      <c r="E204" s="18">
        <v>32.270000000000003</v>
      </c>
      <c r="F204" s="10">
        <v>1</v>
      </c>
      <c r="G204" s="11">
        <v>2.2883295194508009E-3</v>
      </c>
    </row>
    <row r="205" spans="1:7" x14ac:dyDescent="0.25">
      <c r="A205" s="18">
        <v>57</v>
      </c>
      <c r="B205" s="10">
        <v>3</v>
      </c>
      <c r="C205" s="11">
        <v>6.8649885583524023E-3</v>
      </c>
      <c r="E205" s="18">
        <v>32.369999999999997</v>
      </c>
      <c r="F205" s="10">
        <v>1</v>
      </c>
      <c r="G205" s="11">
        <v>2.2883295194508009E-3</v>
      </c>
    </row>
    <row r="206" spans="1:7" x14ac:dyDescent="0.25">
      <c r="A206" s="18">
        <v>58</v>
      </c>
      <c r="B206" s="10">
        <v>6</v>
      </c>
      <c r="C206" s="11">
        <v>1.3729977116704805E-2</v>
      </c>
      <c r="E206" s="18">
        <v>32.4</v>
      </c>
      <c r="F206" s="10">
        <v>2</v>
      </c>
      <c r="G206" s="11">
        <v>4.5766590389016018E-3</v>
      </c>
    </row>
    <row r="207" spans="1:7" x14ac:dyDescent="0.25">
      <c r="A207" s="18">
        <v>59</v>
      </c>
      <c r="B207" s="10">
        <v>10</v>
      </c>
      <c r="C207" s="11">
        <v>2.2883295194508008E-2</v>
      </c>
      <c r="E207" s="18">
        <v>32.5</v>
      </c>
      <c r="F207" s="10">
        <v>3</v>
      </c>
      <c r="G207" s="11">
        <v>6.8649885583524023E-3</v>
      </c>
    </row>
    <row r="208" spans="1:7" x14ac:dyDescent="0.25">
      <c r="A208" s="18">
        <v>60</v>
      </c>
      <c r="B208" s="10">
        <v>16</v>
      </c>
      <c r="C208" s="11">
        <v>3.6613272311212815E-2</v>
      </c>
      <c r="E208" s="18">
        <v>32.700000000000003</v>
      </c>
      <c r="F208" s="10">
        <v>1</v>
      </c>
      <c r="G208" s="11">
        <v>2.2883295194508009E-3</v>
      </c>
    </row>
    <row r="209" spans="1:7" x14ac:dyDescent="0.25">
      <c r="A209" s="18">
        <v>61</v>
      </c>
      <c r="B209" s="10">
        <v>14</v>
      </c>
      <c r="C209" s="11">
        <v>3.2036613272311214E-2</v>
      </c>
      <c r="E209" s="18">
        <v>32.72</v>
      </c>
      <c r="F209" s="10">
        <v>1</v>
      </c>
      <c r="G209" s="11">
        <v>2.2883295194508009E-3</v>
      </c>
    </row>
    <row r="210" spans="1:7" x14ac:dyDescent="0.25">
      <c r="A210" s="18">
        <v>62</v>
      </c>
      <c r="B210" s="10">
        <v>4</v>
      </c>
      <c r="C210" s="11">
        <v>9.1533180778032037E-3</v>
      </c>
      <c r="E210" s="18">
        <v>32.799999999999997</v>
      </c>
      <c r="F210" s="10">
        <v>3</v>
      </c>
      <c r="G210" s="11">
        <v>6.8649885583524023E-3</v>
      </c>
    </row>
    <row r="211" spans="1:7" x14ac:dyDescent="0.25">
      <c r="A211" s="18">
        <v>63</v>
      </c>
      <c r="B211" s="10">
        <v>9</v>
      </c>
      <c r="C211" s="11">
        <v>2.0594965675057208E-2</v>
      </c>
      <c r="E211" s="18">
        <v>32.869999999999997</v>
      </c>
      <c r="F211" s="10">
        <v>1</v>
      </c>
      <c r="G211" s="11">
        <v>2.2883295194508009E-3</v>
      </c>
    </row>
    <row r="212" spans="1:7" x14ac:dyDescent="0.25">
      <c r="A212" s="18">
        <v>64</v>
      </c>
      <c r="B212" s="10">
        <v>14</v>
      </c>
      <c r="C212" s="11">
        <v>3.2036613272311214E-2</v>
      </c>
      <c r="E212" s="18">
        <v>32.89</v>
      </c>
      <c r="F212" s="10">
        <v>1</v>
      </c>
      <c r="G212" s="11">
        <v>2.2883295194508009E-3</v>
      </c>
    </row>
    <row r="213" spans="1:7" x14ac:dyDescent="0.25">
      <c r="A213" s="18">
        <v>65</v>
      </c>
      <c r="B213" s="10">
        <v>11</v>
      </c>
      <c r="C213" s="11">
        <v>2.5171624713958809E-2</v>
      </c>
      <c r="E213" s="18">
        <v>32.9</v>
      </c>
      <c r="F213" s="10">
        <v>3</v>
      </c>
      <c r="G213" s="11">
        <v>6.8649885583524023E-3</v>
      </c>
    </row>
    <row r="214" spans="1:7" x14ac:dyDescent="0.25">
      <c r="A214" s="18">
        <v>66</v>
      </c>
      <c r="B214" s="10">
        <v>14</v>
      </c>
      <c r="C214" s="11">
        <v>3.2036613272311214E-2</v>
      </c>
      <c r="E214" s="18">
        <v>33</v>
      </c>
      <c r="F214" s="10">
        <v>3</v>
      </c>
      <c r="G214" s="11">
        <v>6.8649885583524023E-3</v>
      </c>
    </row>
    <row r="215" spans="1:7" x14ac:dyDescent="0.25">
      <c r="A215" s="18">
        <v>67</v>
      </c>
      <c r="B215" s="10">
        <v>12</v>
      </c>
      <c r="C215" s="11">
        <v>2.7459954233409609E-2</v>
      </c>
      <c r="E215" s="18">
        <v>33.03</v>
      </c>
      <c r="F215" s="10">
        <v>1</v>
      </c>
      <c r="G215" s="11">
        <v>2.2883295194508009E-3</v>
      </c>
    </row>
    <row r="216" spans="1:7" x14ac:dyDescent="0.25">
      <c r="A216" s="18">
        <v>68</v>
      </c>
      <c r="B216" s="10">
        <v>18</v>
      </c>
      <c r="C216" s="11">
        <v>4.1189931350114416E-2</v>
      </c>
      <c r="E216" s="18">
        <v>33.1</v>
      </c>
      <c r="F216" s="10">
        <v>2</v>
      </c>
      <c r="G216" s="11">
        <v>4.5766590389016018E-3</v>
      </c>
    </row>
    <row r="217" spans="1:7" x14ac:dyDescent="0.25">
      <c r="A217" s="18">
        <v>69</v>
      </c>
      <c r="B217" s="10">
        <v>10</v>
      </c>
      <c r="C217" s="11">
        <v>2.2883295194508008E-2</v>
      </c>
      <c r="E217" s="18">
        <v>33.299999999999997</v>
      </c>
      <c r="F217" s="10">
        <v>1</v>
      </c>
      <c r="G217" s="11">
        <v>2.2883295194508009E-3</v>
      </c>
    </row>
    <row r="218" spans="1:7" x14ac:dyDescent="0.25">
      <c r="A218" s="18">
        <v>70</v>
      </c>
      <c r="B218" s="10">
        <v>18</v>
      </c>
      <c r="C218" s="11">
        <v>4.1189931350114416E-2</v>
      </c>
      <c r="E218" s="18">
        <v>33.4</v>
      </c>
      <c r="F218" s="10">
        <v>1</v>
      </c>
      <c r="G218" s="11">
        <v>2.2883295194508009E-3</v>
      </c>
    </row>
    <row r="219" spans="1:7" x14ac:dyDescent="0.25">
      <c r="A219" s="18">
        <v>71</v>
      </c>
      <c r="B219" s="10">
        <v>9</v>
      </c>
      <c r="C219" s="11">
        <v>2.0594965675057208E-2</v>
      </c>
      <c r="E219" s="18">
        <v>33.5</v>
      </c>
      <c r="F219" s="10">
        <v>2</v>
      </c>
      <c r="G219" s="11">
        <v>4.5766590389016018E-3</v>
      </c>
    </row>
    <row r="220" spans="1:7" x14ac:dyDescent="0.25">
      <c r="A220" s="18">
        <v>72</v>
      </c>
      <c r="B220" s="10">
        <v>11</v>
      </c>
      <c r="C220" s="11">
        <v>2.5171624713958809E-2</v>
      </c>
      <c r="E220" s="18">
        <v>33.6</v>
      </c>
      <c r="F220" s="10">
        <v>1</v>
      </c>
      <c r="G220" s="11">
        <v>2.2883295194508009E-3</v>
      </c>
    </row>
    <row r="221" spans="1:7" x14ac:dyDescent="0.25">
      <c r="A221" s="18">
        <v>73</v>
      </c>
      <c r="B221" s="10">
        <v>9</v>
      </c>
      <c r="C221" s="11">
        <v>2.0594965675057208E-2</v>
      </c>
      <c r="E221" s="18">
        <v>33.700000000000003</v>
      </c>
      <c r="F221" s="10">
        <v>2</v>
      </c>
      <c r="G221" s="11">
        <v>4.5766590389016018E-3</v>
      </c>
    </row>
    <row r="222" spans="1:7" x14ac:dyDescent="0.25">
      <c r="A222" s="18">
        <v>74</v>
      </c>
      <c r="B222" s="10">
        <v>9</v>
      </c>
      <c r="C222" s="11">
        <v>2.0594965675057208E-2</v>
      </c>
      <c r="E222" s="18">
        <v>33.78</v>
      </c>
      <c r="F222" s="10">
        <v>1</v>
      </c>
      <c r="G222" s="11">
        <v>2.2883295194508009E-3</v>
      </c>
    </row>
    <row r="223" spans="1:7" x14ac:dyDescent="0.25">
      <c r="A223" s="18">
        <v>75</v>
      </c>
      <c r="B223" s="10">
        <v>14</v>
      </c>
      <c r="C223" s="11">
        <v>3.2036613272311214E-2</v>
      </c>
      <c r="E223" s="18">
        <v>33.799999999999997</v>
      </c>
      <c r="F223" s="10">
        <v>2</v>
      </c>
      <c r="G223" s="11">
        <v>4.5766590389016018E-3</v>
      </c>
    </row>
    <row r="224" spans="1:7" x14ac:dyDescent="0.25">
      <c r="A224" s="18">
        <v>76</v>
      </c>
      <c r="B224" s="10">
        <v>17</v>
      </c>
      <c r="C224" s="11">
        <v>3.8901601830663615E-2</v>
      </c>
      <c r="E224" s="18">
        <v>33.81</v>
      </c>
      <c r="F224" s="10">
        <v>1</v>
      </c>
      <c r="G224" s="11">
        <v>2.2883295194508009E-3</v>
      </c>
    </row>
    <row r="225" spans="1:7" x14ac:dyDescent="0.25">
      <c r="A225" s="18">
        <v>77</v>
      </c>
      <c r="B225" s="10">
        <v>7</v>
      </c>
      <c r="C225" s="11">
        <v>1.6018306636155607E-2</v>
      </c>
      <c r="E225" s="18">
        <v>33.85</v>
      </c>
      <c r="F225" s="10">
        <v>1</v>
      </c>
      <c r="G225" s="11">
        <v>2.2883295194508009E-3</v>
      </c>
    </row>
    <row r="226" spans="1:7" x14ac:dyDescent="0.25">
      <c r="A226" s="18">
        <v>78</v>
      </c>
      <c r="B226" s="10">
        <v>10</v>
      </c>
      <c r="C226" s="11">
        <v>2.2883295194508008E-2</v>
      </c>
      <c r="E226" s="18">
        <v>33.9</v>
      </c>
      <c r="F226" s="10">
        <v>2</v>
      </c>
      <c r="G226" s="11">
        <v>4.5766590389016018E-3</v>
      </c>
    </row>
    <row r="227" spans="1:7" x14ac:dyDescent="0.25">
      <c r="A227" s="18">
        <v>79</v>
      </c>
      <c r="B227" s="10">
        <v>7</v>
      </c>
      <c r="C227" s="11">
        <v>1.6018306636155607E-2</v>
      </c>
      <c r="E227" s="18">
        <v>33.96</v>
      </c>
      <c r="F227" s="10">
        <v>1</v>
      </c>
      <c r="G227" s="11">
        <v>2.2883295194508009E-3</v>
      </c>
    </row>
    <row r="228" spans="1:7" x14ac:dyDescent="0.25">
      <c r="A228" s="18">
        <v>80</v>
      </c>
      <c r="B228" s="10">
        <v>21</v>
      </c>
      <c r="C228" s="11">
        <v>4.8054919908466817E-2</v>
      </c>
      <c r="E228" s="18">
        <v>34</v>
      </c>
      <c r="F228" s="10">
        <v>1</v>
      </c>
      <c r="G228" s="11">
        <v>2.2883295194508009E-3</v>
      </c>
    </row>
    <row r="229" spans="1:7" x14ac:dyDescent="0.25">
      <c r="A229" s="18">
        <v>81</v>
      </c>
      <c r="B229" s="10">
        <v>10</v>
      </c>
      <c r="C229" s="11">
        <v>2.2883295194508008E-2</v>
      </c>
      <c r="E229" s="18">
        <v>34.06</v>
      </c>
      <c r="F229" s="10">
        <v>1</v>
      </c>
      <c r="G229" s="11">
        <v>2.2883295194508009E-3</v>
      </c>
    </row>
    <row r="230" spans="1:7" x14ac:dyDescent="0.25">
      <c r="A230" s="18">
        <v>82</v>
      </c>
      <c r="B230" s="10">
        <v>9</v>
      </c>
      <c r="C230" s="11">
        <v>2.0594965675057208E-2</v>
      </c>
      <c r="E230" s="18">
        <v>34.15</v>
      </c>
      <c r="F230" s="10">
        <v>1</v>
      </c>
      <c r="G230" s="11">
        <v>2.2883295194508009E-3</v>
      </c>
    </row>
    <row r="231" spans="1:7" x14ac:dyDescent="0.25">
      <c r="A231" s="18">
        <v>83</v>
      </c>
      <c r="B231" s="10">
        <v>5</v>
      </c>
      <c r="C231" s="11">
        <v>1.1441647597254004E-2</v>
      </c>
      <c r="E231" s="18">
        <v>34.200000000000003</v>
      </c>
      <c r="F231" s="10">
        <v>2</v>
      </c>
      <c r="G231" s="11">
        <v>4.5766590389016018E-3</v>
      </c>
    </row>
    <row r="232" spans="1:7" x14ac:dyDescent="0.25">
      <c r="A232" s="18">
        <v>84</v>
      </c>
      <c r="B232" s="10">
        <v>8</v>
      </c>
      <c r="C232" s="11">
        <v>1.8306636155606407E-2</v>
      </c>
      <c r="E232" s="18">
        <v>34.33</v>
      </c>
      <c r="F232" s="10">
        <v>1</v>
      </c>
      <c r="G232" s="11">
        <v>2.2883295194508009E-3</v>
      </c>
    </row>
    <row r="233" spans="1:7" x14ac:dyDescent="0.25">
      <c r="A233" s="18">
        <v>85</v>
      </c>
      <c r="B233" s="10">
        <v>6</v>
      </c>
      <c r="C233" s="11">
        <v>1.3729977116704805E-2</v>
      </c>
      <c r="E233" s="18">
        <v>34.369999999999997</v>
      </c>
      <c r="F233" s="10">
        <v>1</v>
      </c>
      <c r="G233" s="11">
        <v>2.2883295194508009E-3</v>
      </c>
    </row>
    <row r="234" spans="1:7" x14ac:dyDescent="0.25">
      <c r="A234" s="18">
        <v>86</v>
      </c>
      <c r="B234" s="10">
        <v>8</v>
      </c>
      <c r="C234" s="11">
        <v>1.8306636155606407E-2</v>
      </c>
      <c r="E234" s="18">
        <v>34.4</v>
      </c>
      <c r="F234" s="10">
        <v>1</v>
      </c>
      <c r="G234" s="11">
        <v>2.2883295194508009E-3</v>
      </c>
    </row>
    <row r="235" spans="1:7" x14ac:dyDescent="0.25">
      <c r="A235" s="18">
        <v>87</v>
      </c>
      <c r="B235" s="10">
        <v>7</v>
      </c>
      <c r="C235" s="11">
        <v>1.6018306636155607E-2</v>
      </c>
      <c r="E235" s="18">
        <v>34.479999999999997</v>
      </c>
      <c r="F235" s="10">
        <v>1</v>
      </c>
      <c r="G235" s="11">
        <v>2.2883295194508009E-3</v>
      </c>
    </row>
    <row r="236" spans="1:7" x14ac:dyDescent="0.25">
      <c r="A236" s="18">
        <v>88</v>
      </c>
      <c r="B236" s="10">
        <v>4</v>
      </c>
      <c r="C236" s="11">
        <v>9.1533180778032037E-3</v>
      </c>
      <c r="E236" s="18">
        <v>34.5</v>
      </c>
      <c r="F236" s="10">
        <v>2</v>
      </c>
      <c r="G236" s="11">
        <v>4.5766590389016018E-3</v>
      </c>
    </row>
    <row r="237" spans="1:7" x14ac:dyDescent="0.25">
      <c r="A237" s="18">
        <v>89</v>
      </c>
      <c r="B237" s="10">
        <v>7</v>
      </c>
      <c r="C237" s="11">
        <v>1.6018306636155607E-2</v>
      </c>
      <c r="E237" s="18">
        <v>34.799999999999997</v>
      </c>
      <c r="F237" s="10">
        <v>2</v>
      </c>
      <c r="G237" s="11">
        <v>4.5766590389016018E-3</v>
      </c>
    </row>
    <row r="238" spans="1:7" x14ac:dyDescent="0.25">
      <c r="A238" s="18">
        <v>90</v>
      </c>
      <c r="B238" s="10">
        <v>3</v>
      </c>
      <c r="C238" s="11">
        <v>6.8649885583524023E-3</v>
      </c>
      <c r="E238" s="18">
        <v>34.9</v>
      </c>
      <c r="F238" s="10">
        <v>1</v>
      </c>
      <c r="G238" s="11">
        <v>2.2883295194508009E-3</v>
      </c>
    </row>
    <row r="239" spans="1:7" x14ac:dyDescent="0.25">
      <c r="A239" s="18">
        <v>91</v>
      </c>
      <c r="B239" s="10">
        <v>6</v>
      </c>
      <c r="C239" s="11">
        <v>1.3729977116704805E-2</v>
      </c>
      <c r="E239" s="18">
        <v>34.979999999999997</v>
      </c>
      <c r="F239" s="10">
        <v>1</v>
      </c>
      <c r="G239" s="11">
        <v>2.2883295194508009E-3</v>
      </c>
    </row>
    <row r="240" spans="1:7" x14ac:dyDescent="0.25">
      <c r="A240" s="18">
        <v>92</v>
      </c>
      <c r="B240" s="10">
        <v>2</v>
      </c>
      <c r="C240" s="11">
        <v>4.5766590389016018E-3</v>
      </c>
      <c r="E240" s="18">
        <v>35</v>
      </c>
      <c r="F240" s="10">
        <v>1</v>
      </c>
      <c r="G240" s="11">
        <v>2.2883295194508009E-3</v>
      </c>
    </row>
    <row r="241" spans="1:7" x14ac:dyDescent="0.25">
      <c r="A241" s="18">
        <v>93</v>
      </c>
      <c r="B241" s="10">
        <v>3</v>
      </c>
      <c r="C241" s="11">
        <v>6.8649885583524023E-3</v>
      </c>
      <c r="E241" s="18">
        <v>35.1</v>
      </c>
      <c r="F241" s="10">
        <v>5</v>
      </c>
      <c r="G241" s="11">
        <v>1.1441647597254004E-2</v>
      </c>
    </row>
    <row r="242" spans="1:7" x14ac:dyDescent="0.25">
      <c r="A242" s="18">
        <v>94</v>
      </c>
      <c r="B242" s="10">
        <v>4</v>
      </c>
      <c r="C242" s="11">
        <v>9.1533180778032037E-3</v>
      </c>
      <c r="E242" s="18">
        <v>35.200000000000003</v>
      </c>
      <c r="F242" s="10">
        <v>1</v>
      </c>
      <c r="G242" s="11">
        <v>2.2883295194508009E-3</v>
      </c>
    </row>
    <row r="243" spans="1:7" x14ac:dyDescent="0.25">
      <c r="A243" s="18">
        <v>95</v>
      </c>
      <c r="B243" s="10">
        <v>5</v>
      </c>
      <c r="C243" s="11">
        <v>1.1441647597254004E-2</v>
      </c>
      <c r="E243" s="18">
        <v>35.299999999999997</v>
      </c>
      <c r="F243" s="10">
        <v>2</v>
      </c>
      <c r="G243" s="11">
        <v>4.5766590389016018E-3</v>
      </c>
    </row>
    <row r="244" spans="1:7" x14ac:dyDescent="0.25">
      <c r="A244" s="18">
        <v>96</v>
      </c>
      <c r="B244" s="10">
        <v>3</v>
      </c>
      <c r="C244" s="11">
        <v>6.8649885583524023E-3</v>
      </c>
      <c r="E244" s="18">
        <v>35.5</v>
      </c>
      <c r="F244" s="10">
        <v>3</v>
      </c>
      <c r="G244" s="11">
        <v>6.8649885583524023E-3</v>
      </c>
    </row>
    <row r="245" spans="1:7" x14ac:dyDescent="0.25">
      <c r="A245" s="18">
        <v>98</v>
      </c>
      <c r="B245" s="10">
        <v>2</v>
      </c>
      <c r="C245" s="11">
        <v>4.5766590389016018E-3</v>
      </c>
      <c r="E245" s="18">
        <v>35.630000000000003</v>
      </c>
      <c r="F245" s="10">
        <v>1</v>
      </c>
      <c r="G245" s="11">
        <v>2.2883295194508009E-3</v>
      </c>
    </row>
    <row r="246" spans="1:7" x14ac:dyDescent="0.25">
      <c r="A246" s="18">
        <v>99</v>
      </c>
      <c r="B246" s="10">
        <v>2</v>
      </c>
      <c r="C246" s="11">
        <v>4.5766590389016018E-3</v>
      </c>
      <c r="E246" s="18">
        <v>35.700000000000003</v>
      </c>
      <c r="F246" s="10">
        <v>4</v>
      </c>
      <c r="G246" s="11">
        <v>9.1533180778032037E-3</v>
      </c>
    </row>
    <row r="247" spans="1:7" x14ac:dyDescent="0.25">
      <c r="A247" s="18">
        <v>100</v>
      </c>
      <c r="B247" s="10">
        <v>3</v>
      </c>
      <c r="C247" s="11">
        <v>6.8649885583524023E-3</v>
      </c>
      <c r="E247" s="18">
        <v>35.76</v>
      </c>
      <c r="F247" s="10">
        <v>1</v>
      </c>
      <c r="G247" s="11">
        <v>2.2883295194508009E-3</v>
      </c>
    </row>
    <row r="248" spans="1:7" x14ac:dyDescent="0.25">
      <c r="A248" s="18">
        <v>102</v>
      </c>
      <c r="B248" s="10">
        <v>1</v>
      </c>
      <c r="C248" s="11">
        <v>2.2883295194508009E-3</v>
      </c>
      <c r="E248" s="18">
        <v>35.799999999999997</v>
      </c>
      <c r="F248" s="10">
        <v>1</v>
      </c>
      <c r="G248" s="11">
        <v>2.2883295194508009E-3</v>
      </c>
    </row>
    <row r="249" spans="1:7" x14ac:dyDescent="0.25">
      <c r="A249" s="18">
        <v>103</v>
      </c>
      <c r="B249" s="10">
        <v>1</v>
      </c>
      <c r="C249" s="11">
        <v>2.2883295194508009E-3</v>
      </c>
      <c r="E249" s="18">
        <v>35.93</v>
      </c>
      <c r="F249" s="10">
        <v>1</v>
      </c>
      <c r="G249" s="11">
        <v>2.2883295194508009E-3</v>
      </c>
    </row>
    <row r="250" spans="1:7" x14ac:dyDescent="0.25">
      <c r="A250" s="18">
        <v>104</v>
      </c>
      <c r="B250" s="10">
        <v>1</v>
      </c>
      <c r="C250" s="11">
        <v>2.2883295194508009E-3</v>
      </c>
      <c r="E250" s="18">
        <v>36.049999999999997</v>
      </c>
      <c r="F250" s="10">
        <v>1</v>
      </c>
      <c r="G250" s="11">
        <v>2.2883295194508009E-3</v>
      </c>
    </row>
    <row r="251" spans="1:7" x14ac:dyDescent="0.25">
      <c r="A251" s="18">
        <v>105</v>
      </c>
      <c r="B251" s="10">
        <v>1</v>
      </c>
      <c r="C251" s="11">
        <v>2.2883295194508009E-3</v>
      </c>
      <c r="E251" s="18">
        <v>36.1</v>
      </c>
      <c r="F251" s="10">
        <v>1</v>
      </c>
      <c r="G251" s="11">
        <v>2.2883295194508009E-3</v>
      </c>
    </row>
    <row r="252" spans="1:7" x14ac:dyDescent="0.25">
      <c r="A252" s="18">
        <v>106</v>
      </c>
      <c r="B252" s="10">
        <v>1</v>
      </c>
      <c r="C252" s="11">
        <v>2.2883295194508009E-3</v>
      </c>
      <c r="E252" s="18">
        <v>36.299999999999997</v>
      </c>
      <c r="F252" s="10">
        <v>1</v>
      </c>
      <c r="G252" s="11">
        <v>2.2883295194508009E-3</v>
      </c>
    </row>
    <row r="253" spans="1:7" x14ac:dyDescent="0.25">
      <c r="A253" s="18">
        <v>108</v>
      </c>
      <c r="B253" s="10">
        <v>2</v>
      </c>
      <c r="C253" s="11">
        <v>4.5766590389016018E-3</v>
      </c>
      <c r="E253" s="18">
        <v>36.33</v>
      </c>
      <c r="F253" s="10">
        <v>2</v>
      </c>
      <c r="G253" s="11">
        <v>4.5766590389016018E-3</v>
      </c>
    </row>
    <row r="254" spans="1:7" x14ac:dyDescent="0.25">
      <c r="A254" s="18">
        <v>109</v>
      </c>
      <c r="B254" s="10">
        <v>1</v>
      </c>
      <c r="C254" s="11">
        <v>2.2883295194508009E-3</v>
      </c>
      <c r="E254" s="18">
        <v>36.4</v>
      </c>
      <c r="F254" s="10">
        <v>1</v>
      </c>
      <c r="G254" s="11">
        <v>2.2883295194508009E-3</v>
      </c>
    </row>
    <row r="255" spans="1:7" x14ac:dyDescent="0.25">
      <c r="A255" s="18">
        <v>113</v>
      </c>
      <c r="B255" s="10">
        <v>1</v>
      </c>
      <c r="C255" s="11">
        <v>2.2883295194508009E-3</v>
      </c>
      <c r="E255" s="18">
        <v>36.479999999999997</v>
      </c>
      <c r="F255" s="10">
        <v>1</v>
      </c>
      <c r="G255" s="11">
        <v>2.2883295194508009E-3</v>
      </c>
    </row>
    <row r="256" spans="1:7" x14ac:dyDescent="0.25">
      <c r="A256" s="18">
        <v>115</v>
      </c>
      <c r="B256" s="10">
        <v>1</v>
      </c>
      <c r="C256" s="11">
        <v>2.2883295194508009E-3</v>
      </c>
      <c r="E256" s="18">
        <v>36.5</v>
      </c>
      <c r="F256" s="10">
        <v>1</v>
      </c>
      <c r="G256" s="11">
        <v>2.2883295194508009E-3</v>
      </c>
    </row>
    <row r="257" spans="1:7" x14ac:dyDescent="0.25">
      <c r="A257" s="18">
        <v>118</v>
      </c>
      <c r="B257" s="10">
        <v>1</v>
      </c>
      <c r="C257" s="11">
        <v>2.2883295194508009E-3</v>
      </c>
      <c r="E257" s="18">
        <v>36.58</v>
      </c>
      <c r="F257" s="10">
        <v>1</v>
      </c>
      <c r="G257" s="11">
        <v>2.2883295194508009E-3</v>
      </c>
    </row>
    <row r="258" spans="1:7" x14ac:dyDescent="0.25">
      <c r="A258" s="18">
        <v>120</v>
      </c>
      <c r="B258" s="10">
        <v>1</v>
      </c>
      <c r="C258" s="11">
        <v>2.2883295194508009E-3</v>
      </c>
      <c r="E258" s="18">
        <v>36.700000000000003</v>
      </c>
      <c r="F258" s="10">
        <v>1</v>
      </c>
      <c r="G258" s="11">
        <v>2.2883295194508009E-3</v>
      </c>
    </row>
    <row r="259" spans="1:7" x14ac:dyDescent="0.25">
      <c r="A259" s="18">
        <v>122</v>
      </c>
      <c r="B259" s="10">
        <v>1</v>
      </c>
      <c r="C259" s="11">
        <v>2.2883295194508009E-3</v>
      </c>
      <c r="E259" s="18">
        <v>36.840000000000003</v>
      </c>
      <c r="F259" s="10">
        <v>1</v>
      </c>
      <c r="G259" s="11">
        <v>2.2883295194508009E-3</v>
      </c>
    </row>
    <row r="260" spans="1:7" x14ac:dyDescent="0.25">
      <c r="A260" s="18">
        <v>124</v>
      </c>
      <c r="B260" s="10">
        <v>1</v>
      </c>
      <c r="C260" s="11">
        <v>2.2883295194508009E-3</v>
      </c>
      <c r="E260" s="18">
        <v>36.9</v>
      </c>
      <c r="F260" s="10">
        <v>2</v>
      </c>
      <c r="G260" s="11">
        <v>4.5766590389016018E-3</v>
      </c>
    </row>
    <row r="261" spans="1:7" x14ac:dyDescent="0.25">
      <c r="A261" s="18">
        <v>125</v>
      </c>
      <c r="B261" s="10">
        <v>1</v>
      </c>
      <c r="C261" s="11">
        <v>2.2883295194508009E-3</v>
      </c>
      <c r="E261" s="18">
        <v>37.020000000000003</v>
      </c>
      <c r="F261" s="10">
        <v>1</v>
      </c>
      <c r="G261" s="11">
        <v>2.2883295194508009E-3</v>
      </c>
    </row>
    <row r="262" spans="1:7" x14ac:dyDescent="0.25">
      <c r="A262" s="18">
        <v>135</v>
      </c>
      <c r="B262" s="10">
        <v>1</v>
      </c>
      <c r="C262" s="11">
        <v>2.2883295194508009E-3</v>
      </c>
      <c r="E262" s="18">
        <v>37.200000000000003</v>
      </c>
      <c r="F262" s="10">
        <v>3</v>
      </c>
      <c r="G262" s="11">
        <v>6.8649885583524023E-3</v>
      </c>
    </row>
    <row r="263" spans="1:7" x14ac:dyDescent="0.25">
      <c r="A263" s="18">
        <v>139</v>
      </c>
      <c r="B263" s="10">
        <v>1</v>
      </c>
      <c r="C263" s="11">
        <v>2.2883295194508009E-3</v>
      </c>
      <c r="E263" s="18">
        <v>37.299999999999997</v>
      </c>
      <c r="F263" s="10">
        <v>1</v>
      </c>
      <c r="G263" s="11">
        <v>2.2883295194508009E-3</v>
      </c>
    </row>
    <row r="264" spans="1:7" x14ac:dyDescent="0.25">
      <c r="A264" s="18" t="s">
        <v>2416</v>
      </c>
      <c r="B264" s="10">
        <v>14</v>
      </c>
      <c r="C264" s="11">
        <v>3.2036613272311214E-2</v>
      </c>
      <c r="E264" s="18">
        <v>37.35</v>
      </c>
      <c r="F264" s="10">
        <v>1</v>
      </c>
      <c r="G264" s="11">
        <v>2.2883295194508009E-3</v>
      </c>
    </row>
    <row r="265" spans="1:7" x14ac:dyDescent="0.25">
      <c r="A265" s="18" t="s">
        <v>581</v>
      </c>
      <c r="B265" s="10">
        <v>437</v>
      </c>
      <c r="C265" s="11">
        <v>1</v>
      </c>
      <c r="E265" s="18">
        <v>37.380000000000003</v>
      </c>
      <c r="F265" s="10">
        <v>1</v>
      </c>
      <c r="G265" s="11">
        <v>2.2883295194508009E-3</v>
      </c>
    </row>
    <row r="266" spans="1:7" x14ac:dyDescent="0.25">
      <c r="E266" s="18">
        <v>37.549999999999997</v>
      </c>
      <c r="F266" s="10">
        <v>1</v>
      </c>
      <c r="G266" s="11">
        <v>2.2883295194508009E-3</v>
      </c>
    </row>
    <row r="267" spans="1:7" x14ac:dyDescent="0.25">
      <c r="E267" s="18">
        <v>37.700000000000003</v>
      </c>
      <c r="F267" s="10">
        <v>1</v>
      </c>
      <c r="G267" s="11">
        <v>2.2883295194508009E-3</v>
      </c>
    </row>
    <row r="268" spans="1:7" x14ac:dyDescent="0.25">
      <c r="E268" s="18">
        <v>37.76</v>
      </c>
      <c r="F268" s="10">
        <v>1</v>
      </c>
      <c r="G268" s="11">
        <v>2.2883295194508009E-3</v>
      </c>
    </row>
    <row r="269" spans="1:7" x14ac:dyDescent="0.25">
      <c r="E269" s="18">
        <v>37.9</v>
      </c>
      <c r="F269" s="10">
        <v>1</v>
      </c>
      <c r="G269" s="11">
        <v>2.2883295194508009E-3</v>
      </c>
    </row>
    <row r="270" spans="1:7" x14ac:dyDescent="0.25">
      <c r="A270" s="17" t="s">
        <v>44</v>
      </c>
      <c r="B270" t="s">
        <v>51</v>
      </c>
      <c r="E270" s="18">
        <v>38</v>
      </c>
      <c r="F270" s="10">
        <v>1</v>
      </c>
      <c r="G270" s="11">
        <v>2.2883295194508009E-3</v>
      </c>
    </row>
    <row r="271" spans="1:7" x14ac:dyDescent="0.25">
      <c r="E271" s="18">
        <v>38.1</v>
      </c>
      <c r="F271" s="10">
        <v>2</v>
      </c>
      <c r="G271" s="11">
        <v>4.5766590389016018E-3</v>
      </c>
    </row>
    <row r="272" spans="1:7" x14ac:dyDescent="0.25">
      <c r="A272" s="17" t="s">
        <v>13</v>
      </c>
      <c r="B272" s="32" t="s">
        <v>2413</v>
      </c>
      <c r="C272" s="32" t="s">
        <v>2415</v>
      </c>
      <c r="D272" s="33"/>
      <c r="E272" s="18">
        <v>38.200000000000003</v>
      </c>
      <c r="F272" s="10">
        <v>1</v>
      </c>
      <c r="G272" s="11">
        <v>2.2883295194508009E-3</v>
      </c>
    </row>
    <row r="273" spans="1:7" x14ac:dyDescent="0.25">
      <c r="A273" s="18" t="s">
        <v>49</v>
      </c>
      <c r="B273" s="10">
        <v>37</v>
      </c>
      <c r="C273" s="11">
        <v>8.4668192219679639E-2</v>
      </c>
      <c r="E273" s="18">
        <v>38.4</v>
      </c>
      <c r="F273" s="10">
        <v>5</v>
      </c>
      <c r="G273" s="11">
        <v>1.1441647597254004E-2</v>
      </c>
    </row>
    <row r="274" spans="1:7" x14ac:dyDescent="0.25">
      <c r="A274" s="18" t="s">
        <v>54</v>
      </c>
      <c r="B274" s="10">
        <v>248</v>
      </c>
      <c r="C274" s="11">
        <v>0.56750572082379858</v>
      </c>
      <c r="E274" s="18">
        <v>38.450000000000003</v>
      </c>
      <c r="F274" s="10">
        <v>1</v>
      </c>
      <c r="G274" s="11">
        <v>2.2883295194508009E-3</v>
      </c>
    </row>
    <row r="275" spans="1:7" x14ac:dyDescent="0.25">
      <c r="A275" s="18" t="s">
        <v>59</v>
      </c>
      <c r="B275" s="10">
        <v>124</v>
      </c>
      <c r="C275" s="11">
        <v>0.28375286041189929</v>
      </c>
      <c r="E275" s="18">
        <v>38.68</v>
      </c>
      <c r="F275" s="10">
        <v>1</v>
      </c>
      <c r="G275" s="11">
        <v>2.2883295194508009E-3</v>
      </c>
    </row>
    <row r="276" spans="1:7" x14ac:dyDescent="0.25">
      <c r="A276" s="18" t="s">
        <v>105</v>
      </c>
      <c r="B276" s="10">
        <v>11</v>
      </c>
      <c r="C276" s="11">
        <v>2.5171624713958809E-2</v>
      </c>
      <c r="E276" s="18">
        <v>38.700000000000003</v>
      </c>
      <c r="F276" s="10">
        <v>1</v>
      </c>
      <c r="G276" s="11">
        <v>2.2883295194508009E-3</v>
      </c>
    </row>
    <row r="277" spans="1:7" x14ac:dyDescent="0.25">
      <c r="A277" s="18" t="s">
        <v>480</v>
      </c>
      <c r="B277" s="10">
        <v>3</v>
      </c>
      <c r="C277" s="11">
        <v>6.8649885583524023E-3</v>
      </c>
      <c r="E277" s="18">
        <v>38.799999999999997</v>
      </c>
      <c r="F277" s="10">
        <v>1</v>
      </c>
      <c r="G277" s="11">
        <v>2.2883295194508009E-3</v>
      </c>
    </row>
    <row r="278" spans="1:7" x14ac:dyDescent="0.25">
      <c r="A278" s="18" t="s">
        <v>2416</v>
      </c>
      <c r="B278" s="10">
        <v>14</v>
      </c>
      <c r="C278" s="11">
        <v>3.2036613272311214E-2</v>
      </c>
      <c r="E278" s="18">
        <v>39</v>
      </c>
      <c r="F278" s="10">
        <v>1</v>
      </c>
      <c r="G278" s="11">
        <v>2.2883295194508009E-3</v>
      </c>
    </row>
    <row r="279" spans="1:7" x14ac:dyDescent="0.25">
      <c r="A279" s="18" t="s">
        <v>581</v>
      </c>
      <c r="B279" s="10">
        <v>437</v>
      </c>
      <c r="C279" s="11">
        <v>1</v>
      </c>
      <c r="E279" s="18">
        <v>39.11</v>
      </c>
      <c r="F279" s="10">
        <v>1</v>
      </c>
      <c r="G279" s="11">
        <v>2.2883295194508009E-3</v>
      </c>
    </row>
    <row r="280" spans="1:7" x14ac:dyDescent="0.25">
      <c r="E280" s="18">
        <v>39.200000000000003</v>
      </c>
      <c r="F280" s="10">
        <v>2</v>
      </c>
      <c r="G280" s="11">
        <v>4.5766590389016018E-3</v>
      </c>
    </row>
    <row r="281" spans="1:7" x14ac:dyDescent="0.25">
      <c r="A281" s="17" t="s">
        <v>44</v>
      </c>
      <c r="B281" t="s">
        <v>51</v>
      </c>
      <c r="E281" s="18">
        <v>39.4</v>
      </c>
      <c r="F281" s="10">
        <v>1</v>
      </c>
      <c r="G281" s="11">
        <v>2.2883295194508009E-3</v>
      </c>
    </row>
    <row r="282" spans="1:7" x14ac:dyDescent="0.25">
      <c r="E282" s="18">
        <v>39.5</v>
      </c>
      <c r="F282" s="10">
        <v>3</v>
      </c>
      <c r="G282" s="11">
        <v>6.8649885583524023E-3</v>
      </c>
    </row>
    <row r="283" spans="1:7" x14ac:dyDescent="0.25">
      <c r="A283" s="17" t="s">
        <v>16</v>
      </c>
      <c r="B283" s="32" t="s">
        <v>2413</v>
      </c>
      <c r="C283" s="32" t="s">
        <v>2415</v>
      </c>
      <c r="D283" s="33" t="s">
        <v>2419</v>
      </c>
      <c r="E283" s="18">
        <v>39.6</v>
      </c>
      <c r="F283" s="10">
        <v>2</v>
      </c>
      <c r="G283" s="11">
        <v>4.5766590389016018E-3</v>
      </c>
    </row>
    <row r="284" spans="1:7" x14ac:dyDescent="0.25">
      <c r="A284" s="18" t="s">
        <v>50</v>
      </c>
      <c r="B284" s="10">
        <v>335</v>
      </c>
      <c r="C284" s="11">
        <v>0.76659038901601828</v>
      </c>
      <c r="D284" t="e">
        <f>AVERAGE(A284:A335)</f>
        <v>#DIV/0!</v>
      </c>
      <c r="E284" s="18">
        <v>39.96</v>
      </c>
      <c r="F284" s="10">
        <v>1</v>
      </c>
      <c r="G284" s="11">
        <v>2.2883295194508009E-3</v>
      </c>
    </row>
    <row r="285" spans="1:7" x14ac:dyDescent="0.25">
      <c r="A285" s="18" t="s">
        <v>51</v>
      </c>
      <c r="B285" s="10">
        <v>98</v>
      </c>
      <c r="C285" s="11">
        <v>0.22425629290617849</v>
      </c>
      <c r="E285" s="18">
        <v>40</v>
      </c>
      <c r="F285" s="10">
        <v>1</v>
      </c>
      <c r="G285" s="11">
        <v>2.2883295194508009E-3</v>
      </c>
    </row>
    <row r="286" spans="1:7" x14ac:dyDescent="0.25">
      <c r="A286" s="18" t="s">
        <v>2416</v>
      </c>
      <c r="B286" s="10">
        <v>4</v>
      </c>
      <c r="C286" s="11">
        <v>9.1533180778032037E-3</v>
      </c>
      <c r="E286" s="18">
        <v>40.200000000000003</v>
      </c>
      <c r="F286" s="10">
        <v>1</v>
      </c>
      <c r="G286" s="11">
        <v>2.2883295194508009E-3</v>
      </c>
    </row>
    <row r="287" spans="1:7" x14ac:dyDescent="0.25">
      <c r="A287" s="18" t="s">
        <v>581</v>
      </c>
      <c r="B287" s="10">
        <v>437</v>
      </c>
      <c r="C287" s="11">
        <v>1</v>
      </c>
      <c r="E287" s="18">
        <v>40.299999999999997</v>
      </c>
      <c r="F287" s="10">
        <v>1</v>
      </c>
      <c r="G287" s="11">
        <v>2.2883295194508009E-3</v>
      </c>
    </row>
    <row r="288" spans="1:7" x14ac:dyDescent="0.25">
      <c r="E288" s="18">
        <v>40.31</v>
      </c>
      <c r="F288" s="10">
        <v>1</v>
      </c>
      <c r="G288" s="11">
        <v>2.2883295194508009E-3</v>
      </c>
    </row>
    <row r="289" spans="1:7" x14ac:dyDescent="0.25">
      <c r="A289" s="17" t="s">
        <v>44</v>
      </c>
      <c r="B289" t="s">
        <v>51</v>
      </c>
      <c r="E289" s="18">
        <v>40.57</v>
      </c>
      <c r="F289" s="10">
        <v>1</v>
      </c>
      <c r="G289" s="11">
        <v>2.2883295194508009E-3</v>
      </c>
    </row>
    <row r="290" spans="1:7" x14ac:dyDescent="0.25">
      <c r="E290" s="18">
        <v>40.6</v>
      </c>
      <c r="F290" s="10">
        <v>2</v>
      </c>
      <c r="G290" s="11">
        <v>4.5766590389016018E-3</v>
      </c>
    </row>
    <row r="291" spans="1:7" x14ac:dyDescent="0.25">
      <c r="A291" s="60" t="s">
        <v>570</v>
      </c>
      <c r="B291" s="32" t="s">
        <v>2413</v>
      </c>
      <c r="C291" s="32" t="s">
        <v>2415</v>
      </c>
      <c r="D291" s="33" t="s">
        <v>2419</v>
      </c>
      <c r="E291" s="18">
        <v>40.700000000000003</v>
      </c>
      <c r="F291" s="10">
        <v>1</v>
      </c>
      <c r="G291" s="11">
        <v>2.2883295194508009E-3</v>
      </c>
    </row>
    <row r="292" spans="1:7" x14ac:dyDescent="0.25">
      <c r="A292" s="18" t="s">
        <v>50</v>
      </c>
      <c r="B292" s="10">
        <v>371</v>
      </c>
      <c r="C292" s="11">
        <v>0.84897025171624718</v>
      </c>
      <c r="D292" t="e">
        <f>AVERAGE(A292:A343)</f>
        <v>#DIV/0!</v>
      </c>
      <c r="E292" s="18">
        <v>40.82</v>
      </c>
      <c r="F292" s="10">
        <v>1</v>
      </c>
      <c r="G292" s="11">
        <v>2.2883295194508009E-3</v>
      </c>
    </row>
    <row r="293" spans="1:7" x14ac:dyDescent="0.25">
      <c r="A293" s="18" t="s">
        <v>51</v>
      </c>
      <c r="B293" s="10">
        <v>65</v>
      </c>
      <c r="C293" s="11">
        <v>0.14874141876430205</v>
      </c>
      <c r="E293" s="18">
        <v>40.9</v>
      </c>
      <c r="F293" s="10">
        <v>1</v>
      </c>
      <c r="G293" s="11">
        <v>2.2883295194508009E-3</v>
      </c>
    </row>
    <row r="294" spans="1:7" x14ac:dyDescent="0.25">
      <c r="A294" s="18" t="s">
        <v>2416</v>
      </c>
      <c r="B294" s="10">
        <v>1</v>
      </c>
      <c r="C294" s="11">
        <v>2.2883295194508009E-3</v>
      </c>
      <c r="E294" s="18">
        <v>41.1</v>
      </c>
      <c r="F294" s="10">
        <v>3</v>
      </c>
      <c r="G294" s="11">
        <v>6.8649885583524023E-3</v>
      </c>
    </row>
    <row r="295" spans="1:7" x14ac:dyDescent="0.25">
      <c r="A295" s="18" t="s">
        <v>581</v>
      </c>
      <c r="B295" s="10">
        <v>437</v>
      </c>
      <c r="C295" s="11">
        <v>1</v>
      </c>
      <c r="E295" s="18">
        <v>41.52</v>
      </c>
      <c r="F295" s="10">
        <v>1</v>
      </c>
      <c r="G295" s="11">
        <v>2.2883295194508009E-3</v>
      </c>
    </row>
    <row r="296" spans="1:7" x14ac:dyDescent="0.25">
      <c r="E296" s="18">
        <v>41.9</v>
      </c>
      <c r="F296" s="10">
        <v>1</v>
      </c>
      <c r="G296" s="11">
        <v>2.2883295194508009E-3</v>
      </c>
    </row>
    <row r="297" spans="1:7" x14ac:dyDescent="0.25">
      <c r="A297" s="17" t="s">
        <v>44</v>
      </c>
      <c r="B297" t="s">
        <v>51</v>
      </c>
      <c r="E297" s="18">
        <v>42</v>
      </c>
      <c r="F297" s="10">
        <v>1</v>
      </c>
      <c r="G297" s="11">
        <v>2.2883295194508009E-3</v>
      </c>
    </row>
    <row r="298" spans="1:7" x14ac:dyDescent="0.25">
      <c r="E298" s="18">
        <v>42.19</v>
      </c>
      <c r="F298" s="10">
        <v>1</v>
      </c>
      <c r="G298" s="11">
        <v>2.2883295194508009E-3</v>
      </c>
    </row>
    <row r="299" spans="1:7" x14ac:dyDescent="0.25">
      <c r="A299" s="58" t="s">
        <v>17</v>
      </c>
      <c r="B299" s="32" t="s">
        <v>2413</v>
      </c>
      <c r="C299" s="32" t="s">
        <v>2415</v>
      </c>
      <c r="D299" s="33" t="s">
        <v>2419</v>
      </c>
      <c r="E299" s="18">
        <v>42.3</v>
      </c>
      <c r="F299" s="10">
        <v>1</v>
      </c>
      <c r="G299" s="11">
        <v>2.2883295194508009E-3</v>
      </c>
    </row>
    <row r="300" spans="1:7" x14ac:dyDescent="0.25">
      <c r="A300" s="18" t="s">
        <v>50</v>
      </c>
      <c r="B300" s="10">
        <v>334</v>
      </c>
      <c r="C300" s="11">
        <v>0.76430205949656749</v>
      </c>
      <c r="D300" t="e">
        <f>AVERAGE(A300:A351)</f>
        <v>#DIV/0!</v>
      </c>
      <c r="E300" s="18">
        <v>42.7</v>
      </c>
      <c r="F300" s="10">
        <v>1</v>
      </c>
      <c r="G300" s="11">
        <v>2.2883295194508009E-3</v>
      </c>
    </row>
    <row r="301" spans="1:7" x14ac:dyDescent="0.25">
      <c r="A301" s="18" t="s">
        <v>51</v>
      </c>
      <c r="B301" s="10">
        <v>89</v>
      </c>
      <c r="C301" s="11">
        <v>0.20366132723112129</v>
      </c>
      <c r="E301" s="18">
        <v>42.9</v>
      </c>
      <c r="F301" s="10">
        <v>1</v>
      </c>
      <c r="G301" s="11">
        <v>2.2883295194508009E-3</v>
      </c>
    </row>
    <row r="302" spans="1:7" x14ac:dyDescent="0.25">
      <c r="A302" s="18" t="s">
        <v>2416</v>
      </c>
      <c r="B302" s="10">
        <v>14</v>
      </c>
      <c r="C302" s="11">
        <v>3.2036613272311214E-2</v>
      </c>
      <c r="E302" s="18">
        <v>43.4</v>
      </c>
      <c r="F302" s="10">
        <v>1</v>
      </c>
      <c r="G302" s="11">
        <v>2.2883295194508009E-3</v>
      </c>
    </row>
    <row r="303" spans="1:7" x14ac:dyDescent="0.25">
      <c r="A303" s="18" t="s">
        <v>581</v>
      </c>
      <c r="B303" s="10">
        <v>437</v>
      </c>
      <c r="C303" s="11">
        <v>1</v>
      </c>
      <c r="E303" s="18">
        <v>43.6</v>
      </c>
      <c r="F303" s="10">
        <v>2</v>
      </c>
      <c r="G303" s="11">
        <v>4.5766590389016018E-3</v>
      </c>
    </row>
    <row r="304" spans="1:7" x14ac:dyDescent="0.25">
      <c r="E304" s="18">
        <v>43.83</v>
      </c>
      <c r="F304" s="10">
        <v>1</v>
      </c>
      <c r="G304" s="11">
        <v>2.2883295194508009E-3</v>
      </c>
    </row>
    <row r="305" spans="1:7" x14ac:dyDescent="0.25">
      <c r="A305" s="17" t="s">
        <v>44</v>
      </c>
      <c r="B305" t="s">
        <v>51</v>
      </c>
      <c r="E305" s="18">
        <v>44</v>
      </c>
      <c r="F305" s="10">
        <v>1</v>
      </c>
      <c r="G305" s="11">
        <v>2.2883295194508009E-3</v>
      </c>
    </row>
    <row r="306" spans="1:7" x14ac:dyDescent="0.25">
      <c r="E306" s="18">
        <v>44.12</v>
      </c>
      <c r="F306" s="10">
        <v>1</v>
      </c>
      <c r="G306" s="11">
        <v>2.2883295194508009E-3</v>
      </c>
    </row>
    <row r="307" spans="1:7" x14ac:dyDescent="0.25">
      <c r="A307" s="17" t="s">
        <v>18</v>
      </c>
      <c r="B307" s="32" t="s">
        <v>2413</v>
      </c>
      <c r="C307" s="32" t="s">
        <v>2415</v>
      </c>
      <c r="D307" s="33"/>
      <c r="E307" s="18">
        <v>44.6</v>
      </c>
      <c r="F307" s="10">
        <v>1</v>
      </c>
      <c r="G307" s="11">
        <v>2.2883295194508009E-3</v>
      </c>
    </row>
    <row r="308" spans="1:7" x14ac:dyDescent="0.25">
      <c r="A308" s="18" t="s">
        <v>50</v>
      </c>
      <c r="B308" s="10">
        <v>89</v>
      </c>
      <c r="C308" s="11">
        <v>0.20366132723112129</v>
      </c>
      <c r="E308" s="18">
        <v>44.7</v>
      </c>
      <c r="F308" s="10">
        <v>1</v>
      </c>
      <c r="G308" s="11">
        <v>2.2883295194508009E-3</v>
      </c>
    </row>
    <row r="309" spans="1:7" x14ac:dyDescent="0.25">
      <c r="A309" s="18" t="s">
        <v>51</v>
      </c>
      <c r="B309" s="10">
        <v>348</v>
      </c>
      <c r="C309" s="11">
        <v>0.79633867276887871</v>
      </c>
      <c r="E309" s="18">
        <v>46</v>
      </c>
      <c r="F309" s="10">
        <v>1</v>
      </c>
      <c r="G309" s="11">
        <v>2.2883295194508009E-3</v>
      </c>
    </row>
    <row r="310" spans="1:7" x14ac:dyDescent="0.25">
      <c r="A310" s="18" t="s">
        <v>581</v>
      </c>
      <c r="B310" s="10">
        <v>437</v>
      </c>
      <c r="C310" s="11">
        <v>1</v>
      </c>
      <c r="E310" s="18">
        <v>46.62</v>
      </c>
      <c r="F310" s="10">
        <v>1</v>
      </c>
      <c r="G310" s="11">
        <v>2.2883295194508009E-3</v>
      </c>
    </row>
    <row r="311" spans="1:7" x14ac:dyDescent="0.25">
      <c r="E311" s="18">
        <v>46.72</v>
      </c>
      <c r="F311" s="10">
        <v>1</v>
      </c>
      <c r="G311" s="11">
        <v>2.2883295194508009E-3</v>
      </c>
    </row>
    <row r="312" spans="1:7" x14ac:dyDescent="0.25">
      <c r="E312" s="18">
        <v>46.88</v>
      </c>
      <c r="F312" s="10">
        <v>1</v>
      </c>
      <c r="G312" s="11">
        <v>2.2883295194508009E-3</v>
      </c>
    </row>
    <row r="313" spans="1:7" x14ac:dyDescent="0.25">
      <c r="A313" s="17" t="s">
        <v>44</v>
      </c>
      <c r="B313" t="s">
        <v>51</v>
      </c>
      <c r="E313" s="18">
        <v>46.9</v>
      </c>
      <c r="F313" s="10">
        <v>1</v>
      </c>
      <c r="G313" s="11">
        <v>2.2883295194508009E-3</v>
      </c>
    </row>
    <row r="314" spans="1:7" x14ac:dyDescent="0.25">
      <c r="E314" s="18">
        <v>47.03</v>
      </c>
      <c r="F314" s="10">
        <v>1</v>
      </c>
      <c r="G314" s="11">
        <v>2.2883295194508009E-3</v>
      </c>
    </row>
    <row r="315" spans="1:7" x14ac:dyDescent="0.25">
      <c r="A315" s="17" t="s">
        <v>13</v>
      </c>
      <c r="B315" s="32" t="s">
        <v>2413</v>
      </c>
      <c r="C315" s="32" t="s">
        <v>2415</v>
      </c>
      <c r="D315" s="33"/>
      <c r="E315" s="18">
        <v>47.78</v>
      </c>
      <c r="F315" s="10">
        <v>1</v>
      </c>
      <c r="G315" s="11">
        <v>2.2883295194508009E-3</v>
      </c>
    </row>
    <row r="316" spans="1:7" x14ac:dyDescent="0.25">
      <c r="A316" s="18" t="s">
        <v>50</v>
      </c>
      <c r="B316" s="10">
        <v>280</v>
      </c>
      <c r="C316" s="11">
        <v>0.6407322654462243</v>
      </c>
      <c r="E316" s="18">
        <v>48.4</v>
      </c>
      <c r="F316" s="10">
        <v>1</v>
      </c>
      <c r="G316" s="11">
        <v>2.2883295194508009E-3</v>
      </c>
    </row>
    <row r="317" spans="1:7" x14ac:dyDescent="0.25">
      <c r="A317" s="18" t="s">
        <v>51</v>
      </c>
      <c r="B317" s="10">
        <v>157</v>
      </c>
      <c r="C317" s="11">
        <v>0.35926773455377575</v>
      </c>
      <c r="E317" s="18">
        <v>48.6</v>
      </c>
      <c r="F317" s="10">
        <v>1</v>
      </c>
      <c r="G317" s="11">
        <v>2.2883295194508009E-3</v>
      </c>
    </row>
    <row r="318" spans="1:7" x14ac:dyDescent="0.25">
      <c r="A318" s="18" t="s">
        <v>581</v>
      </c>
      <c r="B318" s="10">
        <v>437</v>
      </c>
      <c r="C318" s="11">
        <v>1</v>
      </c>
      <c r="E318" s="18">
        <v>49.15</v>
      </c>
      <c r="F318" s="10">
        <v>1</v>
      </c>
      <c r="G318" s="11">
        <v>2.2883295194508009E-3</v>
      </c>
    </row>
    <row r="319" spans="1:7" x14ac:dyDescent="0.25">
      <c r="A319" s="17" t="s">
        <v>44</v>
      </c>
      <c r="B319" t="s">
        <v>51</v>
      </c>
      <c r="E319" s="18">
        <v>50.15</v>
      </c>
      <c r="F319" s="10">
        <v>1</v>
      </c>
      <c r="G319" s="11">
        <v>2.2883295194508009E-3</v>
      </c>
    </row>
    <row r="320" spans="1:7" x14ac:dyDescent="0.25">
      <c r="E320" s="18">
        <v>50.4</v>
      </c>
      <c r="F320" s="10">
        <v>1</v>
      </c>
      <c r="G320" s="11">
        <v>2.2883295194508009E-3</v>
      </c>
    </row>
    <row r="321" spans="1:8" x14ac:dyDescent="0.25">
      <c r="A321" s="17" t="s">
        <v>13</v>
      </c>
      <c r="B321" s="32" t="s">
        <v>2413</v>
      </c>
      <c r="C321" s="32" t="s">
        <v>2415</v>
      </c>
      <c r="D321" s="33"/>
      <c r="E321" s="18">
        <v>51.27</v>
      </c>
      <c r="F321" s="10">
        <v>1</v>
      </c>
      <c r="G321" s="11">
        <v>2.2883295194508009E-3</v>
      </c>
    </row>
    <row r="322" spans="1:8" x14ac:dyDescent="0.25">
      <c r="A322" s="18" t="s">
        <v>50</v>
      </c>
      <c r="B322" s="10">
        <v>179</v>
      </c>
      <c r="C322" s="11">
        <v>0.40961098398169338</v>
      </c>
      <c r="E322" s="18">
        <v>51.9</v>
      </c>
      <c r="F322" s="10">
        <v>1</v>
      </c>
      <c r="G322" s="11">
        <v>2.2883295194508009E-3</v>
      </c>
    </row>
    <row r="323" spans="1:8" x14ac:dyDescent="0.25">
      <c r="A323" s="18" t="s">
        <v>51</v>
      </c>
      <c r="B323" s="10">
        <v>258</v>
      </c>
      <c r="C323" s="11">
        <v>0.59038901601830662</v>
      </c>
      <c r="E323" s="18">
        <v>52.7</v>
      </c>
      <c r="F323" s="10">
        <v>1</v>
      </c>
      <c r="G323" s="11">
        <v>2.2883295194508009E-3</v>
      </c>
    </row>
    <row r="324" spans="1:8" x14ac:dyDescent="0.25">
      <c r="A324" s="18" t="s">
        <v>581</v>
      </c>
      <c r="B324" s="10">
        <v>437</v>
      </c>
      <c r="C324" s="11">
        <v>1</v>
      </c>
      <c r="E324" s="18">
        <v>54.1</v>
      </c>
      <c r="F324" s="10">
        <v>1</v>
      </c>
      <c r="G324" s="11">
        <v>2.2883295194508009E-3</v>
      </c>
    </row>
    <row r="325" spans="1:8" x14ac:dyDescent="0.25">
      <c r="A325" s="17" t="s">
        <v>44</v>
      </c>
      <c r="B325" t="s">
        <v>51</v>
      </c>
      <c r="E325" s="18">
        <v>55.38</v>
      </c>
      <c r="F325" s="10">
        <v>1</v>
      </c>
      <c r="G325" s="11">
        <v>2.2883295194508009E-3</v>
      </c>
    </row>
    <row r="326" spans="1:8" x14ac:dyDescent="0.25">
      <c r="E326" s="18" t="s">
        <v>2416</v>
      </c>
      <c r="F326" s="10">
        <v>6</v>
      </c>
      <c r="G326" s="11">
        <v>1.3729977116704805E-2</v>
      </c>
    </row>
    <row r="327" spans="1:8" x14ac:dyDescent="0.25">
      <c r="A327" s="17" t="s">
        <v>21</v>
      </c>
      <c r="B327" s="32" t="s">
        <v>2413</v>
      </c>
      <c r="C327" s="32" t="s">
        <v>2415</v>
      </c>
      <c r="D327" s="33" t="s">
        <v>2419</v>
      </c>
      <c r="E327" s="18" t="s">
        <v>581</v>
      </c>
      <c r="F327" s="10">
        <v>437</v>
      </c>
      <c r="G327" s="11">
        <v>1</v>
      </c>
    </row>
    <row r="328" spans="1:8" x14ac:dyDescent="0.25">
      <c r="A328" s="18" t="s">
        <v>50</v>
      </c>
      <c r="B328" s="10">
        <v>283</v>
      </c>
      <c r="C328" s="11">
        <v>0.64759725400457668</v>
      </c>
      <c r="D328">
        <f>AVERAGE(A328:A379)</f>
        <v>60.12</v>
      </c>
    </row>
    <row r="329" spans="1:8" x14ac:dyDescent="0.25">
      <c r="A329" s="18" t="s">
        <v>51</v>
      </c>
      <c r="B329" s="10">
        <v>141</v>
      </c>
      <c r="C329" s="11">
        <v>0.32265446224256294</v>
      </c>
    </row>
    <row r="330" spans="1:8" x14ac:dyDescent="0.25">
      <c r="A330" s="18" t="s">
        <v>2416</v>
      </c>
      <c r="B330" s="10">
        <v>13</v>
      </c>
      <c r="C330" s="11">
        <v>2.9748283752860413E-2</v>
      </c>
      <c r="E330" s="17" t="s">
        <v>44</v>
      </c>
      <c r="F330" t="s">
        <v>51</v>
      </c>
    </row>
    <row r="331" spans="1:8" x14ac:dyDescent="0.25">
      <c r="A331" s="18" t="s">
        <v>581</v>
      </c>
      <c r="B331" s="10">
        <v>437</v>
      </c>
      <c r="C331" s="11">
        <v>1</v>
      </c>
    </row>
    <row r="332" spans="1:8" x14ac:dyDescent="0.25">
      <c r="A332" s="17" t="s">
        <v>44</v>
      </c>
      <c r="B332" t="s">
        <v>51</v>
      </c>
      <c r="E332" s="17" t="s">
        <v>25</v>
      </c>
      <c r="F332" s="32" t="s">
        <v>2413</v>
      </c>
      <c r="G332" s="32" t="s">
        <v>2415</v>
      </c>
      <c r="H332" s="33" t="s">
        <v>2419</v>
      </c>
    </row>
    <row r="333" spans="1:8" x14ac:dyDescent="0.25">
      <c r="E333" s="18">
        <v>14</v>
      </c>
      <c r="F333" s="10">
        <v>1</v>
      </c>
      <c r="G333" s="11">
        <v>2.2883295194508009E-3</v>
      </c>
      <c r="H333">
        <f>AVERAGE(E333:E411)</f>
        <v>54.698717948717949</v>
      </c>
    </row>
    <row r="334" spans="1:8" x14ac:dyDescent="0.25">
      <c r="A334" s="17" t="s">
        <v>572</v>
      </c>
      <c r="B334" s="32" t="s">
        <v>2413</v>
      </c>
      <c r="C334" s="32" t="s">
        <v>2415</v>
      </c>
      <c r="D334" s="33" t="s">
        <v>2419</v>
      </c>
      <c r="E334" s="18">
        <v>15</v>
      </c>
      <c r="F334" s="10">
        <v>1</v>
      </c>
      <c r="G334" s="11">
        <v>2.2883295194508009E-3</v>
      </c>
      <c r="H334" s="33" t="s">
        <v>2498</v>
      </c>
    </row>
    <row r="335" spans="1:8" x14ac:dyDescent="0.25">
      <c r="A335" s="18" t="s">
        <v>52</v>
      </c>
      <c r="B335" s="10">
        <v>376</v>
      </c>
      <c r="C335" s="11">
        <v>0.86041189931350115</v>
      </c>
      <c r="D335">
        <f>AVERAGE(A335:A386)</f>
        <v>63.8125</v>
      </c>
      <c r="E335" s="18">
        <v>16</v>
      </c>
      <c r="F335" s="10">
        <v>1</v>
      </c>
      <c r="G335" s="11">
        <v>2.2883295194508009E-3</v>
      </c>
      <c r="H335">
        <f>_xlfn.STDEV.P(E333:E412)</f>
        <v>22.702606275264468</v>
      </c>
    </row>
    <row r="336" spans="1:8" x14ac:dyDescent="0.25">
      <c r="A336" s="18" t="s">
        <v>2421</v>
      </c>
      <c r="B336" s="10">
        <v>61</v>
      </c>
      <c r="C336" s="11">
        <v>0.13958810068649885</v>
      </c>
      <c r="E336" s="18">
        <v>18</v>
      </c>
      <c r="F336" s="10">
        <v>2</v>
      </c>
      <c r="G336" s="11">
        <v>4.5766590389016018E-3</v>
      </c>
    </row>
    <row r="337" spans="1:7" x14ac:dyDescent="0.25">
      <c r="A337" s="18" t="s">
        <v>581</v>
      </c>
      <c r="B337" s="10">
        <v>437</v>
      </c>
      <c r="C337" s="11">
        <v>1</v>
      </c>
      <c r="E337" s="18">
        <v>19</v>
      </c>
      <c r="F337" s="10">
        <v>1</v>
      </c>
      <c r="G337" s="11">
        <v>2.2883295194508009E-3</v>
      </c>
    </row>
    <row r="338" spans="1:7" x14ac:dyDescent="0.25">
      <c r="A338" s="17" t="s">
        <v>44</v>
      </c>
      <c r="B338" t="s">
        <v>51</v>
      </c>
      <c r="E338" s="18">
        <v>21</v>
      </c>
      <c r="F338" s="10">
        <v>1</v>
      </c>
      <c r="G338" s="11">
        <v>2.2883295194508009E-3</v>
      </c>
    </row>
    <row r="339" spans="1:7" x14ac:dyDescent="0.25">
      <c r="E339" s="18">
        <v>22</v>
      </c>
      <c r="F339" s="10">
        <v>1</v>
      </c>
      <c r="G339" s="11">
        <v>2.2883295194508009E-3</v>
      </c>
    </row>
    <row r="340" spans="1:7" x14ac:dyDescent="0.25">
      <c r="A340" s="17" t="s">
        <v>2422</v>
      </c>
      <c r="B340" s="32" t="s">
        <v>2413</v>
      </c>
      <c r="C340" s="32" t="s">
        <v>2415</v>
      </c>
      <c r="D340" s="33" t="s">
        <v>2419</v>
      </c>
      <c r="E340" s="18">
        <v>24</v>
      </c>
      <c r="F340" s="10">
        <v>4</v>
      </c>
      <c r="G340" s="11">
        <v>9.1533180778032037E-3</v>
      </c>
    </row>
    <row r="341" spans="1:7" x14ac:dyDescent="0.25">
      <c r="A341" s="18" t="s">
        <v>50</v>
      </c>
      <c r="B341" s="10">
        <v>396</v>
      </c>
      <c r="C341" s="11">
        <v>0.90617848970251713</v>
      </c>
      <c r="D341">
        <f>AVERAGE(A341:A392)</f>
        <v>66.921052631578945</v>
      </c>
      <c r="E341" s="18">
        <v>25</v>
      </c>
      <c r="F341" s="10">
        <v>2</v>
      </c>
      <c r="G341" s="11">
        <v>4.5766590389016018E-3</v>
      </c>
    </row>
    <row r="342" spans="1:7" x14ac:dyDescent="0.25">
      <c r="A342" s="18" t="s">
        <v>51</v>
      </c>
      <c r="B342" s="10">
        <v>41</v>
      </c>
      <c r="C342" s="11">
        <v>9.3821510297482841E-2</v>
      </c>
      <c r="E342" s="18">
        <v>26</v>
      </c>
      <c r="F342" s="10">
        <v>2</v>
      </c>
      <c r="G342" s="11">
        <v>4.5766590389016018E-3</v>
      </c>
    </row>
    <row r="343" spans="1:7" x14ac:dyDescent="0.25">
      <c r="A343" s="18" t="s">
        <v>581</v>
      </c>
      <c r="B343" s="10">
        <v>437</v>
      </c>
      <c r="C343" s="11">
        <v>1</v>
      </c>
      <c r="E343" s="18">
        <v>27</v>
      </c>
      <c r="F343" s="10">
        <v>3</v>
      </c>
      <c r="G343" s="11">
        <v>6.8649885583524023E-3</v>
      </c>
    </row>
    <row r="344" spans="1:7" x14ac:dyDescent="0.25">
      <c r="A344" s="17" t="s">
        <v>44</v>
      </c>
      <c r="B344" t="s">
        <v>51</v>
      </c>
      <c r="E344" s="18">
        <v>28</v>
      </c>
      <c r="F344" s="10">
        <v>3</v>
      </c>
      <c r="G344" s="11">
        <v>6.8649885583524023E-3</v>
      </c>
    </row>
    <row r="345" spans="1:7" x14ac:dyDescent="0.25">
      <c r="E345" s="18">
        <v>29</v>
      </c>
      <c r="F345" s="10">
        <v>2</v>
      </c>
      <c r="G345" s="11">
        <v>4.5766590389016018E-3</v>
      </c>
    </row>
    <row r="346" spans="1:7" x14ac:dyDescent="0.25">
      <c r="A346" s="17" t="s">
        <v>23</v>
      </c>
      <c r="B346" s="32" t="s">
        <v>2413</v>
      </c>
      <c r="C346" s="32" t="s">
        <v>2415</v>
      </c>
      <c r="D346" s="33" t="s">
        <v>2419</v>
      </c>
      <c r="E346" s="18">
        <v>30</v>
      </c>
      <c r="F346" s="10">
        <v>4</v>
      </c>
      <c r="G346" s="11">
        <v>9.1533180778032037E-3</v>
      </c>
    </row>
    <row r="347" spans="1:7" x14ac:dyDescent="0.25">
      <c r="A347" s="18" t="s">
        <v>50</v>
      </c>
      <c r="B347" s="10">
        <v>302</v>
      </c>
      <c r="C347" s="11">
        <v>0.69107551487414187</v>
      </c>
      <c r="D347">
        <f>AVERAGE(A347:A398)</f>
        <v>70</v>
      </c>
      <c r="E347" s="18">
        <v>31</v>
      </c>
      <c r="F347" s="10">
        <v>4</v>
      </c>
      <c r="G347" s="11">
        <v>9.1533180778032037E-3</v>
      </c>
    </row>
    <row r="348" spans="1:7" x14ac:dyDescent="0.25">
      <c r="A348" s="18" t="s">
        <v>51</v>
      </c>
      <c r="B348" s="10">
        <v>134</v>
      </c>
      <c r="C348" s="11">
        <v>0.30663615560640733</v>
      </c>
      <c r="E348" s="18">
        <v>32</v>
      </c>
      <c r="F348" s="10">
        <v>3</v>
      </c>
      <c r="G348" s="11">
        <v>6.8649885583524023E-3</v>
      </c>
    </row>
    <row r="349" spans="1:7" x14ac:dyDescent="0.25">
      <c r="A349" s="18" t="s">
        <v>2416</v>
      </c>
      <c r="B349" s="10">
        <v>1</v>
      </c>
      <c r="C349" s="11">
        <v>2.2883295194508009E-3</v>
      </c>
      <c r="E349" s="18">
        <v>33</v>
      </c>
      <c r="F349" s="10">
        <v>12</v>
      </c>
      <c r="G349" s="11">
        <v>2.7459954233409609E-2</v>
      </c>
    </row>
    <row r="350" spans="1:7" x14ac:dyDescent="0.25">
      <c r="A350" s="18" t="s">
        <v>581</v>
      </c>
      <c r="B350" s="10">
        <v>437</v>
      </c>
      <c r="C350" s="11">
        <v>1</v>
      </c>
      <c r="E350" s="18">
        <v>34</v>
      </c>
      <c r="F350" s="10">
        <v>3</v>
      </c>
      <c r="G350" s="11">
        <v>6.8649885583524023E-3</v>
      </c>
    </row>
    <row r="351" spans="1:7" x14ac:dyDescent="0.25">
      <c r="E351" s="18">
        <v>35</v>
      </c>
      <c r="F351" s="10">
        <v>4</v>
      </c>
      <c r="G351" s="11">
        <v>9.1533180778032037E-3</v>
      </c>
    </row>
    <row r="352" spans="1:7" x14ac:dyDescent="0.25">
      <c r="A352" s="17" t="s">
        <v>44</v>
      </c>
      <c r="B352" t="s">
        <v>51</v>
      </c>
      <c r="E352" s="18">
        <v>36</v>
      </c>
      <c r="F352" s="10">
        <v>2</v>
      </c>
      <c r="G352" s="11">
        <v>4.5766590389016018E-3</v>
      </c>
    </row>
    <row r="353" spans="1:7" x14ac:dyDescent="0.25">
      <c r="E353" s="18">
        <v>37</v>
      </c>
      <c r="F353" s="10">
        <v>7</v>
      </c>
      <c r="G353" s="11">
        <v>1.6018306636155607E-2</v>
      </c>
    </row>
    <row r="354" spans="1:7" x14ac:dyDescent="0.25">
      <c r="A354" s="17" t="s">
        <v>24</v>
      </c>
      <c r="B354" s="32" t="s">
        <v>2413</v>
      </c>
      <c r="C354" s="32" t="s">
        <v>2415</v>
      </c>
      <c r="D354" s="33" t="s">
        <v>2419</v>
      </c>
      <c r="E354" s="18">
        <v>38</v>
      </c>
      <c r="F354" s="10">
        <v>2</v>
      </c>
      <c r="G354" s="11">
        <v>4.5766590389016018E-3</v>
      </c>
    </row>
    <row r="355" spans="1:7" x14ac:dyDescent="0.25">
      <c r="A355" s="18">
        <v>38</v>
      </c>
      <c r="B355" s="10">
        <v>1</v>
      </c>
      <c r="C355" s="11">
        <v>2.2883295194508009E-3</v>
      </c>
      <c r="D355">
        <f>AVERAGE(A355:A476)</f>
        <v>116.79831932773109</v>
      </c>
      <c r="E355" s="18">
        <v>39</v>
      </c>
      <c r="F355" s="10">
        <v>6</v>
      </c>
      <c r="G355" s="11">
        <v>1.3729977116704805E-2</v>
      </c>
    </row>
    <row r="356" spans="1:7" x14ac:dyDescent="0.25">
      <c r="A356" s="18">
        <v>44</v>
      </c>
      <c r="B356" s="10">
        <v>1</v>
      </c>
      <c r="C356" s="11">
        <v>2.2883295194508009E-3</v>
      </c>
      <c r="D356" s="33" t="s">
        <v>2498</v>
      </c>
      <c r="E356" s="18">
        <v>40</v>
      </c>
      <c r="F356" s="10">
        <v>6</v>
      </c>
      <c r="G356" s="11">
        <v>1.3729977116704805E-2</v>
      </c>
    </row>
    <row r="357" spans="1:7" x14ac:dyDescent="0.25">
      <c r="A357" s="18">
        <v>46</v>
      </c>
      <c r="B357" s="10">
        <v>2</v>
      </c>
      <c r="C357" s="11">
        <v>4.5766590389016018E-3</v>
      </c>
      <c r="D357">
        <f>_xlfn.STDEV.P(A355:A474)</f>
        <v>51.147271271494809</v>
      </c>
      <c r="E357" s="18">
        <v>41</v>
      </c>
      <c r="F357" s="10">
        <v>7</v>
      </c>
      <c r="G357" s="11">
        <v>1.6018306636155607E-2</v>
      </c>
    </row>
    <row r="358" spans="1:7" x14ac:dyDescent="0.25">
      <c r="A358" s="18">
        <v>52</v>
      </c>
      <c r="B358" s="10">
        <v>1</v>
      </c>
      <c r="C358" s="11">
        <v>2.2883295194508009E-3</v>
      </c>
      <c r="E358" s="18">
        <v>42</v>
      </c>
      <c r="F358" s="10">
        <v>7</v>
      </c>
      <c r="G358" s="11">
        <v>1.6018306636155607E-2</v>
      </c>
    </row>
    <row r="359" spans="1:7" x14ac:dyDescent="0.25">
      <c r="A359" s="18">
        <v>53</v>
      </c>
      <c r="B359" s="10">
        <v>1</v>
      </c>
      <c r="C359" s="11">
        <v>2.2883295194508009E-3</v>
      </c>
      <c r="E359" s="18">
        <v>43</v>
      </c>
      <c r="F359" s="10">
        <v>3</v>
      </c>
      <c r="G359" s="11">
        <v>6.8649885583524023E-3</v>
      </c>
    </row>
    <row r="360" spans="1:7" x14ac:dyDescent="0.25">
      <c r="A360" s="18">
        <v>54</v>
      </c>
      <c r="B360" s="10">
        <v>4</v>
      </c>
      <c r="C360" s="11">
        <v>9.1533180778032037E-3</v>
      </c>
      <c r="E360" s="18">
        <v>44</v>
      </c>
      <c r="F360" s="10">
        <v>7</v>
      </c>
      <c r="G360" s="11">
        <v>1.6018306636155607E-2</v>
      </c>
    </row>
    <row r="361" spans="1:7" x14ac:dyDescent="0.25">
      <c r="A361" s="18">
        <v>55</v>
      </c>
      <c r="B361" s="10">
        <v>1</v>
      </c>
      <c r="C361" s="11">
        <v>2.2883295194508009E-3</v>
      </c>
      <c r="E361" s="18">
        <v>45</v>
      </c>
      <c r="F361" s="10">
        <v>7</v>
      </c>
      <c r="G361" s="11">
        <v>1.6018306636155607E-2</v>
      </c>
    </row>
    <row r="362" spans="1:7" x14ac:dyDescent="0.25">
      <c r="A362" s="18">
        <v>56</v>
      </c>
      <c r="B362" s="10">
        <v>2</v>
      </c>
      <c r="C362" s="11">
        <v>4.5766590389016018E-3</v>
      </c>
      <c r="E362" s="18">
        <v>46</v>
      </c>
      <c r="F362" s="10">
        <v>9</v>
      </c>
      <c r="G362" s="11">
        <v>2.0594965675057208E-2</v>
      </c>
    </row>
    <row r="363" spans="1:7" x14ac:dyDescent="0.25">
      <c r="A363" s="18">
        <v>57</v>
      </c>
      <c r="B363" s="10">
        <v>2</v>
      </c>
      <c r="C363" s="11">
        <v>4.5766590389016018E-3</v>
      </c>
      <c r="E363" s="18">
        <v>47</v>
      </c>
      <c r="F363" s="10">
        <v>7</v>
      </c>
      <c r="G363" s="11">
        <v>1.6018306636155607E-2</v>
      </c>
    </row>
    <row r="364" spans="1:7" x14ac:dyDescent="0.25">
      <c r="A364" s="18">
        <v>58</v>
      </c>
      <c r="B364" s="10">
        <v>2</v>
      </c>
      <c r="C364" s="11">
        <v>4.5766590389016018E-3</v>
      </c>
      <c r="E364" s="18">
        <v>48</v>
      </c>
      <c r="F364" s="10">
        <v>8</v>
      </c>
      <c r="G364" s="11">
        <v>1.8306636155606407E-2</v>
      </c>
    </row>
    <row r="365" spans="1:7" x14ac:dyDescent="0.25">
      <c r="A365" s="18">
        <v>59</v>
      </c>
      <c r="B365" s="10">
        <v>1</v>
      </c>
      <c r="C365" s="11">
        <v>2.2883295194508009E-3</v>
      </c>
      <c r="E365" s="18">
        <v>49</v>
      </c>
      <c r="F365" s="10">
        <v>10</v>
      </c>
      <c r="G365" s="11">
        <v>2.2883295194508008E-2</v>
      </c>
    </row>
    <row r="366" spans="1:7" x14ac:dyDescent="0.25">
      <c r="A366" s="18">
        <v>60</v>
      </c>
      <c r="B366" s="10">
        <v>3</v>
      </c>
      <c r="C366" s="11">
        <v>6.8649885583524023E-3</v>
      </c>
      <c r="E366" s="18">
        <v>50</v>
      </c>
      <c r="F366" s="10">
        <v>4</v>
      </c>
      <c r="G366" s="11">
        <v>9.1533180778032037E-3</v>
      </c>
    </row>
    <row r="367" spans="1:7" x14ac:dyDescent="0.25">
      <c r="A367" s="18">
        <v>61</v>
      </c>
      <c r="B367" s="10">
        <v>1</v>
      </c>
      <c r="C367" s="11">
        <v>2.2883295194508009E-3</v>
      </c>
      <c r="E367" s="18">
        <v>51</v>
      </c>
      <c r="F367" s="10">
        <v>5</v>
      </c>
      <c r="G367" s="11">
        <v>1.1441647597254004E-2</v>
      </c>
    </row>
    <row r="368" spans="1:7" x14ac:dyDescent="0.25">
      <c r="A368" s="18">
        <v>62</v>
      </c>
      <c r="B368" s="10">
        <v>3</v>
      </c>
      <c r="C368" s="11">
        <v>6.8649885583524023E-3</v>
      </c>
      <c r="E368" s="18">
        <v>51.8</v>
      </c>
      <c r="F368" s="10">
        <v>1</v>
      </c>
      <c r="G368" s="11">
        <v>2.2883295194508009E-3</v>
      </c>
    </row>
    <row r="369" spans="1:7" x14ac:dyDescent="0.25">
      <c r="A369" s="18">
        <v>63</v>
      </c>
      <c r="B369" s="10">
        <v>3</v>
      </c>
      <c r="C369" s="11">
        <v>6.8649885583524023E-3</v>
      </c>
      <c r="E369" s="18">
        <v>52</v>
      </c>
      <c r="F369" s="10">
        <v>5</v>
      </c>
      <c r="G369" s="11">
        <v>1.1441647597254004E-2</v>
      </c>
    </row>
    <row r="370" spans="1:7" x14ac:dyDescent="0.25">
      <c r="A370" s="18">
        <v>64</v>
      </c>
      <c r="B370" s="10">
        <v>3</v>
      </c>
      <c r="C370" s="11">
        <v>6.8649885583524023E-3</v>
      </c>
      <c r="E370" s="18">
        <v>53</v>
      </c>
      <c r="F370" s="10">
        <v>2</v>
      </c>
      <c r="G370" s="11">
        <v>4.5766590389016018E-3</v>
      </c>
    </row>
    <row r="371" spans="1:7" x14ac:dyDescent="0.25">
      <c r="A371" s="18">
        <v>65</v>
      </c>
      <c r="B371" s="10">
        <v>3</v>
      </c>
      <c r="C371" s="11">
        <v>6.8649885583524023E-3</v>
      </c>
      <c r="E371" s="18">
        <v>53.7</v>
      </c>
      <c r="F371" s="10">
        <v>1</v>
      </c>
      <c r="G371" s="11">
        <v>2.2883295194508009E-3</v>
      </c>
    </row>
    <row r="372" spans="1:7" x14ac:dyDescent="0.25">
      <c r="A372" s="18">
        <v>66</v>
      </c>
      <c r="B372" s="10">
        <v>7</v>
      </c>
      <c r="C372" s="11">
        <v>1.6018306636155607E-2</v>
      </c>
      <c r="E372" s="18">
        <v>54</v>
      </c>
      <c r="F372" s="10">
        <v>5</v>
      </c>
      <c r="G372" s="11">
        <v>1.1441647597254004E-2</v>
      </c>
    </row>
    <row r="373" spans="1:7" x14ac:dyDescent="0.25">
      <c r="A373" s="18">
        <v>67</v>
      </c>
      <c r="B373" s="10">
        <v>5</v>
      </c>
      <c r="C373" s="11">
        <v>1.1441647597254004E-2</v>
      </c>
      <c r="E373" s="18">
        <v>55</v>
      </c>
      <c r="F373" s="10">
        <v>4</v>
      </c>
      <c r="G373" s="11">
        <v>9.1533180778032037E-3</v>
      </c>
    </row>
    <row r="374" spans="1:7" x14ac:dyDescent="0.25">
      <c r="A374" s="18">
        <v>68</v>
      </c>
      <c r="B374" s="10">
        <v>3</v>
      </c>
      <c r="C374" s="11">
        <v>6.8649885583524023E-3</v>
      </c>
      <c r="E374" s="18">
        <v>56</v>
      </c>
      <c r="F374" s="10">
        <v>8</v>
      </c>
      <c r="G374" s="11">
        <v>1.8306636155606407E-2</v>
      </c>
    </row>
    <row r="375" spans="1:7" x14ac:dyDescent="0.25">
      <c r="A375" s="18">
        <v>69</v>
      </c>
      <c r="B375" s="10">
        <v>4</v>
      </c>
      <c r="C375" s="11">
        <v>9.1533180778032037E-3</v>
      </c>
      <c r="E375" s="18">
        <v>57</v>
      </c>
      <c r="F375" s="10">
        <v>5</v>
      </c>
      <c r="G375" s="11">
        <v>1.1441647597254004E-2</v>
      </c>
    </row>
    <row r="376" spans="1:7" x14ac:dyDescent="0.25">
      <c r="A376" s="18">
        <v>70</v>
      </c>
      <c r="B376" s="10">
        <v>7</v>
      </c>
      <c r="C376" s="11">
        <v>1.6018306636155607E-2</v>
      </c>
      <c r="E376" s="18">
        <v>58</v>
      </c>
      <c r="F376" s="10">
        <v>5</v>
      </c>
      <c r="G376" s="11">
        <v>1.1441647597254004E-2</v>
      </c>
    </row>
    <row r="377" spans="1:7" x14ac:dyDescent="0.25">
      <c r="A377" s="18">
        <v>71</v>
      </c>
      <c r="B377" s="10">
        <v>6</v>
      </c>
      <c r="C377" s="11">
        <v>1.3729977116704805E-2</v>
      </c>
      <c r="E377" s="18">
        <v>59</v>
      </c>
      <c r="F377" s="10">
        <v>6</v>
      </c>
      <c r="G377" s="11">
        <v>1.3729977116704805E-2</v>
      </c>
    </row>
    <row r="378" spans="1:7" x14ac:dyDescent="0.25">
      <c r="A378" s="18">
        <v>72</v>
      </c>
      <c r="B378" s="10">
        <v>4</v>
      </c>
      <c r="C378" s="11">
        <v>9.1533180778032037E-3</v>
      </c>
      <c r="E378" s="18">
        <v>60</v>
      </c>
      <c r="F378" s="10">
        <v>7</v>
      </c>
      <c r="G378" s="11">
        <v>1.6018306636155607E-2</v>
      </c>
    </row>
    <row r="379" spans="1:7" x14ac:dyDescent="0.25">
      <c r="A379" s="18">
        <v>73</v>
      </c>
      <c r="B379" s="10">
        <v>3</v>
      </c>
      <c r="C379" s="11">
        <v>6.8649885583524023E-3</v>
      </c>
      <c r="E379" s="18">
        <v>61</v>
      </c>
      <c r="F379" s="10">
        <v>4</v>
      </c>
      <c r="G379" s="11">
        <v>9.1533180778032037E-3</v>
      </c>
    </row>
    <row r="380" spans="1:7" x14ac:dyDescent="0.25">
      <c r="A380" s="18">
        <v>74</v>
      </c>
      <c r="B380" s="10">
        <v>3</v>
      </c>
      <c r="C380" s="11">
        <v>6.8649885583524023E-3</v>
      </c>
      <c r="E380" s="18">
        <v>62</v>
      </c>
      <c r="F380" s="10">
        <v>5</v>
      </c>
      <c r="G380" s="11">
        <v>1.1441647597254004E-2</v>
      </c>
    </row>
    <row r="381" spans="1:7" x14ac:dyDescent="0.25">
      <c r="A381" s="18">
        <v>75</v>
      </c>
      <c r="B381" s="10">
        <v>3</v>
      </c>
      <c r="C381" s="11">
        <v>6.8649885583524023E-3</v>
      </c>
      <c r="E381" s="18">
        <v>63</v>
      </c>
      <c r="F381" s="10">
        <v>6</v>
      </c>
      <c r="G381" s="11">
        <v>1.3729977116704805E-2</v>
      </c>
    </row>
    <row r="382" spans="1:7" x14ac:dyDescent="0.25">
      <c r="A382" s="18">
        <v>76</v>
      </c>
      <c r="B382" s="10">
        <v>6</v>
      </c>
      <c r="C382" s="11">
        <v>1.3729977116704805E-2</v>
      </c>
      <c r="E382" s="18">
        <v>64</v>
      </c>
      <c r="F382" s="10">
        <v>5</v>
      </c>
      <c r="G382" s="11">
        <v>1.1441647597254004E-2</v>
      </c>
    </row>
    <row r="383" spans="1:7" x14ac:dyDescent="0.25">
      <c r="A383" s="18">
        <v>77</v>
      </c>
      <c r="B383" s="10">
        <v>5</v>
      </c>
      <c r="C383" s="11">
        <v>1.1441647597254004E-2</v>
      </c>
      <c r="E383" s="18">
        <v>65</v>
      </c>
      <c r="F383" s="10">
        <v>1</v>
      </c>
      <c r="G383" s="11">
        <v>2.2883295194508009E-3</v>
      </c>
    </row>
    <row r="384" spans="1:7" x14ac:dyDescent="0.25">
      <c r="A384" s="18">
        <v>78</v>
      </c>
      <c r="B384" s="10">
        <v>9</v>
      </c>
      <c r="C384" s="11">
        <v>2.0594965675057208E-2</v>
      </c>
      <c r="E384" s="18">
        <v>66</v>
      </c>
      <c r="F384" s="10">
        <v>4</v>
      </c>
      <c r="G384" s="11">
        <v>9.1533180778032037E-3</v>
      </c>
    </row>
    <row r="385" spans="1:7" x14ac:dyDescent="0.25">
      <c r="A385" s="18">
        <v>79</v>
      </c>
      <c r="B385" s="10">
        <v>5</v>
      </c>
      <c r="C385" s="11">
        <v>1.1441647597254004E-2</v>
      </c>
      <c r="E385" s="18">
        <v>67</v>
      </c>
      <c r="F385" s="10">
        <v>6</v>
      </c>
      <c r="G385" s="11">
        <v>1.3729977116704805E-2</v>
      </c>
    </row>
    <row r="386" spans="1:7" x14ac:dyDescent="0.25">
      <c r="A386" s="18">
        <v>80</v>
      </c>
      <c r="B386" s="10">
        <v>10</v>
      </c>
      <c r="C386" s="11">
        <v>2.2883295194508008E-2</v>
      </c>
      <c r="E386" s="18">
        <v>68</v>
      </c>
      <c r="F386" s="10">
        <v>5</v>
      </c>
      <c r="G386" s="11">
        <v>1.1441647597254004E-2</v>
      </c>
    </row>
    <row r="387" spans="1:7" x14ac:dyDescent="0.25">
      <c r="A387" s="18">
        <v>81</v>
      </c>
      <c r="B387" s="10">
        <v>3</v>
      </c>
      <c r="C387" s="11">
        <v>6.8649885583524023E-3</v>
      </c>
      <c r="E387" s="18">
        <v>69</v>
      </c>
      <c r="F387" s="10">
        <v>7</v>
      </c>
      <c r="G387" s="11">
        <v>1.6018306636155607E-2</v>
      </c>
    </row>
    <row r="388" spans="1:7" x14ac:dyDescent="0.25">
      <c r="A388" s="18">
        <v>82</v>
      </c>
      <c r="B388" s="10">
        <v>5</v>
      </c>
      <c r="C388" s="11">
        <v>1.1441647597254004E-2</v>
      </c>
      <c r="E388" s="18">
        <v>70</v>
      </c>
      <c r="F388" s="10">
        <v>9</v>
      </c>
      <c r="G388" s="11">
        <v>2.0594965675057208E-2</v>
      </c>
    </row>
    <row r="389" spans="1:7" x14ac:dyDescent="0.25">
      <c r="A389" s="18">
        <v>83</v>
      </c>
      <c r="B389" s="10">
        <v>2</v>
      </c>
      <c r="C389" s="11">
        <v>4.5766590389016018E-3</v>
      </c>
      <c r="E389" s="18">
        <v>71</v>
      </c>
      <c r="F389" s="10">
        <v>5</v>
      </c>
      <c r="G389" s="11">
        <v>1.1441647597254004E-2</v>
      </c>
    </row>
    <row r="390" spans="1:7" x14ac:dyDescent="0.25">
      <c r="A390" s="18">
        <v>84</v>
      </c>
      <c r="B390" s="10">
        <v>2</v>
      </c>
      <c r="C390" s="11">
        <v>4.5766590389016018E-3</v>
      </c>
      <c r="E390" s="18">
        <v>72</v>
      </c>
      <c r="F390" s="10">
        <v>7</v>
      </c>
      <c r="G390" s="11">
        <v>1.6018306636155607E-2</v>
      </c>
    </row>
    <row r="391" spans="1:7" x14ac:dyDescent="0.25">
      <c r="A391" s="18">
        <v>85</v>
      </c>
      <c r="B391" s="10">
        <v>7</v>
      </c>
      <c r="C391" s="11">
        <v>1.6018306636155607E-2</v>
      </c>
      <c r="E391" s="18">
        <v>73</v>
      </c>
      <c r="F391" s="10">
        <v>5</v>
      </c>
      <c r="G391" s="11">
        <v>1.1441647597254004E-2</v>
      </c>
    </row>
    <row r="392" spans="1:7" x14ac:dyDescent="0.25">
      <c r="A392" s="18">
        <v>86</v>
      </c>
      <c r="B392" s="10">
        <v>6</v>
      </c>
      <c r="C392" s="11">
        <v>1.3729977116704805E-2</v>
      </c>
      <c r="E392" s="18">
        <v>74</v>
      </c>
      <c r="F392" s="10">
        <v>5</v>
      </c>
      <c r="G392" s="11">
        <v>1.1441647597254004E-2</v>
      </c>
    </row>
    <row r="393" spans="1:7" x14ac:dyDescent="0.25">
      <c r="A393" s="18">
        <v>87</v>
      </c>
      <c r="B393" s="10">
        <v>2</v>
      </c>
      <c r="C393" s="11">
        <v>4.5766590389016018E-3</v>
      </c>
      <c r="E393" s="18">
        <v>75</v>
      </c>
      <c r="F393" s="10">
        <v>3</v>
      </c>
      <c r="G393" s="11">
        <v>6.8649885583524023E-3</v>
      </c>
    </row>
    <row r="394" spans="1:7" x14ac:dyDescent="0.25">
      <c r="A394" s="18">
        <v>88</v>
      </c>
      <c r="B394" s="10">
        <v>6</v>
      </c>
      <c r="C394" s="11">
        <v>1.3729977116704805E-2</v>
      </c>
      <c r="E394" s="18">
        <v>77</v>
      </c>
      <c r="F394" s="10">
        <v>4</v>
      </c>
      <c r="G394" s="11">
        <v>9.1533180778032037E-3</v>
      </c>
    </row>
    <row r="395" spans="1:7" x14ac:dyDescent="0.25">
      <c r="A395" s="18">
        <v>89</v>
      </c>
      <c r="B395" s="10">
        <v>4</v>
      </c>
      <c r="C395" s="11">
        <v>9.1533180778032037E-3</v>
      </c>
      <c r="E395" s="18">
        <v>78</v>
      </c>
      <c r="F395" s="10">
        <v>8</v>
      </c>
      <c r="G395" s="11">
        <v>1.8306636155606407E-2</v>
      </c>
    </row>
    <row r="396" spans="1:7" x14ac:dyDescent="0.25">
      <c r="A396" s="18">
        <v>90</v>
      </c>
      <c r="B396" s="10">
        <v>3</v>
      </c>
      <c r="C396" s="11">
        <v>6.8649885583524023E-3</v>
      </c>
      <c r="E396" s="18">
        <v>79</v>
      </c>
      <c r="F396" s="10">
        <v>4</v>
      </c>
      <c r="G396" s="11">
        <v>9.1533180778032037E-3</v>
      </c>
    </row>
    <row r="397" spans="1:7" x14ac:dyDescent="0.25">
      <c r="A397" s="18">
        <v>91</v>
      </c>
      <c r="B397" s="10">
        <v>2</v>
      </c>
      <c r="C397" s="11">
        <v>4.5766590389016018E-3</v>
      </c>
      <c r="E397" s="18">
        <v>80</v>
      </c>
      <c r="F397" s="10">
        <v>5</v>
      </c>
      <c r="G397" s="11">
        <v>1.1441647597254004E-2</v>
      </c>
    </row>
    <row r="398" spans="1:7" x14ac:dyDescent="0.25">
      <c r="A398" s="18">
        <v>92</v>
      </c>
      <c r="B398" s="10">
        <v>10</v>
      </c>
      <c r="C398" s="11">
        <v>2.2883295194508008E-2</v>
      </c>
      <c r="E398" s="18">
        <v>81</v>
      </c>
      <c r="F398" s="10">
        <v>3</v>
      </c>
      <c r="G398" s="11">
        <v>6.8649885583524023E-3</v>
      </c>
    </row>
    <row r="399" spans="1:7" x14ac:dyDescent="0.25">
      <c r="A399" s="18">
        <v>93</v>
      </c>
      <c r="B399" s="10">
        <v>5</v>
      </c>
      <c r="C399" s="11">
        <v>1.1441647597254004E-2</v>
      </c>
      <c r="E399" s="18">
        <v>82</v>
      </c>
      <c r="F399" s="10">
        <v>2</v>
      </c>
      <c r="G399" s="11">
        <v>4.5766590389016018E-3</v>
      </c>
    </row>
    <row r="400" spans="1:7" x14ac:dyDescent="0.25">
      <c r="A400" s="18">
        <v>94</v>
      </c>
      <c r="B400" s="10">
        <v>3</v>
      </c>
      <c r="C400" s="11">
        <v>6.8649885583524023E-3</v>
      </c>
      <c r="E400" s="18">
        <v>83</v>
      </c>
      <c r="F400" s="10">
        <v>5</v>
      </c>
      <c r="G400" s="11">
        <v>1.1441647597254004E-2</v>
      </c>
    </row>
    <row r="401" spans="1:11" x14ac:dyDescent="0.25">
      <c r="A401" s="18">
        <v>96</v>
      </c>
      <c r="B401" s="10">
        <v>8</v>
      </c>
      <c r="C401" s="11">
        <v>1.8306636155606407E-2</v>
      </c>
      <c r="E401" s="18">
        <v>84</v>
      </c>
      <c r="F401" s="10">
        <v>1</v>
      </c>
      <c r="G401" s="11">
        <v>2.2883295194508009E-3</v>
      </c>
    </row>
    <row r="402" spans="1:11" x14ac:dyDescent="0.25">
      <c r="A402" s="18">
        <v>97</v>
      </c>
      <c r="B402" s="10">
        <v>1</v>
      </c>
      <c r="C402" s="11">
        <v>2.2883295194508009E-3</v>
      </c>
      <c r="E402" s="18">
        <v>85</v>
      </c>
      <c r="F402" s="10">
        <v>1</v>
      </c>
      <c r="G402" s="11">
        <v>2.2883295194508009E-3</v>
      </c>
    </row>
    <row r="403" spans="1:11" x14ac:dyDescent="0.25">
      <c r="A403" s="18">
        <v>98</v>
      </c>
      <c r="B403" s="10">
        <v>9</v>
      </c>
      <c r="C403" s="11">
        <v>2.0594965675057208E-2</v>
      </c>
      <c r="E403" s="18">
        <v>86</v>
      </c>
      <c r="F403" s="10">
        <v>5</v>
      </c>
      <c r="G403" s="11">
        <v>1.1441647597254004E-2</v>
      </c>
    </row>
    <row r="404" spans="1:11" x14ac:dyDescent="0.25">
      <c r="A404" s="18">
        <v>99</v>
      </c>
      <c r="B404" s="10">
        <v>6</v>
      </c>
      <c r="C404" s="11">
        <v>1.3729977116704805E-2</v>
      </c>
      <c r="E404" s="18">
        <v>87</v>
      </c>
      <c r="F404" s="10">
        <v>3</v>
      </c>
      <c r="G404" s="11">
        <v>6.8649885583524023E-3</v>
      </c>
    </row>
    <row r="405" spans="1:11" x14ac:dyDescent="0.25">
      <c r="A405" s="18">
        <v>100</v>
      </c>
      <c r="B405" s="10">
        <v>6</v>
      </c>
      <c r="C405" s="11">
        <v>1.3729977116704805E-2</v>
      </c>
      <c r="E405" s="18">
        <v>88</v>
      </c>
      <c r="F405" s="10">
        <v>3</v>
      </c>
      <c r="G405" s="11">
        <v>6.8649885583524023E-3</v>
      </c>
    </row>
    <row r="406" spans="1:11" x14ac:dyDescent="0.25">
      <c r="A406" s="18">
        <v>101</v>
      </c>
      <c r="B406" s="10">
        <v>4</v>
      </c>
      <c r="C406" s="11">
        <v>9.1533180778032037E-3</v>
      </c>
      <c r="E406" s="18">
        <v>89</v>
      </c>
      <c r="F406" s="10">
        <v>4</v>
      </c>
      <c r="G406" s="11">
        <v>9.1533180778032037E-3</v>
      </c>
    </row>
    <row r="407" spans="1:11" x14ac:dyDescent="0.25">
      <c r="A407" s="18">
        <v>102</v>
      </c>
      <c r="B407" s="10">
        <v>6</v>
      </c>
      <c r="C407" s="11">
        <v>1.3729977116704805E-2</v>
      </c>
      <c r="E407" s="18">
        <v>90</v>
      </c>
      <c r="F407" s="10">
        <v>7</v>
      </c>
      <c r="G407" s="11">
        <v>1.6018306636155607E-2</v>
      </c>
    </row>
    <row r="408" spans="1:11" x14ac:dyDescent="0.25">
      <c r="A408" s="18">
        <v>103</v>
      </c>
      <c r="B408" s="10">
        <v>6</v>
      </c>
      <c r="C408" s="11">
        <v>1.3729977116704805E-2</v>
      </c>
      <c r="E408" s="18">
        <v>91</v>
      </c>
      <c r="F408" s="10">
        <v>3</v>
      </c>
      <c r="G408" s="11">
        <v>6.8649885583524023E-3</v>
      </c>
    </row>
    <row r="409" spans="1:11" x14ac:dyDescent="0.25">
      <c r="A409" s="18">
        <v>104</v>
      </c>
      <c r="B409" s="10">
        <v>3</v>
      </c>
      <c r="C409" s="11">
        <v>6.8649885583524023E-3</v>
      </c>
      <c r="E409" s="18">
        <v>95</v>
      </c>
      <c r="F409" s="10">
        <v>1</v>
      </c>
      <c r="G409" s="11">
        <v>2.2883295194508009E-3</v>
      </c>
    </row>
    <row r="410" spans="1:11" x14ac:dyDescent="0.25">
      <c r="A410" s="18">
        <v>105</v>
      </c>
      <c r="B410" s="10">
        <v>4</v>
      </c>
      <c r="C410" s="11">
        <v>9.1533180778032037E-3</v>
      </c>
      <c r="E410" s="18">
        <v>107</v>
      </c>
      <c r="F410" s="10">
        <v>1</v>
      </c>
      <c r="G410" s="11">
        <v>2.2883295194508009E-3</v>
      </c>
    </row>
    <row r="411" spans="1:11" x14ac:dyDescent="0.25">
      <c r="A411" s="18">
        <v>106</v>
      </c>
      <c r="B411" s="10">
        <v>5</v>
      </c>
      <c r="C411" s="11">
        <v>1.1441647597254004E-2</v>
      </c>
      <c r="E411" s="18" t="s">
        <v>92</v>
      </c>
      <c r="F411" s="10">
        <v>7</v>
      </c>
      <c r="G411" s="11">
        <v>1.6018306636155607E-2</v>
      </c>
    </row>
    <row r="412" spans="1:11" x14ac:dyDescent="0.25">
      <c r="A412" s="18">
        <v>107</v>
      </c>
      <c r="B412" s="10">
        <v>5</v>
      </c>
      <c r="C412" s="11">
        <v>1.1441647597254004E-2</v>
      </c>
      <c r="E412" s="18" t="s">
        <v>2416</v>
      </c>
      <c r="F412" s="10">
        <v>93</v>
      </c>
      <c r="G412" s="11">
        <v>0.21281464530892449</v>
      </c>
    </row>
    <row r="413" spans="1:11" x14ac:dyDescent="0.25">
      <c r="A413" s="18">
        <v>108</v>
      </c>
      <c r="B413" s="10">
        <v>3</v>
      </c>
      <c r="C413" s="11">
        <v>6.8649885583524023E-3</v>
      </c>
      <c r="E413" s="18" t="s">
        <v>581</v>
      </c>
      <c r="F413" s="10">
        <v>437</v>
      </c>
      <c r="G413" s="11">
        <v>1</v>
      </c>
    </row>
    <row r="414" spans="1:11" x14ac:dyDescent="0.25">
      <c r="A414" s="18">
        <v>109</v>
      </c>
      <c r="B414" s="10">
        <v>5</v>
      </c>
      <c r="C414" s="11">
        <v>1.1441647597254004E-2</v>
      </c>
    </row>
    <row r="415" spans="1:11" x14ac:dyDescent="0.25">
      <c r="A415" s="18">
        <v>110</v>
      </c>
      <c r="B415" s="10">
        <v>4</v>
      </c>
      <c r="C415" s="11">
        <v>9.1533180778032037E-3</v>
      </c>
    </row>
    <row r="416" spans="1:11" x14ac:dyDescent="0.25">
      <c r="A416" s="18">
        <v>111</v>
      </c>
      <c r="B416" s="10">
        <v>3</v>
      </c>
      <c r="C416" s="11">
        <v>6.8649885583524023E-3</v>
      </c>
      <c r="E416" s="17" t="s">
        <v>44</v>
      </c>
      <c r="F416" t="s">
        <v>51</v>
      </c>
      <c r="J416" s="17" t="s">
        <v>44</v>
      </c>
      <c r="K416" t="s">
        <v>51</v>
      </c>
    </row>
    <row r="417" spans="1:13" x14ac:dyDescent="0.25">
      <c r="A417" s="18">
        <v>112</v>
      </c>
      <c r="B417" s="10">
        <v>3</v>
      </c>
      <c r="C417" s="11">
        <v>6.8649885583524023E-3</v>
      </c>
    </row>
    <row r="418" spans="1:13" x14ac:dyDescent="0.25">
      <c r="A418" s="18">
        <v>113</v>
      </c>
      <c r="B418" s="10">
        <v>1</v>
      </c>
      <c r="C418" s="11">
        <v>2.2883295194508009E-3</v>
      </c>
      <c r="E418" s="17" t="s">
        <v>27</v>
      </c>
      <c r="F418" s="32" t="s">
        <v>2413</v>
      </c>
      <c r="G418" s="32" t="s">
        <v>2415</v>
      </c>
      <c r="H418" s="33" t="s">
        <v>2419</v>
      </c>
      <c r="J418" s="17" t="s">
        <v>28</v>
      </c>
      <c r="K418" s="32" t="s">
        <v>2413</v>
      </c>
      <c r="L418" s="32" t="s">
        <v>2415</v>
      </c>
      <c r="M418" s="33" t="s">
        <v>2419</v>
      </c>
    </row>
    <row r="419" spans="1:13" x14ac:dyDescent="0.25">
      <c r="A419" s="18">
        <v>114</v>
      </c>
      <c r="B419" s="10">
        <v>3</v>
      </c>
      <c r="C419" s="11">
        <v>6.8649885583524023E-3</v>
      </c>
      <c r="E419" s="18">
        <v>3.2</v>
      </c>
      <c r="F419" s="10">
        <v>3</v>
      </c>
      <c r="G419" s="11">
        <v>6.8649885583524023E-3</v>
      </c>
      <c r="H419">
        <f>AVERAGE(E419:E444)</f>
        <v>4.523076923076923</v>
      </c>
      <c r="J419" s="18">
        <v>5</v>
      </c>
      <c r="K419" s="10">
        <v>1</v>
      </c>
      <c r="L419" s="11">
        <v>2.2883295194508009E-3</v>
      </c>
      <c r="M419">
        <f>AVERAGE(J419:J442)</f>
        <v>779.26086956521738</v>
      </c>
    </row>
    <row r="420" spans="1:13" x14ac:dyDescent="0.25">
      <c r="A420" s="18">
        <v>115</v>
      </c>
      <c r="B420" s="10">
        <v>1</v>
      </c>
      <c r="C420" s="11">
        <v>2.2883295194508009E-3</v>
      </c>
      <c r="E420" s="18">
        <v>3.3</v>
      </c>
      <c r="F420" s="10">
        <v>3</v>
      </c>
      <c r="G420" s="11">
        <v>6.8649885583524023E-3</v>
      </c>
      <c r="H420" s="33" t="s">
        <v>2498</v>
      </c>
      <c r="J420" s="18">
        <v>7</v>
      </c>
      <c r="K420" s="10">
        <v>1</v>
      </c>
      <c r="L420" s="11">
        <v>2.2883295194508009E-3</v>
      </c>
      <c r="M420" s="33" t="s">
        <v>2419</v>
      </c>
    </row>
    <row r="421" spans="1:13" x14ac:dyDescent="0.25">
      <c r="A421" s="18">
        <v>116</v>
      </c>
      <c r="B421" s="10">
        <v>2</v>
      </c>
      <c r="C421" s="11">
        <v>4.5766590389016018E-3</v>
      </c>
      <c r="E421" s="18">
        <v>3.4</v>
      </c>
      <c r="F421" s="10">
        <v>4</v>
      </c>
      <c r="G421" s="11">
        <v>9.1533180778032037E-3</v>
      </c>
      <c r="H421">
        <f>_xlfn.STDEV.P(E419:E445)</f>
        <v>0.89154476668640525</v>
      </c>
      <c r="J421" s="18">
        <v>9</v>
      </c>
      <c r="K421" s="10">
        <v>1</v>
      </c>
      <c r="L421" s="11">
        <v>2.2883295194508009E-3</v>
      </c>
      <c r="M421">
        <f>_xlfn.STDEV.P(J419:J442)</f>
        <v>1357.400431688111</v>
      </c>
    </row>
    <row r="422" spans="1:13" x14ac:dyDescent="0.25">
      <c r="A422" s="18">
        <v>117</v>
      </c>
      <c r="B422" s="10">
        <v>1</v>
      </c>
      <c r="C422" s="11">
        <v>2.2883295194508009E-3</v>
      </c>
      <c r="E422" s="18">
        <v>3.5</v>
      </c>
      <c r="F422" s="10">
        <v>3</v>
      </c>
      <c r="G422" s="11">
        <v>6.8649885583524023E-3</v>
      </c>
      <c r="J422" s="18">
        <v>28</v>
      </c>
      <c r="K422" s="10">
        <v>1</v>
      </c>
      <c r="L422" s="11">
        <v>2.2883295194508009E-3</v>
      </c>
    </row>
    <row r="423" spans="1:13" x14ac:dyDescent="0.25">
      <c r="A423" s="18">
        <v>118</v>
      </c>
      <c r="B423" s="10">
        <v>3</v>
      </c>
      <c r="C423" s="11">
        <v>6.8649885583524023E-3</v>
      </c>
      <c r="E423" s="18">
        <v>3.6</v>
      </c>
      <c r="F423" s="10">
        <v>2</v>
      </c>
      <c r="G423" s="11">
        <v>4.5766590389016018E-3</v>
      </c>
      <c r="J423" s="18">
        <v>31</v>
      </c>
      <c r="K423" s="10">
        <v>2</v>
      </c>
      <c r="L423" s="11">
        <v>4.5766590389016018E-3</v>
      </c>
    </row>
    <row r="424" spans="1:13" x14ac:dyDescent="0.25">
      <c r="A424" s="18">
        <v>119</v>
      </c>
      <c r="B424" s="10">
        <v>3</v>
      </c>
      <c r="C424" s="11">
        <v>6.8649885583524023E-3</v>
      </c>
      <c r="E424" s="18">
        <v>3.7</v>
      </c>
      <c r="F424" s="10">
        <v>8</v>
      </c>
      <c r="G424" s="11">
        <v>1.8306636155606407E-2</v>
      </c>
      <c r="J424" s="18">
        <v>44</v>
      </c>
      <c r="K424" s="10">
        <v>1</v>
      </c>
      <c r="L424" s="11">
        <v>2.2883295194508009E-3</v>
      </c>
    </row>
    <row r="425" spans="1:13" x14ac:dyDescent="0.25">
      <c r="A425" s="18">
        <v>120</v>
      </c>
      <c r="B425" s="10">
        <v>3</v>
      </c>
      <c r="C425" s="11">
        <v>6.8649885583524023E-3</v>
      </c>
      <c r="E425" s="18">
        <v>3.8</v>
      </c>
      <c r="F425" s="10">
        <v>12</v>
      </c>
      <c r="G425" s="11">
        <v>2.7459954233409609E-2</v>
      </c>
      <c r="J425" s="18">
        <v>46</v>
      </c>
      <c r="K425" s="10">
        <v>1</v>
      </c>
      <c r="L425" s="11">
        <v>2.2883295194508009E-3</v>
      </c>
    </row>
    <row r="426" spans="1:13" x14ac:dyDescent="0.25">
      <c r="A426" s="18">
        <v>121</v>
      </c>
      <c r="B426" s="10">
        <v>4</v>
      </c>
      <c r="C426" s="11">
        <v>9.1533180778032037E-3</v>
      </c>
      <c r="E426" s="18">
        <v>3.9</v>
      </c>
      <c r="F426" s="10">
        <v>12</v>
      </c>
      <c r="G426" s="11">
        <v>2.7459954233409609E-2</v>
      </c>
      <c r="J426" s="18">
        <v>57</v>
      </c>
      <c r="K426" s="10">
        <v>1</v>
      </c>
      <c r="L426" s="11">
        <v>2.2883295194508009E-3</v>
      </c>
    </row>
    <row r="427" spans="1:13" x14ac:dyDescent="0.25">
      <c r="A427" s="18">
        <v>122</v>
      </c>
      <c r="B427" s="10">
        <v>2</v>
      </c>
      <c r="C427" s="11">
        <v>4.5766590389016018E-3</v>
      </c>
      <c r="E427" s="18">
        <v>4</v>
      </c>
      <c r="F427" s="10">
        <v>28</v>
      </c>
      <c r="G427" s="11">
        <v>6.4073226544622428E-2</v>
      </c>
      <c r="J427" s="18">
        <v>58</v>
      </c>
      <c r="K427" s="10">
        <v>1</v>
      </c>
      <c r="L427" s="11">
        <v>2.2883295194508009E-3</v>
      </c>
    </row>
    <row r="428" spans="1:13" x14ac:dyDescent="0.25">
      <c r="A428" s="18">
        <v>124</v>
      </c>
      <c r="B428" s="10">
        <v>2</v>
      </c>
      <c r="C428" s="11">
        <v>4.5766590389016018E-3</v>
      </c>
      <c r="E428" s="18">
        <v>4.0999999999999996</v>
      </c>
      <c r="F428" s="10">
        <v>26</v>
      </c>
      <c r="G428" s="11">
        <v>5.9496567505720827E-2</v>
      </c>
      <c r="J428" s="18">
        <v>138</v>
      </c>
      <c r="K428" s="10">
        <v>1</v>
      </c>
      <c r="L428" s="11">
        <v>2.2883295194508009E-3</v>
      </c>
    </row>
    <row r="429" spans="1:13" x14ac:dyDescent="0.25">
      <c r="A429" s="18">
        <v>125</v>
      </c>
      <c r="B429" s="10">
        <v>1</v>
      </c>
      <c r="C429" s="11">
        <v>2.2883295194508009E-3</v>
      </c>
      <c r="E429" s="18">
        <v>4.2</v>
      </c>
      <c r="F429" s="10">
        <v>26</v>
      </c>
      <c r="G429" s="11">
        <v>5.9496567505720827E-2</v>
      </c>
      <c r="J429" s="18">
        <v>186</v>
      </c>
      <c r="K429" s="10">
        <v>1</v>
      </c>
      <c r="L429" s="11">
        <v>2.2883295194508009E-3</v>
      </c>
    </row>
    <row r="430" spans="1:13" x14ac:dyDescent="0.25">
      <c r="A430" s="18">
        <v>126</v>
      </c>
      <c r="B430" s="10">
        <v>1</v>
      </c>
      <c r="C430" s="11">
        <v>2.2883295194508009E-3</v>
      </c>
      <c r="E430" s="18">
        <v>4.3</v>
      </c>
      <c r="F430" s="10">
        <v>24</v>
      </c>
      <c r="G430" s="11">
        <v>5.4919908466819219E-2</v>
      </c>
      <c r="J430" s="18">
        <v>204</v>
      </c>
      <c r="K430" s="10">
        <v>1</v>
      </c>
      <c r="L430" s="11">
        <v>2.2883295194508009E-3</v>
      </c>
    </row>
    <row r="431" spans="1:13" x14ac:dyDescent="0.25">
      <c r="A431" s="18">
        <v>127</v>
      </c>
      <c r="B431" s="10">
        <v>2</v>
      </c>
      <c r="C431" s="11">
        <v>4.5766590389016018E-3</v>
      </c>
      <c r="E431" s="18">
        <v>4.4000000000000004</v>
      </c>
      <c r="F431" s="10">
        <v>32</v>
      </c>
      <c r="G431" s="11">
        <v>7.3226544622425629E-2</v>
      </c>
      <c r="J431" s="18">
        <v>225</v>
      </c>
      <c r="K431" s="10">
        <v>1</v>
      </c>
      <c r="L431" s="11">
        <v>2.2883295194508009E-3</v>
      </c>
    </row>
    <row r="432" spans="1:13" x14ac:dyDescent="0.25">
      <c r="A432" s="18">
        <v>130</v>
      </c>
      <c r="B432" s="10">
        <v>2</v>
      </c>
      <c r="C432" s="11">
        <v>4.5766590389016018E-3</v>
      </c>
      <c r="E432" s="18">
        <v>4.5</v>
      </c>
      <c r="F432" s="10">
        <v>26</v>
      </c>
      <c r="G432" s="11">
        <v>5.9496567505720827E-2</v>
      </c>
      <c r="J432" s="18">
        <v>232</v>
      </c>
      <c r="K432" s="10">
        <v>1</v>
      </c>
      <c r="L432" s="11">
        <v>2.2883295194508009E-3</v>
      </c>
    </row>
    <row r="433" spans="1:12" x14ac:dyDescent="0.25">
      <c r="A433" s="18">
        <v>131</v>
      </c>
      <c r="B433" s="10">
        <v>2</v>
      </c>
      <c r="C433" s="11">
        <v>4.5766590389016018E-3</v>
      </c>
      <c r="E433" s="18">
        <v>4.5999999999999996</v>
      </c>
      <c r="F433" s="10">
        <v>32</v>
      </c>
      <c r="G433" s="11">
        <v>7.3226544622425629E-2</v>
      </c>
      <c r="J433" s="18">
        <v>340</v>
      </c>
      <c r="K433" s="10">
        <v>1</v>
      </c>
      <c r="L433" s="11">
        <v>2.2883295194508009E-3</v>
      </c>
    </row>
    <row r="434" spans="1:12" x14ac:dyDescent="0.25">
      <c r="A434" s="18">
        <v>132</v>
      </c>
      <c r="B434" s="10">
        <v>3</v>
      </c>
      <c r="C434" s="11">
        <v>6.8649885583524023E-3</v>
      </c>
      <c r="E434" s="18">
        <v>4.7</v>
      </c>
      <c r="F434" s="10">
        <v>27</v>
      </c>
      <c r="G434" s="11">
        <v>6.1784897025171627E-2</v>
      </c>
      <c r="J434" s="18">
        <v>665</v>
      </c>
      <c r="K434" s="10">
        <v>1</v>
      </c>
      <c r="L434" s="11">
        <v>2.2883295194508009E-3</v>
      </c>
    </row>
    <row r="435" spans="1:12" x14ac:dyDescent="0.25">
      <c r="A435" s="18">
        <v>133</v>
      </c>
      <c r="B435" s="10">
        <v>3</v>
      </c>
      <c r="C435" s="11">
        <v>6.8649885583524023E-3</v>
      </c>
      <c r="E435" s="18">
        <v>4.8</v>
      </c>
      <c r="F435" s="10">
        <v>23</v>
      </c>
      <c r="G435" s="11">
        <v>5.2631578947368418E-2</v>
      </c>
      <c r="J435" s="18">
        <v>735</v>
      </c>
      <c r="K435" s="10">
        <v>1</v>
      </c>
      <c r="L435" s="11">
        <v>2.2883295194508009E-3</v>
      </c>
    </row>
    <row r="436" spans="1:12" x14ac:dyDescent="0.25">
      <c r="A436" s="18">
        <v>134</v>
      </c>
      <c r="B436" s="10">
        <v>1</v>
      </c>
      <c r="C436" s="11">
        <v>2.2883295194508009E-3</v>
      </c>
      <c r="E436" s="18">
        <v>4.9000000000000004</v>
      </c>
      <c r="F436" s="10">
        <v>13</v>
      </c>
      <c r="G436" s="11">
        <v>2.9748283752860413E-2</v>
      </c>
      <c r="J436" s="18">
        <v>924</v>
      </c>
      <c r="K436" s="10">
        <v>1</v>
      </c>
      <c r="L436" s="11">
        <v>2.2883295194508009E-3</v>
      </c>
    </row>
    <row r="437" spans="1:12" x14ac:dyDescent="0.25">
      <c r="A437" s="18">
        <v>135</v>
      </c>
      <c r="B437" s="10">
        <v>2</v>
      </c>
      <c r="C437" s="11">
        <v>4.5766590389016018E-3</v>
      </c>
      <c r="E437" s="18">
        <v>5</v>
      </c>
      <c r="F437" s="10">
        <v>18</v>
      </c>
      <c r="G437" s="11">
        <v>4.1189931350114416E-2</v>
      </c>
      <c r="J437" s="18">
        <v>1407</v>
      </c>
      <c r="K437" s="10">
        <v>1</v>
      </c>
      <c r="L437" s="11">
        <v>2.2883295194508009E-3</v>
      </c>
    </row>
    <row r="438" spans="1:12" x14ac:dyDescent="0.25">
      <c r="A438" s="18">
        <v>137</v>
      </c>
      <c r="B438" s="10">
        <v>3</v>
      </c>
      <c r="C438" s="11">
        <v>6.8649885583524023E-3</v>
      </c>
      <c r="E438" s="18">
        <v>5.0999999999999996</v>
      </c>
      <c r="F438" s="10">
        <v>9</v>
      </c>
      <c r="G438" s="11">
        <v>2.0594965675057208E-2</v>
      </c>
      <c r="J438" s="18">
        <v>1413</v>
      </c>
      <c r="K438" s="10">
        <v>1</v>
      </c>
      <c r="L438" s="11">
        <v>2.2883295194508009E-3</v>
      </c>
    </row>
    <row r="439" spans="1:12" x14ac:dyDescent="0.25">
      <c r="A439" s="18">
        <v>138</v>
      </c>
      <c r="B439" s="10">
        <v>1</v>
      </c>
      <c r="C439" s="11">
        <v>2.2883295194508009E-3</v>
      </c>
      <c r="E439" s="18">
        <v>5.2</v>
      </c>
      <c r="F439" s="10">
        <v>6</v>
      </c>
      <c r="G439" s="11">
        <v>1.3729977116704805E-2</v>
      </c>
      <c r="J439" s="18">
        <v>2240</v>
      </c>
      <c r="K439" s="10">
        <v>1</v>
      </c>
      <c r="L439" s="11">
        <v>2.2883295194508009E-3</v>
      </c>
    </row>
    <row r="440" spans="1:12" x14ac:dyDescent="0.25">
      <c r="A440" s="18">
        <v>139</v>
      </c>
      <c r="B440" s="10">
        <v>1</v>
      </c>
      <c r="C440" s="11">
        <v>2.2883295194508009E-3</v>
      </c>
      <c r="E440" s="18">
        <v>5.3</v>
      </c>
      <c r="F440" s="10">
        <v>8</v>
      </c>
      <c r="G440" s="11">
        <v>1.8306636155606407E-2</v>
      </c>
      <c r="J440" s="18">
        <v>2833</v>
      </c>
      <c r="K440" s="10">
        <v>1</v>
      </c>
      <c r="L440" s="11">
        <v>2.2883295194508009E-3</v>
      </c>
    </row>
    <row r="441" spans="1:12" x14ac:dyDescent="0.25">
      <c r="A441" s="18">
        <v>140</v>
      </c>
      <c r="B441" s="10">
        <v>2</v>
      </c>
      <c r="C441" s="11">
        <v>4.5766590389016018E-3</v>
      </c>
      <c r="E441" s="18">
        <v>5.5</v>
      </c>
      <c r="F441" s="10">
        <v>1</v>
      </c>
      <c r="G441" s="11">
        <v>2.2883295194508009E-3</v>
      </c>
      <c r="J441" s="18">
        <v>6096</v>
      </c>
      <c r="K441" s="10">
        <v>1</v>
      </c>
      <c r="L441" s="11">
        <v>2.2883295194508009E-3</v>
      </c>
    </row>
    <row r="442" spans="1:12" x14ac:dyDescent="0.25">
      <c r="A442" s="18">
        <v>142</v>
      </c>
      <c r="B442" s="10">
        <v>2</v>
      </c>
      <c r="C442" s="11">
        <v>4.5766590389016018E-3</v>
      </c>
      <c r="E442" s="18">
        <v>5.7</v>
      </c>
      <c r="F442" s="10">
        <v>2</v>
      </c>
      <c r="G442" s="11">
        <v>4.5766590389016018E-3</v>
      </c>
      <c r="J442" s="18" t="s">
        <v>2416</v>
      </c>
      <c r="K442" s="10">
        <v>413</v>
      </c>
      <c r="L442" s="11">
        <v>0.94508009153318073</v>
      </c>
    </row>
    <row r="443" spans="1:12" x14ac:dyDescent="0.25">
      <c r="A443" s="18">
        <v>143</v>
      </c>
      <c r="B443" s="10">
        <v>2</v>
      </c>
      <c r="C443" s="11">
        <v>4.5766590389016018E-3</v>
      </c>
      <c r="E443" s="18">
        <v>6</v>
      </c>
      <c r="F443" s="10">
        <v>3</v>
      </c>
      <c r="G443" s="11">
        <v>6.8649885583524023E-3</v>
      </c>
      <c r="J443" s="18" t="s">
        <v>581</v>
      </c>
      <c r="K443" s="10">
        <v>437</v>
      </c>
      <c r="L443" s="11">
        <v>1</v>
      </c>
    </row>
    <row r="444" spans="1:12" x14ac:dyDescent="0.25">
      <c r="A444" s="18">
        <v>145</v>
      </c>
      <c r="B444" s="10">
        <v>3</v>
      </c>
      <c r="C444" s="11">
        <v>6.8649885583524023E-3</v>
      </c>
      <c r="E444" s="18">
        <v>6.9</v>
      </c>
      <c r="F444" s="10">
        <v>1</v>
      </c>
      <c r="G444" s="11">
        <v>2.2883295194508009E-3</v>
      </c>
    </row>
    <row r="445" spans="1:12" x14ac:dyDescent="0.25">
      <c r="A445" s="18">
        <v>147</v>
      </c>
      <c r="B445" s="10">
        <v>3</v>
      </c>
      <c r="C445" s="11">
        <v>6.8649885583524023E-3</v>
      </c>
      <c r="E445" s="18" t="s">
        <v>2416</v>
      </c>
      <c r="F445" s="10">
        <v>85</v>
      </c>
      <c r="G445" s="11">
        <v>0.19450800915331809</v>
      </c>
    </row>
    <row r="446" spans="1:12" x14ac:dyDescent="0.25">
      <c r="A446" s="18">
        <v>148</v>
      </c>
      <c r="B446" s="10">
        <v>2</v>
      </c>
      <c r="C446" s="11">
        <v>4.5766590389016018E-3</v>
      </c>
      <c r="E446" s="18" t="s">
        <v>581</v>
      </c>
      <c r="F446" s="10">
        <v>437</v>
      </c>
      <c r="G446" s="11">
        <v>1</v>
      </c>
    </row>
    <row r="447" spans="1:12" x14ac:dyDescent="0.25">
      <c r="A447" s="18">
        <v>150</v>
      </c>
      <c r="B447" s="10">
        <v>2</v>
      </c>
      <c r="C447" s="11">
        <v>4.5766590389016018E-3</v>
      </c>
    </row>
    <row r="448" spans="1:12" x14ac:dyDescent="0.25">
      <c r="A448" s="18">
        <v>153</v>
      </c>
      <c r="B448" s="10">
        <v>1</v>
      </c>
      <c r="C448" s="11">
        <v>2.2883295194508009E-3</v>
      </c>
    </row>
    <row r="449" spans="1:17" x14ac:dyDescent="0.25">
      <c r="A449" s="18">
        <v>155</v>
      </c>
      <c r="B449" s="10">
        <v>1</v>
      </c>
      <c r="C449" s="11">
        <v>2.2883295194508009E-3</v>
      </c>
    </row>
    <row r="450" spans="1:17" x14ac:dyDescent="0.25">
      <c r="A450" s="18">
        <v>156</v>
      </c>
      <c r="B450" s="10">
        <v>2</v>
      </c>
      <c r="C450" s="11">
        <v>4.5766590389016018E-3</v>
      </c>
      <c r="E450" s="17" t="s">
        <v>44</v>
      </c>
      <c r="F450" t="s">
        <v>51</v>
      </c>
      <c r="J450" s="17" t="s">
        <v>44</v>
      </c>
      <c r="K450" t="s">
        <v>51</v>
      </c>
    </row>
    <row r="451" spans="1:17" x14ac:dyDescent="0.25">
      <c r="A451" s="18">
        <v>157</v>
      </c>
      <c r="B451" s="10">
        <v>1</v>
      </c>
      <c r="C451" s="11">
        <v>2.2883295194508009E-3</v>
      </c>
    </row>
    <row r="452" spans="1:17" x14ac:dyDescent="0.25">
      <c r="A452" s="18">
        <v>158</v>
      </c>
      <c r="B452" s="10">
        <v>4</v>
      </c>
      <c r="C452" s="11">
        <v>9.1533180778032037E-3</v>
      </c>
      <c r="E452" s="58" t="s">
        <v>29</v>
      </c>
      <c r="F452" s="32" t="s">
        <v>2413</v>
      </c>
      <c r="G452" s="32" t="s">
        <v>2415</v>
      </c>
      <c r="H452" s="33" t="s">
        <v>2419</v>
      </c>
      <c r="J452" s="17" t="s">
        <v>2423</v>
      </c>
      <c r="K452" s="32" t="s">
        <v>2413</v>
      </c>
      <c r="L452" s="32" t="s">
        <v>2415</v>
      </c>
      <c r="M452" s="33" t="s">
        <v>2419</v>
      </c>
    </row>
    <row r="453" spans="1:17" x14ac:dyDescent="0.25">
      <c r="A453" s="18">
        <v>160</v>
      </c>
      <c r="B453" s="10">
        <v>3</v>
      </c>
      <c r="C453" s="11">
        <v>6.8649885583524023E-3</v>
      </c>
      <c r="E453" s="18">
        <v>5.6</v>
      </c>
      <c r="F453" s="10">
        <v>1</v>
      </c>
      <c r="G453" s="11">
        <v>2.2883295194508009E-3</v>
      </c>
      <c r="H453">
        <f>AVERAGE(E453:E464)</f>
        <v>58.93636363636363</v>
      </c>
      <c r="J453" s="18">
        <v>1.9</v>
      </c>
      <c r="K453" s="10">
        <v>1</v>
      </c>
      <c r="L453" s="11">
        <v>2.2883295194508009E-3</v>
      </c>
      <c r="M453">
        <f>AVERAGE(J453:J498)</f>
        <v>4.6066666666666674</v>
      </c>
    </row>
    <row r="454" spans="1:17" x14ac:dyDescent="0.25">
      <c r="A454" s="18">
        <v>161</v>
      </c>
      <c r="B454" s="10">
        <v>2</v>
      </c>
      <c r="C454" s="11">
        <v>4.5766590389016018E-3</v>
      </c>
      <c r="E454" s="18">
        <v>6.5</v>
      </c>
      <c r="F454" s="10">
        <v>1</v>
      </c>
      <c r="G454" s="11">
        <v>2.2883295194508009E-3</v>
      </c>
      <c r="H454" s="33" t="s">
        <v>2498</v>
      </c>
      <c r="J454" s="18">
        <v>2</v>
      </c>
      <c r="K454" s="10">
        <v>1</v>
      </c>
      <c r="L454" s="11">
        <v>2.2883295194508009E-3</v>
      </c>
      <c r="M454" s="33" t="s">
        <v>2498</v>
      </c>
    </row>
    <row r="455" spans="1:17" x14ac:dyDescent="0.25">
      <c r="A455" s="18">
        <v>162</v>
      </c>
      <c r="B455" s="10">
        <v>1</v>
      </c>
      <c r="C455" s="11">
        <v>2.2883295194508009E-3</v>
      </c>
      <c r="E455" s="18">
        <v>10</v>
      </c>
      <c r="F455" s="10">
        <v>1</v>
      </c>
      <c r="G455" s="11">
        <v>2.2883295194508009E-3</v>
      </c>
      <c r="H455">
        <f>_xlfn.STDEV.P(E453:E464)</f>
        <v>81.105456298095731</v>
      </c>
      <c r="J455" s="18">
        <v>2.2999999999999998</v>
      </c>
      <c r="K455" s="10">
        <v>2</v>
      </c>
      <c r="L455" s="11">
        <v>4.5766590389016018E-3</v>
      </c>
      <c r="M455">
        <f>_xlfn.STDEV.P(J453:J499)</f>
        <v>1.4697543256537053</v>
      </c>
    </row>
    <row r="456" spans="1:17" x14ac:dyDescent="0.25">
      <c r="A456" s="18">
        <v>164</v>
      </c>
      <c r="B456" s="10">
        <v>1</v>
      </c>
      <c r="C456" s="11">
        <v>2.2883295194508009E-3</v>
      </c>
      <c r="E456" s="18">
        <v>17.5</v>
      </c>
      <c r="F456" s="10">
        <v>1</v>
      </c>
      <c r="G456" s="11">
        <v>2.2883295194508009E-3</v>
      </c>
      <c r="J456" s="18">
        <v>2.4</v>
      </c>
      <c r="K456" s="10">
        <v>1</v>
      </c>
      <c r="L456" s="11">
        <v>2.2883295194508009E-3</v>
      </c>
    </row>
    <row r="457" spans="1:17" x14ac:dyDescent="0.25">
      <c r="A457" s="18">
        <v>165</v>
      </c>
      <c r="B457" s="10">
        <v>2</v>
      </c>
      <c r="C457" s="11">
        <v>4.5766590389016018E-3</v>
      </c>
      <c r="E457" s="18">
        <v>27.7</v>
      </c>
      <c r="F457" s="10">
        <v>1</v>
      </c>
      <c r="G457" s="11">
        <v>2.2883295194508009E-3</v>
      </c>
      <c r="J457" s="18">
        <v>2.6</v>
      </c>
      <c r="K457" s="10">
        <v>2</v>
      </c>
      <c r="L457" s="11">
        <v>4.5766590389016018E-3</v>
      </c>
    </row>
    <row r="458" spans="1:17" x14ac:dyDescent="0.25">
      <c r="A458" s="18">
        <v>168</v>
      </c>
      <c r="B458" s="10">
        <v>1</v>
      </c>
      <c r="C458" s="11">
        <v>2.2883295194508009E-3</v>
      </c>
      <c r="E458" s="18">
        <v>40</v>
      </c>
      <c r="F458" s="10">
        <v>1</v>
      </c>
      <c r="G458" s="11">
        <v>2.2883295194508009E-3</v>
      </c>
      <c r="J458" s="18">
        <v>2.9</v>
      </c>
      <c r="K458" s="10">
        <v>2</v>
      </c>
      <c r="L458" s="11">
        <v>4.5766590389016018E-3</v>
      </c>
    </row>
    <row r="459" spans="1:17" x14ac:dyDescent="0.25">
      <c r="A459" s="18">
        <v>169</v>
      </c>
      <c r="B459" s="10">
        <v>1</v>
      </c>
      <c r="C459" s="11">
        <v>2.2883295194508009E-3</v>
      </c>
      <c r="E459" s="18">
        <v>43.3</v>
      </c>
      <c r="F459" s="10">
        <v>1</v>
      </c>
      <c r="G459" s="11">
        <v>2.2883295194508009E-3</v>
      </c>
      <c r="J459" s="18">
        <v>3</v>
      </c>
      <c r="K459" s="10">
        <v>1</v>
      </c>
      <c r="L459" s="11">
        <v>2.2883295194508009E-3</v>
      </c>
    </row>
    <row r="460" spans="1:17" x14ac:dyDescent="0.25">
      <c r="A460" s="18">
        <v>172</v>
      </c>
      <c r="B460" s="10">
        <v>1</v>
      </c>
      <c r="C460" s="11">
        <v>2.2883295194508009E-3</v>
      </c>
      <c r="E460" s="18">
        <v>55</v>
      </c>
      <c r="F460" s="10">
        <v>1</v>
      </c>
      <c r="G460" s="11">
        <v>2.2883295194508009E-3</v>
      </c>
      <c r="J460" s="18">
        <v>3.1</v>
      </c>
      <c r="K460" s="10">
        <v>8</v>
      </c>
      <c r="L460" s="11">
        <v>1.8306636155606407E-2</v>
      </c>
      <c r="N460" s="17" t="s">
        <v>44</v>
      </c>
      <c r="O460" t="s">
        <v>51</v>
      </c>
    </row>
    <row r="461" spans="1:17" x14ac:dyDescent="0.25">
      <c r="A461" s="18">
        <v>174</v>
      </c>
      <c r="B461" s="10">
        <v>1</v>
      </c>
      <c r="C461" s="11">
        <v>2.2883295194508009E-3</v>
      </c>
      <c r="E461" s="18">
        <v>59.4</v>
      </c>
      <c r="F461" s="10">
        <v>1</v>
      </c>
      <c r="G461" s="11">
        <v>2.2883295194508009E-3</v>
      </c>
      <c r="J461" s="18">
        <v>3.2</v>
      </c>
      <c r="K461" s="10">
        <v>3</v>
      </c>
      <c r="L461" s="11">
        <v>6.8649885583524023E-3</v>
      </c>
    </row>
    <row r="462" spans="1:17" x14ac:dyDescent="0.25">
      <c r="A462" s="18">
        <v>175</v>
      </c>
      <c r="B462" s="10">
        <v>1</v>
      </c>
      <c r="C462" s="11">
        <v>2.2883295194508009E-3</v>
      </c>
      <c r="E462" s="18">
        <v>78</v>
      </c>
      <c r="F462" s="10">
        <v>1</v>
      </c>
      <c r="G462" s="11">
        <v>2.2883295194508009E-3</v>
      </c>
      <c r="J462" s="18">
        <v>3.3</v>
      </c>
      <c r="K462" s="10">
        <v>1</v>
      </c>
      <c r="L462" s="11">
        <v>2.2883295194508009E-3</v>
      </c>
      <c r="N462" s="17" t="s">
        <v>2424</v>
      </c>
      <c r="O462" s="32" t="s">
        <v>2413</v>
      </c>
      <c r="P462" s="32" t="s">
        <v>2415</v>
      </c>
      <c r="Q462" s="33" t="s">
        <v>2419</v>
      </c>
    </row>
    <row r="463" spans="1:17" x14ac:dyDescent="0.25">
      <c r="A463" s="18">
        <v>176</v>
      </c>
      <c r="B463" s="10">
        <v>2</v>
      </c>
      <c r="C463" s="11">
        <v>4.5766590389016018E-3</v>
      </c>
      <c r="E463" s="18">
        <v>305.3</v>
      </c>
      <c r="F463" s="10">
        <v>1</v>
      </c>
      <c r="G463" s="11">
        <v>2.2883295194508009E-3</v>
      </c>
      <c r="J463" s="18">
        <v>3.4</v>
      </c>
      <c r="K463" s="10">
        <v>5</v>
      </c>
      <c r="L463" s="11">
        <v>1.1441647597254004E-2</v>
      </c>
      <c r="N463" s="18">
        <v>0.5</v>
      </c>
      <c r="O463" s="10">
        <v>1</v>
      </c>
      <c r="P463" s="11">
        <v>2.2883295194508009E-3</v>
      </c>
      <c r="Q463">
        <f>AVERAGE(N463:N498)</f>
        <v>2.4914285714285715</v>
      </c>
    </row>
    <row r="464" spans="1:17" x14ac:dyDescent="0.25">
      <c r="A464" s="18">
        <v>182</v>
      </c>
      <c r="B464" s="10">
        <v>1</v>
      </c>
      <c r="C464" s="11">
        <v>2.2883295194508009E-3</v>
      </c>
      <c r="E464" s="18" t="s">
        <v>2416</v>
      </c>
      <c r="F464" s="10">
        <v>426</v>
      </c>
      <c r="G464" s="11">
        <v>0.97482837528604116</v>
      </c>
      <c r="J464" s="18">
        <v>3.5</v>
      </c>
      <c r="K464" s="10">
        <v>3</v>
      </c>
      <c r="L464" s="11">
        <v>6.8649885583524023E-3</v>
      </c>
      <c r="N464" s="18">
        <v>0.7</v>
      </c>
      <c r="O464" s="10">
        <v>2</v>
      </c>
      <c r="P464" s="11">
        <v>4.5766590389016018E-3</v>
      </c>
      <c r="Q464" s="33" t="s">
        <v>2498</v>
      </c>
    </row>
    <row r="465" spans="1:17" x14ac:dyDescent="0.25">
      <c r="A465" s="18">
        <v>193</v>
      </c>
      <c r="B465" s="10">
        <v>2</v>
      </c>
      <c r="C465" s="11">
        <v>4.5766590389016018E-3</v>
      </c>
      <c r="E465" s="18" t="s">
        <v>581</v>
      </c>
      <c r="F465" s="10">
        <v>437</v>
      </c>
      <c r="G465" s="11">
        <v>1</v>
      </c>
      <c r="J465" s="18">
        <v>3.6</v>
      </c>
      <c r="K465" s="10">
        <v>4</v>
      </c>
      <c r="L465" s="11">
        <v>9.1533180778032037E-3</v>
      </c>
      <c r="N465" s="18">
        <v>0.9</v>
      </c>
      <c r="O465" s="10">
        <v>3</v>
      </c>
      <c r="P465" s="11">
        <v>6.8649885583524023E-3</v>
      </c>
      <c r="Q465">
        <f>_xlfn.STDEV.P(N463:N499)</f>
        <v>1.1733642543853928</v>
      </c>
    </row>
    <row r="466" spans="1:17" x14ac:dyDescent="0.25">
      <c r="A466" s="18">
        <v>199</v>
      </c>
      <c r="B466" s="10">
        <v>1</v>
      </c>
      <c r="C466" s="11">
        <v>2.2883295194508009E-3</v>
      </c>
      <c r="J466" s="18">
        <v>3.7</v>
      </c>
      <c r="K466" s="10">
        <v>5</v>
      </c>
      <c r="L466" s="11">
        <v>1.1441647597254004E-2</v>
      </c>
      <c r="N466" s="18">
        <v>1</v>
      </c>
      <c r="O466" s="10">
        <v>1</v>
      </c>
      <c r="P466" s="11">
        <v>2.2883295194508009E-3</v>
      </c>
    </row>
    <row r="467" spans="1:17" x14ac:dyDescent="0.25">
      <c r="A467" s="18">
        <v>200</v>
      </c>
      <c r="B467" s="10">
        <v>1</v>
      </c>
      <c r="C467" s="11">
        <v>2.2883295194508009E-3</v>
      </c>
      <c r="E467" s="17" t="s">
        <v>44</v>
      </c>
      <c r="F467" t="s">
        <v>51</v>
      </c>
      <c r="J467" s="18">
        <v>3.8</v>
      </c>
      <c r="K467" s="10">
        <v>3</v>
      </c>
      <c r="L467" s="11">
        <v>6.8649885583524023E-3</v>
      </c>
      <c r="N467" s="18">
        <v>1.1000000000000001</v>
      </c>
      <c r="O467" s="10">
        <v>4</v>
      </c>
      <c r="P467" s="11">
        <v>9.1533180778032037E-3</v>
      </c>
    </row>
    <row r="468" spans="1:17" x14ac:dyDescent="0.25">
      <c r="A468" s="18">
        <v>221</v>
      </c>
      <c r="B468" s="10">
        <v>1</v>
      </c>
      <c r="C468" s="11">
        <v>2.2883295194508009E-3</v>
      </c>
      <c r="J468" s="18">
        <v>3.9</v>
      </c>
      <c r="K468" s="10">
        <v>10</v>
      </c>
      <c r="L468" s="11">
        <v>2.2883295194508008E-2</v>
      </c>
      <c r="N468" s="18">
        <v>1.2</v>
      </c>
      <c r="O468" s="10">
        <v>5</v>
      </c>
      <c r="P468" s="11">
        <v>1.1441647597254004E-2</v>
      </c>
    </row>
    <row r="469" spans="1:17" x14ac:dyDescent="0.25">
      <c r="A469" s="18">
        <v>229</v>
      </c>
      <c r="B469" s="10">
        <v>1</v>
      </c>
      <c r="C469" s="11">
        <v>2.2883295194508009E-3</v>
      </c>
      <c r="E469" s="17" t="s">
        <v>32</v>
      </c>
      <c r="F469" s="32" t="s">
        <v>2413</v>
      </c>
      <c r="G469" s="32" t="s">
        <v>2415</v>
      </c>
      <c r="J469" s="18">
        <v>4</v>
      </c>
      <c r="K469" s="10">
        <v>6</v>
      </c>
      <c r="L469" s="11">
        <v>1.3729977116704805E-2</v>
      </c>
      <c r="N469" s="18">
        <v>1.3</v>
      </c>
      <c r="O469" s="10">
        <v>4</v>
      </c>
      <c r="P469" s="11">
        <v>9.1533180778032037E-3</v>
      </c>
    </row>
    <row r="470" spans="1:17" x14ac:dyDescent="0.25">
      <c r="A470" s="18">
        <v>239</v>
      </c>
      <c r="B470" s="10">
        <v>1</v>
      </c>
      <c r="C470" s="11">
        <v>2.2883295194508009E-3</v>
      </c>
      <c r="E470" s="18" t="s">
        <v>50</v>
      </c>
      <c r="F470" s="10">
        <v>305</v>
      </c>
      <c r="G470" s="11">
        <v>0.69794050343249425</v>
      </c>
      <c r="J470" s="18">
        <v>4.0999999999999996</v>
      </c>
      <c r="K470" s="10">
        <v>4</v>
      </c>
      <c r="L470" s="11">
        <v>9.1533180778032037E-3</v>
      </c>
      <c r="N470" s="18">
        <v>1.4</v>
      </c>
      <c r="O470" s="10">
        <v>5</v>
      </c>
      <c r="P470" s="11">
        <v>1.1441647597254004E-2</v>
      </c>
    </row>
    <row r="471" spans="1:17" x14ac:dyDescent="0.25">
      <c r="A471" s="18">
        <v>246</v>
      </c>
      <c r="B471" s="10">
        <v>1</v>
      </c>
      <c r="C471" s="11">
        <v>2.2883295194508009E-3</v>
      </c>
      <c r="E471" s="18" t="s">
        <v>51</v>
      </c>
      <c r="F471" s="10">
        <v>126</v>
      </c>
      <c r="G471" s="11">
        <v>0.28832951945080093</v>
      </c>
      <c r="J471" s="18">
        <v>4.2</v>
      </c>
      <c r="K471" s="10">
        <v>7</v>
      </c>
      <c r="L471" s="11">
        <v>1.6018306636155607E-2</v>
      </c>
      <c r="N471" s="18">
        <v>1.5</v>
      </c>
      <c r="O471" s="10">
        <v>4</v>
      </c>
      <c r="P471" s="11">
        <v>9.1533180778032037E-3</v>
      </c>
    </row>
    <row r="472" spans="1:17" x14ac:dyDescent="0.25">
      <c r="A472" s="18">
        <v>311</v>
      </c>
      <c r="B472" s="10">
        <v>1</v>
      </c>
      <c r="C472" s="11">
        <v>2.2883295194508009E-3</v>
      </c>
      <c r="E472" s="18" t="s">
        <v>2416</v>
      </c>
      <c r="F472" s="10">
        <v>6</v>
      </c>
      <c r="G472" s="11">
        <v>1.3729977116704805E-2</v>
      </c>
      <c r="J472" s="18">
        <v>4.3</v>
      </c>
      <c r="K472" s="10">
        <v>5</v>
      </c>
      <c r="L472" s="11">
        <v>1.1441647597254004E-2</v>
      </c>
      <c r="N472" s="18">
        <v>1.6</v>
      </c>
      <c r="O472" s="10">
        <v>4</v>
      </c>
      <c r="P472" s="11">
        <v>9.1533180778032037E-3</v>
      </c>
    </row>
    <row r="473" spans="1:17" x14ac:dyDescent="0.25">
      <c r="A473" s="18">
        <v>318</v>
      </c>
      <c r="B473" s="10">
        <v>1</v>
      </c>
      <c r="C473" s="11">
        <v>2.2883295194508009E-3</v>
      </c>
      <c r="E473" s="18" t="s">
        <v>581</v>
      </c>
      <c r="F473" s="10">
        <v>437</v>
      </c>
      <c r="G473" s="11">
        <v>1</v>
      </c>
      <c r="J473" s="18">
        <v>4.4000000000000004</v>
      </c>
      <c r="K473" s="10">
        <v>2</v>
      </c>
      <c r="L473" s="11">
        <v>4.5766590389016018E-3</v>
      </c>
      <c r="N473" s="18">
        <v>1.7</v>
      </c>
      <c r="O473" s="10">
        <v>3</v>
      </c>
      <c r="P473" s="11">
        <v>6.8649885583524023E-3</v>
      </c>
    </row>
    <row r="474" spans="1:17" x14ac:dyDescent="0.25">
      <c r="A474" s="18" t="s">
        <v>2416</v>
      </c>
      <c r="B474" s="10">
        <v>83</v>
      </c>
      <c r="C474" s="11">
        <v>0.18993135011441648</v>
      </c>
      <c r="J474" s="18">
        <v>4.5</v>
      </c>
      <c r="K474" s="10">
        <v>6</v>
      </c>
      <c r="L474" s="11">
        <v>1.3729977116704805E-2</v>
      </c>
      <c r="N474" s="18">
        <v>1.8</v>
      </c>
      <c r="O474" s="10">
        <v>5</v>
      </c>
      <c r="P474" s="11">
        <v>1.1441647597254004E-2</v>
      </c>
    </row>
    <row r="475" spans="1:17" x14ac:dyDescent="0.25">
      <c r="A475" s="18" t="s">
        <v>581</v>
      </c>
      <c r="B475" s="10">
        <v>437</v>
      </c>
      <c r="C475" s="11">
        <v>1</v>
      </c>
      <c r="E475" s="17" t="s">
        <v>44</v>
      </c>
      <c r="F475" t="s">
        <v>51</v>
      </c>
      <c r="J475" s="18">
        <v>4.5999999999999996</v>
      </c>
      <c r="K475" s="10">
        <v>5</v>
      </c>
      <c r="L475" s="11">
        <v>1.1441647597254004E-2</v>
      </c>
      <c r="N475" s="18">
        <v>1.9</v>
      </c>
      <c r="O475" s="10">
        <v>10</v>
      </c>
      <c r="P475" s="11">
        <v>2.2883295194508008E-2</v>
      </c>
    </row>
    <row r="476" spans="1:17" x14ac:dyDescent="0.25">
      <c r="J476" s="18">
        <v>4.7</v>
      </c>
      <c r="K476" s="10">
        <v>9</v>
      </c>
      <c r="L476" s="11">
        <v>2.0594965675057208E-2</v>
      </c>
      <c r="N476" s="18">
        <v>2</v>
      </c>
      <c r="O476" s="10">
        <v>6</v>
      </c>
      <c r="P476" s="11">
        <v>1.3729977116704805E-2</v>
      </c>
    </row>
    <row r="477" spans="1:17" x14ac:dyDescent="0.25">
      <c r="E477" s="17" t="s">
        <v>33</v>
      </c>
      <c r="F477" s="32" t="s">
        <v>2413</v>
      </c>
      <c r="G477" s="32" t="s">
        <v>2415</v>
      </c>
      <c r="J477" s="18">
        <v>4.8</v>
      </c>
      <c r="K477" s="10">
        <v>2</v>
      </c>
      <c r="L477" s="11">
        <v>4.5766590389016018E-3</v>
      </c>
      <c r="N477" s="18">
        <v>2.1</v>
      </c>
      <c r="O477" s="10">
        <v>5</v>
      </c>
      <c r="P477" s="11">
        <v>1.1441647597254004E-2</v>
      </c>
    </row>
    <row r="478" spans="1:17" x14ac:dyDescent="0.25">
      <c r="E478" s="18" t="s">
        <v>50</v>
      </c>
      <c r="F478" s="10">
        <v>274</v>
      </c>
      <c r="G478" s="11">
        <v>0.62700228832951943</v>
      </c>
      <c r="J478" s="18">
        <v>4.9000000000000004</v>
      </c>
      <c r="K478" s="10">
        <v>4</v>
      </c>
      <c r="L478" s="11">
        <v>9.1533180778032037E-3</v>
      </c>
      <c r="N478" s="18">
        <v>2.2000000000000002</v>
      </c>
      <c r="O478" s="10">
        <v>5</v>
      </c>
      <c r="P478" s="11">
        <v>1.1441647597254004E-2</v>
      </c>
    </row>
    <row r="479" spans="1:17" x14ac:dyDescent="0.25">
      <c r="A479" s="17" t="s">
        <v>44</v>
      </c>
      <c r="B479" t="s">
        <v>51</v>
      </c>
      <c r="E479" s="18" t="s">
        <v>51</v>
      </c>
      <c r="F479" s="10">
        <v>159</v>
      </c>
      <c r="G479" s="11">
        <v>0.36384439359267734</v>
      </c>
      <c r="J479" s="18">
        <v>5</v>
      </c>
      <c r="K479" s="10">
        <v>3</v>
      </c>
      <c r="L479" s="11">
        <v>6.8649885583524023E-3</v>
      </c>
      <c r="N479" s="18">
        <v>2.2999999999999998</v>
      </c>
      <c r="O479" s="10">
        <v>7</v>
      </c>
      <c r="P479" s="11">
        <v>1.6018306636155607E-2</v>
      </c>
    </row>
    <row r="480" spans="1:17" x14ac:dyDescent="0.25">
      <c r="E480" s="18" t="s">
        <v>2416</v>
      </c>
      <c r="F480" s="10">
        <v>4</v>
      </c>
      <c r="G480" s="11">
        <v>9.1533180778032037E-3</v>
      </c>
      <c r="J480" s="18">
        <v>5.0999999999999996</v>
      </c>
      <c r="K480" s="10">
        <v>7</v>
      </c>
      <c r="L480" s="11">
        <v>1.6018306636155607E-2</v>
      </c>
      <c r="N480" s="18">
        <v>2.4</v>
      </c>
      <c r="O480" s="10">
        <v>8</v>
      </c>
      <c r="P480" s="11">
        <v>1.8306636155606407E-2</v>
      </c>
    </row>
    <row r="481" spans="1:16" x14ac:dyDescent="0.25">
      <c r="A481" s="17" t="s">
        <v>26</v>
      </c>
      <c r="B481" s="32" t="s">
        <v>2413</v>
      </c>
      <c r="C481" s="32" t="s">
        <v>2415</v>
      </c>
      <c r="D481" s="33" t="s">
        <v>2419</v>
      </c>
      <c r="E481" s="18" t="s">
        <v>581</v>
      </c>
      <c r="F481" s="10">
        <v>437</v>
      </c>
      <c r="G481" s="11">
        <v>1</v>
      </c>
      <c r="J481" s="18">
        <v>5.2</v>
      </c>
      <c r="K481" s="10">
        <v>2</v>
      </c>
      <c r="L481" s="11">
        <v>4.5766590389016018E-3</v>
      </c>
      <c r="N481" s="18">
        <v>2.5</v>
      </c>
      <c r="O481" s="10">
        <v>5</v>
      </c>
      <c r="P481" s="11">
        <v>1.1441647597254004E-2</v>
      </c>
    </row>
    <row r="482" spans="1:16" x14ac:dyDescent="0.25">
      <c r="A482" s="18">
        <v>11</v>
      </c>
      <c r="B482" s="10">
        <v>1</v>
      </c>
      <c r="C482" s="11">
        <v>2.2883295194508009E-3</v>
      </c>
      <c r="D482">
        <f>AVERAGE(A482:A574)</f>
        <v>104.76590909090909</v>
      </c>
      <c r="J482" s="18">
        <v>5.3</v>
      </c>
      <c r="K482" s="10">
        <v>3</v>
      </c>
      <c r="L482" s="11">
        <v>6.8649885583524023E-3</v>
      </c>
      <c r="N482" s="18">
        <v>2.6</v>
      </c>
      <c r="O482" s="10">
        <v>4</v>
      </c>
      <c r="P482" s="11">
        <v>9.1533180778032037E-3</v>
      </c>
    </row>
    <row r="483" spans="1:16" x14ac:dyDescent="0.25">
      <c r="A483" s="18">
        <v>11.1</v>
      </c>
      <c r="B483" s="10">
        <v>1</v>
      </c>
      <c r="C483" s="11">
        <v>2.2883295194508009E-3</v>
      </c>
      <c r="D483" s="33" t="s">
        <v>2498</v>
      </c>
      <c r="E483" s="17" t="s">
        <v>44</v>
      </c>
      <c r="F483" t="s">
        <v>51</v>
      </c>
      <c r="J483" s="18">
        <v>5.4</v>
      </c>
      <c r="K483" s="10">
        <v>3</v>
      </c>
      <c r="L483" s="11">
        <v>6.8649885583524023E-3</v>
      </c>
      <c r="N483" s="18">
        <v>2.7</v>
      </c>
      <c r="O483" s="10">
        <v>3</v>
      </c>
      <c r="P483" s="11">
        <v>6.8649885583524023E-3</v>
      </c>
    </row>
    <row r="484" spans="1:16" x14ac:dyDescent="0.25">
      <c r="A484" s="18">
        <v>11.2</v>
      </c>
      <c r="B484" s="10">
        <v>1</v>
      </c>
      <c r="C484" s="11">
        <v>2.2883295194508009E-3</v>
      </c>
      <c r="D484">
        <f>_xlfn.STDEV.P(A482:A570)</f>
        <v>51.968366440914693</v>
      </c>
      <c r="J484" s="18">
        <v>5.5</v>
      </c>
      <c r="K484" s="10">
        <v>3</v>
      </c>
      <c r="L484" s="11">
        <v>6.8649885583524023E-3</v>
      </c>
      <c r="N484" s="18">
        <v>2.8</v>
      </c>
      <c r="O484" s="10">
        <v>3</v>
      </c>
      <c r="P484" s="11">
        <v>6.8649885583524023E-3</v>
      </c>
    </row>
    <row r="485" spans="1:16" x14ac:dyDescent="0.25">
      <c r="A485" s="18">
        <v>11.8</v>
      </c>
      <c r="B485" s="10">
        <v>1</v>
      </c>
      <c r="C485" s="11">
        <v>2.2883295194508009E-3</v>
      </c>
      <c r="E485" s="17" t="s">
        <v>2425</v>
      </c>
      <c r="F485" s="32" t="s">
        <v>2413</v>
      </c>
      <c r="G485" s="32" t="s">
        <v>2415</v>
      </c>
      <c r="J485" s="18">
        <v>5.6</v>
      </c>
      <c r="K485" s="10">
        <v>4</v>
      </c>
      <c r="L485" s="11">
        <v>9.1533180778032037E-3</v>
      </c>
      <c r="N485" s="18">
        <v>2.9</v>
      </c>
      <c r="O485" s="10">
        <v>4</v>
      </c>
      <c r="P485" s="11">
        <v>9.1533180778032037E-3</v>
      </c>
    </row>
    <row r="486" spans="1:16" x14ac:dyDescent="0.25">
      <c r="A486" s="18">
        <v>11.9</v>
      </c>
      <c r="B486" s="10">
        <v>1</v>
      </c>
      <c r="C486" s="11">
        <v>2.2883295194508009E-3</v>
      </c>
      <c r="E486" s="18" t="s">
        <v>50</v>
      </c>
      <c r="F486" s="10">
        <v>207</v>
      </c>
      <c r="G486" s="11">
        <v>0.47368421052631576</v>
      </c>
      <c r="J486" s="18">
        <v>5.7</v>
      </c>
      <c r="K486" s="10">
        <v>1</v>
      </c>
      <c r="L486" s="11">
        <v>2.2883295194508009E-3</v>
      </c>
      <c r="N486" s="18">
        <v>3.1</v>
      </c>
      <c r="O486" s="10">
        <v>3</v>
      </c>
      <c r="P486" s="11">
        <v>6.8649885583524023E-3</v>
      </c>
    </row>
    <row r="487" spans="1:16" x14ac:dyDescent="0.25">
      <c r="A487" s="18">
        <v>12</v>
      </c>
      <c r="B487" s="10">
        <v>1</v>
      </c>
      <c r="C487" s="11">
        <v>2.2883295194508009E-3</v>
      </c>
      <c r="E487" s="18" t="s">
        <v>52</v>
      </c>
      <c r="F487" s="10">
        <v>142</v>
      </c>
      <c r="G487" s="11">
        <v>0.32494279176201374</v>
      </c>
      <c r="J487" s="18">
        <v>5.8</v>
      </c>
      <c r="K487" s="10">
        <v>5</v>
      </c>
      <c r="L487" s="11">
        <v>1.1441647597254004E-2</v>
      </c>
      <c r="N487" s="18">
        <v>3.2</v>
      </c>
      <c r="O487" s="10">
        <v>4</v>
      </c>
      <c r="P487" s="11">
        <v>9.1533180778032037E-3</v>
      </c>
    </row>
    <row r="488" spans="1:16" x14ac:dyDescent="0.25">
      <c r="A488" s="18">
        <v>12.2</v>
      </c>
      <c r="B488" s="10">
        <v>1</v>
      </c>
      <c r="C488" s="11">
        <v>2.2883295194508009E-3</v>
      </c>
      <c r="E488" s="18" t="s">
        <v>51</v>
      </c>
      <c r="F488" s="10">
        <v>3</v>
      </c>
      <c r="G488" s="11">
        <v>6.8649885583524023E-3</v>
      </c>
      <c r="J488" s="18">
        <v>5.9</v>
      </c>
      <c r="K488" s="10">
        <v>1</v>
      </c>
      <c r="L488" s="11">
        <v>2.2883295194508009E-3</v>
      </c>
      <c r="N488" s="18">
        <v>3.3</v>
      </c>
      <c r="O488" s="10">
        <v>5</v>
      </c>
      <c r="P488" s="11">
        <v>1.1441647597254004E-2</v>
      </c>
    </row>
    <row r="489" spans="1:16" x14ac:dyDescent="0.25">
      <c r="A489" s="18">
        <v>12.9</v>
      </c>
      <c r="B489" s="10">
        <v>1</v>
      </c>
      <c r="C489" s="11">
        <v>2.2883295194508009E-3</v>
      </c>
      <c r="E489" s="18" t="s">
        <v>2416</v>
      </c>
      <c r="F489" s="10">
        <v>85</v>
      </c>
      <c r="G489" s="11">
        <v>0.19450800915331809</v>
      </c>
      <c r="J489" s="18">
        <v>6</v>
      </c>
      <c r="K489" s="10">
        <v>1</v>
      </c>
      <c r="L489" s="11">
        <v>2.2883295194508009E-3</v>
      </c>
      <c r="N489" s="18">
        <v>3.4</v>
      </c>
      <c r="O489" s="10">
        <v>6</v>
      </c>
      <c r="P489" s="11">
        <v>1.3729977116704805E-2</v>
      </c>
    </row>
    <row r="490" spans="1:16" x14ac:dyDescent="0.25">
      <c r="A490" s="18">
        <v>13.2</v>
      </c>
      <c r="B490" s="10">
        <v>2</v>
      </c>
      <c r="C490" s="11">
        <v>4.5766590389016018E-3</v>
      </c>
      <c r="E490" s="18" t="s">
        <v>581</v>
      </c>
      <c r="F490" s="10">
        <v>437</v>
      </c>
      <c r="G490" s="11">
        <v>1</v>
      </c>
      <c r="J490" s="18">
        <v>6.1</v>
      </c>
      <c r="K490" s="10">
        <v>1</v>
      </c>
      <c r="L490" s="11">
        <v>2.2883295194508009E-3</v>
      </c>
      <c r="N490" s="18">
        <v>3.5</v>
      </c>
      <c r="O490" s="10">
        <v>3</v>
      </c>
      <c r="P490" s="11">
        <v>6.8649885583524023E-3</v>
      </c>
    </row>
    <row r="491" spans="1:16" x14ac:dyDescent="0.25">
      <c r="A491" s="18">
        <v>13.4</v>
      </c>
      <c r="B491" s="10">
        <v>1</v>
      </c>
      <c r="C491" s="11">
        <v>2.2883295194508009E-3</v>
      </c>
      <c r="E491" s="17" t="s">
        <v>44</v>
      </c>
      <c r="F491" t="s">
        <v>51</v>
      </c>
      <c r="J491" s="18">
        <v>6.2</v>
      </c>
      <c r="K491" s="10">
        <v>3</v>
      </c>
      <c r="L491" s="11">
        <v>6.8649885583524023E-3</v>
      </c>
      <c r="N491" s="18">
        <v>3.6</v>
      </c>
      <c r="O491" s="10">
        <v>2</v>
      </c>
      <c r="P491" s="11">
        <v>4.5766590389016018E-3</v>
      </c>
    </row>
    <row r="492" spans="1:16" x14ac:dyDescent="0.25">
      <c r="A492" s="18">
        <v>13.6</v>
      </c>
      <c r="B492" s="10">
        <v>1</v>
      </c>
      <c r="C492" s="11">
        <v>2.2883295194508009E-3</v>
      </c>
      <c r="J492" s="18">
        <v>6.3</v>
      </c>
      <c r="K492" s="10">
        <v>1</v>
      </c>
      <c r="L492" s="11">
        <v>2.2883295194508009E-3</v>
      </c>
      <c r="N492" s="18">
        <v>3.7</v>
      </c>
      <c r="O492" s="10">
        <v>1</v>
      </c>
      <c r="P492" s="11">
        <v>2.2883295194508009E-3</v>
      </c>
    </row>
    <row r="493" spans="1:16" x14ac:dyDescent="0.25">
      <c r="A493" s="18">
        <v>13.7</v>
      </c>
      <c r="B493" s="10">
        <v>1</v>
      </c>
      <c r="C493" s="11">
        <v>2.2883295194508009E-3</v>
      </c>
      <c r="E493" s="17" t="s">
        <v>35</v>
      </c>
      <c r="F493" s="32" t="s">
        <v>2413</v>
      </c>
      <c r="G493" s="32" t="s">
        <v>2415</v>
      </c>
      <c r="J493" s="18">
        <v>6.4</v>
      </c>
      <c r="K493" s="10">
        <v>1</v>
      </c>
      <c r="L493" s="11">
        <v>2.2883295194508009E-3</v>
      </c>
      <c r="N493" s="18">
        <v>4</v>
      </c>
      <c r="O493" s="10">
        <v>3</v>
      </c>
      <c r="P493" s="11">
        <v>6.8649885583524023E-3</v>
      </c>
    </row>
    <row r="494" spans="1:16" x14ac:dyDescent="0.25">
      <c r="A494" s="18">
        <v>13.8</v>
      </c>
      <c r="B494" s="10">
        <v>1</v>
      </c>
      <c r="C494" s="11">
        <v>2.2883295194508009E-3</v>
      </c>
      <c r="E494" s="18" t="s">
        <v>50</v>
      </c>
      <c r="F494" s="10">
        <v>149</v>
      </c>
      <c r="G494" s="11">
        <v>0.34096109839816935</v>
      </c>
      <c r="J494" s="18">
        <v>6.5</v>
      </c>
      <c r="K494" s="10">
        <v>2</v>
      </c>
      <c r="L494" s="11">
        <v>4.5766590389016018E-3</v>
      </c>
      <c r="N494" s="18">
        <v>4.2</v>
      </c>
      <c r="O494" s="10">
        <v>3</v>
      </c>
      <c r="P494" s="11">
        <v>6.8649885583524023E-3</v>
      </c>
    </row>
    <row r="495" spans="1:16" x14ac:dyDescent="0.25">
      <c r="A495" s="18">
        <v>13.9</v>
      </c>
      <c r="B495" s="10">
        <v>1</v>
      </c>
      <c r="C495" s="11">
        <v>2.2883295194508009E-3</v>
      </c>
      <c r="E495" s="18" t="s">
        <v>51</v>
      </c>
      <c r="F495" s="10">
        <v>285</v>
      </c>
      <c r="G495" s="11">
        <v>0.65217391304347827</v>
      </c>
      <c r="J495" s="18">
        <v>6.6</v>
      </c>
      <c r="K495" s="10">
        <v>2</v>
      </c>
      <c r="L495" s="11">
        <v>4.5766590389016018E-3</v>
      </c>
      <c r="N495" s="18">
        <v>4.5</v>
      </c>
      <c r="O495" s="10">
        <v>1</v>
      </c>
      <c r="P495" s="11">
        <v>2.2883295194508009E-3</v>
      </c>
    </row>
    <row r="496" spans="1:16" x14ac:dyDescent="0.25">
      <c r="A496" s="18">
        <v>14.3</v>
      </c>
      <c r="B496" s="10">
        <v>1</v>
      </c>
      <c r="C496" s="11">
        <v>2.2883295194508009E-3</v>
      </c>
      <c r="E496" s="18" t="s">
        <v>2416</v>
      </c>
      <c r="F496" s="10">
        <v>3</v>
      </c>
      <c r="G496" s="11">
        <v>6.8649885583524023E-3</v>
      </c>
      <c r="J496" s="18">
        <v>6.8</v>
      </c>
      <c r="K496" s="10">
        <v>2</v>
      </c>
      <c r="L496" s="11">
        <v>4.5766590389016018E-3</v>
      </c>
      <c r="N496" s="18">
        <v>4.7</v>
      </c>
      <c r="O496" s="10">
        <v>1</v>
      </c>
      <c r="P496" s="11">
        <v>2.2883295194508009E-3</v>
      </c>
    </row>
    <row r="497" spans="1:16" x14ac:dyDescent="0.25">
      <c r="A497" s="18">
        <v>14.5</v>
      </c>
      <c r="B497" s="10">
        <v>1</v>
      </c>
      <c r="C497" s="11">
        <v>2.2883295194508009E-3</v>
      </c>
      <c r="E497" s="18" t="s">
        <v>581</v>
      </c>
      <c r="F497" s="10">
        <v>437</v>
      </c>
      <c r="G497" s="11">
        <v>1</v>
      </c>
      <c r="J497" s="18">
        <v>8.8000000000000007</v>
      </c>
      <c r="K497" s="10">
        <v>1</v>
      </c>
      <c r="L497" s="11">
        <v>2.2883295194508009E-3</v>
      </c>
      <c r="N497" s="18">
        <v>4.9000000000000004</v>
      </c>
      <c r="O497" s="10">
        <v>1</v>
      </c>
      <c r="P497" s="11">
        <v>2.2883295194508009E-3</v>
      </c>
    </row>
    <row r="498" spans="1:16" x14ac:dyDescent="0.25">
      <c r="A498" s="18">
        <v>14.6</v>
      </c>
      <c r="B498" s="10">
        <v>1</v>
      </c>
      <c r="C498" s="11">
        <v>2.2883295194508009E-3</v>
      </c>
      <c r="J498" s="18" t="s">
        <v>52</v>
      </c>
      <c r="K498" s="10">
        <v>142</v>
      </c>
      <c r="L498" s="11">
        <v>0.32494279176201374</v>
      </c>
      <c r="N498" s="18" t="s">
        <v>52</v>
      </c>
      <c r="O498" s="10">
        <v>142</v>
      </c>
      <c r="P498" s="11">
        <v>0.32494279176201374</v>
      </c>
    </row>
    <row r="499" spans="1:16" x14ac:dyDescent="0.25">
      <c r="A499" s="18">
        <v>15.2</v>
      </c>
      <c r="B499" s="10">
        <v>1</v>
      </c>
      <c r="C499" s="11">
        <v>2.2883295194508009E-3</v>
      </c>
      <c r="E499" s="17" t="s">
        <v>44</v>
      </c>
      <c r="F499" t="s">
        <v>51</v>
      </c>
      <c r="J499" s="18" t="s">
        <v>2416</v>
      </c>
      <c r="K499" s="10">
        <v>147</v>
      </c>
      <c r="L499" s="11">
        <v>0.33638443935926776</v>
      </c>
      <c r="N499" s="18" t="s">
        <v>2416</v>
      </c>
      <c r="O499" s="10">
        <v>161</v>
      </c>
      <c r="P499" s="11">
        <v>0.36842105263157893</v>
      </c>
    </row>
    <row r="500" spans="1:16" x14ac:dyDescent="0.25">
      <c r="A500" s="18">
        <v>18.100000000000001</v>
      </c>
      <c r="B500" s="10">
        <v>1</v>
      </c>
      <c r="C500" s="11">
        <v>2.2883295194508009E-3</v>
      </c>
      <c r="J500" s="18" t="s">
        <v>581</v>
      </c>
      <c r="K500" s="10">
        <v>437</v>
      </c>
      <c r="L500" s="11">
        <v>1</v>
      </c>
      <c r="N500" s="18" t="s">
        <v>581</v>
      </c>
      <c r="O500" s="10">
        <v>437</v>
      </c>
      <c r="P500" s="11">
        <v>1</v>
      </c>
    </row>
    <row r="501" spans="1:16" x14ac:dyDescent="0.25">
      <c r="A501" s="18">
        <v>82</v>
      </c>
      <c r="B501" s="10">
        <v>1</v>
      </c>
      <c r="C501" s="11">
        <v>2.2883295194508009E-3</v>
      </c>
      <c r="E501" s="17" t="s">
        <v>36</v>
      </c>
      <c r="F501" s="32" t="s">
        <v>2413</v>
      </c>
      <c r="G501" s="32" t="s">
        <v>2415</v>
      </c>
    </row>
    <row r="502" spans="1:16" x14ac:dyDescent="0.25">
      <c r="A502" s="18">
        <v>86</v>
      </c>
      <c r="B502" s="10">
        <v>1</v>
      </c>
      <c r="C502" s="11">
        <v>2.2883295194508009E-3</v>
      </c>
      <c r="E502" s="18" t="s">
        <v>50</v>
      </c>
      <c r="F502" s="10">
        <v>54</v>
      </c>
      <c r="G502" s="11">
        <v>0.12356979405034325</v>
      </c>
    </row>
    <row r="503" spans="1:16" x14ac:dyDescent="0.25">
      <c r="A503" s="18">
        <v>89</v>
      </c>
      <c r="B503" s="10">
        <v>3</v>
      </c>
      <c r="C503" s="11">
        <v>6.8649885583524023E-3</v>
      </c>
      <c r="E503" s="18" t="s">
        <v>51</v>
      </c>
      <c r="F503" s="10">
        <v>383</v>
      </c>
      <c r="G503" s="11">
        <v>0.8764302059496567</v>
      </c>
    </row>
    <row r="504" spans="1:16" x14ac:dyDescent="0.25">
      <c r="A504" s="18">
        <v>93</v>
      </c>
      <c r="B504" s="10">
        <v>1</v>
      </c>
      <c r="C504" s="11">
        <v>2.2883295194508009E-3</v>
      </c>
      <c r="E504" s="18" t="s">
        <v>581</v>
      </c>
      <c r="F504" s="10">
        <v>437</v>
      </c>
      <c r="G504" s="11">
        <v>1</v>
      </c>
    </row>
    <row r="505" spans="1:16" x14ac:dyDescent="0.25">
      <c r="A505" s="18">
        <v>94</v>
      </c>
      <c r="B505" s="10">
        <v>2</v>
      </c>
      <c r="C505" s="11">
        <v>4.5766590389016018E-3</v>
      </c>
    </row>
    <row r="506" spans="1:16" x14ac:dyDescent="0.25">
      <c r="A506" s="18">
        <v>97</v>
      </c>
      <c r="B506" s="10">
        <v>2</v>
      </c>
      <c r="C506" s="11">
        <v>4.5766590389016018E-3</v>
      </c>
    </row>
    <row r="507" spans="1:16" x14ac:dyDescent="0.25">
      <c r="A507" s="18">
        <v>100</v>
      </c>
      <c r="B507" s="10">
        <v>1</v>
      </c>
      <c r="C507" s="11">
        <v>2.2883295194508009E-3</v>
      </c>
      <c r="E507" s="17" t="s">
        <v>44</v>
      </c>
      <c r="F507" t="s">
        <v>51</v>
      </c>
      <c r="J507" s="17" t="s">
        <v>44</v>
      </c>
      <c r="K507" t="s">
        <v>51</v>
      </c>
    </row>
    <row r="508" spans="1:16" x14ac:dyDescent="0.25">
      <c r="A508" s="18">
        <v>101</v>
      </c>
      <c r="B508" s="10">
        <v>4</v>
      </c>
      <c r="C508" s="11">
        <v>9.1533180778032037E-3</v>
      </c>
    </row>
    <row r="509" spans="1:16" x14ac:dyDescent="0.25">
      <c r="A509" s="18">
        <v>102</v>
      </c>
      <c r="B509" s="10">
        <v>3</v>
      </c>
      <c r="C509" s="11">
        <v>6.8649885583524023E-3</v>
      </c>
      <c r="E509" s="17" t="s">
        <v>37</v>
      </c>
      <c r="F509" s="32" t="s">
        <v>2413</v>
      </c>
      <c r="G509" s="32" t="s">
        <v>2415</v>
      </c>
      <c r="J509" s="17" t="s">
        <v>2426</v>
      </c>
      <c r="K509" s="32" t="s">
        <v>2413</v>
      </c>
      <c r="L509" s="32" t="s">
        <v>2415</v>
      </c>
    </row>
    <row r="510" spans="1:16" x14ac:dyDescent="0.25">
      <c r="A510" s="18">
        <v>103</v>
      </c>
      <c r="B510" s="10">
        <v>3</v>
      </c>
      <c r="C510" s="11">
        <v>6.8649885583524023E-3</v>
      </c>
      <c r="E510" s="18" t="s">
        <v>50</v>
      </c>
      <c r="F510" s="10">
        <v>271</v>
      </c>
      <c r="G510" s="11">
        <v>0.62013729977116705</v>
      </c>
      <c r="J510" s="18" t="s">
        <v>50</v>
      </c>
      <c r="K510" s="10">
        <v>398</v>
      </c>
      <c r="L510" s="11">
        <v>0.91075514874141872</v>
      </c>
    </row>
    <row r="511" spans="1:16" x14ac:dyDescent="0.25">
      <c r="A511" s="18">
        <v>105</v>
      </c>
      <c r="B511" s="10">
        <v>3</v>
      </c>
      <c r="C511" s="11">
        <v>6.8649885583524023E-3</v>
      </c>
      <c r="E511" s="18" t="s">
        <v>51</v>
      </c>
      <c r="F511" s="10">
        <v>148</v>
      </c>
      <c r="G511" s="11">
        <v>0.33867276887871856</v>
      </c>
      <c r="J511" s="18" t="s">
        <v>51</v>
      </c>
      <c r="K511" s="10">
        <v>39</v>
      </c>
      <c r="L511" s="11">
        <v>8.924485125858124E-2</v>
      </c>
    </row>
    <row r="512" spans="1:16" x14ac:dyDescent="0.25">
      <c r="A512" s="18">
        <v>107</v>
      </c>
      <c r="B512" s="10">
        <v>1</v>
      </c>
      <c r="C512" s="11">
        <v>2.2883295194508009E-3</v>
      </c>
      <c r="E512" s="18" t="s">
        <v>2416</v>
      </c>
      <c r="F512" s="10">
        <v>18</v>
      </c>
      <c r="G512" s="11">
        <v>4.1189931350114416E-2</v>
      </c>
      <c r="J512" s="18" t="s">
        <v>581</v>
      </c>
      <c r="K512" s="10">
        <v>437</v>
      </c>
      <c r="L512" s="11">
        <v>1</v>
      </c>
    </row>
    <row r="513" spans="1:17" x14ac:dyDescent="0.25">
      <c r="A513" s="18">
        <v>108</v>
      </c>
      <c r="B513" s="10">
        <v>5</v>
      </c>
      <c r="C513" s="11">
        <v>1.1441647597254004E-2</v>
      </c>
      <c r="E513" s="18" t="s">
        <v>581</v>
      </c>
      <c r="F513" s="10">
        <v>437</v>
      </c>
      <c r="G513" s="11">
        <v>1</v>
      </c>
    </row>
    <row r="514" spans="1:17" x14ac:dyDescent="0.25">
      <c r="A514" s="18">
        <v>109</v>
      </c>
      <c r="B514" s="10">
        <v>4</v>
      </c>
      <c r="C514" s="11">
        <v>9.1533180778032037E-3</v>
      </c>
    </row>
    <row r="515" spans="1:17" x14ac:dyDescent="0.25">
      <c r="A515" s="18">
        <v>110</v>
      </c>
      <c r="B515" s="10">
        <v>8</v>
      </c>
      <c r="C515" s="11">
        <v>1.8306636155606407E-2</v>
      </c>
      <c r="J515" s="17" t="s">
        <v>44</v>
      </c>
      <c r="K515" t="s">
        <v>51</v>
      </c>
    </row>
    <row r="516" spans="1:17" x14ac:dyDescent="0.25">
      <c r="A516" s="18">
        <v>111</v>
      </c>
      <c r="B516" s="10">
        <v>5</v>
      </c>
      <c r="C516" s="11">
        <v>1.1441647597254004E-2</v>
      </c>
      <c r="E516" s="17" t="s">
        <v>44</v>
      </c>
      <c r="F516" t="s">
        <v>51</v>
      </c>
      <c r="P516" t="s">
        <v>2489</v>
      </c>
      <c r="Q516" t="str">
        <f>CONCATENATE(GETPIVOTDATA("Number of Patients",$E$469,"ACEI","Yes"), " (±", GETPIVOTDATA("Percentage",$E$469,"ACEI","Yes"), ")")</f>
        <v>126 (±0.288329519450801)</v>
      </c>
    </row>
    <row r="517" spans="1:17" x14ac:dyDescent="0.25">
      <c r="A517" s="18">
        <v>112</v>
      </c>
      <c r="B517" s="10">
        <v>4</v>
      </c>
      <c r="C517" s="11">
        <v>9.1533180778032037E-3</v>
      </c>
      <c r="J517" s="17" t="s">
        <v>39</v>
      </c>
      <c r="K517" s="32" t="s">
        <v>2413</v>
      </c>
      <c r="L517" s="32" t="s">
        <v>2415</v>
      </c>
      <c r="P517" t="s">
        <v>2490</v>
      </c>
      <c r="Q517" t="str">
        <f>CONCATENATE(GETPIVOTDATA("Number of Patients",$E$485,"Sacubitril/valsartan","Yes"), " (±", GETPIVOTDATA("Percentage",$E$485,"Sacubitril/valsartan","Yes"), ")")</f>
        <v>3 (±0.0068649885583524)</v>
      </c>
    </row>
    <row r="518" spans="1:17" x14ac:dyDescent="0.25">
      <c r="A518" s="18">
        <v>113</v>
      </c>
      <c r="B518" s="10">
        <v>7</v>
      </c>
      <c r="C518" s="11">
        <v>1.6018306636155607E-2</v>
      </c>
      <c r="E518" s="17" t="s">
        <v>40</v>
      </c>
      <c r="F518" s="32" t="s">
        <v>2413</v>
      </c>
      <c r="G518" s="32" t="s">
        <v>2415</v>
      </c>
      <c r="J518" s="18" t="s">
        <v>50</v>
      </c>
      <c r="K518" s="10">
        <v>207</v>
      </c>
      <c r="L518" s="11">
        <v>0.47368421052631576</v>
      </c>
      <c r="P518" t="s">
        <v>2491</v>
      </c>
      <c r="Q518" t="str">
        <f>CONCATENATE(GETPIVOTDATA("Number of Patients",$E$493,"Beta-blockers","Yes"), " (±", GETPIVOTDATA("Percentage",$E$493,"Beta-blockers","Yes"), ")")</f>
        <v>285 (±0.652173913043478)</v>
      </c>
    </row>
    <row r="519" spans="1:17" x14ac:dyDescent="0.25">
      <c r="A519" s="18">
        <v>114</v>
      </c>
      <c r="B519" s="10">
        <v>3</v>
      </c>
      <c r="C519" s="11">
        <v>6.8649885583524023E-3</v>
      </c>
      <c r="E519" s="18" t="s">
        <v>50</v>
      </c>
      <c r="F519" s="10">
        <v>389</v>
      </c>
      <c r="G519" s="11">
        <v>0.89016018306636158</v>
      </c>
      <c r="J519" s="18" t="s">
        <v>51</v>
      </c>
      <c r="K519" s="10">
        <v>228</v>
      </c>
      <c r="L519" s="11">
        <v>0.52173913043478259</v>
      </c>
      <c r="P519" t="s">
        <v>2492</v>
      </c>
      <c r="Q519" t="str">
        <f>CONCATENATE(GETPIVOTDATA("Number of Patients",$E$501,"Diuretics","Yes"), " (±", GETPIVOTDATA("Percentage",$E$501,"Diuretics","Yes"), ")")</f>
        <v>383 (±0.876430205949657)</v>
      </c>
    </row>
    <row r="520" spans="1:17" x14ac:dyDescent="0.25">
      <c r="A520" s="18">
        <v>115</v>
      </c>
      <c r="B520" s="10">
        <v>7</v>
      </c>
      <c r="C520" s="11">
        <v>1.6018306636155607E-2</v>
      </c>
      <c r="E520" s="18" t="s">
        <v>51</v>
      </c>
      <c r="F520" s="10">
        <v>47</v>
      </c>
      <c r="G520" s="11">
        <v>0.10755148741418764</v>
      </c>
      <c r="J520" s="18" t="s">
        <v>2416</v>
      </c>
      <c r="K520" s="10">
        <v>2</v>
      </c>
      <c r="L520" s="11">
        <v>4.5766590389016018E-3</v>
      </c>
      <c r="P520" t="s">
        <v>2493</v>
      </c>
      <c r="Q520" t="str">
        <f>CONCATENATE(GETPIVOTDATA("Number of Patients",$E$509,"Aldosterone Antagonists","Yes"), " (±", GETPIVOTDATA("Percentage",$E$509,"Aldosterone Antagonists","Yes"), ")")</f>
        <v>148 (±0.338672768878719)</v>
      </c>
    </row>
    <row r="521" spans="1:17" x14ac:dyDescent="0.25">
      <c r="A521" s="18">
        <v>116</v>
      </c>
      <c r="B521" s="10">
        <v>3</v>
      </c>
      <c r="C521" s="11">
        <v>6.8649885583524023E-3</v>
      </c>
      <c r="E521" s="18" t="s">
        <v>2416</v>
      </c>
      <c r="F521" s="10">
        <v>1</v>
      </c>
      <c r="G521" s="11">
        <v>2.2883295194508009E-3</v>
      </c>
      <c r="J521" s="18" t="s">
        <v>581</v>
      </c>
      <c r="K521" s="10">
        <v>437</v>
      </c>
      <c r="L521" s="11">
        <v>1</v>
      </c>
      <c r="P521" t="s">
        <v>2494</v>
      </c>
      <c r="Q521" t="str">
        <f>CONCATENATE(GETPIVOTDATA("Number of Patients",$J$509,"Digoxin","Yes"), " (±", GETPIVOTDATA("Percentage",$J$509,"Digoxin","Yes"), ")")</f>
        <v>39 (±0.0892448512585812)</v>
      </c>
    </row>
    <row r="522" spans="1:17" x14ac:dyDescent="0.25">
      <c r="A522" s="18">
        <v>117</v>
      </c>
      <c r="B522" s="10">
        <v>1</v>
      </c>
      <c r="C522" s="11">
        <v>2.2883295194508009E-3</v>
      </c>
      <c r="E522" s="18" t="s">
        <v>581</v>
      </c>
      <c r="F522" s="10">
        <v>437</v>
      </c>
      <c r="G522" s="11">
        <v>1</v>
      </c>
      <c r="P522" t="s">
        <v>2495</v>
      </c>
    </row>
    <row r="523" spans="1:17" x14ac:dyDescent="0.25">
      <c r="A523" s="18">
        <v>118</v>
      </c>
      <c r="B523" s="10">
        <v>7</v>
      </c>
      <c r="C523" s="11">
        <v>1.6018306636155607E-2</v>
      </c>
      <c r="P523" t="s">
        <v>2496</v>
      </c>
      <c r="Q523" t="str">
        <f>CONCATENATE(GETPIVOTDATA("Number of Patients",$J$517,"Statins","Yes"), " (±", GETPIVOTDATA("Percentage",$J$517,"Statins","Yes"), ")")</f>
        <v>228 (±0.521739130434783)</v>
      </c>
    </row>
    <row r="524" spans="1:17" x14ac:dyDescent="0.25">
      <c r="A524" s="18">
        <v>119</v>
      </c>
      <c r="B524" s="10">
        <v>4</v>
      </c>
      <c r="C524" s="11">
        <v>9.1533180778032037E-3</v>
      </c>
      <c r="P524" t="s">
        <v>2497</v>
      </c>
      <c r="Q524" t="str">
        <f>CONCATENATE(GETPIVOTDATA("Number of Patients",$J$517,"Statins","Yes"), " (±", GETPIVOTDATA("Percentage",$J$517,"Statins","Yes"), ")")</f>
        <v>228 (±0.521739130434783)</v>
      </c>
    </row>
    <row r="525" spans="1:17" x14ac:dyDescent="0.25">
      <c r="A525" s="18">
        <v>120</v>
      </c>
      <c r="B525" s="10">
        <v>2</v>
      </c>
      <c r="C525" s="11">
        <v>4.5766590389016018E-3</v>
      </c>
    </row>
    <row r="526" spans="1:17" x14ac:dyDescent="0.25">
      <c r="A526" s="18">
        <v>121</v>
      </c>
      <c r="B526" s="10">
        <v>3</v>
      </c>
      <c r="C526" s="11">
        <v>6.8649885583524023E-3</v>
      </c>
    </row>
    <row r="527" spans="1:17" x14ac:dyDescent="0.25">
      <c r="A527" s="18">
        <v>122</v>
      </c>
      <c r="B527" s="10">
        <v>6</v>
      </c>
      <c r="C527" s="11">
        <v>1.3729977116704805E-2</v>
      </c>
    </row>
    <row r="528" spans="1:17" x14ac:dyDescent="0.25">
      <c r="A528" s="18">
        <v>123</v>
      </c>
      <c r="B528" s="10">
        <v>3</v>
      </c>
      <c r="C528" s="11">
        <v>6.8649885583524023E-3</v>
      </c>
    </row>
    <row r="529" spans="1:16" x14ac:dyDescent="0.25">
      <c r="A529" s="18">
        <v>124</v>
      </c>
      <c r="B529" s="10">
        <v>11</v>
      </c>
      <c r="C529" s="11">
        <v>2.5171624713958809E-2</v>
      </c>
    </row>
    <row r="530" spans="1:16" x14ac:dyDescent="0.25">
      <c r="A530" s="18">
        <v>125</v>
      </c>
      <c r="B530" s="10">
        <v>2</v>
      </c>
      <c r="C530" s="11">
        <v>4.5766590389016018E-3</v>
      </c>
    </row>
    <row r="531" spans="1:16" x14ac:dyDescent="0.25">
      <c r="A531" s="18">
        <v>126</v>
      </c>
      <c r="B531" s="10">
        <v>6</v>
      </c>
      <c r="C531" s="11">
        <v>1.3729977116704805E-2</v>
      </c>
    </row>
    <row r="532" spans="1:16" x14ac:dyDescent="0.25">
      <c r="A532" s="18">
        <v>127</v>
      </c>
      <c r="B532" s="10">
        <v>4</v>
      </c>
      <c r="C532" s="11">
        <v>9.1533180778032037E-3</v>
      </c>
    </row>
    <row r="533" spans="1:16" x14ac:dyDescent="0.25">
      <c r="A533" s="18">
        <v>128</v>
      </c>
      <c r="B533" s="10">
        <v>9</v>
      </c>
      <c r="C533" s="11">
        <v>2.0594965675057208E-2</v>
      </c>
      <c r="P533" t="s">
        <v>2518</v>
      </c>
    </row>
    <row r="534" spans="1:16" x14ac:dyDescent="0.25">
      <c r="A534" s="18">
        <v>129</v>
      </c>
      <c r="B534" s="10">
        <v>9</v>
      </c>
      <c r="C534" s="11">
        <v>2.0594965675057208E-2</v>
      </c>
    </row>
    <row r="535" spans="1:16" x14ac:dyDescent="0.25">
      <c r="A535" s="18">
        <v>130</v>
      </c>
      <c r="B535" s="10">
        <v>8</v>
      </c>
      <c r="C535" s="11">
        <v>1.8306636155606407E-2</v>
      </c>
    </row>
    <row r="536" spans="1:16" x14ac:dyDescent="0.25">
      <c r="A536" s="18">
        <v>131</v>
      </c>
      <c r="B536" s="10">
        <v>3</v>
      </c>
      <c r="C536" s="11">
        <v>6.8649885583524023E-3</v>
      </c>
    </row>
    <row r="537" spans="1:16" x14ac:dyDescent="0.25">
      <c r="A537" s="18">
        <v>132</v>
      </c>
      <c r="B537" s="10">
        <v>2</v>
      </c>
      <c r="C537" s="11">
        <v>4.5766590389016018E-3</v>
      </c>
    </row>
    <row r="538" spans="1:16" x14ac:dyDescent="0.25">
      <c r="A538" s="18">
        <v>133</v>
      </c>
      <c r="B538" s="10">
        <v>8</v>
      </c>
      <c r="C538" s="11">
        <v>1.8306636155606407E-2</v>
      </c>
    </row>
    <row r="539" spans="1:16" x14ac:dyDescent="0.25">
      <c r="A539" s="18">
        <v>134</v>
      </c>
      <c r="B539" s="10">
        <v>6</v>
      </c>
      <c r="C539" s="11">
        <v>1.3729977116704805E-2</v>
      </c>
    </row>
    <row r="540" spans="1:16" x14ac:dyDescent="0.25">
      <c r="A540" s="18">
        <v>135</v>
      </c>
      <c r="B540" s="10">
        <v>8</v>
      </c>
      <c r="C540" s="11">
        <v>1.8306636155606407E-2</v>
      </c>
    </row>
    <row r="541" spans="1:16" x14ac:dyDescent="0.25">
      <c r="A541" s="18">
        <v>136</v>
      </c>
      <c r="B541" s="10">
        <v>8</v>
      </c>
      <c r="C541" s="11">
        <v>1.8306636155606407E-2</v>
      </c>
    </row>
    <row r="542" spans="1:16" x14ac:dyDescent="0.25">
      <c r="A542" s="18">
        <v>137</v>
      </c>
      <c r="B542" s="10">
        <v>9</v>
      </c>
      <c r="C542" s="11">
        <v>2.0594965675057208E-2</v>
      </c>
    </row>
    <row r="543" spans="1:16" x14ac:dyDescent="0.25">
      <c r="A543" s="18">
        <v>138</v>
      </c>
      <c r="B543" s="10">
        <v>4</v>
      </c>
      <c r="C543" s="11">
        <v>9.1533180778032037E-3</v>
      </c>
    </row>
    <row r="544" spans="1:16" x14ac:dyDescent="0.25">
      <c r="A544" s="18">
        <v>139</v>
      </c>
      <c r="B544" s="10">
        <v>3</v>
      </c>
      <c r="C544" s="11">
        <v>6.8649885583524023E-3</v>
      </c>
    </row>
    <row r="545" spans="1:3" x14ac:dyDescent="0.25">
      <c r="A545" s="18">
        <v>140</v>
      </c>
      <c r="B545" s="10">
        <v>8</v>
      </c>
      <c r="C545" s="11">
        <v>1.8306636155606407E-2</v>
      </c>
    </row>
    <row r="546" spans="1:3" x14ac:dyDescent="0.25">
      <c r="A546" s="18">
        <v>142</v>
      </c>
      <c r="B546" s="10">
        <v>3</v>
      </c>
      <c r="C546" s="11">
        <v>6.8649885583524023E-3</v>
      </c>
    </row>
    <row r="547" spans="1:3" x14ac:dyDescent="0.25">
      <c r="A547" s="18">
        <v>143</v>
      </c>
      <c r="B547" s="10">
        <v>5</v>
      </c>
      <c r="C547" s="11">
        <v>1.1441647597254004E-2</v>
      </c>
    </row>
    <row r="548" spans="1:3" x14ac:dyDescent="0.25">
      <c r="A548" s="18">
        <v>144</v>
      </c>
      <c r="B548" s="10">
        <v>4</v>
      </c>
      <c r="C548" s="11">
        <v>9.1533180778032037E-3</v>
      </c>
    </row>
    <row r="549" spans="1:3" x14ac:dyDescent="0.25">
      <c r="A549" s="18">
        <v>145</v>
      </c>
      <c r="B549" s="10">
        <v>6</v>
      </c>
      <c r="C549" s="11">
        <v>1.3729977116704805E-2</v>
      </c>
    </row>
    <row r="550" spans="1:3" x14ac:dyDescent="0.25">
      <c r="A550" s="18">
        <v>146</v>
      </c>
      <c r="B550" s="10">
        <v>5</v>
      </c>
      <c r="C550" s="11">
        <v>1.1441647597254004E-2</v>
      </c>
    </row>
    <row r="551" spans="1:3" x14ac:dyDescent="0.25">
      <c r="A551" s="18">
        <v>147</v>
      </c>
      <c r="B551" s="10">
        <v>3</v>
      </c>
      <c r="C551" s="11">
        <v>6.8649885583524023E-3</v>
      </c>
    </row>
    <row r="552" spans="1:3" x14ac:dyDescent="0.25">
      <c r="A552" s="18">
        <v>148</v>
      </c>
      <c r="B552" s="10">
        <v>3</v>
      </c>
      <c r="C552" s="11">
        <v>6.8649885583524023E-3</v>
      </c>
    </row>
    <row r="553" spans="1:3" x14ac:dyDescent="0.25">
      <c r="A553" s="18">
        <v>149</v>
      </c>
      <c r="B553" s="10">
        <v>4</v>
      </c>
      <c r="C553" s="11">
        <v>9.1533180778032037E-3</v>
      </c>
    </row>
    <row r="554" spans="1:3" x14ac:dyDescent="0.25">
      <c r="A554" s="18">
        <v>151</v>
      </c>
      <c r="B554" s="10">
        <v>3</v>
      </c>
      <c r="C554" s="11">
        <v>6.8649885583524023E-3</v>
      </c>
    </row>
    <row r="555" spans="1:3" x14ac:dyDescent="0.25">
      <c r="A555" s="18">
        <v>152</v>
      </c>
      <c r="B555" s="10">
        <v>2</v>
      </c>
      <c r="C555" s="11">
        <v>4.5766590389016018E-3</v>
      </c>
    </row>
    <row r="556" spans="1:3" x14ac:dyDescent="0.25">
      <c r="A556" s="18">
        <v>153</v>
      </c>
      <c r="B556" s="10">
        <v>3</v>
      </c>
      <c r="C556" s="11">
        <v>6.8649885583524023E-3</v>
      </c>
    </row>
    <row r="557" spans="1:3" x14ac:dyDescent="0.25">
      <c r="A557" s="18">
        <v>154</v>
      </c>
      <c r="B557" s="10">
        <v>4</v>
      </c>
      <c r="C557" s="11">
        <v>9.1533180778032037E-3</v>
      </c>
    </row>
    <row r="558" spans="1:3" x14ac:dyDescent="0.25">
      <c r="A558" s="18">
        <v>155</v>
      </c>
      <c r="B558" s="10">
        <v>1</v>
      </c>
      <c r="C558" s="11">
        <v>2.2883295194508009E-3</v>
      </c>
    </row>
    <row r="559" spans="1:3" x14ac:dyDescent="0.25">
      <c r="A559" s="18">
        <v>156</v>
      </c>
      <c r="B559" s="10">
        <v>1</v>
      </c>
      <c r="C559" s="11">
        <v>2.2883295194508009E-3</v>
      </c>
    </row>
    <row r="560" spans="1:3" x14ac:dyDescent="0.25">
      <c r="A560" s="18">
        <v>157</v>
      </c>
      <c r="B560" s="10">
        <v>2</v>
      </c>
      <c r="C560" s="11">
        <v>4.5766590389016018E-3</v>
      </c>
    </row>
    <row r="561" spans="1:3" x14ac:dyDescent="0.25">
      <c r="A561" s="18">
        <v>158</v>
      </c>
      <c r="B561" s="10">
        <v>3</v>
      </c>
      <c r="C561" s="11">
        <v>6.8649885583524023E-3</v>
      </c>
    </row>
    <row r="562" spans="1:3" x14ac:dyDescent="0.25">
      <c r="A562" s="18">
        <v>159</v>
      </c>
      <c r="B562" s="10">
        <v>2</v>
      </c>
      <c r="C562" s="11">
        <v>4.5766590389016018E-3</v>
      </c>
    </row>
    <row r="563" spans="1:3" x14ac:dyDescent="0.25">
      <c r="A563" s="18">
        <v>160</v>
      </c>
      <c r="B563" s="10">
        <v>1</v>
      </c>
      <c r="C563" s="11">
        <v>2.2883295194508009E-3</v>
      </c>
    </row>
    <row r="564" spans="1:3" x14ac:dyDescent="0.25">
      <c r="A564" s="18">
        <v>161</v>
      </c>
      <c r="B564" s="10">
        <v>1</v>
      </c>
      <c r="C564" s="11">
        <v>2.2883295194508009E-3</v>
      </c>
    </row>
    <row r="565" spans="1:3" x14ac:dyDescent="0.25">
      <c r="A565" s="18">
        <v>162</v>
      </c>
      <c r="B565" s="10">
        <v>1</v>
      </c>
      <c r="C565" s="11">
        <v>2.2883295194508009E-3</v>
      </c>
    </row>
    <row r="566" spans="1:3" x14ac:dyDescent="0.25">
      <c r="A566" s="18">
        <v>164</v>
      </c>
      <c r="B566" s="10">
        <v>1</v>
      </c>
      <c r="C566" s="11">
        <v>2.2883295194508009E-3</v>
      </c>
    </row>
    <row r="567" spans="1:3" x14ac:dyDescent="0.25">
      <c r="A567" s="18">
        <v>165</v>
      </c>
      <c r="B567" s="10">
        <v>2</v>
      </c>
      <c r="C567" s="11">
        <v>4.5766590389016018E-3</v>
      </c>
    </row>
    <row r="568" spans="1:3" x14ac:dyDescent="0.25">
      <c r="A568" s="18">
        <v>169</v>
      </c>
      <c r="B568" s="10">
        <v>1</v>
      </c>
      <c r="C568" s="11">
        <v>2.2883295194508009E-3</v>
      </c>
    </row>
    <row r="569" spans="1:3" x14ac:dyDescent="0.25">
      <c r="A569" s="18">
        <v>176</v>
      </c>
      <c r="B569" s="10">
        <v>1</v>
      </c>
      <c r="C569" s="11">
        <v>2.2883295194508009E-3</v>
      </c>
    </row>
    <row r="570" spans="1:3" x14ac:dyDescent="0.25">
      <c r="A570" s="18" t="s">
        <v>2416</v>
      </c>
      <c r="B570" s="10">
        <v>150</v>
      </c>
      <c r="C570" s="11">
        <v>0.34324942791762014</v>
      </c>
    </row>
    <row r="571" spans="1:3" x14ac:dyDescent="0.25">
      <c r="A571" s="18" t="s">
        <v>581</v>
      </c>
      <c r="B571" s="10">
        <v>437</v>
      </c>
      <c r="C571" s="11">
        <v>1</v>
      </c>
    </row>
  </sheetData>
  <mergeCells count="22">
    <mergeCell ref="P49:P50"/>
    <mergeCell ref="O65:O66"/>
    <mergeCell ref="O47:O48"/>
    <mergeCell ref="P47:P48"/>
    <mergeCell ref="O41:O42"/>
    <mergeCell ref="P41:P42"/>
    <mergeCell ref="O28:O29"/>
    <mergeCell ref="P28:P29"/>
    <mergeCell ref="O26:O27"/>
    <mergeCell ref="P26:P27"/>
    <mergeCell ref="O23:O24"/>
    <mergeCell ref="P23:P24"/>
    <mergeCell ref="O20:O21"/>
    <mergeCell ref="P20:P21"/>
    <mergeCell ref="O18:O19"/>
    <mergeCell ref="P18:P19"/>
    <mergeCell ref="O16:O17"/>
    <mergeCell ref="P16:P17"/>
    <mergeCell ref="P14:P15"/>
    <mergeCell ref="O1:O3"/>
    <mergeCell ref="O6:O7"/>
    <mergeCell ref="P6:P7"/>
  </mergeCells>
  <pageMargins left="0.7" right="0.7" top="0.75" bottom="0.75" header="0.3" footer="0.3"/>
  <pageSetup paperSize="9" orientation="portrait" r:id="rId4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D648-144C-48FE-A303-077B4A17923A}">
  <dimension ref="A1:U571"/>
  <sheetViews>
    <sheetView tabSelected="1" topLeftCell="A55" zoomScale="85" zoomScaleNormal="85" workbookViewId="0">
      <selection activeCell="P23" sqref="P23:P24"/>
    </sheetView>
  </sheetViews>
  <sheetFormatPr defaultRowHeight="15" x14ac:dyDescent="0.25"/>
  <cols>
    <col min="1" max="1" width="16.5703125" bestFit="1" customWidth="1"/>
    <col min="2" max="2" width="18.5703125" bestFit="1" customWidth="1"/>
    <col min="3" max="3" width="11" bestFit="1" customWidth="1"/>
    <col min="4" max="4" width="18.7109375" customWidth="1"/>
    <col min="5" max="5" width="16.5703125" bestFit="1" customWidth="1"/>
    <col min="6" max="6" width="18.5703125" bestFit="1" customWidth="1"/>
    <col min="7" max="8" width="11" bestFit="1" customWidth="1"/>
    <col min="9" max="9" width="28.7109375" bestFit="1" customWidth="1"/>
    <col min="10" max="10" width="16.5703125" bestFit="1" customWidth="1"/>
    <col min="11" max="11" width="18.5703125" bestFit="1" customWidth="1"/>
    <col min="12" max="12" width="11" bestFit="1" customWidth="1"/>
    <col min="13" max="13" width="12.28515625" bestFit="1" customWidth="1"/>
    <col min="14" max="14" width="19.28515625" bestFit="1" customWidth="1"/>
    <col min="15" max="15" width="49" customWidth="1"/>
    <col min="16" max="16" width="46.42578125" customWidth="1"/>
    <col min="17" max="17" width="12.42578125" bestFit="1" customWidth="1"/>
    <col min="18" max="18" width="19.28515625" bestFit="1" customWidth="1"/>
    <col min="19" max="19" width="6.28515625" bestFit="1" customWidth="1"/>
    <col min="20" max="122" width="19.28515625" bestFit="1" customWidth="1"/>
    <col min="123" max="123" width="23.140625" bestFit="1" customWidth="1"/>
    <col min="124" max="124" width="24.140625" bestFit="1" customWidth="1"/>
  </cols>
  <sheetData>
    <row r="1" spans="1:18" ht="15.75" thickBot="1" x14ac:dyDescent="0.3">
      <c r="O1" s="68" t="s">
        <v>2433</v>
      </c>
      <c r="P1" s="67" t="s">
        <v>2434</v>
      </c>
      <c r="Q1" s="65"/>
      <c r="R1" s="66"/>
    </row>
    <row r="2" spans="1:18" ht="15.75" thickBot="1" x14ac:dyDescent="0.3">
      <c r="A2" s="17" t="s">
        <v>44</v>
      </c>
      <c r="B2" t="s">
        <v>50</v>
      </c>
      <c r="E2" s="17" t="s">
        <v>44</v>
      </c>
      <c r="F2" t="s">
        <v>50</v>
      </c>
      <c r="I2" s="17" t="s">
        <v>44</v>
      </c>
      <c r="J2" t="s">
        <v>50</v>
      </c>
      <c r="O2" s="69"/>
      <c r="P2" s="67" t="s">
        <v>2435</v>
      </c>
      <c r="Q2" s="65"/>
      <c r="R2" s="66"/>
    </row>
    <row r="3" spans="1:18" ht="15.75" thickBot="1" x14ac:dyDescent="0.3">
      <c r="O3" s="70"/>
      <c r="P3" s="54" t="s">
        <v>51</v>
      </c>
    </row>
    <row r="4" spans="1:18" ht="15.75" thickBot="1" x14ac:dyDescent="0.3">
      <c r="A4" s="17" t="s">
        <v>5</v>
      </c>
      <c r="B4" t="s">
        <v>573</v>
      </c>
      <c r="C4" t="s">
        <v>574</v>
      </c>
      <c r="D4" s="33" t="s">
        <v>2419</v>
      </c>
      <c r="E4" s="17" t="s">
        <v>580</v>
      </c>
      <c r="F4" t="s">
        <v>573</v>
      </c>
      <c r="G4" t="s">
        <v>574</v>
      </c>
      <c r="H4" s="53" t="s">
        <v>169</v>
      </c>
      <c r="I4" s="17" t="s">
        <v>2420</v>
      </c>
      <c r="J4" t="s">
        <v>2413</v>
      </c>
      <c r="K4" t="s">
        <v>2415</v>
      </c>
      <c r="O4" s="71" t="s">
        <v>2436</v>
      </c>
      <c r="P4" s="62" t="str">
        <f>CONCATENATE(D5, " (±", D7, ")")</f>
        <v>64.0555555555556 (±17.7309278513319)</v>
      </c>
    </row>
    <row r="5" spans="1:18" ht="15.75" thickBot="1" x14ac:dyDescent="0.3">
      <c r="A5" s="18">
        <v>19</v>
      </c>
      <c r="B5" s="10">
        <v>1</v>
      </c>
      <c r="C5" s="11">
        <v>1.4285714285714285E-2</v>
      </c>
      <c r="D5">
        <f>AVERAGE(A3:A63)</f>
        <v>64.055555555555557</v>
      </c>
      <c r="E5" s="18" t="s">
        <v>46</v>
      </c>
      <c r="F5" s="10">
        <v>32</v>
      </c>
      <c r="G5" s="11">
        <v>0.45714285714285713</v>
      </c>
      <c r="H5" s="11">
        <f>SUM(G5:G6)</f>
        <v>0.5</v>
      </c>
      <c r="I5" s="18" t="s">
        <v>52</v>
      </c>
      <c r="J5" s="10">
        <v>70</v>
      </c>
      <c r="K5" s="11">
        <v>1</v>
      </c>
      <c r="O5" s="71" t="s">
        <v>2437</v>
      </c>
      <c r="P5" s="62" t="str">
        <f>CONCATENATE(35, " (±", H5*100, ")")</f>
        <v>35 (±50)</v>
      </c>
    </row>
    <row r="6" spans="1:18" x14ac:dyDescent="0.25">
      <c r="A6" s="18">
        <v>25</v>
      </c>
      <c r="B6" s="10">
        <v>1</v>
      </c>
      <c r="C6" s="11">
        <v>1.4285714285714285E-2</v>
      </c>
      <c r="D6" s="33" t="s">
        <v>2498</v>
      </c>
      <c r="E6" s="18" t="s">
        <v>169</v>
      </c>
      <c r="F6" s="10">
        <v>3</v>
      </c>
      <c r="G6" s="11">
        <v>4.2857142857142858E-2</v>
      </c>
      <c r="I6" s="18" t="s">
        <v>581</v>
      </c>
      <c r="J6" s="10">
        <v>70</v>
      </c>
      <c r="K6" s="11">
        <v>1</v>
      </c>
      <c r="O6" s="72" t="s">
        <v>2438</v>
      </c>
      <c r="P6" s="56"/>
    </row>
    <row r="7" spans="1:18" ht="15.75" thickBot="1" x14ac:dyDescent="0.3">
      <c r="A7" s="18">
        <v>27</v>
      </c>
      <c r="B7" s="10">
        <v>1</v>
      </c>
      <c r="C7" s="11">
        <v>1.4285714285714285E-2</v>
      </c>
      <c r="D7">
        <f>_xlfn.STDEV.P(A5:A58)</f>
        <v>17.73092785133186</v>
      </c>
      <c r="E7" s="18" t="s">
        <v>56</v>
      </c>
      <c r="F7" s="10">
        <v>35</v>
      </c>
      <c r="G7" s="11">
        <v>0.5</v>
      </c>
      <c r="O7" s="73"/>
      <c r="P7" s="57"/>
    </row>
    <row r="8" spans="1:18" ht="15.75" thickBot="1" x14ac:dyDescent="0.3">
      <c r="A8" s="18">
        <v>42</v>
      </c>
      <c r="B8" s="10">
        <v>1</v>
      </c>
      <c r="C8" s="11">
        <v>1.4285714285714285E-2</v>
      </c>
      <c r="E8" s="18" t="s">
        <v>581</v>
      </c>
      <c r="F8" s="10">
        <v>70</v>
      </c>
      <c r="G8" s="11">
        <v>1</v>
      </c>
      <c r="O8" s="74" t="s">
        <v>2439</v>
      </c>
      <c r="P8" s="55"/>
    </row>
    <row r="9" spans="1:18" ht="15.75" thickBot="1" x14ac:dyDescent="0.3">
      <c r="A9" s="18">
        <v>44</v>
      </c>
      <c r="B9" s="10">
        <v>1</v>
      </c>
      <c r="C9" s="11">
        <v>1.4285714285714285E-2</v>
      </c>
      <c r="O9" s="74" t="s">
        <v>2440</v>
      </c>
      <c r="P9" s="55"/>
    </row>
    <row r="10" spans="1:18" ht="15.75" thickBot="1" x14ac:dyDescent="0.3">
      <c r="A10" s="18">
        <v>45</v>
      </c>
      <c r="B10" s="10">
        <v>2</v>
      </c>
      <c r="C10" s="11">
        <v>2.8571428571428571E-2</v>
      </c>
      <c r="O10" s="75" t="s">
        <v>2441</v>
      </c>
      <c r="P10" s="55"/>
    </row>
    <row r="11" spans="1:18" ht="15.75" thickBot="1" x14ac:dyDescent="0.3">
      <c r="A11" s="18">
        <v>47</v>
      </c>
      <c r="B11" s="10">
        <v>1</v>
      </c>
      <c r="C11" s="11">
        <v>1.4285714285714285E-2</v>
      </c>
      <c r="O11" s="76" t="s">
        <v>2505</v>
      </c>
      <c r="P11" s="55"/>
    </row>
    <row r="12" spans="1:18" ht="15.75" thickBot="1" x14ac:dyDescent="0.3">
      <c r="A12" s="18">
        <v>49</v>
      </c>
      <c r="B12" s="10">
        <v>1</v>
      </c>
      <c r="C12" s="11">
        <v>1.4285714285714285E-2</v>
      </c>
      <c r="E12" s="17" t="s">
        <v>44</v>
      </c>
      <c r="F12" t="s">
        <v>50</v>
      </c>
      <c r="I12" s="17" t="s">
        <v>44</v>
      </c>
      <c r="J12" t="s">
        <v>50</v>
      </c>
      <c r="O12" s="76" t="s">
        <v>2506</v>
      </c>
      <c r="P12" s="55"/>
    </row>
    <row r="13" spans="1:18" ht="15.75" thickBot="1" x14ac:dyDescent="0.3">
      <c r="A13" s="18">
        <v>54</v>
      </c>
      <c r="B13" s="10">
        <v>2</v>
      </c>
      <c r="C13" s="11">
        <v>2.8571428571428571E-2</v>
      </c>
      <c r="O13" s="75" t="s">
        <v>7</v>
      </c>
      <c r="P13" s="55"/>
    </row>
    <row r="14" spans="1:18" x14ac:dyDescent="0.25">
      <c r="A14" s="18">
        <v>55</v>
      </c>
      <c r="B14" s="10">
        <v>1</v>
      </c>
      <c r="C14" s="11">
        <v>1.4285714285714285E-2</v>
      </c>
      <c r="E14" s="90" t="s">
        <v>7</v>
      </c>
      <c r="F14" t="s">
        <v>2413</v>
      </c>
      <c r="G14" t="s">
        <v>2415</v>
      </c>
      <c r="I14" s="17" t="s">
        <v>8</v>
      </c>
      <c r="J14" t="s">
        <v>2413</v>
      </c>
      <c r="K14" t="s">
        <v>2415</v>
      </c>
      <c r="O14" s="77" t="s">
        <v>2442</v>
      </c>
      <c r="P14" s="56" t="str">
        <f>CONCATENATE(GETPIVOTDATA("Number of Patients",E15,"Smoking","Current")," (", GETPIVOTDATA("Percentage",E15,"Smoking","Current")*100, "%",")")</f>
        <v>3 (4.28571428571429%)</v>
      </c>
    </row>
    <row r="15" spans="1:18" ht="15.75" thickBot="1" x14ac:dyDescent="0.3">
      <c r="A15" s="18">
        <v>56</v>
      </c>
      <c r="B15" s="10">
        <v>1</v>
      </c>
      <c r="C15" s="11">
        <v>1.4285714285714285E-2</v>
      </c>
      <c r="E15" s="18" t="s">
        <v>70</v>
      </c>
      <c r="F15" s="10">
        <v>3</v>
      </c>
      <c r="G15" s="11">
        <v>4.2857142857142858E-2</v>
      </c>
      <c r="I15" s="18" t="s">
        <v>58</v>
      </c>
      <c r="J15" s="10">
        <v>60</v>
      </c>
      <c r="K15" s="11">
        <v>0.8571428571428571</v>
      </c>
      <c r="O15" s="78"/>
      <c r="P15" s="57"/>
    </row>
    <row r="16" spans="1:18" x14ac:dyDescent="0.25">
      <c r="A16" s="18">
        <v>57</v>
      </c>
      <c r="B16" s="10">
        <v>1</v>
      </c>
      <c r="C16" s="11">
        <v>1.4285714285714285E-2</v>
      </c>
      <c r="E16" s="18" t="s">
        <v>57</v>
      </c>
      <c r="F16" s="10">
        <v>27</v>
      </c>
      <c r="G16" s="11">
        <v>0.38571428571428573</v>
      </c>
      <c r="I16" s="18" t="s">
        <v>238</v>
      </c>
      <c r="J16" s="10">
        <v>3</v>
      </c>
      <c r="K16" s="11">
        <v>4.2857142857142858E-2</v>
      </c>
      <c r="O16" s="79" t="s">
        <v>2443</v>
      </c>
      <c r="P16" s="56" t="str">
        <f>CONCATENATE(GETPIVOTDATA("Number of Patients",E16,"Smoking","Ex")," (", GETPIVOTDATA("Percentage",E16,"Smoking","Ex")*100, "%",")")</f>
        <v>27 (38.5714285714286%)</v>
      </c>
    </row>
    <row r="17" spans="1:16" ht="15.75" thickBot="1" x14ac:dyDescent="0.3">
      <c r="A17" s="18">
        <v>61</v>
      </c>
      <c r="B17" s="10">
        <v>1</v>
      </c>
      <c r="C17" s="11">
        <v>1.4285714285714285E-2</v>
      </c>
      <c r="E17" s="18" t="s">
        <v>47</v>
      </c>
      <c r="F17" s="10">
        <v>40</v>
      </c>
      <c r="G17" s="11">
        <v>0.5714285714285714</v>
      </c>
      <c r="I17" s="18" t="s">
        <v>48</v>
      </c>
      <c r="J17" s="10">
        <v>7</v>
      </c>
      <c r="K17" s="11">
        <v>0.1</v>
      </c>
      <c r="O17" s="80"/>
      <c r="P17" s="57"/>
    </row>
    <row r="18" spans="1:16" x14ac:dyDescent="0.25">
      <c r="A18" s="18">
        <v>62</v>
      </c>
      <c r="B18" s="10">
        <v>1</v>
      </c>
      <c r="C18" s="11">
        <v>1.4285714285714285E-2</v>
      </c>
      <c r="E18" s="18" t="s">
        <v>581</v>
      </c>
      <c r="F18" s="10">
        <v>70</v>
      </c>
      <c r="G18" s="11">
        <v>1</v>
      </c>
      <c r="I18" s="18" t="s">
        <v>581</v>
      </c>
      <c r="J18" s="10">
        <v>70</v>
      </c>
      <c r="K18" s="11">
        <v>1</v>
      </c>
      <c r="O18" s="79" t="s">
        <v>2444</v>
      </c>
      <c r="P18" s="56" t="str">
        <f>CONCATENATE(GETPIVOTDATA("Number of Patients",E18,"Smoking","Never")," (", GETPIVOTDATA("Percentage",E18,"Smoking","Never")*100, "%",")")</f>
        <v>40 (57.1428571428571%)</v>
      </c>
    </row>
    <row r="19" spans="1:16" ht="15.75" thickBot="1" x14ac:dyDescent="0.3">
      <c r="A19" s="18">
        <v>63</v>
      </c>
      <c r="B19" s="10">
        <v>3</v>
      </c>
      <c r="C19" s="11">
        <v>4.2857142857142858E-2</v>
      </c>
      <c r="O19" s="80"/>
      <c r="P19" s="57"/>
    </row>
    <row r="20" spans="1:16" x14ac:dyDescent="0.25">
      <c r="A20" s="18">
        <v>64</v>
      </c>
      <c r="B20" s="10">
        <v>3</v>
      </c>
      <c r="C20" s="11">
        <v>4.2857142857142858E-2</v>
      </c>
      <c r="O20" s="79" t="s">
        <v>2445</v>
      </c>
      <c r="P20" s="56" t="e">
        <f>CONCATENATE(GETPIVOTDATA("Number of Patients",E20,"Smoking","Unknown")," (", GETPIVOTDATA("Percentage",E20,"Smoking","Unknown")*100, "%",")")</f>
        <v>#REF!</v>
      </c>
    </row>
    <row r="21" spans="1:16" ht="15.75" thickBot="1" x14ac:dyDescent="0.3">
      <c r="A21" s="18">
        <v>65</v>
      </c>
      <c r="B21" s="10">
        <v>2</v>
      </c>
      <c r="C21" s="11">
        <v>2.8571428571428571E-2</v>
      </c>
      <c r="O21" s="80"/>
      <c r="P21" s="57"/>
    </row>
    <row r="22" spans="1:16" ht="15.75" thickBot="1" x14ac:dyDescent="0.3">
      <c r="A22" s="18">
        <v>66</v>
      </c>
      <c r="B22" s="10">
        <v>5</v>
      </c>
      <c r="C22" s="11">
        <v>7.1428571428571425E-2</v>
      </c>
      <c r="E22" s="17" t="s">
        <v>44</v>
      </c>
      <c r="F22" t="s">
        <v>50</v>
      </c>
      <c r="J22" s="17" t="s">
        <v>44</v>
      </c>
      <c r="K22" t="s">
        <v>50</v>
      </c>
      <c r="O22" s="75" t="s">
        <v>8</v>
      </c>
      <c r="P22" s="55"/>
    </row>
    <row r="23" spans="1:16" x14ac:dyDescent="0.25">
      <c r="A23" s="18">
        <v>68</v>
      </c>
      <c r="B23" s="10">
        <v>1</v>
      </c>
      <c r="C23" s="11">
        <v>1.4285714285714285E-2</v>
      </c>
      <c r="O23" s="79" t="s">
        <v>2446</v>
      </c>
      <c r="P23" s="56" t="s">
        <v>2520</v>
      </c>
    </row>
    <row r="24" spans="1:16" ht="15.75" thickBot="1" x14ac:dyDescent="0.3">
      <c r="A24" s="18">
        <v>69</v>
      </c>
      <c r="B24" s="10">
        <v>2</v>
      </c>
      <c r="C24" s="11">
        <v>2.8571428571428571E-2</v>
      </c>
      <c r="E24" s="17" t="s">
        <v>9</v>
      </c>
      <c r="F24" s="32" t="s">
        <v>2413</v>
      </c>
      <c r="G24" s="32" t="s">
        <v>2415</v>
      </c>
      <c r="H24" s="33" t="s">
        <v>2419</v>
      </c>
      <c r="J24" s="17" t="s">
        <v>10</v>
      </c>
      <c r="K24" s="32" t="s">
        <v>2413</v>
      </c>
      <c r="L24" s="32" t="s">
        <v>2415</v>
      </c>
      <c r="M24" s="33" t="s">
        <v>2419</v>
      </c>
      <c r="O24" s="80"/>
      <c r="P24" s="57"/>
    </row>
    <row r="25" spans="1:16" ht="15.75" thickBot="1" x14ac:dyDescent="0.3">
      <c r="A25" s="18">
        <v>70</v>
      </c>
      <c r="B25" s="10">
        <v>2</v>
      </c>
      <c r="C25" s="11">
        <v>2.8571428571428571E-2</v>
      </c>
      <c r="E25" s="18">
        <v>16.8</v>
      </c>
      <c r="F25" s="10">
        <v>1</v>
      </c>
      <c r="G25" s="11">
        <v>1.4285714285714285E-2</v>
      </c>
      <c r="H25">
        <f>AVERAGE(E25:E329)</f>
        <v>29.110769230769225</v>
      </c>
      <c r="J25" s="18">
        <v>98</v>
      </c>
      <c r="K25" s="10">
        <v>1</v>
      </c>
      <c r="L25" s="11">
        <v>1.4285714285714285E-2</v>
      </c>
      <c r="M25">
        <f>AVERAGE(J25:J359)</f>
        <v>134.88235294117646</v>
      </c>
      <c r="O25" s="78" t="s">
        <v>2447</v>
      </c>
      <c r="P25" s="55"/>
    </row>
    <row r="26" spans="1:16" x14ac:dyDescent="0.25">
      <c r="A26" s="18">
        <v>72</v>
      </c>
      <c r="B26" s="10">
        <v>6</v>
      </c>
      <c r="C26" s="11">
        <v>8.5714285714285715E-2</v>
      </c>
      <c r="E26" s="18">
        <v>16.899999999999999</v>
      </c>
      <c r="F26" s="10">
        <v>1</v>
      </c>
      <c r="G26" s="11">
        <v>1.4285714285714285E-2</v>
      </c>
      <c r="H26" s="33" t="s">
        <v>2498</v>
      </c>
      <c r="J26" s="18">
        <v>100</v>
      </c>
      <c r="K26" s="10">
        <v>2</v>
      </c>
      <c r="L26" s="11">
        <v>2.8571428571428571E-2</v>
      </c>
      <c r="M26" s="33" t="s">
        <v>2498</v>
      </c>
      <c r="O26" s="79" t="s">
        <v>2448</v>
      </c>
      <c r="P26" s="56" t="s">
        <v>2519</v>
      </c>
    </row>
    <row r="27" spans="1:16" ht="15.75" thickBot="1" x14ac:dyDescent="0.3">
      <c r="A27" s="18">
        <v>73</v>
      </c>
      <c r="B27" s="10">
        <v>1</v>
      </c>
      <c r="C27" s="11">
        <v>1.4285714285714285E-2</v>
      </c>
      <c r="E27" s="18">
        <v>18.899999999999999</v>
      </c>
      <c r="F27" s="10">
        <v>1</v>
      </c>
      <c r="G27" s="11">
        <v>1.4285714285714285E-2</v>
      </c>
      <c r="H27">
        <f>_xlfn.STDEV.P(E25:E325)</f>
        <v>7.3816786307915301</v>
      </c>
      <c r="J27" s="18">
        <v>105</v>
      </c>
      <c r="K27" s="10">
        <v>4</v>
      </c>
      <c r="L27" s="11">
        <v>5.7142857142857141E-2</v>
      </c>
      <c r="M27">
        <f>_xlfn.STDEV.P(J25:J67)</f>
        <v>24.429688671395606</v>
      </c>
      <c r="O27" s="80"/>
      <c r="P27" s="57"/>
    </row>
    <row r="28" spans="1:16" x14ac:dyDescent="0.25">
      <c r="A28" s="18">
        <v>74</v>
      </c>
      <c r="B28" s="10">
        <v>4</v>
      </c>
      <c r="C28" s="11">
        <v>5.7142857142857141E-2</v>
      </c>
      <c r="E28" s="18">
        <v>19.54</v>
      </c>
      <c r="F28" s="10">
        <v>1</v>
      </c>
      <c r="G28" s="11">
        <v>1.4285714285714285E-2</v>
      </c>
      <c r="J28" s="18">
        <v>110</v>
      </c>
      <c r="K28" s="10">
        <v>2</v>
      </c>
      <c r="L28" s="11">
        <v>2.8571428571428571E-2</v>
      </c>
      <c r="O28" s="79" t="s">
        <v>2445</v>
      </c>
      <c r="P28" s="56"/>
    </row>
    <row r="29" spans="1:16" ht="15.75" thickBot="1" x14ac:dyDescent="0.3">
      <c r="A29" s="18">
        <v>75</v>
      </c>
      <c r="B29" s="10">
        <v>3</v>
      </c>
      <c r="C29" s="11">
        <v>4.2857142857142858E-2</v>
      </c>
      <c r="E29" s="18">
        <v>20</v>
      </c>
      <c r="F29" s="10">
        <v>1</v>
      </c>
      <c r="G29" s="11">
        <v>1.4285714285714285E-2</v>
      </c>
      <c r="J29" s="18">
        <v>115</v>
      </c>
      <c r="K29" s="10">
        <v>3</v>
      </c>
      <c r="L29" s="11">
        <v>4.2857142857142858E-2</v>
      </c>
      <c r="O29" s="80"/>
      <c r="P29" s="57"/>
    </row>
    <row r="30" spans="1:16" ht="15.75" thickBot="1" x14ac:dyDescent="0.3">
      <c r="A30" s="18">
        <v>76</v>
      </c>
      <c r="B30" s="10">
        <v>2</v>
      </c>
      <c r="C30" s="11">
        <v>2.8571428571428571E-2</v>
      </c>
      <c r="E30" s="18">
        <v>20.5</v>
      </c>
      <c r="F30" s="10">
        <v>1</v>
      </c>
      <c r="G30" s="11">
        <v>1.4285714285714285E-2</v>
      </c>
      <c r="J30" s="18">
        <v>120</v>
      </c>
      <c r="K30" s="10">
        <v>13</v>
      </c>
      <c r="L30" s="11">
        <v>0.18571428571428572</v>
      </c>
      <c r="O30" s="78" t="s">
        <v>2449</v>
      </c>
      <c r="P30" s="55"/>
    </row>
    <row r="31" spans="1:16" ht="15.75" thickBot="1" x14ac:dyDescent="0.3">
      <c r="A31" s="18">
        <v>77</v>
      </c>
      <c r="B31" s="10">
        <v>1</v>
      </c>
      <c r="C31" s="11">
        <v>1.4285714285714285E-2</v>
      </c>
      <c r="E31" s="18">
        <v>21.2</v>
      </c>
      <c r="F31" s="10">
        <v>1</v>
      </c>
      <c r="G31" s="11">
        <v>1.4285714285714285E-2</v>
      </c>
      <c r="J31" s="18">
        <v>125</v>
      </c>
      <c r="K31" s="10">
        <v>4</v>
      </c>
      <c r="L31" s="11">
        <v>5.7142857142857141E-2</v>
      </c>
      <c r="O31" s="76" t="s">
        <v>2450</v>
      </c>
      <c r="P31" s="55"/>
    </row>
    <row r="32" spans="1:16" ht="15.75" thickBot="1" x14ac:dyDescent="0.3">
      <c r="A32" s="18">
        <v>78</v>
      </c>
      <c r="B32" s="10">
        <v>2</v>
      </c>
      <c r="C32" s="11">
        <v>2.8571428571428571E-2</v>
      </c>
      <c r="E32" s="18">
        <v>21.4</v>
      </c>
      <c r="F32" s="10">
        <v>1</v>
      </c>
      <c r="G32" s="11">
        <v>1.4285714285714285E-2</v>
      </c>
      <c r="J32" s="18">
        <v>130</v>
      </c>
      <c r="K32" s="10">
        <v>9</v>
      </c>
      <c r="L32" s="11">
        <v>0.12857142857142856</v>
      </c>
      <c r="O32" s="76" t="s">
        <v>2451</v>
      </c>
      <c r="P32" s="55"/>
    </row>
    <row r="33" spans="1:21" ht="15.75" thickBot="1" x14ac:dyDescent="0.3">
      <c r="A33" s="18">
        <v>79</v>
      </c>
      <c r="B33" s="10">
        <v>2</v>
      </c>
      <c r="C33" s="11">
        <v>2.8571428571428571E-2</v>
      </c>
      <c r="E33" s="18">
        <v>21.56</v>
      </c>
      <c r="F33" s="10">
        <v>1</v>
      </c>
      <c r="G33" s="11">
        <v>1.4285714285714285E-2</v>
      </c>
      <c r="J33" s="18">
        <v>135</v>
      </c>
      <c r="K33" s="10">
        <v>5</v>
      </c>
      <c r="L33" s="11">
        <v>7.1428571428571425E-2</v>
      </c>
      <c r="O33" s="76" t="s">
        <v>2452</v>
      </c>
      <c r="P33" s="55"/>
    </row>
    <row r="34" spans="1:21" ht="15.75" thickBot="1" x14ac:dyDescent="0.3">
      <c r="A34" s="18">
        <v>80</v>
      </c>
      <c r="B34" s="10">
        <v>3</v>
      </c>
      <c r="C34" s="11">
        <v>4.2857142857142858E-2</v>
      </c>
      <c r="E34" s="18">
        <v>21.8</v>
      </c>
      <c r="F34" s="10">
        <v>1</v>
      </c>
      <c r="G34" s="11">
        <v>1.4285714285714285E-2</v>
      </c>
      <c r="J34" s="18">
        <v>140</v>
      </c>
      <c r="K34" s="10">
        <v>11</v>
      </c>
      <c r="L34" s="11">
        <v>0.15714285714285714</v>
      </c>
      <c r="O34" s="75" t="s">
        <v>2453</v>
      </c>
      <c r="P34" s="55"/>
    </row>
    <row r="35" spans="1:21" ht="18" thickBot="1" x14ac:dyDescent="0.3">
      <c r="A35" s="18">
        <v>81</v>
      </c>
      <c r="B35" s="10">
        <v>4</v>
      </c>
      <c r="C35" s="11">
        <v>5.7142857142857141E-2</v>
      </c>
      <c r="E35" s="18">
        <v>22.2</v>
      </c>
      <c r="F35" s="10">
        <v>1</v>
      </c>
      <c r="G35" s="11">
        <v>1.4285714285714285E-2</v>
      </c>
      <c r="J35" s="18">
        <v>144</v>
      </c>
      <c r="K35" s="10">
        <v>1</v>
      </c>
      <c r="L35" s="11">
        <v>1.4285714285714285E-2</v>
      </c>
      <c r="O35" s="78" t="s">
        <v>2507</v>
      </c>
      <c r="P35" s="55" t="str">
        <f>CONCATENATE(H25, " (±", H27, ")")</f>
        <v>29.1107692307692 (±7.38167863079153)</v>
      </c>
    </row>
    <row r="36" spans="1:21" ht="15.75" thickBot="1" x14ac:dyDescent="0.3">
      <c r="A36" s="18">
        <v>82</v>
      </c>
      <c r="B36" s="10">
        <v>1</v>
      </c>
      <c r="C36" s="11">
        <v>1.4285714285714285E-2</v>
      </c>
      <c r="E36" s="18">
        <v>22.5</v>
      </c>
      <c r="F36" s="10">
        <v>1</v>
      </c>
      <c r="G36" s="11">
        <v>1.4285714285714285E-2</v>
      </c>
      <c r="J36" s="18">
        <v>145</v>
      </c>
      <c r="K36" s="10">
        <v>2</v>
      </c>
      <c r="L36" s="11">
        <v>2.8571428571428571E-2</v>
      </c>
      <c r="O36" s="78" t="s">
        <v>2454</v>
      </c>
      <c r="P36" s="55" t="str">
        <f>CONCATENATE(M25, " (±", M27, ")")</f>
        <v>134.882352941176 (±24.4296886713956)</v>
      </c>
    </row>
    <row r="37" spans="1:21" ht="15.75" thickBot="1" x14ac:dyDescent="0.3">
      <c r="A37" s="18">
        <v>85</v>
      </c>
      <c r="B37" s="10">
        <v>3</v>
      </c>
      <c r="C37" s="11">
        <v>4.2857142857142858E-2</v>
      </c>
      <c r="E37" s="18">
        <v>22.6</v>
      </c>
      <c r="F37" s="10">
        <v>1</v>
      </c>
      <c r="G37" s="11">
        <v>1.4285714285714285E-2</v>
      </c>
      <c r="J37" s="18">
        <v>150</v>
      </c>
      <c r="K37" s="10">
        <v>5</v>
      </c>
      <c r="L37" s="11">
        <v>7.1428571428571425E-2</v>
      </c>
      <c r="O37" s="78" t="s">
        <v>2455</v>
      </c>
      <c r="P37" s="55" t="str">
        <f>CONCATENATE(D68, " (±", D70, ")")</f>
        <v>83.1637168141593 (±14.7196014438797)</v>
      </c>
    </row>
    <row r="38" spans="1:21" ht="15.75" thickBot="1" x14ac:dyDescent="0.3">
      <c r="A38" s="18">
        <v>86</v>
      </c>
      <c r="B38" s="10">
        <v>1</v>
      </c>
      <c r="C38" s="11">
        <v>1.4285714285714285E-2</v>
      </c>
      <c r="E38" s="18">
        <v>23.1</v>
      </c>
      <c r="F38" s="10">
        <v>1</v>
      </c>
      <c r="G38" s="11">
        <v>1.4285714285714285E-2</v>
      </c>
      <c r="J38" s="18">
        <v>160</v>
      </c>
      <c r="K38" s="10">
        <v>3</v>
      </c>
      <c r="L38" s="11">
        <v>4.2857142857142858E-2</v>
      </c>
      <c r="O38" s="78" t="s">
        <v>2456</v>
      </c>
      <c r="P38" s="55" t="str">
        <f>CONCATENATE(D92, " (±", D94, ")")</f>
        <v>62.5294117647059 (±21.0353138570772)</v>
      </c>
    </row>
    <row r="39" spans="1:21" ht="15.75" thickBot="1" x14ac:dyDescent="0.3">
      <c r="A39" s="18">
        <v>88</v>
      </c>
      <c r="B39" s="10">
        <v>1</v>
      </c>
      <c r="C39" s="11">
        <v>1.4285714285714285E-2</v>
      </c>
      <c r="E39" s="18">
        <v>23.92</v>
      </c>
      <c r="F39" s="10">
        <v>1</v>
      </c>
      <c r="G39" s="11">
        <v>1.4285714285714285E-2</v>
      </c>
      <c r="J39" s="18">
        <v>165</v>
      </c>
      <c r="K39" s="10">
        <v>1</v>
      </c>
      <c r="L39" s="11">
        <v>1.4285714285714285E-2</v>
      </c>
      <c r="O39" s="78" t="s">
        <v>2457</v>
      </c>
      <c r="P39" s="55" t="str">
        <f>CONCATENATE(D92, " (±", D94, ")")</f>
        <v>62.5294117647059 (±21.0353138570772)</v>
      </c>
    </row>
    <row r="40" spans="1:21" ht="15.75" thickBot="1" x14ac:dyDescent="0.3">
      <c r="A40" s="18">
        <v>92</v>
      </c>
      <c r="B40" s="10">
        <v>2</v>
      </c>
      <c r="C40" s="11">
        <v>2.8571428571428571E-2</v>
      </c>
      <c r="E40" s="18">
        <v>24.4</v>
      </c>
      <c r="F40" s="10">
        <v>2</v>
      </c>
      <c r="G40" s="11">
        <v>2.8571428571428571E-2</v>
      </c>
      <c r="J40" s="18">
        <v>171</v>
      </c>
      <c r="K40" s="10">
        <v>1</v>
      </c>
      <c r="L40" s="11">
        <v>1.4285714285714285E-2</v>
      </c>
      <c r="O40" s="78" t="s">
        <v>2458</v>
      </c>
      <c r="P40" s="55" t="str">
        <f>CONCATENATE(D192, " (±", D194, ")")</f>
        <v>70.8148148148148 (±12.7774020341963)</v>
      </c>
    </row>
    <row r="41" spans="1:21" x14ac:dyDescent="0.25">
      <c r="A41" s="18" t="s">
        <v>581</v>
      </c>
      <c r="B41" s="10">
        <v>70</v>
      </c>
      <c r="C41" s="11">
        <v>1</v>
      </c>
      <c r="E41" s="18">
        <v>24.8</v>
      </c>
      <c r="F41" s="10">
        <v>1</v>
      </c>
      <c r="G41" s="11">
        <v>1.4285714285714285E-2</v>
      </c>
      <c r="J41" s="18">
        <v>180</v>
      </c>
      <c r="K41" s="10">
        <v>3</v>
      </c>
      <c r="L41" s="11">
        <v>4.2857142857142858E-2</v>
      </c>
      <c r="O41" s="81" t="s">
        <v>2459</v>
      </c>
      <c r="P41" s="56"/>
    </row>
    <row r="42" spans="1:21" ht="15.75" thickBot="1" x14ac:dyDescent="0.3">
      <c r="E42" s="18">
        <v>25.2</v>
      </c>
      <c r="F42" s="10">
        <v>1</v>
      </c>
      <c r="G42" s="11">
        <v>1.4285714285714285E-2</v>
      </c>
      <c r="J42" s="18" t="s">
        <v>581</v>
      </c>
      <c r="K42" s="10">
        <v>70</v>
      </c>
      <c r="L42" s="11">
        <v>1</v>
      </c>
      <c r="O42" s="82"/>
      <c r="P42" s="57"/>
      <c r="S42" s="32"/>
      <c r="T42" s="32"/>
    </row>
    <row r="43" spans="1:21" ht="15.75" thickBot="1" x14ac:dyDescent="0.3">
      <c r="E43" s="18">
        <v>25.3</v>
      </c>
      <c r="F43" s="10">
        <v>1</v>
      </c>
      <c r="G43" s="11">
        <v>1.4285714285714285E-2</v>
      </c>
      <c r="O43" s="74" t="s">
        <v>2460</v>
      </c>
      <c r="P43" s="55" t="str">
        <f>CONCATENATE(GETPIVOTDATA("Number of Patients",$A$272,"NYHA Class","NYHA Class I"), " (±", GETPIVOTDATA("Percentage",$A$272,"NYHA Class","NYHA Class I"), ")")</f>
        <v>26 (±0.371428571428571)</v>
      </c>
      <c r="R43" s="18"/>
      <c r="S43" s="10"/>
      <c r="T43" s="11"/>
    </row>
    <row r="44" spans="1:21" ht="15.75" thickBot="1" x14ac:dyDescent="0.3">
      <c r="E44" s="18">
        <v>25.4</v>
      </c>
      <c r="F44" s="10">
        <v>1</v>
      </c>
      <c r="G44" s="11">
        <v>1.4285714285714285E-2</v>
      </c>
      <c r="O44" s="74" t="s">
        <v>2461</v>
      </c>
      <c r="P44" s="55" t="str">
        <f>CONCATENATE(GETPIVOTDATA("Number of Patients",$A$272,"NYHA Class","NYHA Class II"), " (±", GETPIVOTDATA("Percentage",$A$272,"NYHA Class","NYHA Class II"), ")")</f>
        <v>41 (±0.585714285714286)</v>
      </c>
      <c r="R44" s="18"/>
      <c r="S44" s="10"/>
      <c r="T44" s="11"/>
    </row>
    <row r="45" spans="1:21" ht="15.75" thickBot="1" x14ac:dyDescent="0.3">
      <c r="E45" s="18">
        <v>25.47</v>
      </c>
      <c r="F45" s="10">
        <v>1</v>
      </c>
      <c r="G45" s="11">
        <v>1.4285714285714285E-2</v>
      </c>
      <c r="O45" s="74" t="s">
        <v>2462</v>
      </c>
      <c r="P45" s="55" t="str">
        <f>CONCATENATE(GETPIVOTDATA("Number of Patients",$A$272,"NYHA Class","NYHA Class III"), " (±",GETPIVOTDATA("Percentage",$A$272,"NYHA Class","NYHA Class III"), ")")</f>
        <v>3 (±0.0428571428571429)</v>
      </c>
      <c r="R45" s="18"/>
      <c r="S45" s="10"/>
      <c r="T45" s="11"/>
    </row>
    <row r="46" spans="1:21" ht="15.75" thickBot="1" x14ac:dyDescent="0.3">
      <c r="E46" s="18">
        <v>25.5</v>
      </c>
      <c r="F46" s="10">
        <v>1</v>
      </c>
      <c r="G46" s="11">
        <v>1.4285714285714285E-2</v>
      </c>
      <c r="O46" s="74" t="s">
        <v>2463</v>
      </c>
      <c r="P46" s="55"/>
      <c r="R46" s="18"/>
      <c r="S46" s="10"/>
      <c r="T46" s="11"/>
    </row>
    <row r="47" spans="1:21" x14ac:dyDescent="0.25">
      <c r="E47" s="18">
        <v>25.95</v>
      </c>
      <c r="F47" s="10">
        <v>1</v>
      </c>
      <c r="G47" s="11">
        <v>1.4285714285714285E-2</v>
      </c>
      <c r="O47" s="79" t="s">
        <v>2464</v>
      </c>
      <c r="P47" s="56"/>
      <c r="R47" s="18"/>
      <c r="S47" s="10"/>
      <c r="T47" s="11"/>
      <c r="U47" s="11"/>
    </row>
    <row r="48" spans="1:21" ht="15.75" thickBot="1" x14ac:dyDescent="0.3">
      <c r="E48" s="18">
        <v>26.3</v>
      </c>
      <c r="F48" s="10">
        <v>1</v>
      </c>
      <c r="G48" s="11">
        <v>1.4285714285714285E-2</v>
      </c>
      <c r="O48" s="80"/>
      <c r="P48" s="57"/>
      <c r="R48" s="18"/>
      <c r="S48" s="10"/>
      <c r="T48" s="11"/>
    </row>
    <row r="49" spans="1:21" x14ac:dyDescent="0.25">
      <c r="E49" s="18">
        <v>26.4</v>
      </c>
      <c r="F49" s="10">
        <v>1</v>
      </c>
      <c r="G49" s="11">
        <v>1.4285714285714285E-2</v>
      </c>
      <c r="O49" s="83" t="s">
        <v>2465</v>
      </c>
      <c r="P49" s="56" t="str">
        <f>CONCATENATE(GETPIVOTDATA("Number of Patients",$A$283,"Chest X-Ray","Yes")," (", GETPIVOTDATA("Percentage",$A$283,"Chest X-Ray","Yes")*100, "%)")</f>
        <v>9 (12.8571428571429%)</v>
      </c>
    </row>
    <row r="50" spans="1:21" ht="15.75" thickBot="1" x14ac:dyDescent="0.3">
      <c r="E50" s="18">
        <v>26.59</v>
      </c>
      <c r="F50" s="10">
        <v>1</v>
      </c>
      <c r="G50" s="11">
        <v>1.4285714285714285E-2</v>
      </c>
      <c r="O50" s="71"/>
      <c r="P50" s="57"/>
    </row>
    <row r="51" spans="1:21" ht="15.75" thickBot="1" x14ac:dyDescent="0.3">
      <c r="E51" s="18">
        <v>26.6</v>
      </c>
      <c r="F51" s="10">
        <v>2</v>
      </c>
      <c r="G51" s="11">
        <v>2.8571428571428571E-2</v>
      </c>
      <c r="O51" s="74" t="s">
        <v>2466</v>
      </c>
      <c r="P51" s="55"/>
    </row>
    <row r="52" spans="1:21" ht="15.75" thickBot="1" x14ac:dyDescent="0.3">
      <c r="E52" s="18">
        <v>27</v>
      </c>
      <c r="F52" s="10">
        <v>1</v>
      </c>
      <c r="G52" s="11">
        <v>1.4285714285714285E-2</v>
      </c>
      <c r="O52" s="74" t="s">
        <v>2467</v>
      </c>
      <c r="P52" s="55"/>
      <c r="R52" s="59"/>
      <c r="S52" s="32"/>
      <c r="T52" s="32"/>
      <c r="U52" s="33"/>
    </row>
    <row r="53" spans="1:21" ht="15.75" thickBot="1" x14ac:dyDescent="0.3">
      <c r="E53" s="18">
        <v>27.2</v>
      </c>
      <c r="F53" s="10">
        <v>1</v>
      </c>
      <c r="G53" s="11">
        <v>1.4285714285714285E-2</v>
      </c>
      <c r="O53" s="75" t="s">
        <v>2468</v>
      </c>
      <c r="P53" s="55"/>
      <c r="R53" s="18"/>
      <c r="S53" s="10"/>
      <c r="T53" s="11"/>
    </row>
    <row r="54" spans="1:21" ht="15.75" thickBot="1" x14ac:dyDescent="0.3">
      <c r="E54" s="18">
        <v>27.3</v>
      </c>
      <c r="F54" s="10">
        <v>1</v>
      </c>
      <c r="G54" s="11">
        <v>1.4285714285714285E-2</v>
      </c>
      <c r="O54" s="78" t="s">
        <v>2469</v>
      </c>
      <c r="P54" s="55" t="str">
        <f>CONCATENATE(GETPIVOTDATA("Number of Patients",$A$291,"Obstructive Sleep Apnea","Yes"), " (±", GETPIVOTDATA("Percentage",$A$291,"Obstructive Sleep Apnea","Yes")*100, ")")</f>
        <v>11 (±15.7142857142857)</v>
      </c>
      <c r="R54" s="18"/>
      <c r="S54" s="10"/>
      <c r="T54" s="11"/>
    </row>
    <row r="55" spans="1:21" ht="15.75" thickBot="1" x14ac:dyDescent="0.3">
      <c r="E55" s="18">
        <v>27.43</v>
      </c>
      <c r="F55" s="10">
        <v>1</v>
      </c>
      <c r="G55" s="11">
        <v>1.4285714285714285E-2</v>
      </c>
      <c r="O55" s="78" t="s">
        <v>2470</v>
      </c>
      <c r="P55" s="55" t="str">
        <f>CONCATENATE(GETPIVOTDATA("Number of Patients",$A$299,"Orthopnea","Yes"), " (±", GETPIVOTDATA("Percentage",$A$299,"Orthopnea","Yes"), ")")</f>
        <v>1 (±0.0142857142857143)</v>
      </c>
      <c r="R55" s="18"/>
      <c r="S55" s="10"/>
      <c r="T55" s="11"/>
    </row>
    <row r="56" spans="1:21" ht="15.75" thickBot="1" x14ac:dyDescent="0.3">
      <c r="E56" s="18">
        <v>27.8</v>
      </c>
      <c r="F56" s="10">
        <v>1</v>
      </c>
      <c r="G56" s="11">
        <v>1.4285714285714285E-2</v>
      </c>
      <c r="O56" s="78" t="s">
        <v>2471</v>
      </c>
      <c r="P56" s="55" t="str">
        <f>CONCATENATE(GETPIVOTDATA("Number of Patients",$A$307,"Hypertension","Yes"), " (±", GETPIVOTDATA("Percentage",$A$307,"Hypertension","Yes"), ")")</f>
        <v>40 (±0.571428571428571)</v>
      </c>
      <c r="R56" s="18"/>
      <c r="S56" s="10"/>
      <c r="T56" s="11"/>
    </row>
    <row r="57" spans="1:21" ht="15.75" thickBot="1" x14ac:dyDescent="0.3">
      <c r="E57" s="18">
        <v>28</v>
      </c>
      <c r="F57" s="10">
        <v>1</v>
      </c>
      <c r="G57" s="11">
        <v>1.4285714285714285E-2</v>
      </c>
      <c r="O57" s="78" t="s">
        <v>2472</v>
      </c>
      <c r="P57" s="55"/>
    </row>
    <row r="58" spans="1:21" ht="15.75" thickBot="1" x14ac:dyDescent="0.3">
      <c r="E58" s="18">
        <v>28.07</v>
      </c>
      <c r="F58" s="10">
        <v>1</v>
      </c>
      <c r="G58" s="11">
        <v>1.4285714285714285E-2</v>
      </c>
      <c r="O58" s="78" t="s">
        <v>2473</v>
      </c>
      <c r="P58" s="55"/>
    </row>
    <row r="59" spans="1:21" ht="15.75" thickBot="1" x14ac:dyDescent="0.3">
      <c r="E59" s="18">
        <v>28.1</v>
      </c>
      <c r="F59" s="10">
        <v>1</v>
      </c>
      <c r="G59" s="11">
        <v>1.4285714285714285E-2</v>
      </c>
      <c r="O59" s="78" t="s">
        <v>2474</v>
      </c>
      <c r="P59" s="55" t="str">
        <f>CONCATENATE(GETPIVOTDATA("Number of Patients",$A$327,"Lung Disease","Yes"), " (±", GETPIVOTDATA("Percentage",$A$327,"Lung Disease","Yes"), ")")</f>
        <v>11 (±0.157142857142857)</v>
      </c>
    </row>
    <row r="60" spans="1:21" ht="15.75" thickBot="1" x14ac:dyDescent="0.3">
      <c r="A60" s="42" t="s">
        <v>581</v>
      </c>
      <c r="B60" s="43">
        <v>507</v>
      </c>
      <c r="C60" s="44">
        <v>1</v>
      </c>
      <c r="E60" s="18">
        <v>28.13</v>
      </c>
      <c r="F60" s="10">
        <v>2</v>
      </c>
      <c r="G60" s="11">
        <v>2.8571428571428571E-2</v>
      </c>
      <c r="O60" s="78" t="s">
        <v>2475</v>
      </c>
      <c r="P60" s="55" t="str">
        <f>CONCATENATE(GETPIVOTDATA("Number of Patients",$A$340,"Peripheral artery disease","Yes"), " (±", GETPIVOTDATA("Percentage",$A$340,"Peripheral artery disease","Yes"), ")")</f>
        <v>4 (±0.0571428571428571)</v>
      </c>
    </row>
    <row r="61" spans="1:21" ht="15.75" thickBot="1" x14ac:dyDescent="0.3">
      <c r="E61" s="18">
        <v>28.2</v>
      </c>
      <c r="F61" s="10">
        <v>1</v>
      </c>
      <c r="G61" s="11">
        <v>1.4285714285714285E-2</v>
      </c>
      <c r="O61" s="78" t="s">
        <v>2476</v>
      </c>
      <c r="P61" s="55" t="str">
        <f>CONCATENATE(D92, " (±", D94, ")")</f>
        <v>62.5294117647059 (±21.0353138570772)</v>
      </c>
    </row>
    <row r="62" spans="1:21" ht="15.75" thickBot="1" x14ac:dyDescent="0.3">
      <c r="E62" s="18">
        <v>28.4</v>
      </c>
      <c r="F62" s="10">
        <v>3</v>
      </c>
      <c r="G62" s="11">
        <v>4.2857142857142858E-2</v>
      </c>
      <c r="O62" s="78" t="s">
        <v>2477</v>
      </c>
      <c r="P62" s="55"/>
    </row>
    <row r="63" spans="1:21" ht="15.75" thickBot="1" x14ac:dyDescent="0.3">
      <c r="E63" s="18">
        <v>28.68</v>
      </c>
      <c r="F63" s="10">
        <v>1</v>
      </c>
      <c r="G63" s="11">
        <v>1.4285714285714285E-2</v>
      </c>
      <c r="O63" s="78" t="s">
        <v>2478</v>
      </c>
      <c r="P63" s="55"/>
    </row>
    <row r="64" spans="1:21" ht="15.75" thickBot="1" x14ac:dyDescent="0.3">
      <c r="E64" s="18">
        <v>29.6</v>
      </c>
      <c r="F64" s="10">
        <v>1</v>
      </c>
      <c r="G64" s="11">
        <v>1.4285714285714285E-2</v>
      </c>
      <c r="O64" s="75" t="s">
        <v>2479</v>
      </c>
      <c r="P64" s="55"/>
    </row>
    <row r="65" spans="1:16" ht="15.75" thickBot="1" x14ac:dyDescent="0.3">
      <c r="A65" s="17" t="s">
        <v>44</v>
      </c>
      <c r="B65" t="s">
        <v>50</v>
      </c>
      <c r="E65" s="18">
        <v>29.8</v>
      </c>
      <c r="F65" s="10">
        <v>1</v>
      </c>
      <c r="G65" s="11">
        <v>1.4285714285714285E-2</v>
      </c>
      <c r="O65" s="84" t="s">
        <v>2480</v>
      </c>
      <c r="P65" s="55" t="str">
        <f>CONCATENATE(D355, " (±", D357, ")")</f>
        <v>89.4864864864865 (±30.6132117933397)</v>
      </c>
    </row>
    <row r="66" spans="1:16" ht="15.75" thickBot="1" x14ac:dyDescent="0.3">
      <c r="E66" s="18">
        <v>30.3</v>
      </c>
      <c r="F66" s="10">
        <v>1</v>
      </c>
      <c r="G66" s="11">
        <v>1.4285714285714285E-2</v>
      </c>
      <c r="O66" s="85"/>
      <c r="P66" s="55"/>
    </row>
    <row r="67" spans="1:16" ht="15.75" thickBot="1" x14ac:dyDescent="0.3">
      <c r="A67" s="17" t="s">
        <v>11</v>
      </c>
      <c r="B67" s="32" t="s">
        <v>2413</v>
      </c>
      <c r="C67" s="32" t="s">
        <v>2415</v>
      </c>
      <c r="D67" s="33" t="s">
        <v>2419</v>
      </c>
      <c r="E67" s="18">
        <v>31.17</v>
      </c>
      <c r="F67" s="10">
        <v>1</v>
      </c>
      <c r="G67" s="11">
        <v>1.4285714285714285E-2</v>
      </c>
      <c r="O67" s="71" t="s">
        <v>2481</v>
      </c>
      <c r="P67" s="55" t="str">
        <f>CONCATENATE(H333, " (±", H335, ")")</f>
        <v>65.2068965517241 (±19.5243072380873)</v>
      </c>
    </row>
    <row r="68" spans="1:16" ht="15.75" thickBot="1" x14ac:dyDescent="0.3">
      <c r="A68" s="18">
        <v>50</v>
      </c>
      <c r="B68" s="10">
        <v>1</v>
      </c>
      <c r="C68" s="11">
        <v>1.4285714285714285E-2</v>
      </c>
      <c r="D68">
        <f>AVERAGE(A68:A402)</f>
        <v>83.163716814159287</v>
      </c>
      <c r="E68" s="18">
        <v>31.5</v>
      </c>
      <c r="F68" s="10">
        <v>1</v>
      </c>
      <c r="G68" s="11">
        <v>1.4285714285714285E-2</v>
      </c>
      <c r="O68" s="71" t="s">
        <v>2482</v>
      </c>
      <c r="P68" s="55" t="str">
        <f>CONCATENATE(D482, " (±", D484, ")")</f>
        <v>104.765909090909 (±51.9683664409147)</v>
      </c>
    </row>
    <row r="69" spans="1:16" ht="15.75" thickBot="1" x14ac:dyDescent="0.3">
      <c r="A69" s="18">
        <v>60</v>
      </c>
      <c r="B69" s="10">
        <v>10</v>
      </c>
      <c r="C69" s="11">
        <v>0.14285714285714285</v>
      </c>
      <c r="D69" s="33" t="s">
        <v>2498</v>
      </c>
      <c r="E69" s="18">
        <v>31.83</v>
      </c>
      <c r="F69" s="10">
        <v>1</v>
      </c>
      <c r="G69" s="11">
        <v>1.4285714285714285E-2</v>
      </c>
      <c r="O69" s="71" t="s">
        <v>2483</v>
      </c>
      <c r="P69" s="55" t="str">
        <f>CONCATENATE(H419, " (±", H421, ")")</f>
        <v>4.52307692307692 (±0.891544766686405)</v>
      </c>
    </row>
    <row r="70" spans="1:16" ht="15.75" thickBot="1" x14ac:dyDescent="0.3">
      <c r="A70" s="18">
        <v>65</v>
      </c>
      <c r="B70" s="10">
        <v>1</v>
      </c>
      <c r="C70" s="11">
        <v>1.4285714285714285E-2</v>
      </c>
      <c r="D70">
        <f>_xlfn.STDEV.P(A68:A87)</f>
        <v>14.719601443879744</v>
      </c>
      <c r="E70" s="18">
        <v>32.4</v>
      </c>
      <c r="F70" s="10">
        <v>1</v>
      </c>
      <c r="G70" s="11">
        <v>1.4285714285714285E-2</v>
      </c>
      <c r="O70" s="71" t="s">
        <v>2484</v>
      </c>
      <c r="P70" s="55" t="str">
        <f>CONCATENATE(M419, " (±", M421, ")")</f>
        <v>779.260869565217 (±1357.40043168811)</v>
      </c>
    </row>
    <row r="71" spans="1:16" ht="15.75" thickBot="1" x14ac:dyDescent="0.3">
      <c r="A71" s="18">
        <v>70</v>
      </c>
      <c r="B71" s="10">
        <v>22</v>
      </c>
      <c r="C71" s="11">
        <v>0.31428571428571428</v>
      </c>
      <c r="E71" s="18">
        <v>32.6</v>
      </c>
      <c r="F71" s="10">
        <v>1</v>
      </c>
      <c r="G71" s="11">
        <v>1.4285714285714285E-2</v>
      </c>
      <c r="O71" s="71" t="s">
        <v>2485</v>
      </c>
      <c r="P71" s="55" t="str">
        <f>CONCATENATE(H453, " (±", H455, ")")</f>
        <v>58.9363636363636 (±81.1054562980957)</v>
      </c>
    </row>
    <row r="72" spans="1:16" ht="15.75" thickBot="1" x14ac:dyDescent="0.3">
      <c r="A72" s="18">
        <v>75</v>
      </c>
      <c r="B72" s="10">
        <v>11</v>
      </c>
      <c r="C72" s="11">
        <v>0.15714285714285714</v>
      </c>
      <c r="E72" s="18">
        <v>32.869999999999997</v>
      </c>
      <c r="F72" s="10">
        <v>1</v>
      </c>
      <c r="G72" s="11">
        <v>1.4285714285714285E-2</v>
      </c>
      <c r="O72" s="71" t="s">
        <v>2486</v>
      </c>
      <c r="P72" s="55" t="str">
        <f>CONCATENATE(M453, " (±", M455, ")")</f>
        <v>4.60666666666667 (±1.46975432565371)</v>
      </c>
    </row>
    <row r="73" spans="1:16" ht="15.75" thickBot="1" x14ac:dyDescent="0.3">
      <c r="A73" s="18">
        <v>80</v>
      </c>
      <c r="B73" s="10">
        <v>18</v>
      </c>
      <c r="C73" s="11">
        <v>0.25714285714285712</v>
      </c>
      <c r="E73" s="18">
        <v>33.26</v>
      </c>
      <c r="F73" s="10">
        <v>1</v>
      </c>
      <c r="G73" s="11">
        <v>1.4285714285714285E-2</v>
      </c>
      <c r="O73" s="71" t="s">
        <v>2487</v>
      </c>
      <c r="P73" s="61" t="str">
        <f>CONCATENATE(Q463, " (±", Q465, ")")</f>
        <v>2.49142857142857 (±1.17336425438539)</v>
      </c>
    </row>
    <row r="74" spans="1:16" ht="15.75" thickBot="1" x14ac:dyDescent="0.3">
      <c r="A74" s="18">
        <v>85</v>
      </c>
      <c r="B74" s="10">
        <v>1</v>
      </c>
      <c r="C74" s="11">
        <v>1.4285714285714285E-2</v>
      </c>
      <c r="E74" s="18">
        <v>33.270000000000003</v>
      </c>
      <c r="F74" s="10">
        <v>1</v>
      </c>
      <c r="G74" s="11">
        <v>1.4285714285714285E-2</v>
      </c>
      <c r="O74" s="86" t="s">
        <v>2488</v>
      </c>
      <c r="P74" s="63"/>
    </row>
    <row r="75" spans="1:16" ht="15.75" thickBot="1" x14ac:dyDescent="0.3">
      <c r="A75" s="18">
        <v>90</v>
      </c>
      <c r="B75" s="10">
        <v>5</v>
      </c>
      <c r="C75" s="11">
        <v>7.1428571428571425E-2</v>
      </c>
      <c r="E75" s="18">
        <v>33.299999999999997</v>
      </c>
      <c r="F75" s="10">
        <v>1</v>
      </c>
      <c r="G75" s="11">
        <v>1.4285714285714285E-2</v>
      </c>
      <c r="O75" s="87" t="s">
        <v>2489</v>
      </c>
      <c r="P75" s="62" t="str">
        <f>CONCATENATE(GETPIVOTDATA("Number of Patients",$E$469,"ACEI","Yes"), " (±", GETPIVOTDATA("Percentage",$E$469,"ACEI","Yes"), ")")</f>
        <v>126 (±0.288329519450801)</v>
      </c>
    </row>
    <row r="76" spans="1:16" ht="15.75" thickBot="1" x14ac:dyDescent="0.3">
      <c r="A76" s="18">
        <v>100</v>
      </c>
      <c r="B76" s="10">
        <v>1</v>
      </c>
      <c r="C76" s="11">
        <v>1.4285714285714285E-2</v>
      </c>
      <c r="E76" s="18">
        <v>33.4</v>
      </c>
      <c r="F76" s="10">
        <v>1</v>
      </c>
      <c r="G76" s="11">
        <v>1.4285714285714285E-2</v>
      </c>
      <c r="O76" s="87" t="s">
        <v>2490</v>
      </c>
      <c r="P76" s="62" t="str">
        <f>CONCATENATE(GETPIVOTDATA("Number of Patients",$E$485,"Sacubitril/valsartan","Yes"), " (±", GETPIVOTDATA("Percentage",$E$485,"Sacubitril/valsartan","Yes"), ")")</f>
        <v>3 (±0.0068649885583524)</v>
      </c>
    </row>
    <row r="77" spans="1:16" ht="15.75" thickBot="1" x14ac:dyDescent="0.3">
      <c r="A77" s="18" t="s">
        <v>581</v>
      </c>
      <c r="B77" s="10">
        <v>70</v>
      </c>
      <c r="C77" s="11">
        <v>1</v>
      </c>
      <c r="E77" s="18">
        <v>35</v>
      </c>
      <c r="F77" s="10">
        <v>1</v>
      </c>
      <c r="G77" s="11">
        <v>1.4285714285714285E-2</v>
      </c>
      <c r="O77" s="87" t="s">
        <v>2491</v>
      </c>
      <c r="P77" s="62" t="str">
        <f>CONCATENATE(GETPIVOTDATA("Number of Patients",$E$493,"Beta-blockers","Yes"), " (±", GETPIVOTDATA("Percentage",$E$493,"Beta-blockers","Yes"), ")")</f>
        <v>285 (±0.652173913043478)</v>
      </c>
    </row>
    <row r="78" spans="1:16" ht="15.75" thickBot="1" x14ac:dyDescent="0.3">
      <c r="E78" s="18">
        <v>35.1</v>
      </c>
      <c r="F78" s="10">
        <v>1</v>
      </c>
      <c r="G78" s="11">
        <v>1.4285714285714285E-2</v>
      </c>
      <c r="O78" s="87" t="s">
        <v>2492</v>
      </c>
      <c r="P78" s="62" t="str">
        <f>CONCATENATE(GETPIVOTDATA("Number of Patients",$E$501,"Diuretics","Yes"), " (±", GETPIVOTDATA("Percentage",$E$501,"Diuretics","Yes"), ")")</f>
        <v>383 (±0.876430205949657)</v>
      </c>
    </row>
    <row r="79" spans="1:16" ht="15.75" thickBot="1" x14ac:dyDescent="0.3">
      <c r="E79" s="18">
        <v>35.200000000000003</v>
      </c>
      <c r="F79" s="10">
        <v>1</v>
      </c>
      <c r="G79" s="11">
        <v>1.4285714285714285E-2</v>
      </c>
      <c r="O79" s="87" t="s">
        <v>2493</v>
      </c>
      <c r="P79" s="62" t="str">
        <f>CONCATENATE(GETPIVOTDATA("Number of Patients",$E$509,"Aldosterone Antagonists","Yes"), " (±", GETPIVOTDATA("Percentage",$E$509,"Aldosterone Antagonists","Yes"), ")")</f>
        <v>148 (±0.338672768878719)</v>
      </c>
    </row>
    <row r="80" spans="1:16" ht="15.75" thickBot="1" x14ac:dyDescent="0.3">
      <c r="E80" s="18">
        <v>35.549999999999997</v>
      </c>
      <c r="F80" s="10">
        <v>1</v>
      </c>
      <c r="G80" s="11">
        <v>1.4285714285714285E-2</v>
      </c>
      <c r="O80" s="87" t="s">
        <v>2494</v>
      </c>
      <c r="P80" s="62" t="str">
        <f>CONCATENATE(GETPIVOTDATA("Number of Patients",$J$509,"Digoxin","Yes"), " (±", GETPIVOTDATA("Percentage",$J$509,"Digoxin","Yes"), ")")</f>
        <v>39 (±0.0892448512585812)</v>
      </c>
    </row>
    <row r="81" spans="1:16" ht="15.75" thickBot="1" x14ac:dyDescent="0.3">
      <c r="E81" s="18">
        <v>36.1</v>
      </c>
      <c r="F81" s="10">
        <v>1</v>
      </c>
      <c r="G81" s="11">
        <v>1.4285714285714285E-2</v>
      </c>
      <c r="O81" s="87" t="s">
        <v>2495</v>
      </c>
      <c r="P81" s="62"/>
    </row>
    <row r="82" spans="1:16" ht="15.75" thickBot="1" x14ac:dyDescent="0.3">
      <c r="E82" s="18">
        <v>36.4</v>
      </c>
      <c r="F82" s="10">
        <v>1</v>
      </c>
      <c r="G82" s="11">
        <v>1.4285714285714285E-2</v>
      </c>
      <c r="O82" s="87" t="s">
        <v>2496</v>
      </c>
      <c r="P82" s="62" t="str">
        <f>CONCATENATE(GETPIVOTDATA("Number of Patients",$J$517,"Statins","Yes"), " (±", GETPIVOTDATA("Percentage",$J$517,"Statins","Yes"), ")")</f>
        <v>228 (±0.521739130434783)</v>
      </c>
    </row>
    <row r="83" spans="1:16" ht="15.75" thickBot="1" x14ac:dyDescent="0.3">
      <c r="E83" s="18">
        <v>37.549999999999997</v>
      </c>
      <c r="F83" s="10">
        <v>1</v>
      </c>
      <c r="G83" s="11">
        <v>1.4285714285714285E-2</v>
      </c>
      <c r="O83" s="87" t="s">
        <v>2497</v>
      </c>
      <c r="P83" s="62" t="str">
        <f>CONCATENATE(GETPIVOTDATA("Number of Patients",$E$518,"Nitrates","Yes"), " (±", GETPIVOTDATA("Percentage",$E$518,"Nitrates","Yes"), ")")</f>
        <v>47 (±0.107551487414188)</v>
      </c>
    </row>
    <row r="84" spans="1:16" x14ac:dyDescent="0.25">
      <c r="E84" s="18">
        <v>37.630000000000003</v>
      </c>
      <c r="F84" s="10">
        <v>1</v>
      </c>
      <c r="G84" s="11">
        <v>1.4285714285714285E-2</v>
      </c>
      <c r="O84" s="28"/>
    </row>
    <row r="85" spans="1:16" x14ac:dyDescent="0.25">
      <c r="E85" s="18">
        <v>38.6</v>
      </c>
      <c r="F85" s="10">
        <v>1</v>
      </c>
      <c r="G85" s="11">
        <v>1.4285714285714285E-2</v>
      </c>
      <c r="O85" s="28"/>
    </row>
    <row r="86" spans="1:16" x14ac:dyDescent="0.25">
      <c r="E86" s="18">
        <v>40.1</v>
      </c>
      <c r="F86" s="10">
        <v>1</v>
      </c>
      <c r="G86" s="11">
        <v>1.4285714285714285E-2</v>
      </c>
      <c r="O86" s="28"/>
    </row>
    <row r="87" spans="1:16" x14ac:dyDescent="0.25">
      <c r="E87" s="18">
        <v>48.3</v>
      </c>
      <c r="F87" s="10">
        <v>1</v>
      </c>
      <c r="G87" s="11">
        <v>1.4285714285714285E-2</v>
      </c>
    </row>
    <row r="88" spans="1:16" x14ac:dyDescent="0.25">
      <c r="E88" s="18">
        <v>48.93</v>
      </c>
      <c r="F88" s="10">
        <v>1</v>
      </c>
      <c r="G88" s="11">
        <v>1.4285714285714285E-2</v>
      </c>
    </row>
    <row r="89" spans="1:16" x14ac:dyDescent="0.25">
      <c r="A89" s="17" t="s">
        <v>44</v>
      </c>
      <c r="B89" t="s">
        <v>50</v>
      </c>
      <c r="E89" s="18">
        <v>57.3</v>
      </c>
      <c r="F89" s="10">
        <v>1</v>
      </c>
      <c r="G89" s="11">
        <v>1.4285714285714285E-2</v>
      </c>
    </row>
    <row r="90" spans="1:16" x14ac:dyDescent="0.25">
      <c r="E90" s="18" t="s">
        <v>581</v>
      </c>
      <c r="F90" s="10">
        <v>70</v>
      </c>
      <c r="G90" s="11">
        <v>1</v>
      </c>
    </row>
    <row r="91" spans="1:16" x14ac:dyDescent="0.25">
      <c r="A91" s="17" t="s">
        <v>12</v>
      </c>
      <c r="B91" s="32" t="s">
        <v>2413</v>
      </c>
      <c r="C91" s="32" t="s">
        <v>2415</v>
      </c>
      <c r="D91" s="33" t="s">
        <v>2419</v>
      </c>
    </row>
    <row r="92" spans="1:16" x14ac:dyDescent="0.25">
      <c r="A92" s="18">
        <v>30</v>
      </c>
      <c r="B92" s="10">
        <v>1</v>
      </c>
      <c r="C92" s="11">
        <v>1.4285714285714285E-2</v>
      </c>
      <c r="D92">
        <f>AVERAGE(A92:A128)</f>
        <v>62.529411764705884</v>
      </c>
    </row>
    <row r="93" spans="1:16" x14ac:dyDescent="0.25">
      <c r="A93" s="18">
        <v>35</v>
      </c>
      <c r="B93" s="10">
        <v>3</v>
      </c>
      <c r="C93" s="11">
        <v>4.2857142857142858E-2</v>
      </c>
      <c r="D93" s="33" t="s">
        <v>2498</v>
      </c>
    </row>
    <row r="94" spans="1:16" x14ac:dyDescent="0.25">
      <c r="A94" s="18">
        <v>38</v>
      </c>
      <c r="B94" s="10">
        <v>1</v>
      </c>
      <c r="C94" s="11">
        <v>1.4285714285714285E-2</v>
      </c>
      <c r="D94">
        <f>_xlfn.STDEV.P(A92:A127)</f>
        <v>21.035313857077195</v>
      </c>
    </row>
    <row r="95" spans="1:16" x14ac:dyDescent="0.25">
      <c r="A95" s="18">
        <v>40</v>
      </c>
      <c r="B95" s="10">
        <v>8</v>
      </c>
      <c r="C95" s="11">
        <v>0.11428571428571428</v>
      </c>
    </row>
    <row r="96" spans="1:16" x14ac:dyDescent="0.25">
      <c r="A96" s="18">
        <v>45</v>
      </c>
      <c r="B96" s="10">
        <v>6</v>
      </c>
      <c r="C96" s="11">
        <v>8.5714285714285715E-2</v>
      </c>
    </row>
    <row r="97" spans="1:3" x14ac:dyDescent="0.25">
      <c r="A97" s="18">
        <v>50</v>
      </c>
      <c r="B97" s="10">
        <v>8</v>
      </c>
      <c r="C97" s="11">
        <v>0.11428571428571428</v>
      </c>
    </row>
    <row r="98" spans="1:3" x14ac:dyDescent="0.25">
      <c r="A98" s="18">
        <v>54</v>
      </c>
      <c r="B98" s="10">
        <v>1</v>
      </c>
      <c r="C98" s="11">
        <v>1.4285714285714285E-2</v>
      </c>
    </row>
    <row r="99" spans="1:3" x14ac:dyDescent="0.25">
      <c r="A99" s="18">
        <v>55</v>
      </c>
      <c r="B99" s="10">
        <v>6</v>
      </c>
      <c r="C99" s="11">
        <v>8.5714285714285715E-2</v>
      </c>
    </row>
    <row r="100" spans="1:3" x14ac:dyDescent="0.25">
      <c r="A100" s="18">
        <v>60</v>
      </c>
      <c r="B100" s="10">
        <v>9</v>
      </c>
      <c r="C100" s="11">
        <v>0.12857142857142856</v>
      </c>
    </row>
    <row r="101" spans="1:3" x14ac:dyDescent="0.25">
      <c r="A101" s="18">
        <v>65</v>
      </c>
      <c r="B101" s="10">
        <v>4</v>
      </c>
      <c r="C101" s="11">
        <v>5.7142857142857141E-2</v>
      </c>
    </row>
    <row r="102" spans="1:3" x14ac:dyDescent="0.25">
      <c r="A102" s="18">
        <v>70</v>
      </c>
      <c r="B102" s="10">
        <v>13</v>
      </c>
      <c r="C102" s="11">
        <v>0.18571428571428572</v>
      </c>
    </row>
    <row r="103" spans="1:3" x14ac:dyDescent="0.25">
      <c r="A103" s="18">
        <v>75</v>
      </c>
      <c r="B103" s="10">
        <v>1</v>
      </c>
      <c r="C103" s="11">
        <v>1.4285714285714285E-2</v>
      </c>
    </row>
    <row r="104" spans="1:3" x14ac:dyDescent="0.25">
      <c r="A104" s="18">
        <v>80</v>
      </c>
      <c r="B104" s="10">
        <v>3</v>
      </c>
      <c r="C104" s="11">
        <v>4.2857142857142858E-2</v>
      </c>
    </row>
    <row r="105" spans="1:3" x14ac:dyDescent="0.25">
      <c r="A105" s="18">
        <v>85</v>
      </c>
      <c r="B105" s="10">
        <v>2</v>
      </c>
      <c r="C105" s="11">
        <v>2.8571428571428571E-2</v>
      </c>
    </row>
    <row r="106" spans="1:3" x14ac:dyDescent="0.25">
      <c r="A106" s="18">
        <v>90</v>
      </c>
      <c r="B106" s="10">
        <v>2</v>
      </c>
      <c r="C106" s="11">
        <v>2.8571428571428571E-2</v>
      </c>
    </row>
    <row r="107" spans="1:3" x14ac:dyDescent="0.25">
      <c r="A107" s="18">
        <v>91</v>
      </c>
      <c r="B107" s="10">
        <v>1</v>
      </c>
      <c r="C107" s="11">
        <v>1.4285714285714285E-2</v>
      </c>
    </row>
    <row r="108" spans="1:3" x14ac:dyDescent="0.25">
      <c r="A108" s="18">
        <v>100</v>
      </c>
      <c r="B108" s="10">
        <v>1</v>
      </c>
      <c r="C108" s="11">
        <v>1.4285714285714285E-2</v>
      </c>
    </row>
    <row r="109" spans="1:3" x14ac:dyDescent="0.25">
      <c r="A109" s="18" t="s">
        <v>581</v>
      </c>
      <c r="B109" s="10">
        <v>70</v>
      </c>
      <c r="C109" s="11">
        <v>1</v>
      </c>
    </row>
    <row r="130" spans="1:4" x14ac:dyDescent="0.25">
      <c r="A130" s="17" t="s">
        <v>44</v>
      </c>
      <c r="B130" t="s">
        <v>50</v>
      </c>
    </row>
    <row r="132" spans="1:4" x14ac:dyDescent="0.25">
      <c r="A132" s="17" t="s">
        <v>13</v>
      </c>
      <c r="B132" s="32" t="s">
        <v>2413</v>
      </c>
      <c r="C132" s="32" t="s">
        <v>2415</v>
      </c>
      <c r="D132" s="33" t="s">
        <v>2419</v>
      </c>
    </row>
    <row r="133" spans="1:4" x14ac:dyDescent="0.25">
      <c r="A133" s="18">
        <v>77.5</v>
      </c>
      <c r="B133" s="10">
        <v>1</v>
      </c>
      <c r="C133" s="11">
        <v>1.4285714285714285E-2</v>
      </c>
      <c r="D133">
        <f>AVERAGE(A133:A184)</f>
        <v>105.93478260869566</v>
      </c>
    </row>
    <row r="134" spans="1:4" x14ac:dyDescent="0.25">
      <c r="A134" s="18">
        <v>79</v>
      </c>
      <c r="B134" s="10">
        <v>1</v>
      </c>
      <c r="C134" s="11">
        <v>1.4285714285714285E-2</v>
      </c>
    </row>
    <row r="135" spans="1:4" x14ac:dyDescent="0.25">
      <c r="A135" s="18">
        <v>80</v>
      </c>
      <c r="B135" s="10">
        <v>1</v>
      </c>
      <c r="C135" s="11">
        <v>1.4285714285714285E-2</v>
      </c>
    </row>
    <row r="136" spans="1:4" x14ac:dyDescent="0.25">
      <c r="A136" s="18">
        <v>82.5</v>
      </c>
      <c r="B136" s="10">
        <v>2</v>
      </c>
      <c r="C136" s="11">
        <v>2.8571428571428571E-2</v>
      </c>
    </row>
    <row r="137" spans="1:4" x14ac:dyDescent="0.25">
      <c r="A137" s="18">
        <v>87.5</v>
      </c>
      <c r="B137" s="10">
        <v>2</v>
      </c>
      <c r="C137" s="11">
        <v>2.8571428571428571E-2</v>
      </c>
    </row>
    <row r="138" spans="1:4" x14ac:dyDescent="0.25">
      <c r="A138" s="18">
        <v>90</v>
      </c>
      <c r="B138" s="10">
        <v>4</v>
      </c>
      <c r="C138" s="11">
        <v>5.7142857142857141E-2</v>
      </c>
    </row>
    <row r="139" spans="1:4" x14ac:dyDescent="0.25">
      <c r="A139" s="18">
        <v>92.5</v>
      </c>
      <c r="B139" s="10">
        <v>2</v>
      </c>
      <c r="C139" s="11">
        <v>2.8571428571428571E-2</v>
      </c>
    </row>
    <row r="140" spans="1:4" x14ac:dyDescent="0.25">
      <c r="A140" s="18">
        <v>95</v>
      </c>
      <c r="B140" s="10">
        <v>9</v>
      </c>
      <c r="C140" s="11">
        <v>0.12857142857142856</v>
      </c>
    </row>
    <row r="141" spans="1:4" x14ac:dyDescent="0.25">
      <c r="A141" s="18">
        <v>97.5</v>
      </c>
      <c r="B141" s="10">
        <v>1</v>
      </c>
      <c r="C141" s="11">
        <v>1.4285714285714285E-2</v>
      </c>
    </row>
    <row r="142" spans="1:4" x14ac:dyDescent="0.25">
      <c r="A142" s="18">
        <v>100</v>
      </c>
      <c r="B142" s="10">
        <v>8</v>
      </c>
      <c r="C142" s="11">
        <v>0.11428571428571428</v>
      </c>
    </row>
    <row r="143" spans="1:4" x14ac:dyDescent="0.25">
      <c r="A143" s="18">
        <v>102.5</v>
      </c>
      <c r="B143" s="10">
        <v>7</v>
      </c>
      <c r="C143" s="11">
        <v>0.1</v>
      </c>
    </row>
    <row r="144" spans="1:4" x14ac:dyDescent="0.25">
      <c r="A144" s="18">
        <v>105</v>
      </c>
      <c r="B144" s="10">
        <v>11</v>
      </c>
      <c r="C144" s="11">
        <v>0.15714285714285714</v>
      </c>
    </row>
    <row r="145" spans="1:3" x14ac:dyDescent="0.25">
      <c r="A145" s="18">
        <v>107.5</v>
      </c>
      <c r="B145" s="10">
        <v>6</v>
      </c>
      <c r="C145" s="11">
        <v>8.5714285714285715E-2</v>
      </c>
    </row>
    <row r="146" spans="1:3" x14ac:dyDescent="0.25">
      <c r="A146" s="18">
        <v>110</v>
      </c>
      <c r="B146" s="10">
        <v>2</v>
      </c>
      <c r="C146" s="11">
        <v>2.8571428571428571E-2</v>
      </c>
    </row>
    <row r="147" spans="1:3" x14ac:dyDescent="0.25">
      <c r="A147" s="18">
        <v>115</v>
      </c>
      <c r="B147" s="10">
        <v>4</v>
      </c>
      <c r="C147" s="11">
        <v>5.7142857142857141E-2</v>
      </c>
    </row>
    <row r="148" spans="1:3" x14ac:dyDescent="0.25">
      <c r="A148" s="18">
        <v>117</v>
      </c>
      <c r="B148" s="10">
        <v>1</v>
      </c>
      <c r="C148" s="11">
        <v>1.4285714285714285E-2</v>
      </c>
    </row>
    <row r="149" spans="1:3" x14ac:dyDescent="0.25">
      <c r="A149" s="18">
        <v>120</v>
      </c>
      <c r="B149" s="10">
        <v>1</v>
      </c>
      <c r="C149" s="11">
        <v>1.4285714285714285E-2</v>
      </c>
    </row>
    <row r="150" spans="1:3" x14ac:dyDescent="0.25">
      <c r="A150" s="18">
        <v>122.5</v>
      </c>
      <c r="B150" s="10">
        <v>1</v>
      </c>
      <c r="C150" s="11">
        <v>1.4285714285714285E-2</v>
      </c>
    </row>
    <row r="151" spans="1:3" x14ac:dyDescent="0.25">
      <c r="A151" s="18">
        <v>125</v>
      </c>
      <c r="B151" s="10">
        <v>2</v>
      </c>
      <c r="C151" s="11">
        <v>2.8571428571428571E-2</v>
      </c>
    </row>
    <row r="152" spans="1:3" x14ac:dyDescent="0.25">
      <c r="A152" s="18">
        <v>125.5</v>
      </c>
      <c r="B152" s="10">
        <v>1</v>
      </c>
      <c r="C152" s="11">
        <v>1.4285714285714285E-2</v>
      </c>
    </row>
    <row r="153" spans="1:3" x14ac:dyDescent="0.25">
      <c r="A153" s="18">
        <v>130</v>
      </c>
      <c r="B153" s="10">
        <v>1</v>
      </c>
      <c r="C153" s="11">
        <v>1.4285714285714285E-2</v>
      </c>
    </row>
    <row r="154" spans="1:3" x14ac:dyDescent="0.25">
      <c r="A154" s="18">
        <v>135</v>
      </c>
      <c r="B154" s="10">
        <v>1</v>
      </c>
      <c r="C154" s="11">
        <v>1.4285714285714285E-2</v>
      </c>
    </row>
    <row r="155" spans="1:3" x14ac:dyDescent="0.25">
      <c r="A155" s="18">
        <v>140</v>
      </c>
      <c r="B155" s="10">
        <v>1</v>
      </c>
      <c r="C155" s="11">
        <v>1.4285714285714285E-2</v>
      </c>
    </row>
    <row r="156" spans="1:3" x14ac:dyDescent="0.25">
      <c r="A156" s="18" t="s">
        <v>581</v>
      </c>
      <c r="B156" s="10">
        <v>70</v>
      </c>
      <c r="C156" s="11">
        <v>1</v>
      </c>
    </row>
    <row r="189" spans="1:4" x14ac:dyDescent="0.25">
      <c r="A189" s="17" t="s">
        <v>44</v>
      </c>
      <c r="B189" t="s">
        <v>50</v>
      </c>
    </row>
    <row r="191" spans="1:4" x14ac:dyDescent="0.25">
      <c r="A191" s="17" t="s">
        <v>14</v>
      </c>
      <c r="B191" s="32" t="s">
        <v>2413</v>
      </c>
      <c r="C191" s="32" t="s">
        <v>2415</v>
      </c>
      <c r="D191" s="33" t="s">
        <v>2419</v>
      </c>
    </row>
    <row r="192" spans="1:4" x14ac:dyDescent="0.25">
      <c r="A192" s="18">
        <v>52</v>
      </c>
      <c r="B192" s="10">
        <v>1</v>
      </c>
      <c r="C192" s="11">
        <v>1.4285714285714285E-2</v>
      </c>
      <c r="D192">
        <f>AVERAGE(A192:A264)</f>
        <v>70.81481481481481</v>
      </c>
    </row>
    <row r="193" spans="1:4" x14ac:dyDescent="0.25">
      <c r="A193" s="18">
        <v>53</v>
      </c>
      <c r="B193" s="10">
        <v>3</v>
      </c>
      <c r="C193" s="11">
        <v>4.2857142857142858E-2</v>
      </c>
      <c r="D193" s="33" t="s">
        <v>2498</v>
      </c>
    </row>
    <row r="194" spans="1:4" x14ac:dyDescent="0.25">
      <c r="A194" s="18">
        <v>56</v>
      </c>
      <c r="B194" s="10">
        <v>2</v>
      </c>
      <c r="C194" s="11">
        <v>2.8571428571428571E-2</v>
      </c>
      <c r="D194">
        <f>_xlfn.STDEV.P(A192:A264)</f>
        <v>12.777402034196319</v>
      </c>
    </row>
    <row r="195" spans="1:4" x14ac:dyDescent="0.25">
      <c r="A195" s="18">
        <v>57</v>
      </c>
      <c r="B195" s="10">
        <v>5</v>
      </c>
      <c r="C195" s="11">
        <v>7.1428571428571425E-2</v>
      </c>
    </row>
    <row r="196" spans="1:4" x14ac:dyDescent="0.25">
      <c r="A196" s="18">
        <v>59</v>
      </c>
      <c r="B196" s="10">
        <v>2</v>
      </c>
      <c r="C196" s="11">
        <v>2.8571428571428571E-2</v>
      </c>
    </row>
    <row r="197" spans="1:4" x14ac:dyDescent="0.25">
      <c r="A197" s="18">
        <v>60</v>
      </c>
      <c r="B197" s="10">
        <v>6</v>
      </c>
      <c r="C197" s="11">
        <v>8.5714285714285715E-2</v>
      </c>
    </row>
    <row r="198" spans="1:4" x14ac:dyDescent="0.25">
      <c r="A198" s="18">
        <v>61</v>
      </c>
      <c r="B198" s="10">
        <v>2</v>
      </c>
      <c r="C198" s="11">
        <v>2.8571428571428571E-2</v>
      </c>
    </row>
    <row r="199" spans="1:4" x14ac:dyDescent="0.25">
      <c r="A199" s="18">
        <v>62</v>
      </c>
      <c r="B199" s="10">
        <v>5</v>
      </c>
      <c r="C199" s="11">
        <v>7.1428571428571425E-2</v>
      </c>
    </row>
    <row r="200" spans="1:4" x14ac:dyDescent="0.25">
      <c r="A200" s="18">
        <v>63</v>
      </c>
      <c r="B200" s="10">
        <v>3</v>
      </c>
      <c r="C200" s="11">
        <v>4.2857142857142858E-2</v>
      </c>
    </row>
    <row r="201" spans="1:4" x14ac:dyDescent="0.25">
      <c r="A201" s="18">
        <v>64</v>
      </c>
      <c r="B201" s="10">
        <v>6</v>
      </c>
      <c r="C201" s="11">
        <v>8.5714285714285715E-2</v>
      </c>
    </row>
    <row r="202" spans="1:4" x14ac:dyDescent="0.25">
      <c r="A202" s="18">
        <v>65</v>
      </c>
      <c r="B202" s="10">
        <v>3</v>
      </c>
      <c r="C202" s="11">
        <v>4.2857142857142858E-2</v>
      </c>
    </row>
    <row r="203" spans="1:4" x14ac:dyDescent="0.25">
      <c r="A203" s="18">
        <v>66</v>
      </c>
      <c r="B203" s="10">
        <v>1</v>
      </c>
      <c r="C203" s="11">
        <v>1.4285714285714285E-2</v>
      </c>
    </row>
    <row r="204" spans="1:4" x14ac:dyDescent="0.25">
      <c r="A204" s="18">
        <v>67</v>
      </c>
      <c r="B204" s="10">
        <v>2</v>
      </c>
      <c r="C204" s="11">
        <v>2.8571428571428571E-2</v>
      </c>
    </row>
    <row r="205" spans="1:4" x14ac:dyDescent="0.25">
      <c r="A205" s="18">
        <v>68</v>
      </c>
      <c r="B205" s="10">
        <v>4</v>
      </c>
      <c r="C205" s="11">
        <v>5.7142857142857141E-2</v>
      </c>
    </row>
    <row r="206" spans="1:4" x14ac:dyDescent="0.25">
      <c r="A206" s="18">
        <v>69</v>
      </c>
      <c r="B206" s="10">
        <v>3</v>
      </c>
      <c r="C206" s="11">
        <v>4.2857142857142858E-2</v>
      </c>
    </row>
    <row r="207" spans="1:4" x14ac:dyDescent="0.25">
      <c r="A207" s="18">
        <v>70</v>
      </c>
      <c r="B207" s="10">
        <v>2</v>
      </c>
      <c r="C207" s="11">
        <v>2.8571428571428571E-2</v>
      </c>
    </row>
    <row r="208" spans="1:4" x14ac:dyDescent="0.25">
      <c r="A208" s="18">
        <v>72</v>
      </c>
      <c r="B208" s="10">
        <v>1</v>
      </c>
      <c r="C208" s="11">
        <v>1.4285714285714285E-2</v>
      </c>
    </row>
    <row r="209" spans="1:3" x14ac:dyDescent="0.25">
      <c r="A209" s="18">
        <v>74</v>
      </c>
      <c r="B209" s="10">
        <v>2</v>
      </c>
      <c r="C209" s="11">
        <v>2.8571428571428571E-2</v>
      </c>
    </row>
    <row r="210" spans="1:3" x14ac:dyDescent="0.25">
      <c r="A210" s="18">
        <v>77</v>
      </c>
      <c r="B210" s="10">
        <v>3</v>
      </c>
      <c r="C210" s="11">
        <v>4.2857142857142858E-2</v>
      </c>
    </row>
    <row r="211" spans="1:3" x14ac:dyDescent="0.25">
      <c r="A211" s="18">
        <v>78</v>
      </c>
      <c r="B211" s="10">
        <v>2</v>
      </c>
      <c r="C211" s="11">
        <v>2.8571428571428571E-2</v>
      </c>
    </row>
    <row r="212" spans="1:3" x14ac:dyDescent="0.25">
      <c r="A212" s="18">
        <v>79</v>
      </c>
      <c r="B212" s="10">
        <v>3</v>
      </c>
      <c r="C212" s="11">
        <v>4.2857142857142858E-2</v>
      </c>
    </row>
    <row r="213" spans="1:3" x14ac:dyDescent="0.25">
      <c r="A213" s="18">
        <v>80</v>
      </c>
      <c r="B213" s="10">
        <v>3</v>
      </c>
      <c r="C213" s="11">
        <v>4.2857142857142858E-2</v>
      </c>
    </row>
    <row r="214" spans="1:3" x14ac:dyDescent="0.25">
      <c r="A214" s="18">
        <v>81</v>
      </c>
      <c r="B214" s="10">
        <v>1</v>
      </c>
      <c r="C214" s="11">
        <v>1.4285714285714285E-2</v>
      </c>
    </row>
    <row r="215" spans="1:3" x14ac:dyDescent="0.25">
      <c r="A215" s="18">
        <v>91</v>
      </c>
      <c r="B215" s="10">
        <v>2</v>
      </c>
      <c r="C215" s="11">
        <v>2.8571428571428571E-2</v>
      </c>
    </row>
    <row r="216" spans="1:3" x14ac:dyDescent="0.25">
      <c r="A216" s="18">
        <v>93</v>
      </c>
      <c r="B216" s="10">
        <v>1</v>
      </c>
      <c r="C216" s="11">
        <v>1.4285714285714285E-2</v>
      </c>
    </row>
    <row r="217" spans="1:3" x14ac:dyDescent="0.25">
      <c r="A217" s="18">
        <v>94</v>
      </c>
      <c r="B217" s="10">
        <v>1</v>
      </c>
      <c r="C217" s="11">
        <v>1.4285714285714285E-2</v>
      </c>
    </row>
    <row r="218" spans="1:3" x14ac:dyDescent="0.25">
      <c r="A218" s="18">
        <v>101</v>
      </c>
      <c r="B218" s="10">
        <v>1</v>
      </c>
      <c r="C218" s="11">
        <v>1.4285714285714285E-2</v>
      </c>
    </row>
    <row r="219" spans="1:3" x14ac:dyDescent="0.25">
      <c r="A219" s="18" t="s">
        <v>581</v>
      </c>
      <c r="B219" s="10">
        <v>70</v>
      </c>
      <c r="C219" s="11">
        <v>1</v>
      </c>
    </row>
    <row r="270" spans="1:8" x14ac:dyDescent="0.25">
      <c r="A270" s="17" t="s">
        <v>44</v>
      </c>
      <c r="B270" t="s">
        <v>50</v>
      </c>
    </row>
    <row r="272" spans="1:8" x14ac:dyDescent="0.25">
      <c r="A272" s="17" t="s">
        <v>13</v>
      </c>
      <c r="B272" s="32" t="s">
        <v>2413</v>
      </c>
      <c r="C272" s="32" t="s">
        <v>2415</v>
      </c>
      <c r="D272" s="33"/>
      <c r="H272" s="62" t="str">
        <f>CONCATENATE(, " (±", , ")")</f>
        <v xml:space="preserve"> (±)</v>
      </c>
    </row>
    <row r="273" spans="1:8" x14ac:dyDescent="0.25">
      <c r="A273" s="18" t="s">
        <v>49</v>
      </c>
      <c r="B273" s="10">
        <v>26</v>
      </c>
      <c r="C273" s="11">
        <v>0.37142857142857144</v>
      </c>
      <c r="H273" t="str">
        <f>CONCATENATE(GETPIVOTDATA("Number of Patients",$A$272,"NYHA Class","NYHA Class I"), " (±", GETPIVOTDATA("Percentage",$A$272,"NYHA Class","NYHA Class I"), ")")</f>
        <v>26 (±0.371428571428571)</v>
      </c>
    </row>
    <row r="274" spans="1:8" x14ac:dyDescent="0.25">
      <c r="A274" s="18" t="s">
        <v>54</v>
      </c>
      <c r="B274" s="10">
        <v>41</v>
      </c>
      <c r="C274" s="11">
        <v>0.58571428571428574</v>
      </c>
      <c r="H274" t="str">
        <f>CONCATENATE(GETPIVOTDATA("Number of Patients",$A$272,"NYHA Class","NYHA Class II"), " (±", GETPIVOTDATA("Percentage",$A$272,"NYHA Class","NYHA Class II"), ")")</f>
        <v>41 (±0.585714285714286)</v>
      </c>
    </row>
    <row r="275" spans="1:8" x14ac:dyDescent="0.25">
      <c r="A275" s="18" t="s">
        <v>59</v>
      </c>
      <c r="B275" s="10">
        <v>3</v>
      </c>
      <c r="C275" s="11">
        <v>4.2857142857142858E-2</v>
      </c>
      <c r="H275" t="str">
        <f>CONCATENATE(GETPIVOTDATA("Number of Patients",$A$272,"NYHA Class","NYHA Class III"), " (±",GETPIVOTDATA("Percentage",$A$272,"NYHA Class","NYHA Class III"), ")")</f>
        <v>3 (±0.0428571428571429)</v>
      </c>
    </row>
    <row r="276" spans="1:8" x14ac:dyDescent="0.25">
      <c r="A276" s="18" t="s">
        <v>581</v>
      </c>
      <c r="B276" s="10">
        <v>70</v>
      </c>
      <c r="C276" s="11">
        <v>1</v>
      </c>
    </row>
    <row r="281" spans="1:8" x14ac:dyDescent="0.25">
      <c r="A281" s="17" t="s">
        <v>44</v>
      </c>
      <c r="B281" t="s">
        <v>50</v>
      </c>
    </row>
    <row r="283" spans="1:8" ht="15.75" thickBot="1" x14ac:dyDescent="0.3">
      <c r="A283" s="91" t="s">
        <v>16</v>
      </c>
      <c r="B283" s="32" t="s">
        <v>2413</v>
      </c>
      <c r="C283" s="32" t="s">
        <v>2415</v>
      </c>
      <c r="D283" s="33" t="s">
        <v>2419</v>
      </c>
    </row>
    <row r="284" spans="1:8" x14ac:dyDescent="0.25">
      <c r="A284" s="18" t="s">
        <v>50</v>
      </c>
      <c r="B284" s="10">
        <v>61</v>
      </c>
      <c r="C284" s="11">
        <v>0.87142857142857144</v>
      </c>
      <c r="D284" t="e">
        <f>AVERAGE(A284:A335)</f>
        <v>#DIV/0!</v>
      </c>
      <c r="F284" s="56" t="e">
        <f>CONCATENATE(GETPIVOTDATA("Number of Patients",#REF!,"Smoking","Current")," (", GETPIVOTDATA("Percentage",#REF!,"Smoking","Current")*100, "%",")")</f>
        <v>#REF!</v>
      </c>
    </row>
    <row r="285" spans="1:8" ht="15.75" thickBot="1" x14ac:dyDescent="0.3">
      <c r="A285" s="18" t="s">
        <v>51</v>
      </c>
      <c r="B285" s="10">
        <v>9</v>
      </c>
      <c r="C285" s="11">
        <v>0.12857142857142856</v>
      </c>
      <c r="F285" s="57"/>
    </row>
    <row r="286" spans="1:8" x14ac:dyDescent="0.25">
      <c r="A286" s="18" t="s">
        <v>581</v>
      </c>
      <c r="B286" s="10">
        <v>70</v>
      </c>
      <c r="C286" s="11">
        <v>1</v>
      </c>
    </row>
    <row r="289" spans="1:4" x14ac:dyDescent="0.25">
      <c r="A289" s="17" t="s">
        <v>44</v>
      </c>
      <c r="B289" t="s">
        <v>50</v>
      </c>
    </row>
    <row r="291" spans="1:4" x14ac:dyDescent="0.25">
      <c r="A291" s="88" t="s">
        <v>570</v>
      </c>
      <c r="B291" s="32" t="s">
        <v>2413</v>
      </c>
      <c r="C291" s="32" t="s">
        <v>2415</v>
      </c>
      <c r="D291" s="33" t="s">
        <v>2419</v>
      </c>
    </row>
    <row r="292" spans="1:4" x14ac:dyDescent="0.25">
      <c r="A292" s="18" t="s">
        <v>50</v>
      </c>
      <c r="B292" s="10">
        <v>59</v>
      </c>
      <c r="C292" s="11">
        <v>0.84285714285714286</v>
      </c>
      <c r="D292" t="e">
        <f>AVERAGE(A292:A343)</f>
        <v>#DIV/0!</v>
      </c>
    </row>
    <row r="293" spans="1:4" x14ac:dyDescent="0.25">
      <c r="A293" s="18" t="s">
        <v>51</v>
      </c>
      <c r="B293" s="10">
        <v>11</v>
      </c>
      <c r="C293" s="11">
        <v>0.15714285714285714</v>
      </c>
    </row>
    <row r="294" spans="1:4" x14ac:dyDescent="0.25">
      <c r="A294" s="18" t="s">
        <v>581</v>
      </c>
      <c r="B294" s="10">
        <v>70</v>
      </c>
      <c r="C294" s="11">
        <v>1</v>
      </c>
    </row>
    <row r="297" spans="1:4" x14ac:dyDescent="0.25">
      <c r="A297" s="17" t="s">
        <v>44</v>
      </c>
      <c r="B297" t="s">
        <v>50</v>
      </c>
    </row>
    <row r="299" spans="1:4" x14ac:dyDescent="0.25">
      <c r="A299" s="90" t="s">
        <v>17</v>
      </c>
      <c r="B299" s="32" t="s">
        <v>2413</v>
      </c>
      <c r="C299" s="32" t="s">
        <v>2415</v>
      </c>
      <c r="D299" s="33" t="s">
        <v>2419</v>
      </c>
    </row>
    <row r="300" spans="1:4" x14ac:dyDescent="0.25">
      <c r="A300" s="18" t="s">
        <v>50</v>
      </c>
      <c r="B300" s="10">
        <v>69</v>
      </c>
      <c r="C300" s="11">
        <v>0.98571428571428577</v>
      </c>
      <c r="D300" t="e">
        <f>AVERAGE(A300:A351)</f>
        <v>#DIV/0!</v>
      </c>
    </row>
    <row r="301" spans="1:4" x14ac:dyDescent="0.25">
      <c r="A301" s="18" t="s">
        <v>51</v>
      </c>
      <c r="B301" s="10">
        <v>1</v>
      </c>
      <c r="C301" s="11">
        <v>1.4285714285714285E-2</v>
      </c>
    </row>
    <row r="302" spans="1:4" x14ac:dyDescent="0.25">
      <c r="A302" s="18" t="s">
        <v>581</v>
      </c>
      <c r="B302" s="10">
        <v>70</v>
      </c>
      <c r="C302" s="11">
        <v>1</v>
      </c>
    </row>
    <row r="305" spans="1:4" x14ac:dyDescent="0.25">
      <c r="A305" s="17" t="s">
        <v>44</v>
      </c>
      <c r="B305" t="s">
        <v>50</v>
      </c>
    </row>
    <row r="307" spans="1:4" x14ac:dyDescent="0.25">
      <c r="A307" s="17" t="s">
        <v>18</v>
      </c>
      <c r="B307" s="32" t="s">
        <v>2413</v>
      </c>
      <c r="C307" s="32" t="s">
        <v>2415</v>
      </c>
      <c r="D307" s="33"/>
    </row>
    <row r="308" spans="1:4" x14ac:dyDescent="0.25">
      <c r="A308" s="18" t="s">
        <v>50</v>
      </c>
      <c r="B308" s="10">
        <v>30</v>
      </c>
      <c r="C308" s="11">
        <v>0.42857142857142855</v>
      </c>
    </row>
    <row r="309" spans="1:4" x14ac:dyDescent="0.25">
      <c r="A309" s="18" t="s">
        <v>51</v>
      </c>
      <c r="B309" s="10">
        <v>40</v>
      </c>
      <c r="C309" s="11">
        <v>0.5714285714285714</v>
      </c>
    </row>
    <row r="310" spans="1:4" x14ac:dyDescent="0.25">
      <c r="A310" s="18" t="s">
        <v>581</v>
      </c>
      <c r="B310" s="10">
        <v>70</v>
      </c>
      <c r="C310" s="11">
        <v>1</v>
      </c>
    </row>
    <row r="313" spans="1:4" x14ac:dyDescent="0.25">
      <c r="A313" s="17" t="s">
        <v>44</v>
      </c>
      <c r="B313" t="s">
        <v>50</v>
      </c>
    </row>
    <row r="315" spans="1:4" x14ac:dyDescent="0.25">
      <c r="A315" s="17" t="s">
        <v>13</v>
      </c>
      <c r="B315" s="32" t="s">
        <v>2413</v>
      </c>
      <c r="C315" s="32" t="s">
        <v>2415</v>
      </c>
      <c r="D315" s="33"/>
    </row>
    <row r="316" spans="1:4" x14ac:dyDescent="0.25">
      <c r="A316" s="18" t="s">
        <v>50</v>
      </c>
      <c r="B316" s="10">
        <v>59</v>
      </c>
      <c r="C316" s="11">
        <v>0.84285714285714286</v>
      </c>
    </row>
    <row r="317" spans="1:4" x14ac:dyDescent="0.25">
      <c r="A317" s="18" t="s">
        <v>51</v>
      </c>
      <c r="B317" s="10">
        <v>11</v>
      </c>
      <c r="C317" s="11">
        <v>0.15714285714285714</v>
      </c>
    </row>
    <row r="318" spans="1:4" x14ac:dyDescent="0.25">
      <c r="A318" s="18" t="s">
        <v>581</v>
      </c>
      <c r="B318" s="10">
        <v>70</v>
      </c>
      <c r="C318" s="11">
        <v>1</v>
      </c>
    </row>
    <row r="319" spans="1:4" x14ac:dyDescent="0.25">
      <c r="A319" s="17" t="s">
        <v>44</v>
      </c>
      <c r="B319" t="s">
        <v>50</v>
      </c>
    </row>
    <row r="321" spans="1:8" x14ac:dyDescent="0.25">
      <c r="A321" s="17" t="s">
        <v>13</v>
      </c>
      <c r="B321" s="32" t="s">
        <v>2413</v>
      </c>
      <c r="C321" s="32" t="s">
        <v>2415</v>
      </c>
      <c r="D321" s="33"/>
    </row>
    <row r="322" spans="1:8" x14ac:dyDescent="0.25">
      <c r="A322" s="18" t="s">
        <v>50</v>
      </c>
      <c r="B322" s="10">
        <v>48</v>
      </c>
      <c r="C322" s="11">
        <v>0.68571428571428572</v>
      </c>
    </row>
    <row r="323" spans="1:8" x14ac:dyDescent="0.25">
      <c r="A323" s="18" t="s">
        <v>51</v>
      </c>
      <c r="B323" s="10">
        <v>22</v>
      </c>
      <c r="C323" s="11">
        <v>0.31428571428571428</v>
      </c>
    </row>
    <row r="324" spans="1:8" x14ac:dyDescent="0.25">
      <c r="A324" s="18" t="s">
        <v>581</v>
      </c>
      <c r="B324" s="10">
        <v>70</v>
      </c>
      <c r="C324" s="11">
        <v>1</v>
      </c>
    </row>
    <row r="325" spans="1:8" x14ac:dyDescent="0.25">
      <c r="A325" s="17" t="s">
        <v>44</v>
      </c>
      <c r="B325" t="s">
        <v>50</v>
      </c>
    </row>
    <row r="327" spans="1:8" x14ac:dyDescent="0.25">
      <c r="A327" s="17" t="s">
        <v>21</v>
      </c>
      <c r="B327" s="32" t="s">
        <v>2413</v>
      </c>
      <c r="C327" s="32" t="s">
        <v>2415</v>
      </c>
      <c r="D327" s="33" t="s">
        <v>2419</v>
      </c>
    </row>
    <row r="328" spans="1:8" x14ac:dyDescent="0.25">
      <c r="A328" s="18" t="s">
        <v>50</v>
      </c>
      <c r="B328" s="10">
        <v>59</v>
      </c>
      <c r="C328" s="11">
        <v>0.84285714285714286</v>
      </c>
      <c r="D328">
        <f>AVERAGE(A328:A379)</f>
        <v>71.92</v>
      </c>
    </row>
    <row r="329" spans="1:8" x14ac:dyDescent="0.25">
      <c r="A329" s="18" t="s">
        <v>51</v>
      </c>
      <c r="B329" s="10">
        <v>11</v>
      </c>
      <c r="C329" s="11">
        <v>0.15714285714285714</v>
      </c>
    </row>
    <row r="330" spans="1:8" x14ac:dyDescent="0.25">
      <c r="A330" s="18" t="s">
        <v>581</v>
      </c>
      <c r="B330" s="10">
        <v>70</v>
      </c>
      <c r="C330" s="11">
        <v>1</v>
      </c>
      <c r="E330" s="17" t="s">
        <v>44</v>
      </c>
      <c r="F330" t="s">
        <v>50</v>
      </c>
    </row>
    <row r="332" spans="1:8" x14ac:dyDescent="0.25">
      <c r="A332" s="17" t="s">
        <v>44</v>
      </c>
      <c r="B332" t="s">
        <v>50</v>
      </c>
      <c r="E332" s="17" t="s">
        <v>25</v>
      </c>
      <c r="F332" s="32" t="s">
        <v>2413</v>
      </c>
      <c r="G332" s="32" t="s">
        <v>2415</v>
      </c>
      <c r="H332" s="33" t="s">
        <v>2419</v>
      </c>
    </row>
    <row r="333" spans="1:8" x14ac:dyDescent="0.25">
      <c r="E333" s="18">
        <v>25</v>
      </c>
      <c r="F333" s="10">
        <v>1</v>
      </c>
      <c r="G333" s="11">
        <v>1.4285714285714285E-2</v>
      </c>
      <c r="H333">
        <f>AVERAGE(E333:E411)</f>
        <v>65.206896551724142</v>
      </c>
    </row>
    <row r="334" spans="1:8" x14ac:dyDescent="0.25">
      <c r="A334" s="17" t="s">
        <v>572</v>
      </c>
      <c r="B334" s="32" t="s">
        <v>2413</v>
      </c>
      <c r="C334" s="32" t="s">
        <v>2415</v>
      </c>
      <c r="D334" s="33" t="s">
        <v>2419</v>
      </c>
      <c r="E334" s="18">
        <v>30</v>
      </c>
      <c r="F334" s="10">
        <v>2</v>
      </c>
      <c r="G334" s="11">
        <v>2.8571428571428571E-2</v>
      </c>
      <c r="H334" s="33" t="s">
        <v>2498</v>
      </c>
    </row>
    <row r="335" spans="1:8" x14ac:dyDescent="0.25">
      <c r="A335" s="18" t="s">
        <v>52</v>
      </c>
      <c r="B335" s="10">
        <v>67</v>
      </c>
      <c r="C335" s="11">
        <v>0.95714285714285718</v>
      </c>
      <c r="D335">
        <f>AVERAGE(A335:A386)</f>
        <v>80.0625</v>
      </c>
      <c r="E335" s="18">
        <v>34</v>
      </c>
      <c r="F335" s="10">
        <v>1</v>
      </c>
      <c r="G335" s="11">
        <v>1.4285714285714285E-2</v>
      </c>
      <c r="H335">
        <f>_xlfn.STDEV.P(E333:E412)</f>
        <v>19.524307238087335</v>
      </c>
    </row>
    <row r="336" spans="1:8" x14ac:dyDescent="0.25">
      <c r="A336" s="18" t="s">
        <v>2421</v>
      </c>
      <c r="B336" s="10">
        <v>3</v>
      </c>
      <c r="C336" s="11">
        <v>4.2857142857142858E-2</v>
      </c>
      <c r="E336" s="18">
        <v>35</v>
      </c>
      <c r="F336" s="10">
        <v>1</v>
      </c>
      <c r="G336" s="11">
        <v>1.4285714285714285E-2</v>
      </c>
    </row>
    <row r="337" spans="1:7" x14ac:dyDescent="0.25">
      <c r="A337" s="18" t="s">
        <v>581</v>
      </c>
      <c r="B337" s="10">
        <v>70</v>
      </c>
      <c r="C337" s="11">
        <v>1</v>
      </c>
      <c r="E337" s="18">
        <v>40</v>
      </c>
      <c r="F337" s="10">
        <v>1</v>
      </c>
      <c r="G337" s="11">
        <v>1.4285714285714285E-2</v>
      </c>
    </row>
    <row r="338" spans="1:7" x14ac:dyDescent="0.25">
      <c r="A338" s="17" t="s">
        <v>44</v>
      </c>
      <c r="B338" t="s">
        <v>50</v>
      </c>
      <c r="E338" s="18">
        <v>42</v>
      </c>
      <c r="F338" s="10">
        <v>1</v>
      </c>
      <c r="G338" s="11">
        <v>1.4285714285714285E-2</v>
      </c>
    </row>
    <row r="339" spans="1:7" x14ac:dyDescent="0.25">
      <c r="E339" s="18">
        <v>48</v>
      </c>
      <c r="F339" s="10">
        <v>1</v>
      </c>
      <c r="G339" s="11">
        <v>1.4285714285714285E-2</v>
      </c>
    </row>
    <row r="340" spans="1:7" x14ac:dyDescent="0.25">
      <c r="A340" s="17" t="s">
        <v>2422</v>
      </c>
      <c r="B340" s="32" t="s">
        <v>2413</v>
      </c>
      <c r="C340" s="32" t="s">
        <v>2415</v>
      </c>
      <c r="D340" s="33" t="s">
        <v>2419</v>
      </c>
      <c r="E340" s="18">
        <v>55</v>
      </c>
      <c r="F340" s="10">
        <v>2</v>
      </c>
      <c r="G340" s="11">
        <v>2.8571428571428571E-2</v>
      </c>
    </row>
    <row r="341" spans="1:7" x14ac:dyDescent="0.25">
      <c r="A341" s="18" t="s">
        <v>50</v>
      </c>
      <c r="B341" s="10">
        <v>66</v>
      </c>
      <c r="C341" s="11">
        <v>0.94285714285714284</v>
      </c>
      <c r="D341">
        <f>AVERAGE(A341:A392)</f>
        <v>89.486486486486484</v>
      </c>
      <c r="E341" s="18">
        <v>56</v>
      </c>
      <c r="F341" s="10">
        <v>3</v>
      </c>
      <c r="G341" s="11">
        <v>4.2857142857142858E-2</v>
      </c>
    </row>
    <row r="342" spans="1:7" x14ac:dyDescent="0.25">
      <c r="A342" s="18" t="s">
        <v>51</v>
      </c>
      <c r="B342" s="10">
        <v>4</v>
      </c>
      <c r="C342" s="11">
        <v>5.7142857142857141E-2</v>
      </c>
      <c r="E342" s="18">
        <v>57</v>
      </c>
      <c r="F342" s="10">
        <v>1</v>
      </c>
      <c r="G342" s="11">
        <v>1.4285714285714285E-2</v>
      </c>
    </row>
    <row r="343" spans="1:7" x14ac:dyDescent="0.25">
      <c r="A343" s="18" t="s">
        <v>581</v>
      </c>
      <c r="B343" s="10">
        <v>70</v>
      </c>
      <c r="C343" s="11">
        <v>1</v>
      </c>
      <c r="E343" s="18">
        <v>59</v>
      </c>
      <c r="F343" s="10">
        <v>1</v>
      </c>
      <c r="G343" s="11">
        <v>1.4285714285714285E-2</v>
      </c>
    </row>
    <row r="344" spans="1:7" x14ac:dyDescent="0.25">
      <c r="A344" s="17" t="s">
        <v>44</v>
      </c>
      <c r="B344" t="s">
        <v>50</v>
      </c>
      <c r="E344" s="18">
        <v>64</v>
      </c>
      <c r="F344" s="10">
        <v>2</v>
      </c>
      <c r="G344" s="11">
        <v>2.8571428571428571E-2</v>
      </c>
    </row>
    <row r="345" spans="1:7" x14ac:dyDescent="0.25">
      <c r="E345" s="18">
        <v>65</v>
      </c>
      <c r="F345" s="10">
        <v>1</v>
      </c>
      <c r="G345" s="11">
        <v>1.4285714285714285E-2</v>
      </c>
    </row>
    <row r="346" spans="1:7" x14ac:dyDescent="0.25">
      <c r="A346" s="17" t="s">
        <v>23</v>
      </c>
      <c r="B346" s="32" t="s">
        <v>2413</v>
      </c>
      <c r="C346" s="32" t="s">
        <v>2415</v>
      </c>
      <c r="D346" s="33" t="s">
        <v>2419</v>
      </c>
      <c r="E346" s="18">
        <v>66</v>
      </c>
      <c r="F346" s="10">
        <v>1</v>
      </c>
      <c r="G346" s="11">
        <v>1.4285714285714285E-2</v>
      </c>
    </row>
    <row r="347" spans="1:7" x14ac:dyDescent="0.25">
      <c r="A347" s="18" t="s">
        <v>50</v>
      </c>
      <c r="B347" s="10">
        <v>63</v>
      </c>
      <c r="C347" s="11">
        <v>0.9</v>
      </c>
      <c r="D347">
        <f>AVERAGE(A347:A398)</f>
        <v>89.486486486486484</v>
      </c>
      <c r="E347" s="18">
        <v>67</v>
      </c>
      <c r="F347" s="10">
        <v>1</v>
      </c>
      <c r="G347" s="11">
        <v>1.4285714285714285E-2</v>
      </c>
    </row>
    <row r="348" spans="1:7" x14ac:dyDescent="0.25">
      <c r="A348" s="18" t="s">
        <v>51</v>
      </c>
      <c r="B348" s="10">
        <v>7</v>
      </c>
      <c r="C348" s="11">
        <v>0.1</v>
      </c>
      <c r="E348" s="18">
        <v>70</v>
      </c>
      <c r="F348" s="10">
        <v>1</v>
      </c>
      <c r="G348" s="11">
        <v>1.4285714285714285E-2</v>
      </c>
    </row>
    <row r="349" spans="1:7" x14ac:dyDescent="0.25">
      <c r="A349" s="18" t="s">
        <v>581</v>
      </c>
      <c r="B349" s="10">
        <v>70</v>
      </c>
      <c r="C349" s="11">
        <v>1</v>
      </c>
      <c r="E349" s="18">
        <v>74</v>
      </c>
      <c r="F349" s="10">
        <v>1</v>
      </c>
      <c r="G349" s="11">
        <v>1.4285714285714285E-2</v>
      </c>
    </row>
    <row r="350" spans="1:7" x14ac:dyDescent="0.25">
      <c r="E350" s="18">
        <v>75</v>
      </c>
      <c r="F350" s="10">
        <v>3</v>
      </c>
      <c r="G350" s="11">
        <v>4.2857142857142858E-2</v>
      </c>
    </row>
    <row r="351" spans="1:7" x14ac:dyDescent="0.25">
      <c r="E351" s="18">
        <v>76</v>
      </c>
      <c r="F351" s="10">
        <v>1</v>
      </c>
      <c r="G351" s="11">
        <v>1.4285714285714285E-2</v>
      </c>
    </row>
    <row r="352" spans="1:7" x14ac:dyDescent="0.25">
      <c r="A352" s="17" t="s">
        <v>44</v>
      </c>
      <c r="B352" t="s">
        <v>50</v>
      </c>
      <c r="E352" s="18">
        <v>78</v>
      </c>
      <c r="F352" s="10">
        <v>1</v>
      </c>
      <c r="G352" s="11">
        <v>1.4285714285714285E-2</v>
      </c>
    </row>
    <row r="353" spans="1:7" x14ac:dyDescent="0.25">
      <c r="E353" s="18">
        <v>79</v>
      </c>
      <c r="F353" s="10">
        <v>2</v>
      </c>
      <c r="G353" s="11">
        <v>2.8571428571428571E-2</v>
      </c>
    </row>
    <row r="354" spans="1:7" x14ac:dyDescent="0.25">
      <c r="A354" s="17" t="s">
        <v>24</v>
      </c>
      <c r="B354" s="32" t="s">
        <v>2413</v>
      </c>
      <c r="C354" s="32" t="s">
        <v>2415</v>
      </c>
      <c r="D354" s="33" t="s">
        <v>2419</v>
      </c>
      <c r="E354" s="18">
        <v>81</v>
      </c>
      <c r="F354" s="10">
        <v>1</v>
      </c>
      <c r="G354" s="11">
        <v>1.4285714285714285E-2</v>
      </c>
    </row>
    <row r="355" spans="1:7" x14ac:dyDescent="0.25">
      <c r="A355" s="18">
        <v>51</v>
      </c>
      <c r="B355" s="10">
        <v>1</v>
      </c>
      <c r="C355" s="11">
        <v>1.4285714285714285E-2</v>
      </c>
      <c r="D355">
        <f>AVERAGE(A355:A476)</f>
        <v>89.486486486486484</v>
      </c>
      <c r="E355" s="18">
        <v>84</v>
      </c>
      <c r="F355" s="10">
        <v>1</v>
      </c>
      <c r="G355" s="11">
        <v>1.4285714285714285E-2</v>
      </c>
    </row>
    <row r="356" spans="1:7" x14ac:dyDescent="0.25">
      <c r="A356" s="18">
        <v>53</v>
      </c>
      <c r="B356" s="10">
        <v>1</v>
      </c>
      <c r="C356" s="11">
        <v>1.4285714285714285E-2</v>
      </c>
      <c r="D356" s="33" t="s">
        <v>2498</v>
      </c>
      <c r="E356" s="18">
        <v>86</v>
      </c>
      <c r="F356" s="10">
        <v>1</v>
      </c>
      <c r="G356" s="11">
        <v>1.4285714285714285E-2</v>
      </c>
    </row>
    <row r="357" spans="1:7" x14ac:dyDescent="0.25">
      <c r="A357" s="18">
        <v>54</v>
      </c>
      <c r="B357" s="10">
        <v>1</v>
      </c>
      <c r="C357" s="11">
        <v>1.4285714285714285E-2</v>
      </c>
      <c r="D357">
        <f>_xlfn.STDEV.P(A355:A474)</f>
        <v>30.613211793339676</v>
      </c>
      <c r="E357" s="18">
        <v>87</v>
      </c>
      <c r="F357" s="10">
        <v>1</v>
      </c>
      <c r="G357" s="11">
        <v>1.4285714285714285E-2</v>
      </c>
    </row>
    <row r="358" spans="1:7" x14ac:dyDescent="0.25">
      <c r="A358" s="18">
        <v>55</v>
      </c>
      <c r="B358" s="10">
        <v>1</v>
      </c>
      <c r="C358" s="11">
        <v>1.4285714285714285E-2</v>
      </c>
      <c r="E358" s="18">
        <v>88</v>
      </c>
      <c r="F358" s="10">
        <v>1</v>
      </c>
      <c r="G358" s="11">
        <v>1.4285714285714285E-2</v>
      </c>
    </row>
    <row r="359" spans="1:7" x14ac:dyDescent="0.25">
      <c r="A359" s="18">
        <v>56</v>
      </c>
      <c r="B359" s="10">
        <v>1</v>
      </c>
      <c r="C359" s="11">
        <v>1.4285714285714285E-2</v>
      </c>
      <c r="E359" s="18">
        <v>89</v>
      </c>
      <c r="F359" s="10">
        <v>2</v>
      </c>
      <c r="G359" s="11">
        <v>2.8571428571428571E-2</v>
      </c>
    </row>
    <row r="360" spans="1:7" x14ac:dyDescent="0.25">
      <c r="A360" s="18">
        <v>58</v>
      </c>
      <c r="B360" s="10">
        <v>1</v>
      </c>
      <c r="C360" s="11">
        <v>1.4285714285714285E-2</v>
      </c>
      <c r="E360" s="18">
        <v>90</v>
      </c>
      <c r="F360" s="10">
        <v>1</v>
      </c>
      <c r="G360" s="11">
        <v>1.4285714285714285E-2</v>
      </c>
    </row>
    <row r="361" spans="1:7" x14ac:dyDescent="0.25">
      <c r="A361" s="18">
        <v>59</v>
      </c>
      <c r="B361" s="10">
        <v>2</v>
      </c>
      <c r="C361" s="11">
        <v>2.8571428571428571E-2</v>
      </c>
      <c r="E361" s="18">
        <v>91</v>
      </c>
      <c r="F361" s="10">
        <v>1</v>
      </c>
      <c r="G361" s="11">
        <v>1.4285714285714285E-2</v>
      </c>
    </row>
    <row r="362" spans="1:7" x14ac:dyDescent="0.25">
      <c r="A362" s="18">
        <v>64</v>
      </c>
      <c r="B362" s="10">
        <v>2</v>
      </c>
      <c r="C362" s="11">
        <v>2.8571428571428571E-2</v>
      </c>
      <c r="E362" s="18" t="s">
        <v>92</v>
      </c>
      <c r="F362" s="10">
        <v>8</v>
      </c>
      <c r="G362" s="11">
        <v>0.11428571428571428</v>
      </c>
    </row>
    <row r="363" spans="1:7" x14ac:dyDescent="0.25">
      <c r="A363" s="18">
        <v>65</v>
      </c>
      <c r="B363" s="10">
        <v>1</v>
      </c>
      <c r="C363" s="11">
        <v>1.4285714285714285E-2</v>
      </c>
      <c r="E363" s="18" t="s">
        <v>2416</v>
      </c>
      <c r="F363" s="10">
        <v>24</v>
      </c>
      <c r="G363" s="11">
        <v>0.34285714285714286</v>
      </c>
    </row>
    <row r="364" spans="1:7" x14ac:dyDescent="0.25">
      <c r="A364" s="18">
        <v>66</v>
      </c>
      <c r="B364" s="10">
        <v>2</v>
      </c>
      <c r="C364" s="11">
        <v>2.8571428571428571E-2</v>
      </c>
      <c r="E364" s="18" t="s">
        <v>581</v>
      </c>
      <c r="F364" s="10">
        <v>70</v>
      </c>
      <c r="G364" s="11">
        <v>1</v>
      </c>
    </row>
    <row r="365" spans="1:7" x14ac:dyDescent="0.25">
      <c r="A365" s="18">
        <v>68</v>
      </c>
      <c r="B365" s="10">
        <v>1</v>
      </c>
      <c r="C365" s="11">
        <v>1.4285714285714285E-2</v>
      </c>
    </row>
    <row r="366" spans="1:7" x14ac:dyDescent="0.25">
      <c r="A366" s="18">
        <v>69</v>
      </c>
      <c r="B366" s="10">
        <v>1</v>
      </c>
      <c r="C366" s="11">
        <v>1.4285714285714285E-2</v>
      </c>
    </row>
    <row r="367" spans="1:7" x14ac:dyDescent="0.25">
      <c r="A367" s="18">
        <v>73</v>
      </c>
      <c r="B367" s="10">
        <v>1</v>
      </c>
      <c r="C367" s="11">
        <v>1.4285714285714285E-2</v>
      </c>
    </row>
    <row r="368" spans="1:7" x14ac:dyDescent="0.25">
      <c r="A368" s="18">
        <v>74</v>
      </c>
      <c r="B368" s="10">
        <v>2</v>
      </c>
      <c r="C368" s="11">
        <v>2.8571428571428571E-2</v>
      </c>
    </row>
    <row r="369" spans="1:3" x14ac:dyDescent="0.25">
      <c r="A369" s="18">
        <v>75</v>
      </c>
      <c r="B369" s="10">
        <v>1</v>
      </c>
      <c r="C369" s="11">
        <v>1.4285714285714285E-2</v>
      </c>
    </row>
    <row r="370" spans="1:3" x14ac:dyDescent="0.25">
      <c r="A370" s="18">
        <v>76</v>
      </c>
      <c r="B370" s="10">
        <v>3</v>
      </c>
      <c r="C370" s="11">
        <v>4.2857142857142858E-2</v>
      </c>
    </row>
    <row r="371" spans="1:3" x14ac:dyDescent="0.25">
      <c r="A371" s="18">
        <v>79</v>
      </c>
      <c r="B371" s="10">
        <v>3</v>
      </c>
      <c r="C371" s="11">
        <v>4.2857142857142858E-2</v>
      </c>
    </row>
    <row r="372" spans="1:3" x14ac:dyDescent="0.25">
      <c r="A372" s="18">
        <v>80</v>
      </c>
      <c r="B372" s="10">
        <v>2</v>
      </c>
      <c r="C372" s="11">
        <v>2.8571428571428571E-2</v>
      </c>
    </row>
    <row r="373" spans="1:3" x14ac:dyDescent="0.25">
      <c r="A373" s="18">
        <v>83</v>
      </c>
      <c r="B373" s="10">
        <v>1</v>
      </c>
      <c r="C373" s="11">
        <v>1.4285714285714285E-2</v>
      </c>
    </row>
    <row r="374" spans="1:3" x14ac:dyDescent="0.25">
      <c r="A374" s="18">
        <v>86</v>
      </c>
      <c r="B374" s="10">
        <v>1</v>
      </c>
      <c r="C374" s="11">
        <v>1.4285714285714285E-2</v>
      </c>
    </row>
    <row r="375" spans="1:3" x14ac:dyDescent="0.25">
      <c r="A375" s="18">
        <v>88</v>
      </c>
      <c r="B375" s="10">
        <v>1</v>
      </c>
      <c r="C375" s="11">
        <v>1.4285714285714285E-2</v>
      </c>
    </row>
    <row r="376" spans="1:3" x14ac:dyDescent="0.25">
      <c r="A376" s="18">
        <v>90</v>
      </c>
      <c r="B376" s="10">
        <v>1</v>
      </c>
      <c r="C376" s="11">
        <v>1.4285714285714285E-2</v>
      </c>
    </row>
    <row r="377" spans="1:3" x14ac:dyDescent="0.25">
      <c r="A377" s="18">
        <v>91</v>
      </c>
      <c r="B377" s="10">
        <v>1</v>
      </c>
      <c r="C377" s="11">
        <v>1.4285714285714285E-2</v>
      </c>
    </row>
    <row r="378" spans="1:3" x14ac:dyDescent="0.25">
      <c r="A378" s="18">
        <v>92</v>
      </c>
      <c r="B378" s="10">
        <v>1</v>
      </c>
      <c r="C378" s="11">
        <v>1.4285714285714285E-2</v>
      </c>
    </row>
    <row r="379" spans="1:3" x14ac:dyDescent="0.25">
      <c r="A379" s="18">
        <v>93</v>
      </c>
      <c r="B379" s="10">
        <v>2</v>
      </c>
      <c r="C379" s="11">
        <v>2.8571428571428571E-2</v>
      </c>
    </row>
    <row r="380" spans="1:3" x14ac:dyDescent="0.25">
      <c r="A380" s="18">
        <v>98</v>
      </c>
      <c r="B380" s="10">
        <v>1</v>
      </c>
      <c r="C380" s="11">
        <v>1.4285714285714285E-2</v>
      </c>
    </row>
    <row r="381" spans="1:3" x14ac:dyDescent="0.25">
      <c r="A381" s="18">
        <v>100</v>
      </c>
      <c r="B381" s="10">
        <v>1</v>
      </c>
      <c r="C381" s="11">
        <v>1.4285714285714285E-2</v>
      </c>
    </row>
    <row r="382" spans="1:3" x14ac:dyDescent="0.25">
      <c r="A382" s="18">
        <v>103</v>
      </c>
      <c r="B382" s="10">
        <v>1</v>
      </c>
      <c r="C382" s="11">
        <v>1.4285714285714285E-2</v>
      </c>
    </row>
    <row r="383" spans="1:3" x14ac:dyDescent="0.25">
      <c r="A383" s="18">
        <v>112</v>
      </c>
      <c r="B383" s="10">
        <v>2</v>
      </c>
      <c r="C383" s="11">
        <v>2.8571428571428571E-2</v>
      </c>
    </row>
    <row r="384" spans="1:3" x14ac:dyDescent="0.25">
      <c r="A384" s="18">
        <v>115</v>
      </c>
      <c r="B384" s="10">
        <v>1</v>
      </c>
      <c r="C384" s="11">
        <v>1.4285714285714285E-2</v>
      </c>
    </row>
    <row r="385" spans="1:3" x14ac:dyDescent="0.25">
      <c r="A385" s="18">
        <v>117</v>
      </c>
      <c r="B385" s="10">
        <v>1</v>
      </c>
      <c r="C385" s="11">
        <v>1.4285714285714285E-2</v>
      </c>
    </row>
    <row r="386" spans="1:3" x14ac:dyDescent="0.25">
      <c r="A386" s="18">
        <v>119</v>
      </c>
      <c r="B386" s="10">
        <v>2</v>
      </c>
      <c r="C386" s="11">
        <v>2.8571428571428571E-2</v>
      </c>
    </row>
    <row r="387" spans="1:3" x14ac:dyDescent="0.25">
      <c r="A387" s="18">
        <v>129</v>
      </c>
      <c r="B387" s="10">
        <v>1</v>
      </c>
      <c r="C387" s="11">
        <v>1.4285714285714285E-2</v>
      </c>
    </row>
    <row r="388" spans="1:3" x14ac:dyDescent="0.25">
      <c r="A388" s="18">
        <v>142</v>
      </c>
      <c r="B388" s="10">
        <v>1</v>
      </c>
      <c r="C388" s="11">
        <v>1.4285714285714285E-2</v>
      </c>
    </row>
    <row r="389" spans="1:3" x14ac:dyDescent="0.25">
      <c r="A389" s="18">
        <v>144</v>
      </c>
      <c r="B389" s="10">
        <v>1</v>
      </c>
      <c r="C389" s="11">
        <v>1.4285714285714285E-2</v>
      </c>
    </row>
    <row r="390" spans="1:3" x14ac:dyDescent="0.25">
      <c r="A390" s="18">
        <v>162</v>
      </c>
      <c r="B390" s="10">
        <v>1</v>
      </c>
      <c r="C390" s="11">
        <v>1.4285714285714285E-2</v>
      </c>
    </row>
    <row r="391" spans="1:3" x14ac:dyDescent="0.25">
      <c r="A391" s="18">
        <v>172</v>
      </c>
      <c r="B391" s="10">
        <v>1</v>
      </c>
      <c r="C391" s="11">
        <v>1.4285714285714285E-2</v>
      </c>
    </row>
    <row r="392" spans="1:3" x14ac:dyDescent="0.25">
      <c r="A392" s="18" t="s">
        <v>2416</v>
      </c>
      <c r="B392" s="10">
        <v>21</v>
      </c>
      <c r="C392" s="11">
        <v>0.3</v>
      </c>
    </row>
    <row r="393" spans="1:3" x14ac:dyDescent="0.25">
      <c r="A393" s="18" t="s">
        <v>581</v>
      </c>
      <c r="B393" s="10">
        <v>70</v>
      </c>
      <c r="C393" s="11">
        <v>1</v>
      </c>
    </row>
    <row r="416" spans="5:11" x14ac:dyDescent="0.25">
      <c r="E416" t="s">
        <v>44</v>
      </c>
      <c r="F416" t="s">
        <v>51</v>
      </c>
      <c r="J416" t="s">
        <v>44</v>
      </c>
      <c r="K416" t="s">
        <v>51</v>
      </c>
    </row>
    <row r="418" spans="5:13" x14ac:dyDescent="0.25">
      <c r="E418" t="s">
        <v>27</v>
      </c>
      <c r="F418" s="32" t="s">
        <v>2413</v>
      </c>
      <c r="G418" s="32" t="s">
        <v>2415</v>
      </c>
      <c r="H418" s="33" t="s">
        <v>2419</v>
      </c>
      <c r="J418" t="s">
        <v>28</v>
      </c>
      <c r="K418" s="32" t="s">
        <v>2413</v>
      </c>
      <c r="L418" s="32" t="s">
        <v>2415</v>
      </c>
      <c r="M418" s="33" t="s">
        <v>2419</v>
      </c>
    </row>
    <row r="419" spans="5:13" x14ac:dyDescent="0.25">
      <c r="E419" s="18">
        <v>3.2</v>
      </c>
      <c r="F419" s="10">
        <v>3</v>
      </c>
      <c r="G419" s="11">
        <v>6.8649885583524023E-3</v>
      </c>
      <c r="H419">
        <f>AVERAGE(E419:E444)</f>
        <v>4.523076923076923</v>
      </c>
      <c r="J419" s="18">
        <v>5</v>
      </c>
      <c r="K419" s="10">
        <v>1</v>
      </c>
      <c r="L419" s="11">
        <v>2.2883295194508009E-3</v>
      </c>
      <c r="M419">
        <f>AVERAGE(J419:J442)</f>
        <v>779.26086956521738</v>
      </c>
    </row>
    <row r="420" spans="5:13" x14ac:dyDescent="0.25">
      <c r="E420" s="18">
        <v>3.3</v>
      </c>
      <c r="F420" s="10">
        <v>3</v>
      </c>
      <c r="G420" s="11">
        <v>6.8649885583524023E-3</v>
      </c>
      <c r="H420" s="33" t="s">
        <v>2498</v>
      </c>
      <c r="J420" s="18">
        <v>7</v>
      </c>
      <c r="K420" s="10">
        <v>1</v>
      </c>
      <c r="L420" s="11">
        <v>2.2883295194508009E-3</v>
      </c>
      <c r="M420" s="33" t="s">
        <v>2419</v>
      </c>
    </row>
    <row r="421" spans="5:13" x14ac:dyDescent="0.25">
      <c r="E421" s="18">
        <v>3.4</v>
      </c>
      <c r="F421" s="10">
        <v>4</v>
      </c>
      <c r="G421" s="11">
        <v>9.1533180778032037E-3</v>
      </c>
      <c r="H421">
        <f>_xlfn.STDEV.P(E419:E445)</f>
        <v>0.89154476668640525</v>
      </c>
      <c r="J421" s="18">
        <v>9</v>
      </c>
      <c r="K421" s="10">
        <v>1</v>
      </c>
      <c r="L421" s="11">
        <v>2.2883295194508009E-3</v>
      </c>
      <c r="M421">
        <f>_xlfn.STDEV.P(J419:J442)</f>
        <v>1357.400431688111</v>
      </c>
    </row>
    <row r="422" spans="5:13" x14ac:dyDescent="0.25">
      <c r="E422" s="18">
        <v>3.5</v>
      </c>
      <c r="F422" s="10">
        <v>3</v>
      </c>
      <c r="G422" s="11">
        <v>6.8649885583524023E-3</v>
      </c>
      <c r="J422" s="18">
        <v>28</v>
      </c>
      <c r="K422" s="10">
        <v>1</v>
      </c>
      <c r="L422" s="11">
        <v>2.2883295194508009E-3</v>
      </c>
    </row>
    <row r="423" spans="5:13" x14ac:dyDescent="0.25">
      <c r="E423" s="18">
        <v>3.6</v>
      </c>
      <c r="F423" s="10">
        <v>2</v>
      </c>
      <c r="G423" s="11">
        <v>4.5766590389016018E-3</v>
      </c>
      <c r="J423" s="18">
        <v>31</v>
      </c>
      <c r="K423" s="10">
        <v>2</v>
      </c>
      <c r="L423" s="11">
        <v>4.5766590389016018E-3</v>
      </c>
    </row>
    <row r="424" spans="5:13" x14ac:dyDescent="0.25">
      <c r="E424" s="18">
        <v>3.7</v>
      </c>
      <c r="F424" s="10">
        <v>8</v>
      </c>
      <c r="G424" s="11">
        <v>1.8306636155606407E-2</v>
      </c>
      <c r="J424" s="18">
        <v>44</v>
      </c>
      <c r="K424" s="10">
        <v>1</v>
      </c>
      <c r="L424" s="11">
        <v>2.2883295194508009E-3</v>
      </c>
    </row>
    <row r="425" spans="5:13" x14ac:dyDescent="0.25">
      <c r="E425" s="18">
        <v>3.8</v>
      </c>
      <c r="F425" s="10">
        <v>12</v>
      </c>
      <c r="G425" s="11">
        <v>2.7459954233409609E-2</v>
      </c>
      <c r="J425" s="18">
        <v>46</v>
      </c>
      <c r="K425" s="10">
        <v>1</v>
      </c>
      <c r="L425" s="11">
        <v>2.2883295194508009E-3</v>
      </c>
    </row>
    <row r="426" spans="5:13" x14ac:dyDescent="0.25">
      <c r="E426" s="18">
        <v>3.9</v>
      </c>
      <c r="F426" s="10">
        <v>12</v>
      </c>
      <c r="G426" s="11">
        <v>2.7459954233409609E-2</v>
      </c>
      <c r="J426" s="18">
        <v>57</v>
      </c>
      <c r="K426" s="10">
        <v>1</v>
      </c>
      <c r="L426" s="11">
        <v>2.2883295194508009E-3</v>
      </c>
    </row>
    <row r="427" spans="5:13" x14ac:dyDescent="0.25">
      <c r="E427" s="18">
        <v>4</v>
      </c>
      <c r="F427" s="10">
        <v>28</v>
      </c>
      <c r="G427" s="11">
        <v>6.4073226544622428E-2</v>
      </c>
      <c r="J427" s="18">
        <v>58</v>
      </c>
      <c r="K427" s="10">
        <v>1</v>
      </c>
      <c r="L427" s="11">
        <v>2.2883295194508009E-3</v>
      </c>
    </row>
    <row r="428" spans="5:13" x14ac:dyDescent="0.25">
      <c r="E428" s="18">
        <v>4.0999999999999996</v>
      </c>
      <c r="F428" s="10">
        <v>26</v>
      </c>
      <c r="G428" s="11">
        <v>5.9496567505720827E-2</v>
      </c>
      <c r="J428" s="18">
        <v>138</v>
      </c>
      <c r="K428" s="10">
        <v>1</v>
      </c>
      <c r="L428" s="11">
        <v>2.2883295194508009E-3</v>
      </c>
    </row>
    <row r="429" spans="5:13" x14ac:dyDescent="0.25">
      <c r="E429" s="18">
        <v>4.2</v>
      </c>
      <c r="F429" s="10">
        <v>26</v>
      </c>
      <c r="G429" s="11">
        <v>5.9496567505720827E-2</v>
      </c>
      <c r="J429" s="18">
        <v>186</v>
      </c>
      <c r="K429" s="10">
        <v>1</v>
      </c>
      <c r="L429" s="11">
        <v>2.2883295194508009E-3</v>
      </c>
    </row>
    <row r="430" spans="5:13" x14ac:dyDescent="0.25">
      <c r="E430" s="18">
        <v>4.3</v>
      </c>
      <c r="F430" s="10">
        <v>24</v>
      </c>
      <c r="G430" s="11">
        <v>5.4919908466819219E-2</v>
      </c>
      <c r="J430" s="18">
        <v>204</v>
      </c>
      <c r="K430" s="10">
        <v>1</v>
      </c>
      <c r="L430" s="11">
        <v>2.2883295194508009E-3</v>
      </c>
    </row>
    <row r="431" spans="5:13" x14ac:dyDescent="0.25">
      <c r="E431" s="18">
        <v>4.4000000000000004</v>
      </c>
      <c r="F431" s="10">
        <v>32</v>
      </c>
      <c r="G431" s="11">
        <v>7.3226544622425629E-2</v>
      </c>
      <c r="J431" s="18">
        <v>225</v>
      </c>
      <c r="K431" s="10">
        <v>1</v>
      </c>
      <c r="L431" s="11">
        <v>2.2883295194508009E-3</v>
      </c>
    </row>
    <row r="432" spans="5:13" x14ac:dyDescent="0.25">
      <c r="E432" s="18">
        <v>4.5</v>
      </c>
      <c r="F432" s="10">
        <v>26</v>
      </c>
      <c r="G432" s="11">
        <v>5.9496567505720827E-2</v>
      </c>
      <c r="J432" s="18">
        <v>232</v>
      </c>
      <c r="K432" s="10">
        <v>1</v>
      </c>
      <c r="L432" s="11">
        <v>2.2883295194508009E-3</v>
      </c>
    </row>
    <row r="433" spans="5:12" x14ac:dyDescent="0.25">
      <c r="E433" s="18">
        <v>4.5999999999999996</v>
      </c>
      <c r="F433" s="10">
        <v>32</v>
      </c>
      <c r="G433" s="11">
        <v>7.3226544622425629E-2</v>
      </c>
      <c r="J433" s="18">
        <v>340</v>
      </c>
      <c r="K433" s="10">
        <v>1</v>
      </c>
      <c r="L433" s="11">
        <v>2.2883295194508009E-3</v>
      </c>
    </row>
    <row r="434" spans="5:12" x14ac:dyDescent="0.25">
      <c r="E434" s="18">
        <v>4.7</v>
      </c>
      <c r="F434" s="10">
        <v>27</v>
      </c>
      <c r="G434" s="11">
        <v>6.1784897025171627E-2</v>
      </c>
      <c r="J434" s="18">
        <v>665</v>
      </c>
      <c r="K434" s="10">
        <v>1</v>
      </c>
      <c r="L434" s="11">
        <v>2.2883295194508009E-3</v>
      </c>
    </row>
    <row r="435" spans="5:12" x14ac:dyDescent="0.25">
      <c r="E435" s="18">
        <v>4.8</v>
      </c>
      <c r="F435" s="10">
        <v>23</v>
      </c>
      <c r="G435" s="11">
        <v>5.2631578947368418E-2</v>
      </c>
      <c r="J435" s="18">
        <v>735</v>
      </c>
      <c r="K435" s="10">
        <v>1</v>
      </c>
      <c r="L435" s="11">
        <v>2.2883295194508009E-3</v>
      </c>
    </row>
    <row r="436" spans="5:12" x14ac:dyDescent="0.25">
      <c r="E436" s="18">
        <v>4.9000000000000004</v>
      </c>
      <c r="F436" s="10">
        <v>13</v>
      </c>
      <c r="G436" s="11">
        <v>2.9748283752860413E-2</v>
      </c>
      <c r="J436" s="18">
        <v>924</v>
      </c>
      <c r="K436" s="10">
        <v>1</v>
      </c>
      <c r="L436" s="11">
        <v>2.2883295194508009E-3</v>
      </c>
    </row>
    <row r="437" spans="5:12" x14ac:dyDescent="0.25">
      <c r="E437" s="18">
        <v>5</v>
      </c>
      <c r="F437" s="10">
        <v>18</v>
      </c>
      <c r="G437" s="11">
        <v>4.1189931350114416E-2</v>
      </c>
      <c r="J437" s="18">
        <v>1407</v>
      </c>
      <c r="K437" s="10">
        <v>1</v>
      </c>
      <c r="L437" s="11">
        <v>2.2883295194508009E-3</v>
      </c>
    </row>
    <row r="438" spans="5:12" x14ac:dyDescent="0.25">
      <c r="E438" s="18">
        <v>5.0999999999999996</v>
      </c>
      <c r="F438" s="10">
        <v>9</v>
      </c>
      <c r="G438" s="11">
        <v>2.0594965675057208E-2</v>
      </c>
      <c r="J438" s="18">
        <v>1413</v>
      </c>
      <c r="K438" s="10">
        <v>1</v>
      </c>
      <c r="L438" s="11">
        <v>2.2883295194508009E-3</v>
      </c>
    </row>
    <row r="439" spans="5:12" x14ac:dyDescent="0.25">
      <c r="E439" s="18">
        <v>5.2</v>
      </c>
      <c r="F439" s="10">
        <v>6</v>
      </c>
      <c r="G439" s="11">
        <v>1.3729977116704805E-2</v>
      </c>
      <c r="J439" s="18">
        <v>2240</v>
      </c>
      <c r="K439" s="10">
        <v>1</v>
      </c>
      <c r="L439" s="11">
        <v>2.2883295194508009E-3</v>
      </c>
    </row>
    <row r="440" spans="5:12" x14ac:dyDescent="0.25">
      <c r="E440" s="18">
        <v>5.3</v>
      </c>
      <c r="F440" s="10">
        <v>8</v>
      </c>
      <c r="G440" s="11">
        <v>1.8306636155606407E-2</v>
      </c>
      <c r="J440" s="18">
        <v>2833</v>
      </c>
      <c r="K440" s="10">
        <v>1</v>
      </c>
      <c r="L440" s="11">
        <v>2.2883295194508009E-3</v>
      </c>
    </row>
    <row r="441" spans="5:12" x14ac:dyDescent="0.25">
      <c r="E441" s="18">
        <v>5.5</v>
      </c>
      <c r="F441" s="10">
        <v>1</v>
      </c>
      <c r="G441" s="11">
        <v>2.2883295194508009E-3</v>
      </c>
      <c r="J441" s="18">
        <v>6096</v>
      </c>
      <c r="K441" s="10">
        <v>1</v>
      </c>
      <c r="L441" s="11">
        <v>2.2883295194508009E-3</v>
      </c>
    </row>
    <row r="442" spans="5:12" x14ac:dyDescent="0.25">
      <c r="E442" s="18">
        <v>5.7</v>
      </c>
      <c r="F442" s="10">
        <v>2</v>
      </c>
      <c r="G442" s="11">
        <v>4.5766590389016018E-3</v>
      </c>
      <c r="J442" s="18" t="s">
        <v>2416</v>
      </c>
      <c r="K442" s="10">
        <v>413</v>
      </c>
      <c r="L442" s="11">
        <v>0.94508009153318073</v>
      </c>
    </row>
    <row r="443" spans="5:12" x14ac:dyDescent="0.25">
      <c r="E443" s="18">
        <v>6</v>
      </c>
      <c r="F443" s="10">
        <v>3</v>
      </c>
      <c r="G443" s="11">
        <v>6.8649885583524023E-3</v>
      </c>
      <c r="J443" s="18" t="s">
        <v>581</v>
      </c>
      <c r="K443" s="10">
        <v>437</v>
      </c>
      <c r="L443" s="11">
        <v>1</v>
      </c>
    </row>
    <row r="444" spans="5:12" x14ac:dyDescent="0.25">
      <c r="E444" s="18">
        <v>6.9</v>
      </c>
      <c r="F444" s="10">
        <v>1</v>
      </c>
      <c r="G444" s="11">
        <v>2.2883295194508009E-3</v>
      </c>
    </row>
    <row r="445" spans="5:12" x14ac:dyDescent="0.25">
      <c r="E445" s="18" t="s">
        <v>2416</v>
      </c>
      <c r="F445" s="10">
        <v>85</v>
      </c>
      <c r="G445" s="11">
        <v>0.19450800915331809</v>
      </c>
    </row>
    <row r="446" spans="5:12" x14ac:dyDescent="0.25">
      <c r="E446" s="18" t="s">
        <v>581</v>
      </c>
      <c r="F446" s="10">
        <v>437</v>
      </c>
      <c r="G446" s="11">
        <v>1</v>
      </c>
    </row>
    <row r="450" spans="5:17" x14ac:dyDescent="0.25">
      <c r="E450" t="s">
        <v>44</v>
      </c>
      <c r="F450" t="s">
        <v>51</v>
      </c>
      <c r="J450" t="s">
        <v>44</v>
      </c>
      <c r="K450" t="s">
        <v>51</v>
      </c>
    </row>
    <row r="452" spans="5:17" x14ac:dyDescent="0.25">
      <c r="E452" s="89" t="s">
        <v>29</v>
      </c>
      <c r="F452" s="32" t="s">
        <v>2413</v>
      </c>
      <c r="G452" s="32" t="s">
        <v>2415</v>
      </c>
      <c r="H452" s="33" t="s">
        <v>2419</v>
      </c>
      <c r="J452" t="s">
        <v>2423</v>
      </c>
      <c r="K452" s="32" t="s">
        <v>2413</v>
      </c>
      <c r="L452" s="32" t="s">
        <v>2415</v>
      </c>
      <c r="M452" s="33" t="s">
        <v>2419</v>
      </c>
    </row>
    <row r="453" spans="5:17" x14ac:dyDescent="0.25">
      <c r="E453" s="18">
        <v>5.6</v>
      </c>
      <c r="F453" s="10">
        <v>1</v>
      </c>
      <c r="G453" s="11">
        <v>2.2883295194508009E-3</v>
      </c>
      <c r="H453">
        <f>AVERAGE(E453:E464)</f>
        <v>58.93636363636363</v>
      </c>
      <c r="J453" s="18">
        <v>1.9</v>
      </c>
      <c r="K453" s="10">
        <v>1</v>
      </c>
      <c r="L453" s="11">
        <v>2.2883295194508009E-3</v>
      </c>
      <c r="M453">
        <f>AVERAGE(J453:J498)</f>
        <v>4.6066666666666674</v>
      </c>
    </row>
    <row r="454" spans="5:17" x14ac:dyDescent="0.25">
      <c r="E454" s="18">
        <v>6.5</v>
      </c>
      <c r="F454" s="10">
        <v>1</v>
      </c>
      <c r="G454" s="11">
        <v>2.2883295194508009E-3</v>
      </c>
      <c r="H454" s="33" t="s">
        <v>2498</v>
      </c>
      <c r="J454" s="18">
        <v>2</v>
      </c>
      <c r="K454" s="10">
        <v>1</v>
      </c>
      <c r="L454" s="11">
        <v>2.2883295194508009E-3</v>
      </c>
      <c r="M454" s="33" t="s">
        <v>2498</v>
      </c>
    </row>
    <row r="455" spans="5:17" x14ac:dyDescent="0.25">
      <c r="E455" s="18">
        <v>10</v>
      </c>
      <c r="F455" s="10">
        <v>1</v>
      </c>
      <c r="G455" s="11">
        <v>2.2883295194508009E-3</v>
      </c>
      <c r="H455">
        <f>_xlfn.STDEV.P(E453:E464)</f>
        <v>81.105456298095731</v>
      </c>
      <c r="J455" s="18">
        <v>2.2999999999999998</v>
      </c>
      <c r="K455" s="10">
        <v>2</v>
      </c>
      <c r="L455" s="11">
        <v>4.5766590389016018E-3</v>
      </c>
      <c r="M455">
        <f>_xlfn.STDEV.P(J453:J499)</f>
        <v>1.4697543256537053</v>
      </c>
    </row>
    <row r="456" spans="5:17" x14ac:dyDescent="0.25">
      <c r="E456" s="18">
        <v>17.5</v>
      </c>
      <c r="F456" s="10">
        <v>1</v>
      </c>
      <c r="G456" s="11">
        <v>2.2883295194508009E-3</v>
      </c>
      <c r="J456" s="18">
        <v>2.4</v>
      </c>
      <c r="K456" s="10">
        <v>1</v>
      </c>
      <c r="L456" s="11">
        <v>2.2883295194508009E-3</v>
      </c>
    </row>
    <row r="457" spans="5:17" x14ac:dyDescent="0.25">
      <c r="E457" s="18">
        <v>27.7</v>
      </c>
      <c r="F457" s="10">
        <v>1</v>
      </c>
      <c r="G457" s="11">
        <v>2.2883295194508009E-3</v>
      </c>
      <c r="J457" s="18">
        <v>2.6</v>
      </c>
      <c r="K457" s="10">
        <v>2</v>
      </c>
      <c r="L457" s="11">
        <v>4.5766590389016018E-3</v>
      </c>
    </row>
    <row r="458" spans="5:17" x14ac:dyDescent="0.25">
      <c r="E458" s="18">
        <v>40</v>
      </c>
      <c r="F458" s="10">
        <v>1</v>
      </c>
      <c r="G458" s="11">
        <v>2.2883295194508009E-3</v>
      </c>
      <c r="J458" s="18">
        <v>2.9</v>
      </c>
      <c r="K458" s="10">
        <v>2</v>
      </c>
      <c r="L458" s="11">
        <v>4.5766590389016018E-3</v>
      </c>
    </row>
    <row r="459" spans="5:17" x14ac:dyDescent="0.25">
      <c r="E459" s="18">
        <v>43.3</v>
      </c>
      <c r="F459" s="10">
        <v>1</v>
      </c>
      <c r="G459" s="11">
        <v>2.2883295194508009E-3</v>
      </c>
      <c r="J459" s="18">
        <v>3</v>
      </c>
      <c r="K459" s="10">
        <v>1</v>
      </c>
      <c r="L459" s="11">
        <v>2.2883295194508009E-3</v>
      </c>
    </row>
    <row r="460" spans="5:17" x14ac:dyDescent="0.25">
      <c r="E460" s="18">
        <v>55</v>
      </c>
      <c r="F460" s="10">
        <v>1</v>
      </c>
      <c r="G460" s="11">
        <v>2.2883295194508009E-3</v>
      </c>
      <c r="J460" s="18">
        <v>3.1</v>
      </c>
      <c r="K460" s="10">
        <v>8</v>
      </c>
      <c r="L460" s="11">
        <v>1.8306636155606407E-2</v>
      </c>
      <c r="N460" t="s">
        <v>44</v>
      </c>
      <c r="O460" t="s">
        <v>51</v>
      </c>
    </row>
    <row r="461" spans="5:17" x14ac:dyDescent="0.25">
      <c r="E461" s="18">
        <v>59.4</v>
      </c>
      <c r="F461" s="10">
        <v>1</v>
      </c>
      <c r="G461" s="11">
        <v>2.2883295194508009E-3</v>
      </c>
      <c r="J461" s="18">
        <v>3.2</v>
      </c>
      <c r="K461" s="10">
        <v>3</v>
      </c>
      <c r="L461" s="11">
        <v>6.8649885583524023E-3</v>
      </c>
    </row>
    <row r="462" spans="5:17" x14ac:dyDescent="0.25">
      <c r="E462" s="18">
        <v>78</v>
      </c>
      <c r="F462" s="10">
        <v>1</v>
      </c>
      <c r="G462" s="11">
        <v>2.2883295194508009E-3</v>
      </c>
      <c r="J462" s="18">
        <v>3.3</v>
      </c>
      <c r="K462" s="10">
        <v>1</v>
      </c>
      <c r="L462" s="11">
        <v>2.2883295194508009E-3</v>
      </c>
      <c r="N462" t="s">
        <v>2424</v>
      </c>
      <c r="O462" s="32" t="s">
        <v>2413</v>
      </c>
      <c r="P462" s="32" t="s">
        <v>2415</v>
      </c>
      <c r="Q462" s="33" t="s">
        <v>2419</v>
      </c>
    </row>
    <row r="463" spans="5:17" x14ac:dyDescent="0.25">
      <c r="E463" s="18">
        <v>305.3</v>
      </c>
      <c r="F463" s="10">
        <v>1</v>
      </c>
      <c r="G463" s="11">
        <v>2.2883295194508009E-3</v>
      </c>
      <c r="J463" s="18">
        <v>3.4</v>
      </c>
      <c r="K463" s="10">
        <v>5</v>
      </c>
      <c r="L463" s="11">
        <v>1.1441647597254004E-2</v>
      </c>
      <c r="N463" s="18">
        <v>0.5</v>
      </c>
      <c r="O463" s="10">
        <v>1</v>
      </c>
      <c r="P463" s="11">
        <v>2.2883295194508009E-3</v>
      </c>
      <c r="Q463">
        <f>AVERAGE(N463:N498)</f>
        <v>2.4914285714285715</v>
      </c>
    </row>
    <row r="464" spans="5:17" x14ac:dyDescent="0.25">
      <c r="E464" s="18" t="s">
        <v>2416</v>
      </c>
      <c r="F464" s="10">
        <v>426</v>
      </c>
      <c r="G464" s="11">
        <v>0.97482837528604116</v>
      </c>
      <c r="J464" s="18">
        <v>3.5</v>
      </c>
      <c r="K464" s="10">
        <v>3</v>
      </c>
      <c r="L464" s="11">
        <v>6.8649885583524023E-3</v>
      </c>
      <c r="N464" s="18">
        <v>0.7</v>
      </c>
      <c r="O464" s="10">
        <v>2</v>
      </c>
      <c r="P464" s="11">
        <v>4.5766590389016018E-3</v>
      </c>
      <c r="Q464" s="33" t="s">
        <v>2498</v>
      </c>
    </row>
    <row r="465" spans="1:17" x14ac:dyDescent="0.25">
      <c r="E465" s="18" t="s">
        <v>581</v>
      </c>
      <c r="F465" s="10">
        <v>437</v>
      </c>
      <c r="G465" s="11">
        <v>1</v>
      </c>
      <c r="J465" s="18">
        <v>3.6</v>
      </c>
      <c r="K465" s="10">
        <v>4</v>
      </c>
      <c r="L465" s="11">
        <v>9.1533180778032037E-3</v>
      </c>
      <c r="N465" s="18">
        <v>0.9</v>
      </c>
      <c r="O465" s="10">
        <v>3</v>
      </c>
      <c r="P465" s="11">
        <v>6.8649885583524023E-3</v>
      </c>
      <c r="Q465">
        <f>_xlfn.STDEV.P(N463:N499)</f>
        <v>1.1733642543853928</v>
      </c>
    </row>
    <row r="466" spans="1:17" x14ac:dyDescent="0.25">
      <c r="J466" s="18">
        <v>3.7</v>
      </c>
      <c r="K466" s="10">
        <v>5</v>
      </c>
      <c r="L466" s="11">
        <v>1.1441647597254004E-2</v>
      </c>
      <c r="N466" s="18">
        <v>1</v>
      </c>
      <c r="O466" s="10">
        <v>1</v>
      </c>
      <c r="P466" s="11">
        <v>2.2883295194508009E-3</v>
      </c>
    </row>
    <row r="467" spans="1:17" x14ac:dyDescent="0.25">
      <c r="E467" t="s">
        <v>44</v>
      </c>
      <c r="F467" t="s">
        <v>51</v>
      </c>
      <c r="J467" s="18">
        <v>3.8</v>
      </c>
      <c r="K467" s="10">
        <v>3</v>
      </c>
      <c r="L467" s="11">
        <v>6.8649885583524023E-3</v>
      </c>
      <c r="N467" s="18">
        <v>1.1000000000000001</v>
      </c>
      <c r="O467" s="10">
        <v>4</v>
      </c>
      <c r="P467" s="11">
        <v>9.1533180778032037E-3</v>
      </c>
    </row>
    <row r="468" spans="1:17" x14ac:dyDescent="0.25">
      <c r="J468" s="18">
        <v>3.9</v>
      </c>
      <c r="K468" s="10">
        <v>10</v>
      </c>
      <c r="L468" s="11">
        <v>2.2883295194508008E-2</v>
      </c>
      <c r="N468" s="18">
        <v>1.2</v>
      </c>
      <c r="O468" s="10">
        <v>5</v>
      </c>
      <c r="P468" s="11">
        <v>1.1441647597254004E-2</v>
      </c>
    </row>
    <row r="469" spans="1:17" x14ac:dyDescent="0.25">
      <c r="E469" t="s">
        <v>32</v>
      </c>
      <c r="F469" s="32" t="s">
        <v>2413</v>
      </c>
      <c r="G469" s="32" t="s">
        <v>2415</v>
      </c>
      <c r="J469" s="18">
        <v>4</v>
      </c>
      <c r="K469" s="10">
        <v>6</v>
      </c>
      <c r="L469" s="11">
        <v>1.3729977116704805E-2</v>
      </c>
      <c r="N469" s="18">
        <v>1.3</v>
      </c>
      <c r="O469" s="10">
        <v>4</v>
      </c>
      <c r="P469" s="11">
        <v>9.1533180778032037E-3</v>
      </c>
    </row>
    <row r="470" spans="1:17" x14ac:dyDescent="0.25">
      <c r="E470" s="18" t="s">
        <v>50</v>
      </c>
      <c r="F470" s="10">
        <v>305</v>
      </c>
      <c r="G470" s="11">
        <v>0.69794050343249425</v>
      </c>
      <c r="J470" s="18">
        <v>4.0999999999999996</v>
      </c>
      <c r="K470" s="10">
        <v>4</v>
      </c>
      <c r="L470" s="11">
        <v>9.1533180778032037E-3</v>
      </c>
      <c r="N470" s="18">
        <v>1.4</v>
      </c>
      <c r="O470" s="10">
        <v>5</v>
      </c>
      <c r="P470" s="11">
        <v>1.1441647597254004E-2</v>
      </c>
    </row>
    <row r="471" spans="1:17" x14ac:dyDescent="0.25">
      <c r="E471" s="18" t="s">
        <v>51</v>
      </c>
      <c r="F471" s="10">
        <v>126</v>
      </c>
      <c r="G471" s="11">
        <v>0.28832951945080093</v>
      </c>
      <c r="J471" s="18">
        <v>4.2</v>
      </c>
      <c r="K471" s="10">
        <v>7</v>
      </c>
      <c r="L471" s="11">
        <v>1.6018306636155607E-2</v>
      </c>
      <c r="N471" s="18">
        <v>1.5</v>
      </c>
      <c r="O471" s="10">
        <v>4</v>
      </c>
      <c r="P471" s="11">
        <v>9.1533180778032037E-3</v>
      </c>
    </row>
    <row r="472" spans="1:17" x14ac:dyDescent="0.25">
      <c r="E472" s="18" t="s">
        <v>2416</v>
      </c>
      <c r="F472" s="10">
        <v>6</v>
      </c>
      <c r="G472" s="11">
        <v>1.3729977116704805E-2</v>
      </c>
      <c r="J472" s="18">
        <v>4.3</v>
      </c>
      <c r="K472" s="10">
        <v>5</v>
      </c>
      <c r="L472" s="11">
        <v>1.1441647597254004E-2</v>
      </c>
      <c r="N472" s="18">
        <v>1.6</v>
      </c>
      <c r="O472" s="10">
        <v>4</v>
      </c>
      <c r="P472" s="11">
        <v>9.1533180778032037E-3</v>
      </c>
    </row>
    <row r="473" spans="1:17" x14ac:dyDescent="0.25">
      <c r="E473" s="18" t="s">
        <v>581</v>
      </c>
      <c r="F473" s="10">
        <v>437</v>
      </c>
      <c r="G473" s="11">
        <v>1</v>
      </c>
      <c r="J473" s="18">
        <v>4.4000000000000004</v>
      </c>
      <c r="K473" s="10">
        <v>2</v>
      </c>
      <c r="L473" s="11">
        <v>4.5766590389016018E-3</v>
      </c>
      <c r="N473" s="18">
        <v>1.7</v>
      </c>
      <c r="O473" s="10">
        <v>3</v>
      </c>
      <c r="P473" s="11">
        <v>6.8649885583524023E-3</v>
      </c>
    </row>
    <row r="474" spans="1:17" x14ac:dyDescent="0.25">
      <c r="J474" s="18">
        <v>4.5</v>
      </c>
      <c r="K474" s="10">
        <v>6</v>
      </c>
      <c r="L474" s="11">
        <v>1.3729977116704805E-2</v>
      </c>
      <c r="N474" s="18">
        <v>1.8</v>
      </c>
      <c r="O474" s="10">
        <v>5</v>
      </c>
      <c r="P474" s="11">
        <v>1.1441647597254004E-2</v>
      </c>
    </row>
    <row r="475" spans="1:17" x14ac:dyDescent="0.25">
      <c r="E475" t="s">
        <v>44</v>
      </c>
      <c r="F475" t="s">
        <v>51</v>
      </c>
      <c r="J475" s="18">
        <v>4.5999999999999996</v>
      </c>
      <c r="K475" s="10">
        <v>5</v>
      </c>
      <c r="L475" s="11">
        <v>1.1441647597254004E-2</v>
      </c>
      <c r="N475" s="18">
        <v>1.9</v>
      </c>
      <c r="O475" s="10">
        <v>10</v>
      </c>
      <c r="P475" s="11">
        <v>2.2883295194508008E-2</v>
      </c>
    </row>
    <row r="476" spans="1:17" x14ac:dyDescent="0.25">
      <c r="J476" s="18">
        <v>4.7</v>
      </c>
      <c r="K476" s="10">
        <v>9</v>
      </c>
      <c r="L476" s="11">
        <v>2.0594965675057208E-2</v>
      </c>
      <c r="N476" s="18">
        <v>2</v>
      </c>
      <c r="O476" s="10">
        <v>6</v>
      </c>
      <c r="P476" s="11">
        <v>1.3729977116704805E-2</v>
      </c>
    </row>
    <row r="477" spans="1:17" x14ac:dyDescent="0.25">
      <c r="E477" t="s">
        <v>33</v>
      </c>
      <c r="F477" s="32" t="s">
        <v>2413</v>
      </c>
      <c r="G477" s="32" t="s">
        <v>2415</v>
      </c>
      <c r="J477" s="18">
        <v>4.8</v>
      </c>
      <c r="K477" s="10">
        <v>2</v>
      </c>
      <c r="L477" s="11">
        <v>4.5766590389016018E-3</v>
      </c>
      <c r="N477" s="18">
        <v>2.1</v>
      </c>
      <c r="O477" s="10">
        <v>5</v>
      </c>
      <c r="P477" s="11">
        <v>1.1441647597254004E-2</v>
      </c>
    </row>
    <row r="478" spans="1:17" x14ac:dyDescent="0.25">
      <c r="E478" s="18" t="s">
        <v>50</v>
      </c>
      <c r="F478" s="10">
        <v>274</v>
      </c>
      <c r="G478" s="11">
        <v>0.62700228832951943</v>
      </c>
      <c r="J478" s="18">
        <v>4.9000000000000004</v>
      </c>
      <c r="K478" s="10">
        <v>4</v>
      </c>
      <c r="L478" s="11">
        <v>9.1533180778032037E-3</v>
      </c>
      <c r="N478" s="18">
        <v>2.2000000000000002</v>
      </c>
      <c r="O478" s="10">
        <v>5</v>
      </c>
      <c r="P478" s="11">
        <v>1.1441647597254004E-2</v>
      </c>
    </row>
    <row r="479" spans="1:17" x14ac:dyDescent="0.25">
      <c r="A479" t="s">
        <v>44</v>
      </c>
      <c r="B479" t="s">
        <v>51</v>
      </c>
      <c r="E479" s="18" t="s">
        <v>51</v>
      </c>
      <c r="F479" s="10">
        <v>159</v>
      </c>
      <c r="G479" s="11">
        <v>0.36384439359267734</v>
      </c>
      <c r="J479" s="18">
        <v>5</v>
      </c>
      <c r="K479" s="10">
        <v>3</v>
      </c>
      <c r="L479" s="11">
        <v>6.8649885583524023E-3</v>
      </c>
      <c r="N479" s="18">
        <v>2.2999999999999998</v>
      </c>
      <c r="O479" s="10">
        <v>7</v>
      </c>
      <c r="P479" s="11">
        <v>1.6018306636155607E-2</v>
      </c>
    </row>
    <row r="480" spans="1:17" x14ac:dyDescent="0.25">
      <c r="E480" s="18" t="s">
        <v>2416</v>
      </c>
      <c r="F480" s="10">
        <v>4</v>
      </c>
      <c r="G480" s="11">
        <v>9.1533180778032037E-3</v>
      </c>
      <c r="J480" s="18">
        <v>5.0999999999999996</v>
      </c>
      <c r="K480" s="10">
        <v>7</v>
      </c>
      <c r="L480" s="11">
        <v>1.6018306636155607E-2</v>
      </c>
      <c r="N480" s="18">
        <v>2.4</v>
      </c>
      <c r="O480" s="10">
        <v>8</v>
      </c>
      <c r="P480" s="11">
        <v>1.8306636155606407E-2</v>
      </c>
    </row>
    <row r="481" spans="1:16" x14ac:dyDescent="0.25">
      <c r="A481" t="s">
        <v>26</v>
      </c>
      <c r="B481" s="32" t="s">
        <v>2413</v>
      </c>
      <c r="C481" s="32" t="s">
        <v>2415</v>
      </c>
      <c r="D481" s="33" t="s">
        <v>2419</v>
      </c>
      <c r="E481" s="18" t="s">
        <v>581</v>
      </c>
      <c r="F481" s="10">
        <v>437</v>
      </c>
      <c r="G481" s="11">
        <v>1</v>
      </c>
      <c r="J481" s="18">
        <v>5.2</v>
      </c>
      <c r="K481" s="10">
        <v>2</v>
      </c>
      <c r="L481" s="11">
        <v>4.5766590389016018E-3</v>
      </c>
      <c r="N481" s="18">
        <v>2.5</v>
      </c>
      <c r="O481" s="10">
        <v>5</v>
      </c>
      <c r="P481" s="11">
        <v>1.1441647597254004E-2</v>
      </c>
    </row>
    <row r="482" spans="1:16" x14ac:dyDescent="0.25">
      <c r="A482" s="18">
        <v>11</v>
      </c>
      <c r="B482" s="10">
        <v>1</v>
      </c>
      <c r="C482" s="11">
        <v>2.2883295194508009E-3</v>
      </c>
      <c r="D482">
        <f>AVERAGE(A482:A574)</f>
        <v>104.76590909090909</v>
      </c>
      <c r="J482" s="18">
        <v>5.3</v>
      </c>
      <c r="K482" s="10">
        <v>3</v>
      </c>
      <c r="L482" s="11">
        <v>6.8649885583524023E-3</v>
      </c>
      <c r="N482" s="18">
        <v>2.6</v>
      </c>
      <c r="O482" s="10">
        <v>4</v>
      </c>
      <c r="P482" s="11">
        <v>9.1533180778032037E-3</v>
      </c>
    </row>
    <row r="483" spans="1:16" x14ac:dyDescent="0.25">
      <c r="A483" s="18">
        <v>11.1</v>
      </c>
      <c r="B483" s="10">
        <v>1</v>
      </c>
      <c r="C483" s="11">
        <v>2.2883295194508009E-3</v>
      </c>
      <c r="D483" s="33" t="s">
        <v>2498</v>
      </c>
      <c r="E483" t="s">
        <v>44</v>
      </c>
      <c r="F483" t="s">
        <v>51</v>
      </c>
      <c r="J483" s="18">
        <v>5.4</v>
      </c>
      <c r="K483" s="10">
        <v>3</v>
      </c>
      <c r="L483" s="11">
        <v>6.8649885583524023E-3</v>
      </c>
      <c r="N483" s="18">
        <v>2.7</v>
      </c>
      <c r="O483" s="10">
        <v>3</v>
      </c>
      <c r="P483" s="11">
        <v>6.8649885583524023E-3</v>
      </c>
    </row>
    <row r="484" spans="1:16" x14ac:dyDescent="0.25">
      <c r="A484" s="18">
        <v>11.2</v>
      </c>
      <c r="B484" s="10">
        <v>1</v>
      </c>
      <c r="C484" s="11">
        <v>2.2883295194508009E-3</v>
      </c>
      <c r="D484">
        <f>_xlfn.STDEV.P(A482:A570)</f>
        <v>51.968366440914693</v>
      </c>
      <c r="J484" s="18">
        <v>5.5</v>
      </c>
      <c r="K484" s="10">
        <v>3</v>
      </c>
      <c r="L484" s="11">
        <v>6.8649885583524023E-3</v>
      </c>
      <c r="N484" s="18">
        <v>2.8</v>
      </c>
      <c r="O484" s="10">
        <v>3</v>
      </c>
      <c r="P484" s="11">
        <v>6.8649885583524023E-3</v>
      </c>
    </row>
    <row r="485" spans="1:16" x14ac:dyDescent="0.25">
      <c r="A485" s="18">
        <v>11.8</v>
      </c>
      <c r="B485" s="10">
        <v>1</v>
      </c>
      <c r="C485" s="11">
        <v>2.2883295194508009E-3</v>
      </c>
      <c r="E485" t="s">
        <v>2425</v>
      </c>
      <c r="F485" s="32" t="s">
        <v>2413</v>
      </c>
      <c r="G485" s="32" t="s">
        <v>2415</v>
      </c>
      <c r="J485" s="18">
        <v>5.6</v>
      </c>
      <c r="K485" s="10">
        <v>4</v>
      </c>
      <c r="L485" s="11">
        <v>9.1533180778032037E-3</v>
      </c>
      <c r="N485" s="18">
        <v>2.9</v>
      </c>
      <c r="O485" s="10">
        <v>4</v>
      </c>
      <c r="P485" s="11">
        <v>9.1533180778032037E-3</v>
      </c>
    </row>
    <row r="486" spans="1:16" x14ac:dyDescent="0.25">
      <c r="A486" s="18">
        <v>11.9</v>
      </c>
      <c r="B486" s="10">
        <v>1</v>
      </c>
      <c r="C486" s="11">
        <v>2.2883295194508009E-3</v>
      </c>
      <c r="E486" s="18" t="s">
        <v>50</v>
      </c>
      <c r="F486" s="10">
        <v>207</v>
      </c>
      <c r="G486" s="11">
        <v>0.47368421052631576</v>
      </c>
      <c r="J486" s="18">
        <v>5.7</v>
      </c>
      <c r="K486" s="10">
        <v>1</v>
      </c>
      <c r="L486" s="11">
        <v>2.2883295194508009E-3</v>
      </c>
      <c r="N486" s="18">
        <v>3.1</v>
      </c>
      <c r="O486" s="10">
        <v>3</v>
      </c>
      <c r="P486" s="11">
        <v>6.8649885583524023E-3</v>
      </c>
    </row>
    <row r="487" spans="1:16" x14ac:dyDescent="0.25">
      <c r="A487" s="18">
        <v>12</v>
      </c>
      <c r="B487" s="10">
        <v>1</v>
      </c>
      <c r="C487" s="11">
        <v>2.2883295194508009E-3</v>
      </c>
      <c r="E487" s="18" t="s">
        <v>52</v>
      </c>
      <c r="F487" s="10">
        <v>142</v>
      </c>
      <c r="G487" s="11">
        <v>0.32494279176201374</v>
      </c>
      <c r="J487" s="18">
        <v>5.8</v>
      </c>
      <c r="K487" s="10">
        <v>5</v>
      </c>
      <c r="L487" s="11">
        <v>1.1441647597254004E-2</v>
      </c>
      <c r="N487" s="18">
        <v>3.2</v>
      </c>
      <c r="O487" s="10">
        <v>4</v>
      </c>
      <c r="P487" s="11">
        <v>9.1533180778032037E-3</v>
      </c>
    </row>
    <row r="488" spans="1:16" x14ac:dyDescent="0.25">
      <c r="A488" s="18">
        <v>12.2</v>
      </c>
      <c r="B488" s="10">
        <v>1</v>
      </c>
      <c r="C488" s="11">
        <v>2.2883295194508009E-3</v>
      </c>
      <c r="E488" s="18" t="s">
        <v>51</v>
      </c>
      <c r="F488" s="10">
        <v>3</v>
      </c>
      <c r="G488" s="11">
        <v>6.8649885583524023E-3</v>
      </c>
      <c r="J488" s="18">
        <v>5.9</v>
      </c>
      <c r="K488" s="10">
        <v>1</v>
      </c>
      <c r="L488" s="11">
        <v>2.2883295194508009E-3</v>
      </c>
      <c r="N488" s="18">
        <v>3.3</v>
      </c>
      <c r="O488" s="10">
        <v>5</v>
      </c>
      <c r="P488" s="11">
        <v>1.1441647597254004E-2</v>
      </c>
    </row>
    <row r="489" spans="1:16" x14ac:dyDescent="0.25">
      <c r="A489" s="18">
        <v>12.9</v>
      </c>
      <c r="B489" s="10">
        <v>1</v>
      </c>
      <c r="C489" s="11">
        <v>2.2883295194508009E-3</v>
      </c>
      <c r="E489" s="18" t="s">
        <v>2416</v>
      </c>
      <c r="F489" s="10">
        <v>85</v>
      </c>
      <c r="G489" s="11">
        <v>0.19450800915331809</v>
      </c>
      <c r="J489" s="18">
        <v>6</v>
      </c>
      <c r="K489" s="10">
        <v>1</v>
      </c>
      <c r="L489" s="11">
        <v>2.2883295194508009E-3</v>
      </c>
      <c r="N489" s="18">
        <v>3.4</v>
      </c>
      <c r="O489" s="10">
        <v>6</v>
      </c>
      <c r="P489" s="11">
        <v>1.3729977116704805E-2</v>
      </c>
    </row>
    <row r="490" spans="1:16" x14ac:dyDescent="0.25">
      <c r="A490" s="18">
        <v>13.2</v>
      </c>
      <c r="B490" s="10">
        <v>2</v>
      </c>
      <c r="C490" s="11">
        <v>4.5766590389016018E-3</v>
      </c>
      <c r="E490" s="18" t="s">
        <v>581</v>
      </c>
      <c r="F490" s="10">
        <v>437</v>
      </c>
      <c r="G490" s="11">
        <v>1</v>
      </c>
      <c r="J490" s="18">
        <v>6.1</v>
      </c>
      <c r="K490" s="10">
        <v>1</v>
      </c>
      <c r="L490" s="11">
        <v>2.2883295194508009E-3</v>
      </c>
      <c r="N490" s="18">
        <v>3.5</v>
      </c>
      <c r="O490" s="10">
        <v>3</v>
      </c>
      <c r="P490" s="11">
        <v>6.8649885583524023E-3</v>
      </c>
    </row>
    <row r="491" spans="1:16" x14ac:dyDescent="0.25">
      <c r="A491" s="18">
        <v>13.4</v>
      </c>
      <c r="B491" s="10">
        <v>1</v>
      </c>
      <c r="C491" s="11">
        <v>2.2883295194508009E-3</v>
      </c>
      <c r="E491" t="s">
        <v>44</v>
      </c>
      <c r="F491" t="s">
        <v>51</v>
      </c>
      <c r="J491" s="18">
        <v>6.2</v>
      </c>
      <c r="K491" s="10">
        <v>3</v>
      </c>
      <c r="L491" s="11">
        <v>6.8649885583524023E-3</v>
      </c>
      <c r="N491" s="18">
        <v>3.6</v>
      </c>
      <c r="O491" s="10">
        <v>2</v>
      </c>
      <c r="P491" s="11">
        <v>4.5766590389016018E-3</v>
      </c>
    </row>
    <row r="492" spans="1:16" x14ac:dyDescent="0.25">
      <c r="A492" s="18">
        <v>13.6</v>
      </c>
      <c r="B492" s="10">
        <v>1</v>
      </c>
      <c r="C492" s="11">
        <v>2.2883295194508009E-3</v>
      </c>
      <c r="J492" s="18">
        <v>6.3</v>
      </c>
      <c r="K492" s="10">
        <v>1</v>
      </c>
      <c r="L492" s="11">
        <v>2.2883295194508009E-3</v>
      </c>
      <c r="N492" s="18">
        <v>3.7</v>
      </c>
      <c r="O492" s="10">
        <v>1</v>
      </c>
      <c r="P492" s="11">
        <v>2.2883295194508009E-3</v>
      </c>
    </row>
    <row r="493" spans="1:16" x14ac:dyDescent="0.25">
      <c r="A493" s="18">
        <v>13.7</v>
      </c>
      <c r="B493" s="10">
        <v>1</v>
      </c>
      <c r="C493" s="11">
        <v>2.2883295194508009E-3</v>
      </c>
      <c r="E493" t="s">
        <v>35</v>
      </c>
      <c r="F493" s="32" t="s">
        <v>2413</v>
      </c>
      <c r="G493" s="32" t="s">
        <v>2415</v>
      </c>
      <c r="J493" s="18">
        <v>6.4</v>
      </c>
      <c r="K493" s="10">
        <v>1</v>
      </c>
      <c r="L493" s="11">
        <v>2.2883295194508009E-3</v>
      </c>
      <c r="N493" s="18">
        <v>4</v>
      </c>
      <c r="O493" s="10">
        <v>3</v>
      </c>
      <c r="P493" s="11">
        <v>6.8649885583524023E-3</v>
      </c>
    </row>
    <row r="494" spans="1:16" x14ac:dyDescent="0.25">
      <c r="A494" s="18">
        <v>13.8</v>
      </c>
      <c r="B494" s="10">
        <v>1</v>
      </c>
      <c r="C494" s="11">
        <v>2.2883295194508009E-3</v>
      </c>
      <c r="E494" s="18" t="s">
        <v>50</v>
      </c>
      <c r="F494" s="10">
        <v>149</v>
      </c>
      <c r="G494" s="11">
        <v>0.34096109839816935</v>
      </c>
      <c r="J494" s="18">
        <v>6.5</v>
      </c>
      <c r="K494" s="10">
        <v>2</v>
      </c>
      <c r="L494" s="11">
        <v>4.5766590389016018E-3</v>
      </c>
      <c r="N494" s="18">
        <v>4.2</v>
      </c>
      <c r="O494" s="10">
        <v>3</v>
      </c>
      <c r="P494" s="11">
        <v>6.8649885583524023E-3</v>
      </c>
    </row>
    <row r="495" spans="1:16" x14ac:dyDescent="0.25">
      <c r="A495" s="18">
        <v>13.9</v>
      </c>
      <c r="B495" s="10">
        <v>1</v>
      </c>
      <c r="C495" s="11">
        <v>2.2883295194508009E-3</v>
      </c>
      <c r="E495" s="18" t="s">
        <v>51</v>
      </c>
      <c r="F495" s="10">
        <v>285</v>
      </c>
      <c r="G495" s="11">
        <v>0.65217391304347827</v>
      </c>
      <c r="J495" s="18">
        <v>6.6</v>
      </c>
      <c r="K495" s="10">
        <v>2</v>
      </c>
      <c r="L495" s="11">
        <v>4.5766590389016018E-3</v>
      </c>
      <c r="N495" s="18">
        <v>4.5</v>
      </c>
      <c r="O495" s="10">
        <v>1</v>
      </c>
      <c r="P495" s="11">
        <v>2.2883295194508009E-3</v>
      </c>
    </row>
    <row r="496" spans="1:16" x14ac:dyDescent="0.25">
      <c r="A496" s="18">
        <v>14.3</v>
      </c>
      <c r="B496" s="10">
        <v>1</v>
      </c>
      <c r="C496" s="11">
        <v>2.2883295194508009E-3</v>
      </c>
      <c r="E496" s="18" t="s">
        <v>2416</v>
      </c>
      <c r="F496" s="10">
        <v>3</v>
      </c>
      <c r="G496" s="11">
        <v>6.8649885583524023E-3</v>
      </c>
      <c r="J496" s="18">
        <v>6.8</v>
      </c>
      <c r="K496" s="10">
        <v>2</v>
      </c>
      <c r="L496" s="11">
        <v>4.5766590389016018E-3</v>
      </c>
      <c r="N496" s="18">
        <v>4.7</v>
      </c>
      <c r="O496" s="10">
        <v>1</v>
      </c>
      <c r="P496" s="11">
        <v>2.2883295194508009E-3</v>
      </c>
    </row>
    <row r="497" spans="1:16" x14ac:dyDescent="0.25">
      <c r="A497" s="18">
        <v>14.5</v>
      </c>
      <c r="B497" s="10">
        <v>1</v>
      </c>
      <c r="C497" s="11">
        <v>2.2883295194508009E-3</v>
      </c>
      <c r="E497" s="18" t="s">
        <v>581</v>
      </c>
      <c r="F497" s="10">
        <v>437</v>
      </c>
      <c r="G497" s="11">
        <v>1</v>
      </c>
      <c r="J497" s="18">
        <v>8.8000000000000007</v>
      </c>
      <c r="K497" s="10">
        <v>1</v>
      </c>
      <c r="L497" s="11">
        <v>2.2883295194508009E-3</v>
      </c>
      <c r="N497" s="18">
        <v>4.9000000000000004</v>
      </c>
      <c r="O497" s="10">
        <v>1</v>
      </c>
      <c r="P497" s="11">
        <v>2.2883295194508009E-3</v>
      </c>
    </row>
    <row r="498" spans="1:16" x14ac:dyDescent="0.25">
      <c r="A498" s="18">
        <v>14.6</v>
      </c>
      <c r="B498" s="10">
        <v>1</v>
      </c>
      <c r="C498" s="11">
        <v>2.2883295194508009E-3</v>
      </c>
      <c r="J498" s="18" t="s">
        <v>52</v>
      </c>
      <c r="K498" s="10">
        <v>142</v>
      </c>
      <c r="L498" s="11">
        <v>0.32494279176201374</v>
      </c>
      <c r="N498" s="18" t="s">
        <v>52</v>
      </c>
      <c r="O498" s="10">
        <v>142</v>
      </c>
      <c r="P498" s="11">
        <v>0.32494279176201374</v>
      </c>
    </row>
    <row r="499" spans="1:16" x14ac:dyDescent="0.25">
      <c r="A499" s="18">
        <v>15.2</v>
      </c>
      <c r="B499" s="10">
        <v>1</v>
      </c>
      <c r="C499" s="11">
        <v>2.2883295194508009E-3</v>
      </c>
      <c r="E499" t="s">
        <v>44</v>
      </c>
      <c r="F499" t="s">
        <v>51</v>
      </c>
      <c r="J499" s="18" t="s">
        <v>2416</v>
      </c>
      <c r="K499" s="10">
        <v>147</v>
      </c>
      <c r="L499" s="11">
        <v>0.33638443935926776</v>
      </c>
      <c r="N499" s="18" t="s">
        <v>2416</v>
      </c>
      <c r="O499" s="10">
        <v>161</v>
      </c>
      <c r="P499" s="11">
        <v>0.36842105263157893</v>
      </c>
    </row>
    <row r="500" spans="1:16" x14ac:dyDescent="0.25">
      <c r="A500" s="18">
        <v>18.100000000000001</v>
      </c>
      <c r="B500" s="10">
        <v>1</v>
      </c>
      <c r="C500" s="11">
        <v>2.2883295194508009E-3</v>
      </c>
      <c r="J500" s="18" t="s">
        <v>581</v>
      </c>
      <c r="K500" s="10">
        <v>437</v>
      </c>
      <c r="L500" s="11">
        <v>1</v>
      </c>
      <c r="N500" s="18" t="s">
        <v>581</v>
      </c>
      <c r="O500" s="10">
        <v>437</v>
      </c>
      <c r="P500" s="11">
        <v>1</v>
      </c>
    </row>
    <row r="501" spans="1:16" x14ac:dyDescent="0.25">
      <c r="A501" s="18">
        <v>82</v>
      </c>
      <c r="B501" s="10">
        <v>1</v>
      </c>
      <c r="C501" s="11">
        <v>2.2883295194508009E-3</v>
      </c>
      <c r="E501" t="s">
        <v>36</v>
      </c>
      <c r="F501" s="32" t="s">
        <v>2413</v>
      </c>
      <c r="G501" s="32" t="s">
        <v>2415</v>
      </c>
    </row>
    <row r="502" spans="1:16" x14ac:dyDescent="0.25">
      <c r="A502" s="18">
        <v>86</v>
      </c>
      <c r="B502" s="10">
        <v>1</v>
      </c>
      <c r="C502" s="11">
        <v>2.2883295194508009E-3</v>
      </c>
      <c r="E502" s="18" t="s">
        <v>50</v>
      </c>
      <c r="F502" s="10">
        <v>54</v>
      </c>
      <c r="G502" s="11">
        <v>0.12356979405034325</v>
      </c>
    </row>
    <row r="503" spans="1:16" x14ac:dyDescent="0.25">
      <c r="A503" s="18">
        <v>89</v>
      </c>
      <c r="B503" s="10">
        <v>3</v>
      </c>
      <c r="C503" s="11">
        <v>6.8649885583524023E-3</v>
      </c>
      <c r="E503" s="18" t="s">
        <v>51</v>
      </c>
      <c r="F503" s="10">
        <v>383</v>
      </c>
      <c r="G503" s="11">
        <v>0.8764302059496567</v>
      </c>
    </row>
    <row r="504" spans="1:16" x14ac:dyDescent="0.25">
      <c r="A504" s="18">
        <v>93</v>
      </c>
      <c r="B504" s="10">
        <v>1</v>
      </c>
      <c r="C504" s="11">
        <v>2.2883295194508009E-3</v>
      </c>
      <c r="E504" s="18" t="s">
        <v>581</v>
      </c>
      <c r="F504" s="10">
        <v>437</v>
      </c>
      <c r="G504" s="11">
        <v>1</v>
      </c>
    </row>
    <row r="505" spans="1:16" x14ac:dyDescent="0.25">
      <c r="A505" s="18">
        <v>94</v>
      </c>
      <c r="B505" s="10">
        <v>2</v>
      </c>
      <c r="C505" s="11">
        <v>4.5766590389016018E-3</v>
      </c>
    </row>
    <row r="506" spans="1:16" x14ac:dyDescent="0.25">
      <c r="A506" s="18">
        <v>97</v>
      </c>
      <c r="B506" s="10">
        <v>2</v>
      </c>
      <c r="C506" s="11">
        <v>4.5766590389016018E-3</v>
      </c>
    </row>
    <row r="507" spans="1:16" x14ac:dyDescent="0.25">
      <c r="A507" s="18">
        <v>100</v>
      </c>
      <c r="B507" s="10">
        <v>1</v>
      </c>
      <c r="C507" s="11">
        <v>2.2883295194508009E-3</v>
      </c>
      <c r="E507" t="s">
        <v>44</v>
      </c>
      <c r="F507" t="s">
        <v>51</v>
      </c>
      <c r="J507" t="s">
        <v>44</v>
      </c>
      <c r="K507" t="s">
        <v>51</v>
      </c>
    </row>
    <row r="508" spans="1:16" x14ac:dyDescent="0.25">
      <c r="A508" s="18">
        <v>101</v>
      </c>
      <c r="B508" s="10">
        <v>4</v>
      </c>
      <c r="C508" s="11">
        <v>9.1533180778032037E-3</v>
      </c>
    </row>
    <row r="509" spans="1:16" x14ac:dyDescent="0.25">
      <c r="A509" s="18">
        <v>102</v>
      </c>
      <c r="B509" s="10">
        <v>3</v>
      </c>
      <c r="C509" s="11">
        <v>6.8649885583524023E-3</v>
      </c>
      <c r="E509" t="s">
        <v>37</v>
      </c>
      <c r="F509" s="32" t="s">
        <v>2413</v>
      </c>
      <c r="G509" s="32" t="s">
        <v>2415</v>
      </c>
      <c r="J509" t="s">
        <v>2426</v>
      </c>
      <c r="K509" s="32" t="s">
        <v>2413</v>
      </c>
      <c r="L509" s="32" t="s">
        <v>2415</v>
      </c>
    </row>
    <row r="510" spans="1:16" x14ac:dyDescent="0.25">
      <c r="A510" s="18">
        <v>103</v>
      </c>
      <c r="B510" s="10">
        <v>3</v>
      </c>
      <c r="C510" s="11">
        <v>6.8649885583524023E-3</v>
      </c>
      <c r="E510" s="18" t="s">
        <v>50</v>
      </c>
      <c r="F510" s="10">
        <v>271</v>
      </c>
      <c r="G510" s="11">
        <v>0.62013729977116705</v>
      </c>
      <c r="J510" s="18" t="s">
        <v>50</v>
      </c>
      <c r="K510" s="10">
        <v>398</v>
      </c>
      <c r="L510" s="11">
        <v>0.91075514874141872</v>
      </c>
    </row>
    <row r="511" spans="1:16" x14ac:dyDescent="0.25">
      <c r="A511" s="18">
        <v>105</v>
      </c>
      <c r="B511" s="10">
        <v>3</v>
      </c>
      <c r="C511" s="11">
        <v>6.8649885583524023E-3</v>
      </c>
      <c r="E511" s="18" t="s">
        <v>51</v>
      </c>
      <c r="F511" s="10">
        <v>148</v>
      </c>
      <c r="G511" s="11">
        <v>0.33867276887871856</v>
      </c>
      <c r="J511" s="18" t="s">
        <v>51</v>
      </c>
      <c r="K511" s="10">
        <v>39</v>
      </c>
      <c r="L511" s="11">
        <v>8.924485125858124E-2</v>
      </c>
    </row>
    <row r="512" spans="1:16" x14ac:dyDescent="0.25">
      <c r="A512" s="18">
        <v>107</v>
      </c>
      <c r="B512" s="10">
        <v>1</v>
      </c>
      <c r="C512" s="11">
        <v>2.2883295194508009E-3</v>
      </c>
      <c r="E512" s="18" t="s">
        <v>2416</v>
      </c>
      <c r="F512" s="10">
        <v>18</v>
      </c>
      <c r="G512" s="11">
        <v>4.1189931350114416E-2</v>
      </c>
      <c r="J512" s="18" t="s">
        <v>581</v>
      </c>
      <c r="K512" s="10">
        <v>437</v>
      </c>
      <c r="L512" s="11">
        <v>1</v>
      </c>
    </row>
    <row r="513" spans="1:17" x14ac:dyDescent="0.25">
      <c r="A513" s="18">
        <v>108</v>
      </c>
      <c r="B513" s="10">
        <v>5</v>
      </c>
      <c r="C513" s="11">
        <v>1.1441647597254004E-2</v>
      </c>
      <c r="E513" s="18" t="s">
        <v>581</v>
      </c>
      <c r="F513" s="10">
        <v>437</v>
      </c>
      <c r="G513" s="11">
        <v>1</v>
      </c>
    </row>
    <row r="514" spans="1:17" x14ac:dyDescent="0.25">
      <c r="A514" s="18">
        <v>109</v>
      </c>
      <c r="B514" s="10">
        <v>4</v>
      </c>
      <c r="C514" s="11">
        <v>9.1533180778032037E-3</v>
      </c>
    </row>
    <row r="515" spans="1:17" x14ac:dyDescent="0.25">
      <c r="A515" s="18">
        <v>110</v>
      </c>
      <c r="B515" s="10">
        <v>8</v>
      </c>
      <c r="C515" s="11">
        <v>1.8306636155606407E-2</v>
      </c>
      <c r="J515" t="s">
        <v>44</v>
      </c>
      <c r="K515" t="s">
        <v>51</v>
      </c>
    </row>
    <row r="516" spans="1:17" x14ac:dyDescent="0.25">
      <c r="A516" s="18">
        <v>111</v>
      </c>
      <c r="B516" s="10">
        <v>5</v>
      </c>
      <c r="C516" s="11">
        <v>1.1441647597254004E-2</v>
      </c>
      <c r="E516" t="s">
        <v>44</v>
      </c>
      <c r="F516" t="s">
        <v>51</v>
      </c>
      <c r="P516" t="s">
        <v>2489</v>
      </c>
      <c r="Q516" t="str">
        <f>CONCATENATE(GETPIVOTDATA("Number of Patients",$E$469,"ACEI","Yes"), " (±", GETPIVOTDATA("Percentage",$E$469,"ACEI","Yes"), ")")</f>
        <v>126 (±0.288329519450801)</v>
      </c>
    </row>
    <row r="517" spans="1:17" x14ac:dyDescent="0.25">
      <c r="A517" s="18">
        <v>112</v>
      </c>
      <c r="B517" s="10">
        <v>4</v>
      </c>
      <c r="C517" s="11">
        <v>9.1533180778032037E-3</v>
      </c>
      <c r="J517" t="s">
        <v>39</v>
      </c>
      <c r="K517" s="32" t="s">
        <v>2413</v>
      </c>
      <c r="L517" s="32" t="s">
        <v>2415</v>
      </c>
      <c r="P517" t="s">
        <v>2490</v>
      </c>
      <c r="Q517" t="str">
        <f>CONCATENATE(GETPIVOTDATA("Number of Patients",$E$485,"Sacubitril/valsartan","Yes"), " (±", GETPIVOTDATA("Percentage",$E$485,"Sacubitril/valsartan","Yes"), ")")</f>
        <v>3 (±0.0068649885583524)</v>
      </c>
    </row>
    <row r="518" spans="1:17" x14ac:dyDescent="0.25">
      <c r="A518" s="18">
        <v>113</v>
      </c>
      <c r="B518" s="10">
        <v>7</v>
      </c>
      <c r="C518" s="11">
        <v>1.6018306636155607E-2</v>
      </c>
      <c r="E518" t="s">
        <v>40</v>
      </c>
      <c r="F518" s="32" t="s">
        <v>2413</v>
      </c>
      <c r="G518" s="32" t="s">
        <v>2415</v>
      </c>
      <c r="J518" s="18" t="s">
        <v>50</v>
      </c>
      <c r="K518" s="10">
        <v>207</v>
      </c>
      <c r="L518" s="11">
        <v>0.47368421052631576</v>
      </c>
      <c r="P518" t="s">
        <v>2491</v>
      </c>
      <c r="Q518" t="str">
        <f>CONCATENATE(GETPIVOTDATA("Number of Patients",$E$493,"Beta-blockers","Yes"), " (±", GETPIVOTDATA("Percentage",$E$493,"Beta-blockers","Yes"), ")")</f>
        <v>285 (±0.652173913043478)</v>
      </c>
    </row>
    <row r="519" spans="1:17" x14ac:dyDescent="0.25">
      <c r="A519" s="18">
        <v>114</v>
      </c>
      <c r="B519" s="10">
        <v>3</v>
      </c>
      <c r="C519" s="11">
        <v>6.8649885583524023E-3</v>
      </c>
      <c r="E519" s="18" t="s">
        <v>50</v>
      </c>
      <c r="F519" s="10">
        <v>389</v>
      </c>
      <c r="G519" s="11">
        <v>0.89016018306636158</v>
      </c>
      <c r="J519" s="18" t="s">
        <v>51</v>
      </c>
      <c r="K519" s="10">
        <v>228</v>
      </c>
      <c r="L519" s="11">
        <v>0.52173913043478259</v>
      </c>
      <c r="P519" t="s">
        <v>2492</v>
      </c>
      <c r="Q519" t="str">
        <f>CONCATENATE(GETPIVOTDATA("Number of Patients",$E$501,"Diuretics","Yes"), " (±", GETPIVOTDATA("Percentage",$E$501,"Diuretics","Yes"), ")")</f>
        <v>383 (±0.876430205949657)</v>
      </c>
    </row>
    <row r="520" spans="1:17" x14ac:dyDescent="0.25">
      <c r="A520" s="18">
        <v>115</v>
      </c>
      <c r="B520" s="10">
        <v>7</v>
      </c>
      <c r="C520" s="11">
        <v>1.6018306636155607E-2</v>
      </c>
      <c r="E520" s="18" t="s">
        <v>51</v>
      </c>
      <c r="F520" s="10">
        <v>47</v>
      </c>
      <c r="G520" s="11">
        <v>0.10755148741418764</v>
      </c>
      <c r="J520" s="18" t="s">
        <v>2416</v>
      </c>
      <c r="K520" s="10">
        <v>2</v>
      </c>
      <c r="L520" s="11">
        <v>4.5766590389016018E-3</v>
      </c>
      <c r="P520" t="s">
        <v>2493</v>
      </c>
      <c r="Q520" t="str">
        <f>CONCATENATE(GETPIVOTDATA("Number of Patients",$E$509,"Aldosterone Antagonists","Yes"), " (±", GETPIVOTDATA("Percentage",$E$509,"Aldosterone Antagonists","Yes"), ")")</f>
        <v>148 (±0.338672768878719)</v>
      </c>
    </row>
    <row r="521" spans="1:17" x14ac:dyDescent="0.25">
      <c r="A521" s="18">
        <v>116</v>
      </c>
      <c r="B521" s="10">
        <v>3</v>
      </c>
      <c r="C521" s="11">
        <v>6.8649885583524023E-3</v>
      </c>
      <c r="E521" s="18" t="s">
        <v>2416</v>
      </c>
      <c r="F521" s="10">
        <v>1</v>
      </c>
      <c r="G521" s="11">
        <v>2.2883295194508009E-3</v>
      </c>
      <c r="J521" s="18" t="s">
        <v>581</v>
      </c>
      <c r="K521" s="10">
        <v>437</v>
      </c>
      <c r="L521" s="11">
        <v>1</v>
      </c>
      <c r="P521" t="s">
        <v>2494</v>
      </c>
      <c r="Q521" t="str">
        <f>CONCATENATE(GETPIVOTDATA("Number of Patients",$J$509,"Digoxin","Yes"), " (±", GETPIVOTDATA("Percentage",$J$509,"Digoxin","Yes"), ")")</f>
        <v>39 (±0.0892448512585812)</v>
      </c>
    </row>
    <row r="522" spans="1:17" x14ac:dyDescent="0.25">
      <c r="A522" s="18">
        <v>117</v>
      </c>
      <c r="B522" s="10">
        <v>1</v>
      </c>
      <c r="C522" s="11">
        <v>2.2883295194508009E-3</v>
      </c>
      <c r="E522" s="18" t="s">
        <v>581</v>
      </c>
      <c r="F522" s="10">
        <v>437</v>
      </c>
      <c r="G522" s="11">
        <v>1</v>
      </c>
      <c r="P522" t="s">
        <v>2495</v>
      </c>
    </row>
    <row r="523" spans="1:17" x14ac:dyDescent="0.25">
      <c r="A523" s="18">
        <v>118</v>
      </c>
      <c r="B523" s="10">
        <v>7</v>
      </c>
      <c r="C523" s="11">
        <v>1.6018306636155607E-2</v>
      </c>
      <c r="P523" t="s">
        <v>2496</v>
      </c>
      <c r="Q523" t="str">
        <f>CONCATENATE(GETPIVOTDATA("Number of Patients",$J$517,"Statins","Yes"), " (±", GETPIVOTDATA("Percentage",$J$517,"Statins","Yes"), ")")</f>
        <v>228 (±0.521739130434783)</v>
      </c>
    </row>
    <row r="524" spans="1:17" x14ac:dyDescent="0.25">
      <c r="A524" s="18">
        <v>119</v>
      </c>
      <c r="B524" s="10">
        <v>4</v>
      </c>
      <c r="C524" s="11">
        <v>9.1533180778032037E-3</v>
      </c>
      <c r="P524" t="s">
        <v>2497</v>
      </c>
      <c r="Q524" t="str">
        <f>CONCATENATE(GETPIVOTDATA("Number of Patients",$E$518,"Nitrates","Yes"), " (±", GETPIVOTDATA("Percentage",$E$518,"Nitrates","Yes"), ")")</f>
        <v>47 (±0.107551487414188)</v>
      </c>
    </row>
    <row r="525" spans="1:17" x14ac:dyDescent="0.25">
      <c r="A525" s="18">
        <v>120</v>
      </c>
      <c r="B525" s="10">
        <v>2</v>
      </c>
      <c r="C525" s="11">
        <v>4.5766590389016018E-3</v>
      </c>
    </row>
    <row r="526" spans="1:17" x14ac:dyDescent="0.25">
      <c r="A526" s="18">
        <v>121</v>
      </c>
      <c r="B526" s="10">
        <v>3</v>
      </c>
      <c r="C526" s="11">
        <v>6.8649885583524023E-3</v>
      </c>
    </row>
    <row r="527" spans="1:17" x14ac:dyDescent="0.25">
      <c r="A527" s="18">
        <v>122</v>
      </c>
      <c r="B527" s="10">
        <v>6</v>
      </c>
      <c r="C527" s="11">
        <v>1.3729977116704805E-2</v>
      </c>
    </row>
    <row r="528" spans="1:17" x14ac:dyDescent="0.25">
      <c r="A528" s="18">
        <v>123</v>
      </c>
      <c r="B528" s="10">
        <v>3</v>
      </c>
      <c r="C528" s="11">
        <v>6.8649885583524023E-3</v>
      </c>
    </row>
    <row r="529" spans="1:16" x14ac:dyDescent="0.25">
      <c r="A529" s="18">
        <v>124</v>
      </c>
      <c r="B529" s="10">
        <v>11</v>
      </c>
      <c r="C529" s="11">
        <v>2.5171624713958809E-2</v>
      </c>
    </row>
    <row r="530" spans="1:16" x14ac:dyDescent="0.25">
      <c r="A530" s="18">
        <v>125</v>
      </c>
      <c r="B530" s="10">
        <v>2</v>
      </c>
      <c r="C530" s="11">
        <v>4.5766590389016018E-3</v>
      </c>
    </row>
    <row r="531" spans="1:16" x14ac:dyDescent="0.25">
      <c r="A531" s="18">
        <v>126</v>
      </c>
      <c r="B531" s="10">
        <v>6</v>
      </c>
      <c r="C531" s="11">
        <v>1.3729977116704805E-2</v>
      </c>
    </row>
    <row r="532" spans="1:16" x14ac:dyDescent="0.25">
      <c r="A532" s="18">
        <v>127</v>
      </c>
      <c r="B532" s="10">
        <v>4</v>
      </c>
      <c r="C532" s="11">
        <v>9.1533180778032037E-3</v>
      </c>
    </row>
    <row r="533" spans="1:16" x14ac:dyDescent="0.25">
      <c r="A533" s="18">
        <v>128</v>
      </c>
      <c r="B533" s="10">
        <v>9</v>
      </c>
      <c r="C533" s="11">
        <v>2.0594965675057208E-2</v>
      </c>
      <c r="P533" t="s">
        <v>2518</v>
      </c>
    </row>
    <row r="534" spans="1:16" x14ac:dyDescent="0.25">
      <c r="A534" s="18">
        <v>129</v>
      </c>
      <c r="B534" s="10">
        <v>9</v>
      </c>
      <c r="C534" s="11">
        <v>2.0594965675057208E-2</v>
      </c>
    </row>
    <row r="535" spans="1:16" x14ac:dyDescent="0.25">
      <c r="A535" s="18">
        <v>130</v>
      </c>
      <c r="B535" s="10">
        <v>8</v>
      </c>
      <c r="C535" s="11">
        <v>1.8306636155606407E-2</v>
      </c>
    </row>
    <row r="536" spans="1:16" x14ac:dyDescent="0.25">
      <c r="A536" s="18">
        <v>131</v>
      </c>
      <c r="B536" s="10">
        <v>3</v>
      </c>
      <c r="C536" s="11">
        <v>6.8649885583524023E-3</v>
      </c>
    </row>
    <row r="537" spans="1:16" x14ac:dyDescent="0.25">
      <c r="A537" s="18">
        <v>132</v>
      </c>
      <c r="B537" s="10">
        <v>2</v>
      </c>
      <c r="C537" s="11">
        <v>4.5766590389016018E-3</v>
      </c>
    </row>
    <row r="538" spans="1:16" x14ac:dyDescent="0.25">
      <c r="A538" s="18">
        <v>133</v>
      </c>
      <c r="B538" s="10">
        <v>8</v>
      </c>
      <c r="C538" s="11">
        <v>1.8306636155606407E-2</v>
      </c>
    </row>
    <row r="539" spans="1:16" x14ac:dyDescent="0.25">
      <c r="A539" s="18">
        <v>134</v>
      </c>
      <c r="B539" s="10">
        <v>6</v>
      </c>
      <c r="C539" s="11">
        <v>1.3729977116704805E-2</v>
      </c>
    </row>
    <row r="540" spans="1:16" x14ac:dyDescent="0.25">
      <c r="A540" s="18">
        <v>135</v>
      </c>
      <c r="B540" s="10">
        <v>8</v>
      </c>
      <c r="C540" s="11">
        <v>1.8306636155606407E-2</v>
      </c>
    </row>
    <row r="541" spans="1:16" x14ac:dyDescent="0.25">
      <c r="A541" s="18">
        <v>136</v>
      </c>
      <c r="B541" s="10">
        <v>8</v>
      </c>
      <c r="C541" s="11">
        <v>1.8306636155606407E-2</v>
      </c>
    </row>
    <row r="542" spans="1:16" x14ac:dyDescent="0.25">
      <c r="A542" s="18">
        <v>137</v>
      </c>
      <c r="B542" s="10">
        <v>9</v>
      </c>
      <c r="C542" s="11">
        <v>2.0594965675057208E-2</v>
      </c>
    </row>
    <row r="543" spans="1:16" x14ac:dyDescent="0.25">
      <c r="A543" s="18">
        <v>138</v>
      </c>
      <c r="B543" s="10">
        <v>4</v>
      </c>
      <c r="C543" s="11">
        <v>9.1533180778032037E-3</v>
      </c>
    </row>
    <row r="544" spans="1:16" x14ac:dyDescent="0.25">
      <c r="A544" s="18">
        <v>139</v>
      </c>
      <c r="B544" s="10">
        <v>3</v>
      </c>
      <c r="C544" s="11">
        <v>6.8649885583524023E-3</v>
      </c>
    </row>
    <row r="545" spans="1:3" x14ac:dyDescent="0.25">
      <c r="A545" s="18">
        <v>140</v>
      </c>
      <c r="B545" s="10">
        <v>8</v>
      </c>
      <c r="C545" s="11">
        <v>1.8306636155606407E-2</v>
      </c>
    </row>
    <row r="546" spans="1:3" x14ac:dyDescent="0.25">
      <c r="A546" s="18">
        <v>142</v>
      </c>
      <c r="B546" s="10">
        <v>3</v>
      </c>
      <c r="C546" s="11">
        <v>6.8649885583524023E-3</v>
      </c>
    </row>
    <row r="547" spans="1:3" x14ac:dyDescent="0.25">
      <c r="A547" s="18">
        <v>143</v>
      </c>
      <c r="B547" s="10">
        <v>5</v>
      </c>
      <c r="C547" s="11">
        <v>1.1441647597254004E-2</v>
      </c>
    </row>
    <row r="548" spans="1:3" x14ac:dyDescent="0.25">
      <c r="A548" s="18">
        <v>144</v>
      </c>
      <c r="B548" s="10">
        <v>4</v>
      </c>
      <c r="C548" s="11">
        <v>9.1533180778032037E-3</v>
      </c>
    </row>
    <row r="549" spans="1:3" x14ac:dyDescent="0.25">
      <c r="A549" s="18">
        <v>145</v>
      </c>
      <c r="B549" s="10">
        <v>6</v>
      </c>
      <c r="C549" s="11">
        <v>1.3729977116704805E-2</v>
      </c>
    </row>
    <row r="550" spans="1:3" x14ac:dyDescent="0.25">
      <c r="A550" s="18">
        <v>146</v>
      </c>
      <c r="B550" s="10">
        <v>5</v>
      </c>
      <c r="C550" s="11">
        <v>1.1441647597254004E-2</v>
      </c>
    </row>
    <row r="551" spans="1:3" x14ac:dyDescent="0.25">
      <c r="A551" s="18">
        <v>147</v>
      </c>
      <c r="B551" s="10">
        <v>3</v>
      </c>
      <c r="C551" s="11">
        <v>6.8649885583524023E-3</v>
      </c>
    </row>
    <row r="552" spans="1:3" x14ac:dyDescent="0.25">
      <c r="A552" s="18">
        <v>148</v>
      </c>
      <c r="B552" s="10">
        <v>3</v>
      </c>
      <c r="C552" s="11">
        <v>6.8649885583524023E-3</v>
      </c>
    </row>
    <row r="553" spans="1:3" x14ac:dyDescent="0.25">
      <c r="A553" s="18">
        <v>149</v>
      </c>
      <c r="B553" s="10">
        <v>4</v>
      </c>
      <c r="C553" s="11">
        <v>9.1533180778032037E-3</v>
      </c>
    </row>
    <row r="554" spans="1:3" x14ac:dyDescent="0.25">
      <c r="A554" s="18">
        <v>151</v>
      </c>
      <c r="B554" s="10">
        <v>3</v>
      </c>
      <c r="C554" s="11">
        <v>6.8649885583524023E-3</v>
      </c>
    </row>
    <row r="555" spans="1:3" x14ac:dyDescent="0.25">
      <c r="A555" s="18">
        <v>152</v>
      </c>
      <c r="B555" s="10">
        <v>2</v>
      </c>
      <c r="C555" s="11">
        <v>4.5766590389016018E-3</v>
      </c>
    </row>
    <row r="556" spans="1:3" x14ac:dyDescent="0.25">
      <c r="A556" s="18">
        <v>153</v>
      </c>
      <c r="B556" s="10">
        <v>3</v>
      </c>
      <c r="C556" s="11">
        <v>6.8649885583524023E-3</v>
      </c>
    </row>
    <row r="557" spans="1:3" x14ac:dyDescent="0.25">
      <c r="A557" s="18">
        <v>154</v>
      </c>
      <c r="B557" s="10">
        <v>4</v>
      </c>
      <c r="C557" s="11">
        <v>9.1533180778032037E-3</v>
      </c>
    </row>
    <row r="558" spans="1:3" x14ac:dyDescent="0.25">
      <c r="A558" s="18">
        <v>155</v>
      </c>
      <c r="B558" s="10">
        <v>1</v>
      </c>
      <c r="C558" s="11">
        <v>2.2883295194508009E-3</v>
      </c>
    </row>
    <row r="559" spans="1:3" x14ac:dyDescent="0.25">
      <c r="A559" s="18">
        <v>156</v>
      </c>
      <c r="B559" s="10">
        <v>1</v>
      </c>
      <c r="C559" s="11">
        <v>2.2883295194508009E-3</v>
      </c>
    </row>
    <row r="560" spans="1:3" x14ac:dyDescent="0.25">
      <c r="A560" s="18">
        <v>157</v>
      </c>
      <c r="B560" s="10">
        <v>2</v>
      </c>
      <c r="C560" s="11">
        <v>4.5766590389016018E-3</v>
      </c>
    </row>
    <row r="561" spans="1:3" x14ac:dyDescent="0.25">
      <c r="A561" s="18">
        <v>158</v>
      </c>
      <c r="B561" s="10">
        <v>3</v>
      </c>
      <c r="C561" s="11">
        <v>6.8649885583524023E-3</v>
      </c>
    </row>
    <row r="562" spans="1:3" x14ac:dyDescent="0.25">
      <c r="A562" s="18">
        <v>159</v>
      </c>
      <c r="B562" s="10">
        <v>2</v>
      </c>
      <c r="C562" s="11">
        <v>4.5766590389016018E-3</v>
      </c>
    </row>
    <row r="563" spans="1:3" x14ac:dyDescent="0.25">
      <c r="A563" s="18">
        <v>160</v>
      </c>
      <c r="B563" s="10">
        <v>1</v>
      </c>
      <c r="C563" s="11">
        <v>2.2883295194508009E-3</v>
      </c>
    </row>
    <row r="564" spans="1:3" x14ac:dyDescent="0.25">
      <c r="A564" s="18">
        <v>161</v>
      </c>
      <c r="B564" s="10">
        <v>1</v>
      </c>
      <c r="C564" s="11">
        <v>2.2883295194508009E-3</v>
      </c>
    </row>
    <row r="565" spans="1:3" x14ac:dyDescent="0.25">
      <c r="A565" s="18">
        <v>162</v>
      </c>
      <c r="B565" s="10">
        <v>1</v>
      </c>
      <c r="C565" s="11">
        <v>2.2883295194508009E-3</v>
      </c>
    </row>
    <row r="566" spans="1:3" x14ac:dyDescent="0.25">
      <c r="A566" s="18">
        <v>164</v>
      </c>
      <c r="B566" s="10">
        <v>1</v>
      </c>
      <c r="C566" s="11">
        <v>2.2883295194508009E-3</v>
      </c>
    </row>
    <row r="567" spans="1:3" x14ac:dyDescent="0.25">
      <c r="A567" s="18">
        <v>165</v>
      </c>
      <c r="B567" s="10">
        <v>2</v>
      </c>
      <c r="C567" s="11">
        <v>4.5766590389016018E-3</v>
      </c>
    </row>
    <row r="568" spans="1:3" x14ac:dyDescent="0.25">
      <c r="A568" s="18">
        <v>169</v>
      </c>
      <c r="B568" s="10">
        <v>1</v>
      </c>
      <c r="C568" s="11">
        <v>2.2883295194508009E-3</v>
      </c>
    </row>
    <row r="569" spans="1:3" x14ac:dyDescent="0.25">
      <c r="A569" s="18">
        <v>176</v>
      </c>
      <c r="B569" s="10">
        <v>1</v>
      </c>
      <c r="C569" s="11">
        <v>2.2883295194508009E-3</v>
      </c>
    </row>
    <row r="570" spans="1:3" x14ac:dyDescent="0.25">
      <c r="A570" s="18" t="s">
        <v>2416</v>
      </c>
      <c r="B570" s="10">
        <v>150</v>
      </c>
      <c r="C570" s="11">
        <v>0.34324942791762014</v>
      </c>
    </row>
    <row r="571" spans="1:3" x14ac:dyDescent="0.25">
      <c r="A571" s="18" t="s">
        <v>581</v>
      </c>
      <c r="B571" s="10">
        <v>437</v>
      </c>
      <c r="C571" s="11">
        <v>1</v>
      </c>
    </row>
  </sheetData>
  <mergeCells count="23">
    <mergeCell ref="O47:O48"/>
    <mergeCell ref="P47:P48"/>
    <mergeCell ref="P49:P50"/>
    <mergeCell ref="O65:O66"/>
    <mergeCell ref="F284:F285"/>
    <mergeCell ref="O26:O27"/>
    <mergeCell ref="P26:P27"/>
    <mergeCell ref="O28:O29"/>
    <mergeCell ref="P28:P29"/>
    <mergeCell ref="O41:O42"/>
    <mergeCell ref="P41:P42"/>
    <mergeCell ref="O18:O19"/>
    <mergeCell ref="P18:P19"/>
    <mergeCell ref="O20:O21"/>
    <mergeCell ref="P20:P21"/>
    <mergeCell ref="O23:O24"/>
    <mergeCell ref="P23:P24"/>
    <mergeCell ref="O1:O3"/>
    <mergeCell ref="O6:O7"/>
    <mergeCell ref="P6:P7"/>
    <mergeCell ref="P14:P15"/>
    <mergeCell ref="O16:O17"/>
    <mergeCell ref="P16:P17"/>
  </mergeCells>
  <pageMargins left="0.7" right="0.7" top="0.75" bottom="0.75" header="0.3" footer="0.3"/>
  <pageSetup paperSize="9" orientation="portrait" r:id="rId4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4416-AE78-4F8A-A757-8B2EE96C6C11}">
  <dimension ref="A1:R585"/>
  <sheetViews>
    <sheetView workbookViewId="0">
      <selection activeCell="K29" sqref="K29"/>
    </sheetView>
  </sheetViews>
  <sheetFormatPr defaultRowHeight="15" x14ac:dyDescent="0.25"/>
  <cols>
    <col min="1" max="1" width="10.7109375" bestFit="1" customWidth="1"/>
    <col min="2" max="2" width="17.5703125" bestFit="1" customWidth="1"/>
    <col min="3" max="3" width="10.42578125" bestFit="1" customWidth="1"/>
    <col min="4" max="4" width="16.7109375" bestFit="1" customWidth="1"/>
    <col min="5" max="5" width="14" bestFit="1" customWidth="1"/>
    <col min="6" max="6" width="10.7109375" bestFit="1" customWidth="1"/>
    <col min="7" max="7" width="17.5703125" bestFit="1" customWidth="1"/>
    <col min="8" max="8" width="10.42578125" bestFit="1" customWidth="1"/>
    <col min="9" max="9" width="19.28515625" bestFit="1" customWidth="1"/>
    <col min="10" max="11" width="10.7109375" bestFit="1" customWidth="1"/>
    <col min="12" max="12" width="17.5703125" bestFit="1" customWidth="1"/>
    <col min="13" max="13" width="10.42578125" bestFit="1" customWidth="1"/>
    <col min="14" max="14" width="19.28515625" bestFit="1" customWidth="1"/>
    <col min="15" max="15" width="14" bestFit="1" customWidth="1"/>
    <col min="16" max="16" width="17.5703125" bestFit="1" customWidth="1"/>
    <col min="17" max="17" width="10.42578125" bestFit="1" customWidth="1"/>
    <col min="18" max="122" width="19.28515625" bestFit="1" customWidth="1"/>
    <col min="123" max="123" width="23.140625" bestFit="1" customWidth="1"/>
    <col min="124" max="124" width="24.140625" bestFit="1" customWidth="1"/>
  </cols>
  <sheetData>
    <row r="1" spans="1:7" x14ac:dyDescent="0.25">
      <c r="A1" t="s">
        <v>5</v>
      </c>
      <c r="B1" t="s">
        <v>573</v>
      </c>
      <c r="C1" t="s">
        <v>574</v>
      </c>
      <c r="D1" t="s">
        <v>2419</v>
      </c>
    </row>
    <row r="2" spans="1:7" x14ac:dyDescent="0.25">
      <c r="A2" s="18">
        <v>19</v>
      </c>
      <c r="B2" s="10">
        <v>1</v>
      </c>
      <c r="C2" s="11">
        <v>1.9723865877712033E-3</v>
      </c>
      <c r="D2">
        <f>AVERAGE(A2:A62)</f>
        <v>69.147540983606561</v>
      </c>
    </row>
    <row r="3" spans="1:7" x14ac:dyDescent="0.25">
      <c r="A3" s="18">
        <v>25</v>
      </c>
      <c r="B3" s="10">
        <v>1</v>
      </c>
      <c r="C3" s="11">
        <v>1.9723865877712033E-3</v>
      </c>
      <c r="E3" t="s">
        <v>580</v>
      </c>
      <c r="F3" t="s">
        <v>573</v>
      </c>
      <c r="G3" t="s">
        <v>574</v>
      </c>
    </row>
    <row r="4" spans="1:7" x14ac:dyDescent="0.25">
      <c r="A4" s="18">
        <v>27</v>
      </c>
      <c r="B4" s="10">
        <v>1</v>
      </c>
      <c r="C4" s="11">
        <v>1.9723865877712033E-3</v>
      </c>
      <c r="E4" s="18" t="s">
        <v>46</v>
      </c>
      <c r="F4" s="10">
        <v>277</v>
      </c>
      <c r="G4" s="11">
        <v>0.54635108481262329</v>
      </c>
    </row>
    <row r="5" spans="1:7" x14ac:dyDescent="0.25">
      <c r="A5" s="18">
        <v>42</v>
      </c>
      <c r="B5" s="10">
        <v>1</v>
      </c>
      <c r="C5" s="11">
        <v>1.9723865877712033E-3</v>
      </c>
      <c r="E5" s="18" t="s">
        <v>169</v>
      </c>
      <c r="F5" s="10">
        <v>18</v>
      </c>
      <c r="G5" s="11">
        <v>3.5502958579881658E-2</v>
      </c>
    </row>
    <row r="6" spans="1:7" x14ac:dyDescent="0.25">
      <c r="A6" s="18">
        <v>44</v>
      </c>
      <c r="B6" s="10">
        <v>2</v>
      </c>
      <c r="C6" s="11">
        <v>3.9447731755424065E-3</v>
      </c>
      <c r="E6" s="18" t="s">
        <v>56</v>
      </c>
      <c r="F6" s="10">
        <v>211</v>
      </c>
      <c r="G6" s="11">
        <v>0.41617357001972388</v>
      </c>
    </row>
    <row r="7" spans="1:7" x14ac:dyDescent="0.25">
      <c r="A7" s="18">
        <v>45</v>
      </c>
      <c r="B7" s="10">
        <v>3</v>
      </c>
      <c r="C7" s="11">
        <v>5.9171597633136093E-3</v>
      </c>
      <c r="E7" s="18" t="s">
        <v>175</v>
      </c>
      <c r="F7" s="10">
        <v>1</v>
      </c>
      <c r="G7" s="11">
        <v>1.9723865877712033E-3</v>
      </c>
    </row>
    <row r="8" spans="1:7" x14ac:dyDescent="0.25">
      <c r="A8" s="18">
        <v>46</v>
      </c>
      <c r="B8" s="10">
        <v>2</v>
      </c>
      <c r="C8" s="11">
        <v>3.9447731755424065E-3</v>
      </c>
      <c r="E8" s="18" t="s">
        <v>581</v>
      </c>
      <c r="F8" s="10">
        <v>507</v>
      </c>
      <c r="G8" s="11">
        <v>1</v>
      </c>
    </row>
    <row r="9" spans="1:7" x14ac:dyDescent="0.25">
      <c r="A9" s="18">
        <v>47</v>
      </c>
      <c r="B9" s="10">
        <v>1</v>
      </c>
      <c r="C9" s="11">
        <v>1.9723865877712033E-3</v>
      </c>
    </row>
    <row r="10" spans="1:7" x14ac:dyDescent="0.25">
      <c r="A10" s="18">
        <v>48</v>
      </c>
      <c r="B10" s="10">
        <v>3</v>
      </c>
      <c r="C10" s="11">
        <v>5.9171597633136093E-3</v>
      </c>
    </row>
    <row r="11" spans="1:7" x14ac:dyDescent="0.25">
      <c r="A11" s="18">
        <v>49</v>
      </c>
      <c r="B11" s="10">
        <v>1</v>
      </c>
      <c r="C11" s="11">
        <v>1.9723865877712033E-3</v>
      </c>
    </row>
    <row r="12" spans="1:7" x14ac:dyDescent="0.25">
      <c r="A12" s="18">
        <v>50</v>
      </c>
      <c r="B12" s="10">
        <v>1</v>
      </c>
      <c r="C12" s="11">
        <v>1.9723865877712033E-3</v>
      </c>
    </row>
    <row r="13" spans="1:7" x14ac:dyDescent="0.25">
      <c r="A13" s="18">
        <v>51</v>
      </c>
      <c r="B13" s="10">
        <v>1</v>
      </c>
      <c r="C13" s="11">
        <v>1.9723865877712033E-3</v>
      </c>
    </row>
    <row r="14" spans="1:7" x14ac:dyDescent="0.25">
      <c r="A14" s="18">
        <v>52</v>
      </c>
      <c r="B14" s="10">
        <v>1</v>
      </c>
      <c r="C14" s="11">
        <v>1.9723865877712033E-3</v>
      </c>
    </row>
    <row r="15" spans="1:7" x14ac:dyDescent="0.25">
      <c r="A15" s="18">
        <v>53</v>
      </c>
      <c r="B15" s="10">
        <v>1</v>
      </c>
      <c r="C15" s="11">
        <v>1.9723865877712033E-3</v>
      </c>
      <c r="E15" t="s">
        <v>2420</v>
      </c>
      <c r="F15" t="s">
        <v>2413</v>
      </c>
      <c r="G15" t="s">
        <v>2415</v>
      </c>
    </row>
    <row r="16" spans="1:7" x14ac:dyDescent="0.25">
      <c r="A16" s="18">
        <v>54</v>
      </c>
      <c r="B16" s="10">
        <v>3</v>
      </c>
      <c r="C16" s="11">
        <v>5.9171597633136093E-3</v>
      </c>
      <c r="E16" s="18" t="s">
        <v>52</v>
      </c>
      <c r="F16" s="10">
        <v>504</v>
      </c>
      <c r="G16" s="11">
        <v>0.99408284023668636</v>
      </c>
    </row>
    <row r="17" spans="1:7" x14ac:dyDescent="0.25">
      <c r="A17" s="18">
        <v>55</v>
      </c>
      <c r="B17" s="10">
        <v>2</v>
      </c>
      <c r="C17" s="11">
        <v>3.9447731755424065E-3</v>
      </c>
      <c r="E17" s="25">
        <v>43047</v>
      </c>
      <c r="F17" s="10">
        <v>1</v>
      </c>
      <c r="G17" s="11">
        <v>1.9723865877712033E-3</v>
      </c>
    </row>
    <row r="18" spans="1:7" x14ac:dyDescent="0.25">
      <c r="A18" s="18">
        <v>56</v>
      </c>
      <c r="B18" s="10">
        <v>3</v>
      </c>
      <c r="C18" s="11">
        <v>5.9171597633136093E-3</v>
      </c>
      <c r="E18" s="25">
        <v>43151</v>
      </c>
      <c r="F18" s="10">
        <v>1</v>
      </c>
      <c r="G18" s="11">
        <v>1.9723865877712033E-3</v>
      </c>
    </row>
    <row r="19" spans="1:7" x14ac:dyDescent="0.25">
      <c r="A19" s="18">
        <v>57</v>
      </c>
      <c r="B19" s="10">
        <v>4</v>
      </c>
      <c r="C19" s="11">
        <v>7.889546351084813E-3</v>
      </c>
      <c r="E19" s="25">
        <v>43188</v>
      </c>
      <c r="F19" s="10">
        <v>1</v>
      </c>
      <c r="G19" s="11">
        <v>1.9723865877712033E-3</v>
      </c>
    </row>
    <row r="20" spans="1:7" x14ac:dyDescent="0.25">
      <c r="A20" s="18">
        <v>58</v>
      </c>
      <c r="B20" s="10">
        <v>2</v>
      </c>
      <c r="C20" s="11">
        <v>3.9447731755424065E-3</v>
      </c>
      <c r="E20" s="18" t="s">
        <v>581</v>
      </c>
      <c r="F20" s="10">
        <v>507</v>
      </c>
      <c r="G20" s="11">
        <v>1</v>
      </c>
    </row>
    <row r="21" spans="1:7" x14ac:dyDescent="0.25">
      <c r="A21" s="18">
        <v>59</v>
      </c>
      <c r="B21" s="10">
        <v>6</v>
      </c>
      <c r="C21" s="11">
        <v>1.1834319526627219E-2</v>
      </c>
    </row>
    <row r="22" spans="1:7" x14ac:dyDescent="0.25">
      <c r="A22" s="18">
        <v>60</v>
      </c>
      <c r="B22" s="10">
        <v>1</v>
      </c>
      <c r="C22" s="11">
        <v>1.9723865877712033E-3</v>
      </c>
    </row>
    <row r="23" spans="1:7" x14ac:dyDescent="0.25">
      <c r="A23" s="18">
        <v>61</v>
      </c>
      <c r="B23" s="10">
        <v>1</v>
      </c>
      <c r="C23" s="11">
        <v>1.9723865877712033E-3</v>
      </c>
      <c r="E23" t="s">
        <v>7</v>
      </c>
      <c r="F23" t="s">
        <v>2413</v>
      </c>
      <c r="G23" t="s">
        <v>2415</v>
      </c>
    </row>
    <row r="24" spans="1:7" x14ac:dyDescent="0.25">
      <c r="A24" s="18">
        <v>62</v>
      </c>
      <c r="B24" s="10">
        <v>8</v>
      </c>
      <c r="C24" s="11">
        <v>1.5779092702169626E-2</v>
      </c>
      <c r="E24" s="18" t="s">
        <v>70</v>
      </c>
      <c r="F24" s="10">
        <v>25</v>
      </c>
      <c r="G24" s="11">
        <v>4.9309664694280081E-2</v>
      </c>
    </row>
    <row r="25" spans="1:7" x14ac:dyDescent="0.25">
      <c r="A25" s="18">
        <v>63</v>
      </c>
      <c r="B25" s="10">
        <v>10</v>
      </c>
      <c r="C25" s="11">
        <v>1.9723865877712032E-2</v>
      </c>
      <c r="E25" s="18" t="s">
        <v>57</v>
      </c>
      <c r="F25" s="10">
        <v>184</v>
      </c>
      <c r="G25" s="11">
        <v>0.3629191321499014</v>
      </c>
    </row>
    <row r="26" spans="1:7" x14ac:dyDescent="0.25">
      <c r="A26" s="18">
        <v>64</v>
      </c>
      <c r="B26" s="10">
        <v>5</v>
      </c>
      <c r="C26" s="11">
        <v>9.8619329388560158E-3</v>
      </c>
      <c r="E26" s="18" t="s">
        <v>47</v>
      </c>
      <c r="F26" s="10">
        <v>297</v>
      </c>
      <c r="G26" s="11">
        <v>0.58579881656804733</v>
      </c>
    </row>
    <row r="27" spans="1:7" x14ac:dyDescent="0.25">
      <c r="A27" s="18">
        <v>65</v>
      </c>
      <c r="B27" s="10">
        <v>4</v>
      </c>
      <c r="C27" s="11">
        <v>7.889546351084813E-3</v>
      </c>
      <c r="E27" s="18" t="s">
        <v>2416</v>
      </c>
      <c r="F27" s="10">
        <v>1</v>
      </c>
      <c r="G27" s="11">
        <v>1.9723865877712033E-3</v>
      </c>
    </row>
    <row r="28" spans="1:7" x14ac:dyDescent="0.25">
      <c r="A28" s="18">
        <v>66</v>
      </c>
      <c r="B28" s="10">
        <v>6</v>
      </c>
      <c r="C28" s="11">
        <v>1.1834319526627219E-2</v>
      </c>
      <c r="E28" s="18" t="s">
        <v>581</v>
      </c>
      <c r="F28" s="10">
        <v>507</v>
      </c>
      <c r="G28" s="11">
        <v>1</v>
      </c>
    </row>
    <row r="29" spans="1:7" x14ac:dyDescent="0.25">
      <c r="A29" s="18">
        <v>67</v>
      </c>
      <c r="B29" s="10">
        <v>3</v>
      </c>
      <c r="C29" s="11">
        <v>5.9171597633136093E-3</v>
      </c>
    </row>
    <row r="30" spans="1:7" x14ac:dyDescent="0.25">
      <c r="A30" s="18">
        <v>68</v>
      </c>
      <c r="B30" s="10">
        <v>10</v>
      </c>
      <c r="C30" s="11">
        <v>1.9723865877712032E-2</v>
      </c>
    </row>
    <row r="31" spans="1:7" x14ac:dyDescent="0.25">
      <c r="A31" s="18">
        <v>69</v>
      </c>
      <c r="B31" s="10">
        <v>12</v>
      </c>
      <c r="C31" s="11">
        <v>2.3668639053254437E-2</v>
      </c>
      <c r="E31" t="s">
        <v>8</v>
      </c>
      <c r="F31" t="s">
        <v>2413</v>
      </c>
      <c r="G31" t="s">
        <v>2415</v>
      </c>
    </row>
    <row r="32" spans="1:7" x14ac:dyDescent="0.25">
      <c r="A32" s="18">
        <v>70</v>
      </c>
      <c r="B32" s="10">
        <v>8</v>
      </c>
      <c r="C32" s="11">
        <v>1.5779092702169626E-2</v>
      </c>
      <c r="E32" s="18" t="s">
        <v>58</v>
      </c>
      <c r="F32" s="10">
        <v>463</v>
      </c>
      <c r="G32" s="11">
        <v>0.91321499013806706</v>
      </c>
    </row>
    <row r="33" spans="1:13" x14ac:dyDescent="0.25">
      <c r="A33" s="18">
        <v>71</v>
      </c>
      <c r="B33" s="10">
        <v>12</v>
      </c>
      <c r="C33" s="11">
        <v>2.3668639053254437E-2</v>
      </c>
      <c r="E33" s="18" t="s">
        <v>238</v>
      </c>
      <c r="F33" s="10">
        <v>9</v>
      </c>
      <c r="G33" s="11">
        <v>1.7751479289940829E-2</v>
      </c>
    </row>
    <row r="34" spans="1:13" x14ac:dyDescent="0.25">
      <c r="A34" s="18">
        <v>72</v>
      </c>
      <c r="B34" s="10">
        <v>24</v>
      </c>
      <c r="C34" s="11">
        <v>4.7337278106508875E-2</v>
      </c>
      <c r="E34" s="18" t="s">
        <v>48</v>
      </c>
      <c r="F34" s="10">
        <v>34</v>
      </c>
      <c r="G34" s="11">
        <v>6.7061143984220903E-2</v>
      </c>
    </row>
    <row r="35" spans="1:13" x14ac:dyDescent="0.25">
      <c r="A35" s="18">
        <v>73</v>
      </c>
      <c r="B35" s="10">
        <v>7</v>
      </c>
      <c r="C35" s="11">
        <v>1.3806706114398421E-2</v>
      </c>
      <c r="E35" s="18" t="s">
        <v>2416</v>
      </c>
      <c r="F35" s="10">
        <v>1</v>
      </c>
      <c r="G35" s="11">
        <v>1.9723865877712033E-3</v>
      </c>
    </row>
    <row r="36" spans="1:13" x14ac:dyDescent="0.25">
      <c r="A36" s="18">
        <v>74</v>
      </c>
      <c r="B36" s="10">
        <v>9</v>
      </c>
      <c r="C36" s="11">
        <v>1.7751479289940829E-2</v>
      </c>
      <c r="E36" s="18" t="s">
        <v>581</v>
      </c>
      <c r="F36" s="10">
        <v>507</v>
      </c>
      <c r="G36" s="11">
        <v>1</v>
      </c>
    </row>
    <row r="37" spans="1:13" x14ac:dyDescent="0.25">
      <c r="A37" s="18">
        <v>75</v>
      </c>
      <c r="B37" s="10">
        <v>20</v>
      </c>
      <c r="C37" s="11">
        <v>3.9447731755424063E-2</v>
      </c>
    </row>
    <row r="38" spans="1:13" x14ac:dyDescent="0.25">
      <c r="A38" s="18">
        <v>76</v>
      </c>
      <c r="B38" s="10">
        <v>15</v>
      </c>
      <c r="C38" s="11">
        <v>2.9585798816568046E-2</v>
      </c>
    </row>
    <row r="39" spans="1:13" x14ac:dyDescent="0.25">
      <c r="A39" s="18">
        <v>77</v>
      </c>
      <c r="B39" s="10">
        <v>10</v>
      </c>
      <c r="C39" s="11">
        <v>1.9723865877712032E-2</v>
      </c>
      <c r="E39" t="s">
        <v>9</v>
      </c>
      <c r="F39" s="32" t="s">
        <v>2413</v>
      </c>
      <c r="G39" s="32" t="s">
        <v>2415</v>
      </c>
      <c r="H39" s="33" t="s">
        <v>2419</v>
      </c>
      <c r="J39" t="s">
        <v>10</v>
      </c>
      <c r="K39" s="32" t="s">
        <v>2413</v>
      </c>
      <c r="L39" s="32" t="s">
        <v>2415</v>
      </c>
      <c r="M39" s="33" t="s">
        <v>2419</v>
      </c>
    </row>
    <row r="40" spans="1:13" x14ac:dyDescent="0.25">
      <c r="A40" s="18">
        <v>78</v>
      </c>
      <c r="B40" s="10">
        <v>16</v>
      </c>
      <c r="C40" s="11">
        <v>3.1558185404339252E-2</v>
      </c>
      <c r="E40" s="18">
        <v>0</v>
      </c>
      <c r="F40" s="10">
        <v>2</v>
      </c>
      <c r="G40" s="11">
        <v>3.9447731755424065E-3</v>
      </c>
      <c r="H40">
        <f>AVERAGE(E40:E374)</f>
        <v>30.792686567164179</v>
      </c>
      <c r="J40" s="18">
        <v>80</v>
      </c>
      <c r="K40" s="10">
        <v>2</v>
      </c>
      <c r="L40" s="11">
        <v>3.9447731755424065E-3</v>
      </c>
      <c r="M40">
        <f>AVERAGE(J40:J374)</f>
        <v>132.38636363636363</v>
      </c>
    </row>
    <row r="41" spans="1:13" x14ac:dyDescent="0.25">
      <c r="A41" s="18">
        <v>79</v>
      </c>
      <c r="B41" s="10">
        <v>13</v>
      </c>
      <c r="C41" s="11">
        <v>2.564102564102564E-2</v>
      </c>
      <c r="E41" s="18">
        <v>13.9</v>
      </c>
      <c r="F41" s="10">
        <v>1</v>
      </c>
      <c r="G41" s="11">
        <v>1.9723865877712033E-3</v>
      </c>
      <c r="J41" s="18">
        <v>85</v>
      </c>
      <c r="K41" s="10">
        <v>1</v>
      </c>
      <c r="L41" s="11">
        <v>1.9723865877712033E-3</v>
      </c>
    </row>
    <row r="42" spans="1:13" x14ac:dyDescent="0.25">
      <c r="A42" s="18">
        <v>80</v>
      </c>
      <c r="B42" s="10">
        <v>21</v>
      </c>
      <c r="C42" s="11">
        <v>4.142011834319527E-2</v>
      </c>
      <c r="E42" s="18">
        <v>15.1</v>
      </c>
      <c r="F42" s="10">
        <v>1</v>
      </c>
      <c r="G42" s="11">
        <v>1.9723865877712033E-3</v>
      </c>
      <c r="J42" s="18">
        <v>90</v>
      </c>
      <c r="K42" s="10">
        <v>5</v>
      </c>
      <c r="L42" s="11">
        <v>9.8619329388560158E-3</v>
      </c>
    </row>
    <row r="43" spans="1:13" x14ac:dyDescent="0.25">
      <c r="A43" s="18">
        <v>81</v>
      </c>
      <c r="B43" s="10">
        <v>19</v>
      </c>
      <c r="C43" s="11">
        <v>3.7475345167652857E-2</v>
      </c>
      <c r="E43" s="18">
        <v>15.7</v>
      </c>
      <c r="F43" s="10">
        <v>1</v>
      </c>
      <c r="G43" s="11">
        <v>1.9723865877712033E-3</v>
      </c>
      <c r="J43" s="18">
        <v>95</v>
      </c>
      <c r="K43" s="10">
        <v>2</v>
      </c>
      <c r="L43" s="11">
        <v>3.9447731755424065E-3</v>
      </c>
    </row>
    <row r="44" spans="1:13" x14ac:dyDescent="0.25">
      <c r="A44" s="18">
        <v>82</v>
      </c>
      <c r="B44" s="10">
        <v>23</v>
      </c>
      <c r="C44" s="11">
        <v>4.5364891518737675E-2</v>
      </c>
      <c r="E44" s="18">
        <v>16.3</v>
      </c>
      <c r="F44" s="10">
        <v>1</v>
      </c>
      <c r="G44" s="11">
        <v>1.9723865877712033E-3</v>
      </c>
      <c r="J44" s="18">
        <v>97</v>
      </c>
      <c r="K44" s="10">
        <v>1</v>
      </c>
      <c r="L44" s="11">
        <v>1.9723865877712033E-3</v>
      </c>
    </row>
    <row r="45" spans="1:13" x14ac:dyDescent="0.25">
      <c r="A45" s="18">
        <v>83</v>
      </c>
      <c r="B45" s="10">
        <v>26</v>
      </c>
      <c r="C45" s="11">
        <v>5.128205128205128E-2</v>
      </c>
      <c r="E45" s="18">
        <v>16.8</v>
      </c>
      <c r="F45" s="10">
        <v>1</v>
      </c>
      <c r="G45" s="11">
        <v>1.9723865877712033E-3</v>
      </c>
      <c r="J45" s="18">
        <v>98</v>
      </c>
      <c r="K45" s="10">
        <v>3</v>
      </c>
      <c r="L45" s="11">
        <v>5.9171597633136093E-3</v>
      </c>
    </row>
    <row r="46" spans="1:13" x14ac:dyDescent="0.25">
      <c r="A46" s="18">
        <v>84</v>
      </c>
      <c r="B46" s="10">
        <v>15</v>
      </c>
      <c r="C46" s="11">
        <v>2.9585798816568046E-2</v>
      </c>
      <c r="E46" s="18">
        <v>16.899999999999999</v>
      </c>
      <c r="F46" s="10">
        <v>1</v>
      </c>
      <c r="G46" s="11">
        <v>1.9723865877712033E-3</v>
      </c>
      <c r="J46" s="18">
        <v>100</v>
      </c>
      <c r="K46" s="10">
        <v>17</v>
      </c>
      <c r="L46" s="11">
        <v>3.3530571992110451E-2</v>
      </c>
    </row>
    <row r="47" spans="1:13" x14ac:dyDescent="0.25">
      <c r="A47" s="18">
        <v>85</v>
      </c>
      <c r="B47" s="10">
        <v>25</v>
      </c>
      <c r="C47" s="11">
        <v>4.9309664694280081E-2</v>
      </c>
      <c r="E47" s="18">
        <v>17.3</v>
      </c>
      <c r="F47" s="10">
        <v>1</v>
      </c>
      <c r="G47" s="11">
        <v>1.9723865877712033E-3</v>
      </c>
      <c r="J47" s="18">
        <v>105</v>
      </c>
      <c r="K47" s="10">
        <v>16</v>
      </c>
      <c r="L47" s="11">
        <v>3.1558185404339252E-2</v>
      </c>
    </row>
    <row r="48" spans="1:13" x14ac:dyDescent="0.25">
      <c r="A48" s="18">
        <v>86</v>
      </c>
      <c r="B48" s="10">
        <v>18</v>
      </c>
      <c r="C48" s="11">
        <v>3.5502958579881658E-2</v>
      </c>
      <c r="E48" s="18">
        <v>18.100000000000001</v>
      </c>
      <c r="F48" s="10">
        <v>1</v>
      </c>
      <c r="G48" s="11">
        <v>1.9723865877712033E-3</v>
      </c>
      <c r="J48" s="18">
        <v>106</v>
      </c>
      <c r="K48" s="10">
        <v>1</v>
      </c>
      <c r="L48" s="11">
        <v>1.9723865877712033E-3</v>
      </c>
    </row>
    <row r="49" spans="1:12" x14ac:dyDescent="0.25">
      <c r="A49" s="18">
        <v>87</v>
      </c>
      <c r="B49" s="10">
        <v>14</v>
      </c>
      <c r="C49" s="11">
        <v>2.7613412228796843E-2</v>
      </c>
      <c r="E49" s="18">
        <v>18.3</v>
      </c>
      <c r="F49" s="10">
        <v>1</v>
      </c>
      <c r="G49" s="11">
        <v>1.9723865877712033E-3</v>
      </c>
      <c r="J49" s="18">
        <v>108</v>
      </c>
      <c r="K49" s="10">
        <v>1</v>
      </c>
      <c r="L49" s="11">
        <v>1.9723865877712033E-3</v>
      </c>
    </row>
    <row r="50" spans="1:12" x14ac:dyDescent="0.25">
      <c r="A50" s="18">
        <v>88</v>
      </c>
      <c r="B50" s="10">
        <v>19</v>
      </c>
      <c r="C50" s="11">
        <v>3.7475345167652857E-2</v>
      </c>
      <c r="E50" s="18">
        <v>18.309999999999999</v>
      </c>
      <c r="F50" s="10">
        <v>1</v>
      </c>
      <c r="G50" s="11">
        <v>1.9723865877712033E-3</v>
      </c>
      <c r="J50" s="18">
        <v>110</v>
      </c>
      <c r="K50" s="10">
        <v>51</v>
      </c>
      <c r="L50" s="11">
        <v>0.10059171597633136</v>
      </c>
    </row>
    <row r="51" spans="1:12" x14ac:dyDescent="0.25">
      <c r="A51" s="18">
        <v>89</v>
      </c>
      <c r="B51" s="10">
        <v>14</v>
      </c>
      <c r="C51" s="11">
        <v>2.7613412228796843E-2</v>
      </c>
      <c r="E51" s="18">
        <v>18.399999999999999</v>
      </c>
      <c r="F51" s="10">
        <v>1</v>
      </c>
      <c r="G51" s="11">
        <v>1.9723865877712033E-3</v>
      </c>
      <c r="J51" s="18">
        <v>112</v>
      </c>
      <c r="K51" s="10">
        <v>3</v>
      </c>
      <c r="L51" s="11">
        <v>5.9171597633136093E-3</v>
      </c>
    </row>
    <row r="52" spans="1:12" x14ac:dyDescent="0.25">
      <c r="A52" s="18">
        <v>90</v>
      </c>
      <c r="B52" s="10">
        <v>16</v>
      </c>
      <c r="C52" s="11">
        <v>3.1558185404339252E-2</v>
      </c>
      <c r="E52" s="18">
        <v>18.7</v>
      </c>
      <c r="F52" s="10">
        <v>1</v>
      </c>
      <c r="G52" s="11">
        <v>1.9723865877712033E-3</v>
      </c>
      <c r="J52" s="18">
        <v>115</v>
      </c>
      <c r="K52" s="10">
        <v>22</v>
      </c>
      <c r="L52" s="11">
        <v>4.3392504930966469E-2</v>
      </c>
    </row>
    <row r="53" spans="1:12" x14ac:dyDescent="0.25">
      <c r="A53" s="18">
        <v>91</v>
      </c>
      <c r="B53" s="10">
        <v>9</v>
      </c>
      <c r="C53" s="11">
        <v>1.7751479289940829E-2</v>
      </c>
      <c r="E53" s="18">
        <v>18.899999999999999</v>
      </c>
      <c r="F53" s="10">
        <v>2</v>
      </c>
      <c r="G53" s="11">
        <v>3.9447731755424065E-3</v>
      </c>
      <c r="J53" s="18">
        <v>117</v>
      </c>
      <c r="K53" s="10">
        <v>1</v>
      </c>
      <c r="L53" s="11">
        <v>1.9723865877712033E-3</v>
      </c>
    </row>
    <row r="54" spans="1:12" x14ac:dyDescent="0.25">
      <c r="A54" s="18">
        <v>92</v>
      </c>
      <c r="B54" s="10">
        <v>15</v>
      </c>
      <c r="C54" s="11">
        <v>2.9585798816568046E-2</v>
      </c>
      <c r="E54" s="18">
        <v>19.100000000000001</v>
      </c>
      <c r="F54" s="10">
        <v>1</v>
      </c>
      <c r="G54" s="11">
        <v>1.9723865877712033E-3</v>
      </c>
      <c r="J54" s="18">
        <v>118</v>
      </c>
      <c r="K54" s="10">
        <v>5</v>
      </c>
      <c r="L54" s="11">
        <v>9.8619329388560158E-3</v>
      </c>
    </row>
    <row r="55" spans="1:12" x14ac:dyDescent="0.25">
      <c r="A55" s="18">
        <v>93</v>
      </c>
      <c r="B55" s="10">
        <v>8</v>
      </c>
      <c r="C55" s="11">
        <v>1.5779092702169626E-2</v>
      </c>
      <c r="E55" s="18">
        <v>19.3</v>
      </c>
      <c r="F55" s="10">
        <v>2</v>
      </c>
      <c r="G55" s="11">
        <v>3.9447731755424065E-3</v>
      </c>
      <c r="J55" s="18">
        <v>119</v>
      </c>
      <c r="K55" s="10">
        <v>1</v>
      </c>
      <c r="L55" s="11">
        <v>1.9723865877712033E-3</v>
      </c>
    </row>
    <row r="56" spans="1:12" x14ac:dyDescent="0.25">
      <c r="A56" s="18">
        <v>94</v>
      </c>
      <c r="B56" s="10">
        <v>9</v>
      </c>
      <c r="C56" s="11">
        <v>1.7751479289940829E-2</v>
      </c>
      <c r="E56" s="18">
        <v>19.54</v>
      </c>
      <c r="F56" s="10">
        <v>1</v>
      </c>
      <c r="G56" s="11">
        <v>1.9723865877712033E-3</v>
      </c>
      <c r="J56" s="18">
        <v>120</v>
      </c>
      <c r="K56" s="10">
        <v>86</v>
      </c>
      <c r="L56" s="11">
        <v>0.16962524654832348</v>
      </c>
    </row>
    <row r="57" spans="1:12" x14ac:dyDescent="0.25">
      <c r="A57" s="18">
        <v>95</v>
      </c>
      <c r="B57" s="10">
        <v>4</v>
      </c>
      <c r="C57" s="11">
        <v>7.889546351084813E-3</v>
      </c>
      <c r="E57" s="18">
        <v>19.600000000000001</v>
      </c>
      <c r="F57" s="10">
        <v>1</v>
      </c>
      <c r="G57" s="11">
        <v>1.9723865877712033E-3</v>
      </c>
      <c r="J57" s="18">
        <v>122</v>
      </c>
      <c r="K57" s="10">
        <v>5</v>
      </c>
      <c r="L57" s="11">
        <v>9.8619329388560158E-3</v>
      </c>
    </row>
    <row r="58" spans="1:12" x14ac:dyDescent="0.25">
      <c r="A58" s="18">
        <v>96</v>
      </c>
      <c r="B58" s="10">
        <v>4</v>
      </c>
      <c r="C58" s="11">
        <v>7.889546351084813E-3</v>
      </c>
      <c r="E58" s="18">
        <v>19.649999999999999</v>
      </c>
      <c r="F58" s="10">
        <v>1</v>
      </c>
      <c r="G58" s="11">
        <v>1.9723865877712033E-3</v>
      </c>
      <c r="J58" s="18">
        <v>123</v>
      </c>
      <c r="K58" s="10">
        <v>1</v>
      </c>
      <c r="L58" s="11">
        <v>1.9723865877712033E-3</v>
      </c>
    </row>
    <row r="59" spans="1:12" x14ac:dyDescent="0.25">
      <c r="A59" s="18">
        <v>97</v>
      </c>
      <c r="B59" s="10">
        <v>7</v>
      </c>
      <c r="C59" s="11">
        <v>1.3806706114398421E-2</v>
      </c>
      <c r="E59" s="18">
        <v>19.7</v>
      </c>
      <c r="F59" s="10">
        <v>1</v>
      </c>
      <c r="G59" s="11">
        <v>1.9723865877712033E-3</v>
      </c>
      <c r="J59" s="18">
        <v>125</v>
      </c>
      <c r="K59" s="10">
        <v>30</v>
      </c>
      <c r="L59" s="11">
        <v>5.9171597633136092E-2</v>
      </c>
    </row>
    <row r="60" spans="1:12" x14ac:dyDescent="0.25">
      <c r="A60" s="18">
        <v>98</v>
      </c>
      <c r="B60" s="10">
        <v>3</v>
      </c>
      <c r="C60" s="11">
        <v>5.9171597633136093E-3</v>
      </c>
      <c r="E60" s="18">
        <v>19.899999999999999</v>
      </c>
      <c r="F60" s="10">
        <v>1</v>
      </c>
      <c r="G60" s="11">
        <v>1.9723865877712033E-3</v>
      </c>
      <c r="J60" s="18">
        <v>126</v>
      </c>
      <c r="K60" s="10">
        <v>1</v>
      </c>
      <c r="L60" s="11">
        <v>1.9723865877712033E-3</v>
      </c>
    </row>
    <row r="61" spans="1:12" x14ac:dyDescent="0.25">
      <c r="A61" s="18">
        <v>99</v>
      </c>
      <c r="B61" s="10">
        <v>2</v>
      </c>
      <c r="C61" s="11">
        <v>3.9447731755424065E-3</v>
      </c>
      <c r="E61" s="18">
        <v>20</v>
      </c>
      <c r="F61" s="10">
        <v>1</v>
      </c>
      <c r="G61" s="11">
        <v>1.9723865877712033E-3</v>
      </c>
      <c r="J61" s="18">
        <v>127</v>
      </c>
      <c r="K61" s="10">
        <v>1</v>
      </c>
      <c r="L61" s="11">
        <v>1.9723865877712033E-3</v>
      </c>
    </row>
    <row r="62" spans="1:12" x14ac:dyDescent="0.25">
      <c r="A62" s="18">
        <v>101</v>
      </c>
      <c r="B62" s="10">
        <v>2</v>
      </c>
      <c r="C62" s="11">
        <v>3.9447731755424065E-3</v>
      </c>
      <c r="E62" s="18">
        <v>20.03</v>
      </c>
      <c r="F62" s="10">
        <v>1</v>
      </c>
      <c r="G62" s="11">
        <v>1.9723865877712033E-3</v>
      </c>
      <c r="J62" s="18">
        <v>128</v>
      </c>
      <c r="K62" s="10">
        <v>3</v>
      </c>
      <c r="L62" s="11">
        <v>5.9171597633136093E-3</v>
      </c>
    </row>
    <row r="63" spans="1:12" x14ac:dyDescent="0.25">
      <c r="A63" s="18" t="s">
        <v>581</v>
      </c>
      <c r="B63" s="10">
        <v>507</v>
      </c>
      <c r="C63" s="11">
        <v>1</v>
      </c>
      <c r="E63" s="18">
        <v>20.100000000000001</v>
      </c>
      <c r="F63" s="10">
        <v>2</v>
      </c>
      <c r="G63" s="11">
        <v>3.9447731755424065E-3</v>
      </c>
      <c r="J63" s="18">
        <v>130</v>
      </c>
      <c r="K63" s="10">
        <v>58</v>
      </c>
      <c r="L63" s="11">
        <v>0.11439842209072978</v>
      </c>
    </row>
    <row r="64" spans="1:12" x14ac:dyDescent="0.25">
      <c r="E64" s="18">
        <v>20.5</v>
      </c>
      <c r="F64" s="10">
        <v>2</v>
      </c>
      <c r="G64" s="11">
        <v>3.9447731755424065E-3</v>
      </c>
      <c r="J64" s="18">
        <v>132</v>
      </c>
      <c r="K64" s="10">
        <v>1</v>
      </c>
      <c r="L64" s="11">
        <v>1.9723865877712033E-3</v>
      </c>
    </row>
    <row r="65" spans="1:12" x14ac:dyDescent="0.25">
      <c r="E65" s="18">
        <v>20.57</v>
      </c>
      <c r="F65" s="10">
        <v>1</v>
      </c>
      <c r="G65" s="11">
        <v>1.9723865877712033E-3</v>
      </c>
      <c r="J65" s="18">
        <v>135</v>
      </c>
      <c r="K65" s="10">
        <v>23</v>
      </c>
      <c r="L65" s="11">
        <v>4.5364891518737675E-2</v>
      </c>
    </row>
    <row r="66" spans="1:12" x14ac:dyDescent="0.25">
      <c r="A66" t="s">
        <v>11</v>
      </c>
      <c r="B66" s="32" t="s">
        <v>2413</v>
      </c>
      <c r="C66" s="32" t="s">
        <v>2415</v>
      </c>
      <c r="D66" s="33" t="s">
        <v>2419</v>
      </c>
      <c r="E66" s="18">
        <v>20.8</v>
      </c>
      <c r="F66" s="10">
        <v>1</v>
      </c>
      <c r="G66" s="11">
        <v>1.9723865877712033E-3</v>
      </c>
      <c r="J66" s="18">
        <v>138</v>
      </c>
      <c r="K66" s="10">
        <v>2</v>
      </c>
      <c r="L66" s="11">
        <v>3.9447731755424065E-3</v>
      </c>
    </row>
    <row r="67" spans="1:12" x14ac:dyDescent="0.25">
      <c r="A67" s="18">
        <v>40</v>
      </c>
      <c r="B67" s="10">
        <v>1</v>
      </c>
      <c r="C67" s="11">
        <v>1.9723865877712033E-3</v>
      </c>
      <c r="D67">
        <f>AVERAGE(A67:A401)</f>
        <v>79.471615720524014</v>
      </c>
      <c r="E67" s="18">
        <v>21</v>
      </c>
      <c r="F67" s="10">
        <v>1</v>
      </c>
      <c r="G67" s="11">
        <v>1.9723865877712033E-3</v>
      </c>
      <c r="J67" s="18">
        <v>140</v>
      </c>
      <c r="K67" s="10">
        <v>68</v>
      </c>
      <c r="L67" s="11">
        <v>0.13412228796844181</v>
      </c>
    </row>
    <row r="68" spans="1:12" x14ac:dyDescent="0.25">
      <c r="A68" s="18">
        <v>50</v>
      </c>
      <c r="B68" s="10">
        <v>10</v>
      </c>
      <c r="C68" s="11">
        <v>1.9723865877712032E-2</v>
      </c>
      <c r="E68" s="18">
        <v>21.1</v>
      </c>
      <c r="F68" s="10">
        <v>2</v>
      </c>
      <c r="G68" s="11">
        <v>3.9447731755424065E-3</v>
      </c>
      <c r="J68" s="18">
        <v>142</v>
      </c>
      <c r="K68" s="10">
        <v>1</v>
      </c>
      <c r="L68" s="11">
        <v>1.9723865877712033E-3</v>
      </c>
    </row>
    <row r="69" spans="1:12" x14ac:dyDescent="0.25">
      <c r="A69" s="18">
        <v>55</v>
      </c>
      <c r="B69" s="10">
        <v>3</v>
      </c>
      <c r="C69" s="11">
        <v>5.9171597633136093E-3</v>
      </c>
      <c r="E69" s="18">
        <v>21.2</v>
      </c>
      <c r="F69" s="10">
        <v>1</v>
      </c>
      <c r="G69" s="11">
        <v>1.9723865877712033E-3</v>
      </c>
      <c r="J69" s="18">
        <v>143</v>
      </c>
      <c r="K69" s="10">
        <v>1</v>
      </c>
      <c r="L69" s="11">
        <v>1.9723865877712033E-3</v>
      </c>
    </row>
    <row r="70" spans="1:12" x14ac:dyDescent="0.25">
      <c r="A70" s="18">
        <v>60</v>
      </c>
      <c r="B70" s="10">
        <v>106</v>
      </c>
      <c r="C70" s="11">
        <v>0.20907297830374755</v>
      </c>
      <c r="E70" s="18">
        <v>21.22</v>
      </c>
      <c r="F70" s="10">
        <v>1</v>
      </c>
      <c r="G70" s="11">
        <v>1.9723865877712033E-3</v>
      </c>
      <c r="J70" s="18">
        <v>144</v>
      </c>
      <c r="K70" s="10">
        <v>1</v>
      </c>
      <c r="L70" s="11">
        <v>1.9723865877712033E-3</v>
      </c>
    </row>
    <row r="71" spans="1:12" x14ac:dyDescent="0.25">
      <c r="A71" s="18">
        <v>64</v>
      </c>
      <c r="B71" s="10">
        <v>1</v>
      </c>
      <c r="C71" s="11">
        <v>1.9723865877712033E-3</v>
      </c>
      <c r="E71" s="18">
        <v>21.23</v>
      </c>
      <c r="F71" s="10">
        <v>1</v>
      </c>
      <c r="G71" s="11">
        <v>1.9723865877712033E-3</v>
      </c>
      <c r="J71" s="18">
        <v>145</v>
      </c>
      <c r="K71" s="10">
        <v>18</v>
      </c>
      <c r="L71" s="11">
        <v>3.5502958579881658E-2</v>
      </c>
    </row>
    <row r="72" spans="1:12" x14ac:dyDescent="0.25">
      <c r="A72" s="18">
        <v>65</v>
      </c>
      <c r="B72" s="10">
        <v>19</v>
      </c>
      <c r="C72" s="11">
        <v>3.7475345167652857E-2</v>
      </c>
      <c r="E72" s="18">
        <v>21.37</v>
      </c>
      <c r="F72" s="10">
        <v>1</v>
      </c>
      <c r="G72" s="11">
        <v>1.9723865877712033E-3</v>
      </c>
      <c r="J72" s="18">
        <v>146</v>
      </c>
      <c r="K72" s="10">
        <v>1</v>
      </c>
      <c r="L72" s="11">
        <v>1.9723865877712033E-3</v>
      </c>
    </row>
    <row r="73" spans="1:12" x14ac:dyDescent="0.25">
      <c r="A73" s="18">
        <v>68</v>
      </c>
      <c r="B73" s="10">
        <v>2</v>
      </c>
      <c r="C73" s="11">
        <v>3.9447731755424065E-3</v>
      </c>
      <c r="E73" s="18">
        <v>21.4</v>
      </c>
      <c r="F73" s="10">
        <v>2</v>
      </c>
      <c r="G73" s="11">
        <v>3.9447731755424065E-3</v>
      </c>
      <c r="J73" s="18">
        <v>150</v>
      </c>
      <c r="K73" s="10">
        <v>16</v>
      </c>
      <c r="L73" s="11">
        <v>3.1558185404339252E-2</v>
      </c>
    </row>
    <row r="74" spans="1:12" x14ac:dyDescent="0.25">
      <c r="A74" s="18">
        <v>70</v>
      </c>
      <c r="B74" s="10">
        <v>165</v>
      </c>
      <c r="C74" s="11">
        <v>0.32544378698224852</v>
      </c>
      <c r="E74" s="18">
        <v>21.56</v>
      </c>
      <c r="F74" s="10">
        <v>1</v>
      </c>
      <c r="G74" s="11">
        <v>1.9723865877712033E-3</v>
      </c>
      <c r="J74" s="18">
        <v>155</v>
      </c>
      <c r="K74" s="10">
        <v>4</v>
      </c>
      <c r="L74" s="11">
        <v>7.889546351084813E-3</v>
      </c>
    </row>
    <row r="75" spans="1:12" x14ac:dyDescent="0.25">
      <c r="A75" s="18">
        <v>74</v>
      </c>
      <c r="B75" s="10">
        <v>1</v>
      </c>
      <c r="C75" s="11">
        <v>1.9723865877712033E-3</v>
      </c>
      <c r="E75" s="18">
        <v>21.6</v>
      </c>
      <c r="F75" s="10">
        <v>1</v>
      </c>
      <c r="G75" s="11">
        <v>1.9723865877712033E-3</v>
      </c>
      <c r="J75" s="18">
        <v>158</v>
      </c>
      <c r="K75" s="10">
        <v>1</v>
      </c>
      <c r="L75" s="11">
        <v>1.9723865877712033E-3</v>
      </c>
    </row>
    <row r="76" spans="1:12" x14ac:dyDescent="0.25">
      <c r="A76" s="18">
        <v>75</v>
      </c>
      <c r="B76" s="10">
        <v>30</v>
      </c>
      <c r="C76" s="11">
        <v>5.9171597633136092E-2</v>
      </c>
      <c r="E76" s="18">
        <v>21.7</v>
      </c>
      <c r="F76" s="10">
        <v>1</v>
      </c>
      <c r="G76" s="11">
        <v>1.9723865877712033E-3</v>
      </c>
      <c r="J76" s="18">
        <v>160</v>
      </c>
      <c r="K76" s="10">
        <v>18</v>
      </c>
      <c r="L76" s="11">
        <v>3.5502958579881658E-2</v>
      </c>
    </row>
    <row r="77" spans="1:12" x14ac:dyDescent="0.25">
      <c r="A77" s="18">
        <v>80</v>
      </c>
      <c r="B77" s="10">
        <v>112</v>
      </c>
      <c r="C77" s="11">
        <v>0.22090729783037474</v>
      </c>
      <c r="E77" s="18">
        <v>21.8</v>
      </c>
      <c r="F77" s="10">
        <v>1</v>
      </c>
      <c r="G77" s="11">
        <v>1.9723865877712033E-3</v>
      </c>
      <c r="J77" s="18">
        <v>165</v>
      </c>
      <c r="K77" s="10">
        <v>4</v>
      </c>
      <c r="L77" s="11">
        <v>7.889546351084813E-3</v>
      </c>
    </row>
    <row r="78" spans="1:12" x14ac:dyDescent="0.25">
      <c r="A78" s="18">
        <v>82</v>
      </c>
      <c r="B78" s="10">
        <v>1</v>
      </c>
      <c r="C78" s="11">
        <v>1.9723865877712033E-3</v>
      </c>
      <c r="E78" s="18">
        <v>21.9</v>
      </c>
      <c r="F78" s="10">
        <v>1</v>
      </c>
      <c r="G78" s="11">
        <v>1.9723865877712033E-3</v>
      </c>
      <c r="J78" s="18">
        <v>170</v>
      </c>
      <c r="K78" s="10">
        <v>6</v>
      </c>
      <c r="L78" s="11">
        <v>1.1834319526627219E-2</v>
      </c>
    </row>
    <row r="79" spans="1:12" x14ac:dyDescent="0.25">
      <c r="A79" s="18">
        <v>84</v>
      </c>
      <c r="B79" s="10">
        <v>1</v>
      </c>
      <c r="C79" s="11">
        <v>1.9723865877712033E-3</v>
      </c>
      <c r="E79" s="18">
        <v>21.91</v>
      </c>
      <c r="F79" s="10">
        <v>1</v>
      </c>
      <c r="G79" s="11">
        <v>1.9723865877712033E-3</v>
      </c>
      <c r="J79" s="18">
        <v>171</v>
      </c>
      <c r="K79" s="10">
        <v>1</v>
      </c>
      <c r="L79" s="11">
        <v>1.9723865877712033E-3</v>
      </c>
    </row>
    <row r="80" spans="1:12" x14ac:dyDescent="0.25">
      <c r="A80" s="18">
        <v>85</v>
      </c>
      <c r="B80" s="10">
        <v>8</v>
      </c>
      <c r="C80" s="11">
        <v>1.5779092702169626E-2</v>
      </c>
      <c r="E80" s="18">
        <v>21.97</v>
      </c>
      <c r="F80" s="10">
        <v>1</v>
      </c>
      <c r="G80" s="11">
        <v>1.9723865877712033E-3</v>
      </c>
      <c r="J80" s="18">
        <v>175</v>
      </c>
      <c r="K80" s="10">
        <v>1</v>
      </c>
      <c r="L80" s="11">
        <v>1.9723865877712033E-3</v>
      </c>
    </row>
    <row r="81" spans="1:12" x14ac:dyDescent="0.25">
      <c r="A81" s="18">
        <v>88</v>
      </c>
      <c r="B81" s="10">
        <v>1</v>
      </c>
      <c r="C81" s="11">
        <v>1.9723865877712033E-3</v>
      </c>
      <c r="E81" s="18">
        <v>22</v>
      </c>
      <c r="F81" s="10">
        <v>1</v>
      </c>
      <c r="G81" s="11">
        <v>1.9723865877712033E-3</v>
      </c>
      <c r="J81" s="18">
        <v>180</v>
      </c>
      <c r="K81" s="10">
        <v>6</v>
      </c>
      <c r="L81" s="11">
        <v>1.1834319526627219E-2</v>
      </c>
    </row>
    <row r="82" spans="1:12" x14ac:dyDescent="0.25">
      <c r="A82" s="18">
        <v>90</v>
      </c>
      <c r="B82" s="10">
        <v>23</v>
      </c>
      <c r="C82" s="11">
        <v>4.5364891518737675E-2</v>
      </c>
      <c r="E82" s="18">
        <v>22.09</v>
      </c>
      <c r="F82" s="10">
        <v>1</v>
      </c>
      <c r="G82" s="11">
        <v>1.9723865877712033E-3</v>
      </c>
      <c r="J82" s="18">
        <v>190</v>
      </c>
      <c r="K82" s="10">
        <v>2</v>
      </c>
      <c r="L82" s="11">
        <v>3.9447731755424065E-3</v>
      </c>
    </row>
    <row r="83" spans="1:12" x14ac:dyDescent="0.25">
      <c r="A83" s="18">
        <v>95</v>
      </c>
      <c r="B83" s="10">
        <v>2</v>
      </c>
      <c r="C83" s="11">
        <v>3.9447731755424065E-3</v>
      </c>
      <c r="E83" s="18">
        <v>22.1</v>
      </c>
      <c r="F83" s="10">
        <v>2</v>
      </c>
      <c r="G83" s="11">
        <v>3.9447731755424065E-3</v>
      </c>
      <c r="J83" s="18">
        <v>230</v>
      </c>
      <c r="K83" s="10">
        <v>1</v>
      </c>
      <c r="L83" s="11">
        <v>1.9723865877712033E-3</v>
      </c>
    </row>
    <row r="84" spans="1:12" x14ac:dyDescent="0.25">
      <c r="A84" s="18">
        <v>100</v>
      </c>
      <c r="B84" s="10">
        <v>6</v>
      </c>
      <c r="C84" s="11">
        <v>1.1834319526627219E-2</v>
      </c>
      <c r="E84" s="18">
        <v>22.2</v>
      </c>
      <c r="F84" s="10">
        <v>2</v>
      </c>
      <c r="G84" s="11">
        <v>3.9447731755424065E-3</v>
      </c>
      <c r="J84" s="18" t="s">
        <v>2416</v>
      </c>
      <c r="K84" s="10">
        <v>14</v>
      </c>
      <c r="L84" s="11">
        <v>2.7613412228796843E-2</v>
      </c>
    </row>
    <row r="85" spans="1:12" x14ac:dyDescent="0.25">
      <c r="A85" s="18">
        <v>140</v>
      </c>
      <c r="B85" s="10">
        <v>1</v>
      </c>
      <c r="C85" s="11">
        <v>1.9723865877712033E-3</v>
      </c>
      <c r="E85" s="18">
        <v>22.24</v>
      </c>
      <c r="F85" s="10">
        <v>1</v>
      </c>
      <c r="G85" s="11">
        <v>1.9723865877712033E-3</v>
      </c>
      <c r="J85" s="18" t="s">
        <v>581</v>
      </c>
      <c r="K85" s="10">
        <v>507</v>
      </c>
      <c r="L85" s="11">
        <v>1</v>
      </c>
    </row>
    <row r="86" spans="1:12" x14ac:dyDescent="0.25">
      <c r="A86" s="18" t="s">
        <v>2416</v>
      </c>
      <c r="B86" s="10">
        <v>14</v>
      </c>
      <c r="C86" s="11">
        <v>2.7613412228796843E-2</v>
      </c>
      <c r="E86" s="18">
        <v>22.3</v>
      </c>
      <c r="F86" s="10">
        <v>1</v>
      </c>
      <c r="G86" s="11">
        <v>1.9723865877712033E-3</v>
      </c>
    </row>
    <row r="87" spans="1:12" x14ac:dyDescent="0.25">
      <c r="A87" s="18" t="s">
        <v>581</v>
      </c>
      <c r="B87" s="10">
        <v>507</v>
      </c>
      <c r="C87" s="11">
        <v>1</v>
      </c>
      <c r="E87" s="18">
        <v>22.34</v>
      </c>
      <c r="F87" s="10">
        <v>1</v>
      </c>
      <c r="G87" s="11">
        <v>1.9723865877712033E-3</v>
      </c>
    </row>
    <row r="88" spans="1:12" x14ac:dyDescent="0.25">
      <c r="E88" s="18">
        <v>22.45</v>
      </c>
      <c r="F88" s="10">
        <v>1</v>
      </c>
      <c r="G88" s="11">
        <v>1.9723865877712033E-3</v>
      </c>
    </row>
    <row r="89" spans="1:12" x14ac:dyDescent="0.25">
      <c r="E89" s="18">
        <v>22.5</v>
      </c>
      <c r="F89" s="10">
        <v>1</v>
      </c>
      <c r="G89" s="11">
        <v>1.9723865877712033E-3</v>
      </c>
    </row>
    <row r="90" spans="1:12" x14ac:dyDescent="0.25">
      <c r="A90" t="s">
        <v>12</v>
      </c>
      <c r="B90" s="32" t="s">
        <v>2413</v>
      </c>
      <c r="C90" s="32" t="s">
        <v>2415</v>
      </c>
      <c r="D90" s="33" t="s">
        <v>2419</v>
      </c>
      <c r="E90" s="18">
        <v>22.53</v>
      </c>
      <c r="F90" s="10">
        <v>1</v>
      </c>
      <c r="G90" s="11">
        <v>1.9723865877712033E-3</v>
      </c>
    </row>
    <row r="91" spans="1:12" x14ac:dyDescent="0.25">
      <c r="A91" s="18">
        <v>0</v>
      </c>
      <c r="B91" s="10">
        <v>14</v>
      </c>
      <c r="C91" s="11">
        <v>2.7613412228796843E-2</v>
      </c>
      <c r="D91">
        <f>AVERAGE(A91:A127)</f>
        <v>57.45945945945946</v>
      </c>
      <c r="E91" s="18">
        <v>22.6</v>
      </c>
      <c r="F91" s="10">
        <v>1</v>
      </c>
      <c r="G91" s="11">
        <v>1.9723865877712033E-3</v>
      </c>
    </row>
    <row r="92" spans="1:12" x14ac:dyDescent="0.25">
      <c r="A92" s="18">
        <v>20</v>
      </c>
      <c r="B92" s="10">
        <v>2</v>
      </c>
      <c r="C92" s="11">
        <v>3.9447731755424065E-3</v>
      </c>
      <c r="E92" s="18">
        <v>22.66</v>
      </c>
      <c r="F92" s="10">
        <v>1</v>
      </c>
      <c r="G92" s="11">
        <v>1.9723865877712033E-3</v>
      </c>
    </row>
    <row r="93" spans="1:12" x14ac:dyDescent="0.25">
      <c r="A93" s="18">
        <v>22</v>
      </c>
      <c r="B93" s="10">
        <v>1</v>
      </c>
      <c r="C93" s="11">
        <v>1.9723865877712033E-3</v>
      </c>
      <c r="E93" s="18">
        <v>22.7</v>
      </c>
      <c r="F93" s="10">
        <v>2</v>
      </c>
      <c r="G93" s="11">
        <v>3.9447731755424065E-3</v>
      </c>
    </row>
    <row r="94" spans="1:12" x14ac:dyDescent="0.25">
      <c r="A94" s="18">
        <v>25</v>
      </c>
      <c r="B94" s="10">
        <v>1</v>
      </c>
      <c r="C94" s="11">
        <v>1.9723865877712033E-3</v>
      </c>
      <c r="E94" s="18">
        <v>22.8</v>
      </c>
      <c r="F94" s="10">
        <v>3</v>
      </c>
      <c r="G94" s="11">
        <v>5.9171597633136093E-3</v>
      </c>
    </row>
    <row r="95" spans="1:12" x14ac:dyDescent="0.25">
      <c r="A95" s="18">
        <v>30</v>
      </c>
      <c r="B95" s="10">
        <v>13</v>
      </c>
      <c r="C95" s="11">
        <v>2.564102564102564E-2</v>
      </c>
      <c r="E95" s="18">
        <v>22.9</v>
      </c>
      <c r="F95" s="10">
        <v>3</v>
      </c>
      <c r="G95" s="11">
        <v>5.9171597633136093E-3</v>
      </c>
    </row>
    <row r="96" spans="1:12" x14ac:dyDescent="0.25">
      <c r="A96" s="18">
        <v>32</v>
      </c>
      <c r="B96" s="10">
        <v>1</v>
      </c>
      <c r="C96" s="11">
        <v>1.9723865877712033E-3</v>
      </c>
      <c r="E96" s="18">
        <v>22.97</v>
      </c>
      <c r="F96" s="10">
        <v>1</v>
      </c>
      <c r="G96" s="11">
        <v>1.9723865877712033E-3</v>
      </c>
    </row>
    <row r="97" spans="1:7" x14ac:dyDescent="0.25">
      <c r="A97" s="18">
        <v>35</v>
      </c>
      <c r="B97" s="10">
        <v>11</v>
      </c>
      <c r="C97" s="11">
        <v>2.1696252465483234E-2</v>
      </c>
      <c r="E97" s="18">
        <v>23</v>
      </c>
      <c r="F97" s="10">
        <v>1</v>
      </c>
      <c r="G97" s="11">
        <v>1.9723865877712033E-3</v>
      </c>
    </row>
    <row r="98" spans="1:7" x14ac:dyDescent="0.25">
      <c r="A98" s="18">
        <v>38</v>
      </c>
      <c r="B98" s="10">
        <v>3</v>
      </c>
      <c r="C98" s="11">
        <v>5.9171597633136093E-3</v>
      </c>
      <c r="E98" s="18">
        <v>23.1</v>
      </c>
      <c r="F98" s="10">
        <v>3</v>
      </c>
      <c r="G98" s="11">
        <v>5.9171597633136093E-3</v>
      </c>
    </row>
    <row r="99" spans="1:7" x14ac:dyDescent="0.25">
      <c r="A99" s="18">
        <v>39</v>
      </c>
      <c r="B99" s="10">
        <v>1</v>
      </c>
      <c r="C99" s="11">
        <v>1.9723865877712033E-3</v>
      </c>
      <c r="E99" s="18">
        <v>23.13</v>
      </c>
      <c r="F99" s="10">
        <v>1</v>
      </c>
      <c r="G99" s="11">
        <v>1.9723865877712033E-3</v>
      </c>
    </row>
    <row r="100" spans="1:7" x14ac:dyDescent="0.25">
      <c r="A100" s="18">
        <v>40</v>
      </c>
      <c r="B100" s="10">
        <v>62</v>
      </c>
      <c r="C100" s="11">
        <v>0.1222879684418146</v>
      </c>
      <c r="E100" s="18">
        <v>23.2</v>
      </c>
      <c r="F100" s="10">
        <v>1</v>
      </c>
      <c r="G100" s="11">
        <v>1.9723865877712033E-3</v>
      </c>
    </row>
    <row r="101" spans="1:7" x14ac:dyDescent="0.25">
      <c r="A101" s="18">
        <v>42</v>
      </c>
      <c r="B101" s="10">
        <v>4</v>
      </c>
      <c r="C101" s="11">
        <v>7.889546351084813E-3</v>
      </c>
      <c r="E101" s="18">
        <v>23.3</v>
      </c>
      <c r="F101" s="10">
        <v>2</v>
      </c>
      <c r="G101" s="11">
        <v>3.9447731755424065E-3</v>
      </c>
    </row>
    <row r="102" spans="1:7" x14ac:dyDescent="0.25">
      <c r="A102" s="18">
        <v>43</v>
      </c>
      <c r="B102" s="10">
        <v>1</v>
      </c>
      <c r="C102" s="11">
        <v>1.9723865877712033E-3</v>
      </c>
      <c r="E102" s="18">
        <v>23.4</v>
      </c>
      <c r="F102" s="10">
        <v>2</v>
      </c>
      <c r="G102" s="11">
        <v>3.9447731755424065E-3</v>
      </c>
    </row>
    <row r="103" spans="1:7" x14ac:dyDescent="0.25">
      <c r="A103" s="18">
        <v>45</v>
      </c>
      <c r="B103" s="10">
        <v>38</v>
      </c>
      <c r="C103" s="11">
        <v>7.4950690335305714E-2</v>
      </c>
      <c r="E103" s="18">
        <v>23.49</v>
      </c>
      <c r="F103" s="10">
        <v>1</v>
      </c>
      <c r="G103" s="11">
        <v>1.9723865877712033E-3</v>
      </c>
    </row>
    <row r="104" spans="1:7" x14ac:dyDescent="0.25">
      <c r="A104" s="18">
        <v>46</v>
      </c>
      <c r="B104" s="10">
        <v>1</v>
      </c>
      <c r="C104" s="11">
        <v>1.9723865877712033E-3</v>
      </c>
      <c r="E104" s="18">
        <v>23.5</v>
      </c>
      <c r="F104" s="10">
        <v>2</v>
      </c>
      <c r="G104" s="11">
        <v>3.9447731755424065E-3</v>
      </c>
    </row>
    <row r="105" spans="1:7" x14ac:dyDescent="0.25">
      <c r="A105" s="18">
        <v>47</v>
      </c>
      <c r="B105" s="10">
        <v>2</v>
      </c>
      <c r="C105" s="11">
        <v>3.9447731755424065E-3</v>
      </c>
      <c r="E105" s="18">
        <v>23.6</v>
      </c>
      <c r="F105" s="10">
        <v>2</v>
      </c>
      <c r="G105" s="11">
        <v>3.9447731755424065E-3</v>
      </c>
    </row>
    <row r="106" spans="1:7" x14ac:dyDescent="0.25">
      <c r="A106" s="18">
        <v>48</v>
      </c>
      <c r="B106" s="10">
        <v>4</v>
      </c>
      <c r="C106" s="11">
        <v>7.889546351084813E-3</v>
      </c>
      <c r="E106" s="18">
        <v>23.67</v>
      </c>
      <c r="F106" s="10">
        <v>1</v>
      </c>
      <c r="G106" s="11">
        <v>1.9723865877712033E-3</v>
      </c>
    </row>
    <row r="107" spans="1:7" x14ac:dyDescent="0.25">
      <c r="A107" s="18">
        <v>50</v>
      </c>
      <c r="B107" s="10">
        <v>82</v>
      </c>
      <c r="C107" s="11">
        <v>0.16173570019723865</v>
      </c>
      <c r="E107" s="18">
        <v>23.7</v>
      </c>
      <c r="F107" s="10">
        <v>1</v>
      </c>
      <c r="G107" s="11">
        <v>1.9723865877712033E-3</v>
      </c>
    </row>
    <row r="108" spans="1:7" x14ac:dyDescent="0.25">
      <c r="A108" s="18">
        <v>52</v>
      </c>
      <c r="B108" s="10">
        <v>1</v>
      </c>
      <c r="C108" s="11">
        <v>1.9723865877712033E-3</v>
      </c>
      <c r="E108" s="18">
        <v>23.81</v>
      </c>
      <c r="F108" s="10">
        <v>3</v>
      </c>
      <c r="G108" s="11">
        <v>5.9171597633136093E-3</v>
      </c>
    </row>
    <row r="109" spans="1:7" x14ac:dyDescent="0.25">
      <c r="A109" s="18">
        <v>54</v>
      </c>
      <c r="B109" s="10">
        <v>2</v>
      </c>
      <c r="C109" s="11">
        <v>3.9447731755424065E-3</v>
      </c>
      <c r="E109" s="18">
        <v>23.83</v>
      </c>
      <c r="F109" s="10">
        <v>1</v>
      </c>
      <c r="G109" s="11">
        <v>1.9723865877712033E-3</v>
      </c>
    </row>
    <row r="110" spans="1:7" x14ac:dyDescent="0.25">
      <c r="A110" s="18">
        <v>55</v>
      </c>
      <c r="B110" s="10">
        <v>38</v>
      </c>
      <c r="C110" s="11">
        <v>7.4950690335305714E-2</v>
      </c>
      <c r="E110" s="18">
        <v>23.92</v>
      </c>
      <c r="F110" s="10">
        <v>1</v>
      </c>
      <c r="G110" s="11">
        <v>1.9723865877712033E-3</v>
      </c>
    </row>
    <row r="111" spans="1:7" x14ac:dyDescent="0.25">
      <c r="A111" s="18">
        <v>56</v>
      </c>
      <c r="B111" s="10">
        <v>3</v>
      </c>
      <c r="C111" s="11">
        <v>5.9171597633136093E-3</v>
      </c>
      <c r="E111" s="18">
        <v>24</v>
      </c>
      <c r="F111" s="10">
        <v>2</v>
      </c>
      <c r="G111" s="11">
        <v>3.9447731755424065E-3</v>
      </c>
    </row>
    <row r="112" spans="1:7" x14ac:dyDescent="0.25">
      <c r="A112" s="18">
        <v>57</v>
      </c>
      <c r="B112" s="10">
        <v>1</v>
      </c>
      <c r="C112" s="11">
        <v>1.9723865877712033E-3</v>
      </c>
      <c r="E112" s="18">
        <v>24.01</v>
      </c>
      <c r="F112" s="10">
        <v>1</v>
      </c>
      <c r="G112" s="11">
        <v>1.9723865877712033E-3</v>
      </c>
    </row>
    <row r="113" spans="1:7" x14ac:dyDescent="0.25">
      <c r="A113" s="18">
        <v>58</v>
      </c>
      <c r="B113" s="10">
        <v>6</v>
      </c>
      <c r="C113" s="11">
        <v>1.1834319526627219E-2</v>
      </c>
      <c r="E113" s="18">
        <v>24.02</v>
      </c>
      <c r="F113" s="10">
        <v>1</v>
      </c>
      <c r="G113" s="11">
        <v>1.9723865877712033E-3</v>
      </c>
    </row>
    <row r="114" spans="1:7" x14ac:dyDescent="0.25">
      <c r="A114" s="18">
        <v>60</v>
      </c>
      <c r="B114" s="10">
        <v>75</v>
      </c>
      <c r="C114" s="11">
        <v>0.14792899408284024</v>
      </c>
      <c r="E114" s="18">
        <v>24.1</v>
      </c>
      <c r="F114" s="10">
        <v>2</v>
      </c>
      <c r="G114" s="11">
        <v>3.9447731755424065E-3</v>
      </c>
    </row>
    <row r="115" spans="1:7" x14ac:dyDescent="0.25">
      <c r="A115" s="18">
        <v>63</v>
      </c>
      <c r="B115" s="10">
        <v>1</v>
      </c>
      <c r="C115" s="11">
        <v>1.9723865877712033E-3</v>
      </c>
      <c r="E115" s="18">
        <v>24.22</v>
      </c>
      <c r="F115" s="10">
        <v>1</v>
      </c>
      <c r="G115" s="11">
        <v>1.9723865877712033E-3</v>
      </c>
    </row>
    <row r="116" spans="1:7" x14ac:dyDescent="0.25">
      <c r="A116" s="18">
        <v>65</v>
      </c>
      <c r="B116" s="10">
        <v>25</v>
      </c>
      <c r="C116" s="11">
        <v>4.9309664694280081E-2</v>
      </c>
      <c r="E116" s="18">
        <v>24.3</v>
      </c>
      <c r="F116" s="10">
        <v>2</v>
      </c>
      <c r="G116" s="11">
        <v>3.9447731755424065E-3</v>
      </c>
    </row>
    <row r="117" spans="1:7" x14ac:dyDescent="0.25">
      <c r="A117" s="18">
        <v>68</v>
      </c>
      <c r="B117" s="10">
        <v>3</v>
      </c>
      <c r="C117" s="11">
        <v>5.9171597633136093E-3</v>
      </c>
      <c r="E117" s="18">
        <v>24.38</v>
      </c>
      <c r="F117" s="10">
        <v>2</v>
      </c>
      <c r="G117" s="11">
        <v>3.9447731755424065E-3</v>
      </c>
    </row>
    <row r="118" spans="1:7" x14ac:dyDescent="0.25">
      <c r="A118" s="18">
        <v>70</v>
      </c>
      <c r="B118" s="10">
        <v>49</v>
      </c>
      <c r="C118" s="11">
        <v>9.6646942800788949E-2</v>
      </c>
      <c r="E118" s="18">
        <v>24.4</v>
      </c>
      <c r="F118" s="10">
        <v>3</v>
      </c>
      <c r="G118" s="11">
        <v>5.9171597633136093E-3</v>
      </c>
    </row>
    <row r="119" spans="1:7" x14ac:dyDescent="0.25">
      <c r="A119" s="18">
        <v>75</v>
      </c>
      <c r="B119" s="10">
        <v>10</v>
      </c>
      <c r="C119" s="11">
        <v>1.9723865877712032E-2</v>
      </c>
      <c r="E119" s="18">
        <v>24.5</v>
      </c>
      <c r="F119" s="10">
        <v>2</v>
      </c>
      <c r="G119" s="11">
        <v>3.9447731755424065E-3</v>
      </c>
    </row>
    <row r="120" spans="1:7" x14ac:dyDescent="0.25">
      <c r="A120" s="18">
        <v>80</v>
      </c>
      <c r="B120" s="10">
        <v>22</v>
      </c>
      <c r="C120" s="11">
        <v>4.3392504930966469E-2</v>
      </c>
      <c r="E120" s="18">
        <v>24.6</v>
      </c>
      <c r="F120" s="10">
        <v>3</v>
      </c>
      <c r="G120" s="11">
        <v>5.9171597633136093E-3</v>
      </c>
    </row>
    <row r="121" spans="1:7" x14ac:dyDescent="0.25">
      <c r="A121" s="18">
        <v>85</v>
      </c>
      <c r="B121" s="10">
        <v>7</v>
      </c>
      <c r="C121" s="11">
        <v>1.3806706114398421E-2</v>
      </c>
      <c r="E121" s="18">
        <v>24.7</v>
      </c>
      <c r="F121" s="10">
        <v>3</v>
      </c>
      <c r="G121" s="11">
        <v>5.9171597633136093E-3</v>
      </c>
    </row>
    <row r="122" spans="1:7" x14ac:dyDescent="0.25">
      <c r="A122" s="18">
        <v>90</v>
      </c>
      <c r="B122" s="10">
        <v>11</v>
      </c>
      <c r="C122" s="11">
        <v>2.1696252465483234E-2</v>
      </c>
      <c r="E122" s="18">
        <v>24.78</v>
      </c>
      <c r="F122" s="10">
        <v>1</v>
      </c>
      <c r="G122" s="11">
        <v>1.9723865877712033E-3</v>
      </c>
    </row>
    <row r="123" spans="1:7" x14ac:dyDescent="0.25">
      <c r="A123" s="18">
        <v>91</v>
      </c>
      <c r="B123" s="10">
        <v>1</v>
      </c>
      <c r="C123" s="11">
        <v>1.9723865877712033E-3</v>
      </c>
      <c r="E123" s="18">
        <v>24.8</v>
      </c>
      <c r="F123" s="10">
        <v>2</v>
      </c>
      <c r="G123" s="11">
        <v>3.9447731755424065E-3</v>
      </c>
    </row>
    <row r="124" spans="1:7" x14ac:dyDescent="0.25">
      <c r="A124" s="18">
        <v>100</v>
      </c>
      <c r="B124" s="10">
        <v>6</v>
      </c>
      <c r="C124" s="11">
        <v>1.1834319526627219E-2</v>
      </c>
      <c r="E124" s="18">
        <v>24.9</v>
      </c>
      <c r="F124" s="10">
        <v>5</v>
      </c>
      <c r="G124" s="11">
        <v>9.8619329388560158E-3</v>
      </c>
    </row>
    <row r="125" spans="1:7" x14ac:dyDescent="0.25">
      <c r="A125" s="18">
        <v>105</v>
      </c>
      <c r="B125" s="10">
        <v>1</v>
      </c>
      <c r="C125" s="11">
        <v>1.9723865877712033E-3</v>
      </c>
      <c r="E125" s="18">
        <v>24.97</v>
      </c>
      <c r="F125" s="10">
        <v>1</v>
      </c>
      <c r="G125" s="11">
        <v>1.9723865877712033E-3</v>
      </c>
    </row>
    <row r="126" spans="1:7" x14ac:dyDescent="0.25">
      <c r="A126" s="18">
        <v>110</v>
      </c>
      <c r="B126" s="10">
        <v>3</v>
      </c>
      <c r="C126" s="11">
        <v>5.9171597633136093E-3</v>
      </c>
      <c r="E126" s="18">
        <v>24.98</v>
      </c>
      <c r="F126" s="10">
        <v>1</v>
      </c>
      <c r="G126" s="11">
        <v>1.9723865877712033E-3</v>
      </c>
    </row>
    <row r="127" spans="1:7" x14ac:dyDescent="0.25">
      <c r="A127" s="18">
        <v>130</v>
      </c>
      <c r="B127" s="10">
        <v>1</v>
      </c>
      <c r="C127" s="11">
        <v>1.9723865877712033E-3</v>
      </c>
      <c r="E127" s="18">
        <v>25</v>
      </c>
      <c r="F127" s="10">
        <v>4</v>
      </c>
      <c r="G127" s="11">
        <v>7.889546351084813E-3</v>
      </c>
    </row>
    <row r="128" spans="1:7" x14ac:dyDescent="0.25">
      <c r="A128" s="18" t="s">
        <v>581</v>
      </c>
      <c r="B128" s="10">
        <v>507</v>
      </c>
      <c r="C128" s="11">
        <v>1</v>
      </c>
      <c r="E128" s="18">
        <v>25.2</v>
      </c>
      <c r="F128" s="10">
        <v>1</v>
      </c>
      <c r="G128" s="11">
        <v>1.9723865877712033E-3</v>
      </c>
    </row>
    <row r="129" spans="1:7" x14ac:dyDescent="0.25">
      <c r="E129" s="18">
        <v>25.3</v>
      </c>
      <c r="F129" s="10">
        <v>1</v>
      </c>
      <c r="G129" s="11">
        <v>1.9723865877712033E-3</v>
      </c>
    </row>
    <row r="130" spans="1:7" x14ac:dyDescent="0.25">
      <c r="E130" s="18">
        <v>25.36</v>
      </c>
      <c r="F130" s="10">
        <v>1</v>
      </c>
      <c r="G130" s="11">
        <v>1.9723865877712033E-3</v>
      </c>
    </row>
    <row r="131" spans="1:7" x14ac:dyDescent="0.25">
      <c r="A131" t="s">
        <v>13</v>
      </c>
      <c r="B131" s="32" t="s">
        <v>2413</v>
      </c>
      <c r="C131" s="32" t="s">
        <v>2415</v>
      </c>
      <c r="D131" s="33" t="s">
        <v>2419</v>
      </c>
      <c r="E131" s="18">
        <v>25.4</v>
      </c>
      <c r="F131" s="10">
        <v>3</v>
      </c>
      <c r="G131" s="11">
        <v>5.9171597633136093E-3</v>
      </c>
    </row>
    <row r="132" spans="1:7" x14ac:dyDescent="0.25">
      <c r="A132" s="18">
        <v>0</v>
      </c>
      <c r="B132" s="10">
        <v>14</v>
      </c>
      <c r="C132" s="11">
        <v>2.7613412228796843E-2</v>
      </c>
      <c r="D132">
        <f>AVERAGE(A132:A183)</f>
        <v>100.76923076923077</v>
      </c>
      <c r="E132" s="18">
        <v>25.47</v>
      </c>
      <c r="F132" s="10">
        <v>1</v>
      </c>
      <c r="G132" s="11">
        <v>1.9723865877712033E-3</v>
      </c>
    </row>
    <row r="133" spans="1:7" x14ac:dyDescent="0.25">
      <c r="A133" s="18">
        <v>67.5</v>
      </c>
      <c r="B133" s="10">
        <v>1</v>
      </c>
      <c r="C133" s="11">
        <v>1.9723865877712033E-3</v>
      </c>
      <c r="E133" s="18">
        <v>25.5</v>
      </c>
      <c r="F133" s="10">
        <v>1</v>
      </c>
      <c r="G133" s="11">
        <v>1.9723865877712033E-3</v>
      </c>
    </row>
    <row r="134" spans="1:7" x14ac:dyDescent="0.25">
      <c r="A134" s="18">
        <v>70</v>
      </c>
      <c r="B134" s="10">
        <v>2</v>
      </c>
      <c r="C134" s="11">
        <v>3.9447731755424065E-3</v>
      </c>
      <c r="E134" s="18">
        <v>25.6</v>
      </c>
      <c r="F134" s="10">
        <v>2</v>
      </c>
      <c r="G134" s="11">
        <v>3.9447731755424065E-3</v>
      </c>
    </row>
    <row r="135" spans="1:7" x14ac:dyDescent="0.25">
      <c r="A135" s="18">
        <v>72.5</v>
      </c>
      <c r="B135" s="10">
        <v>1</v>
      </c>
      <c r="C135" s="11">
        <v>1.9723865877712033E-3</v>
      </c>
      <c r="E135" s="18">
        <v>25.7</v>
      </c>
      <c r="F135" s="10">
        <v>1</v>
      </c>
      <c r="G135" s="11">
        <v>1.9723865877712033E-3</v>
      </c>
    </row>
    <row r="136" spans="1:7" x14ac:dyDescent="0.25">
      <c r="A136" s="18">
        <v>75</v>
      </c>
      <c r="B136" s="10">
        <v>6</v>
      </c>
      <c r="C136" s="11">
        <v>1.1834319526627219E-2</v>
      </c>
      <c r="E136" s="18">
        <v>25.71</v>
      </c>
      <c r="F136" s="10">
        <v>1</v>
      </c>
      <c r="G136" s="11">
        <v>1.9723865877712033E-3</v>
      </c>
    </row>
    <row r="137" spans="1:7" x14ac:dyDescent="0.25">
      <c r="A137" s="18">
        <v>77.5</v>
      </c>
      <c r="B137" s="10">
        <v>2</v>
      </c>
      <c r="C137" s="11">
        <v>3.9447731755424065E-3</v>
      </c>
      <c r="E137" s="18">
        <v>25.8</v>
      </c>
      <c r="F137" s="10">
        <v>1</v>
      </c>
      <c r="G137" s="11">
        <v>1.9723865877712033E-3</v>
      </c>
    </row>
    <row r="138" spans="1:7" x14ac:dyDescent="0.25">
      <c r="A138" s="18">
        <v>79</v>
      </c>
      <c r="B138" s="10">
        <v>3</v>
      </c>
      <c r="C138" s="11">
        <v>5.9171597633136093E-3</v>
      </c>
      <c r="E138" s="18">
        <v>25.9</v>
      </c>
      <c r="F138" s="10">
        <v>1</v>
      </c>
      <c r="G138" s="11">
        <v>1.9723865877712033E-3</v>
      </c>
    </row>
    <row r="139" spans="1:7" x14ac:dyDescent="0.25">
      <c r="A139" s="18">
        <v>80</v>
      </c>
      <c r="B139" s="10">
        <v>12</v>
      </c>
      <c r="C139" s="11">
        <v>2.3668639053254437E-2</v>
      </c>
      <c r="E139" s="18">
        <v>25.95</v>
      </c>
      <c r="F139" s="10">
        <v>2</v>
      </c>
      <c r="G139" s="11">
        <v>3.9447731755424065E-3</v>
      </c>
    </row>
    <row r="140" spans="1:7" x14ac:dyDescent="0.25">
      <c r="A140" s="18">
        <v>82.5</v>
      </c>
      <c r="B140" s="10">
        <v>10</v>
      </c>
      <c r="C140" s="11">
        <v>1.9723865877712032E-2</v>
      </c>
      <c r="E140" s="18">
        <v>26</v>
      </c>
      <c r="F140" s="10">
        <v>2</v>
      </c>
      <c r="G140" s="11">
        <v>3.9447731755424065E-3</v>
      </c>
    </row>
    <row r="141" spans="1:7" x14ac:dyDescent="0.25">
      <c r="A141" s="18">
        <v>83</v>
      </c>
      <c r="B141" s="10">
        <v>1</v>
      </c>
      <c r="C141" s="11">
        <v>1.9723865877712033E-3</v>
      </c>
      <c r="E141" s="18">
        <v>26.02</v>
      </c>
      <c r="F141" s="10">
        <v>1</v>
      </c>
      <c r="G141" s="11">
        <v>1.9723865877712033E-3</v>
      </c>
    </row>
    <row r="142" spans="1:7" x14ac:dyDescent="0.25">
      <c r="A142" s="18">
        <v>85</v>
      </c>
      <c r="B142" s="10">
        <v>23</v>
      </c>
      <c r="C142" s="11">
        <v>4.5364891518737675E-2</v>
      </c>
      <c r="E142" s="18">
        <v>26.1</v>
      </c>
      <c r="F142" s="10">
        <v>2</v>
      </c>
      <c r="G142" s="11">
        <v>3.9447731755424065E-3</v>
      </c>
    </row>
    <row r="143" spans="1:7" x14ac:dyDescent="0.25">
      <c r="A143" s="18">
        <v>86</v>
      </c>
      <c r="B143" s="10">
        <v>1</v>
      </c>
      <c r="C143" s="11">
        <v>1.9723865877712033E-3</v>
      </c>
      <c r="E143" s="18">
        <v>26.16</v>
      </c>
      <c r="F143" s="10">
        <v>1</v>
      </c>
      <c r="G143" s="11">
        <v>1.9723865877712033E-3</v>
      </c>
    </row>
    <row r="144" spans="1:7" x14ac:dyDescent="0.25">
      <c r="A144" s="18">
        <v>86.5</v>
      </c>
      <c r="B144" s="10">
        <v>1</v>
      </c>
      <c r="C144" s="11">
        <v>1.9723865877712033E-3</v>
      </c>
      <c r="E144" s="18">
        <v>26.2</v>
      </c>
      <c r="F144" s="10">
        <v>2</v>
      </c>
      <c r="G144" s="11">
        <v>3.9447731755424065E-3</v>
      </c>
    </row>
    <row r="145" spans="1:7" x14ac:dyDescent="0.25">
      <c r="A145" s="18">
        <v>87.5</v>
      </c>
      <c r="B145" s="10">
        <v>16</v>
      </c>
      <c r="C145" s="11">
        <v>3.1558185404339252E-2</v>
      </c>
      <c r="E145" s="18">
        <v>26.24</v>
      </c>
      <c r="F145" s="10">
        <v>1</v>
      </c>
      <c r="G145" s="11">
        <v>1.9723865877712033E-3</v>
      </c>
    </row>
    <row r="146" spans="1:7" x14ac:dyDescent="0.25">
      <c r="A146" s="18">
        <v>88.5</v>
      </c>
      <c r="B146" s="10">
        <v>1</v>
      </c>
      <c r="C146" s="11">
        <v>1.9723865877712033E-3</v>
      </c>
      <c r="E146" s="18">
        <v>26.3</v>
      </c>
      <c r="F146" s="10">
        <v>2</v>
      </c>
      <c r="G146" s="11">
        <v>3.9447731755424065E-3</v>
      </c>
    </row>
    <row r="147" spans="1:7" x14ac:dyDescent="0.25">
      <c r="A147" s="18">
        <v>89</v>
      </c>
      <c r="B147" s="10">
        <v>3</v>
      </c>
      <c r="C147" s="11">
        <v>5.9171597633136093E-3</v>
      </c>
      <c r="E147" s="18">
        <v>26.37</v>
      </c>
      <c r="F147" s="10">
        <v>1</v>
      </c>
      <c r="G147" s="11">
        <v>1.9723865877712033E-3</v>
      </c>
    </row>
    <row r="148" spans="1:7" x14ac:dyDescent="0.25">
      <c r="A148" s="18">
        <v>90</v>
      </c>
      <c r="B148" s="10">
        <v>49</v>
      </c>
      <c r="C148" s="11">
        <v>9.6646942800788949E-2</v>
      </c>
      <c r="E148" s="18">
        <v>26.4</v>
      </c>
      <c r="F148" s="10">
        <v>1</v>
      </c>
      <c r="G148" s="11">
        <v>1.9723865877712033E-3</v>
      </c>
    </row>
    <row r="149" spans="1:7" x14ac:dyDescent="0.25">
      <c r="A149" s="18">
        <v>91</v>
      </c>
      <c r="B149" s="10">
        <v>1</v>
      </c>
      <c r="C149" s="11">
        <v>1.9723865877712033E-3</v>
      </c>
      <c r="E149" s="18">
        <v>26.59</v>
      </c>
      <c r="F149" s="10">
        <v>2</v>
      </c>
      <c r="G149" s="11">
        <v>3.9447731755424065E-3</v>
      </c>
    </row>
    <row r="150" spans="1:7" x14ac:dyDescent="0.25">
      <c r="A150" s="18">
        <v>91.5</v>
      </c>
      <c r="B150" s="10">
        <v>1</v>
      </c>
      <c r="C150" s="11">
        <v>1.9723865877712033E-3</v>
      </c>
      <c r="E150" s="18">
        <v>26.6</v>
      </c>
      <c r="F150" s="10">
        <v>3</v>
      </c>
      <c r="G150" s="11">
        <v>5.9171597633136093E-3</v>
      </c>
    </row>
    <row r="151" spans="1:7" x14ac:dyDescent="0.25">
      <c r="A151" s="18">
        <v>92</v>
      </c>
      <c r="B151" s="10">
        <v>2</v>
      </c>
      <c r="C151" s="11">
        <v>3.9447731755424065E-3</v>
      </c>
      <c r="E151" s="18">
        <v>26.62</v>
      </c>
      <c r="F151" s="10">
        <v>1</v>
      </c>
      <c r="G151" s="11">
        <v>1.9723865877712033E-3</v>
      </c>
    </row>
    <row r="152" spans="1:7" x14ac:dyDescent="0.25">
      <c r="A152" s="18">
        <v>92.5</v>
      </c>
      <c r="B152" s="10">
        <v>20</v>
      </c>
      <c r="C152" s="11">
        <v>3.9447731755424063E-2</v>
      </c>
      <c r="E152" s="18">
        <v>26.67</v>
      </c>
      <c r="F152" s="10">
        <v>1</v>
      </c>
      <c r="G152" s="11">
        <v>1.9723865877712033E-3</v>
      </c>
    </row>
    <row r="153" spans="1:7" x14ac:dyDescent="0.25">
      <c r="A153" s="18">
        <v>93.5</v>
      </c>
      <c r="B153" s="10">
        <v>2</v>
      </c>
      <c r="C153" s="11">
        <v>3.9447731755424065E-3</v>
      </c>
      <c r="E153" s="18">
        <v>26.7</v>
      </c>
      <c r="F153" s="10">
        <v>2</v>
      </c>
      <c r="G153" s="11">
        <v>3.9447731755424065E-3</v>
      </c>
    </row>
    <row r="154" spans="1:7" x14ac:dyDescent="0.25">
      <c r="A154" s="18">
        <v>94</v>
      </c>
      <c r="B154" s="10">
        <v>4</v>
      </c>
      <c r="C154" s="11">
        <v>7.889546351084813E-3</v>
      </c>
      <c r="E154" s="18">
        <v>26.8</v>
      </c>
      <c r="F154" s="10">
        <v>4</v>
      </c>
      <c r="G154" s="11">
        <v>7.889546351084813E-3</v>
      </c>
    </row>
    <row r="155" spans="1:7" x14ac:dyDescent="0.25">
      <c r="A155" s="18">
        <v>95</v>
      </c>
      <c r="B155" s="10">
        <v>48</v>
      </c>
      <c r="C155" s="11">
        <v>9.4674556213017749E-2</v>
      </c>
      <c r="E155" s="18">
        <v>26.82</v>
      </c>
      <c r="F155" s="10">
        <v>1</v>
      </c>
      <c r="G155" s="11">
        <v>1.9723865877712033E-3</v>
      </c>
    </row>
    <row r="156" spans="1:7" x14ac:dyDescent="0.25">
      <c r="A156" s="18">
        <v>96</v>
      </c>
      <c r="B156" s="10">
        <v>2</v>
      </c>
      <c r="C156" s="11">
        <v>3.9447731755424065E-3</v>
      </c>
      <c r="E156" s="18">
        <v>26.85</v>
      </c>
      <c r="F156" s="10">
        <v>1</v>
      </c>
      <c r="G156" s="11">
        <v>1.9723865877712033E-3</v>
      </c>
    </row>
    <row r="157" spans="1:7" x14ac:dyDescent="0.25">
      <c r="A157" s="18">
        <v>97</v>
      </c>
      <c r="B157" s="10">
        <v>1</v>
      </c>
      <c r="C157" s="11">
        <v>1.9723865877712033E-3</v>
      </c>
      <c r="E157" s="18">
        <v>26.9</v>
      </c>
      <c r="F157" s="10">
        <v>2</v>
      </c>
      <c r="G157" s="11">
        <v>3.9447731755424065E-3</v>
      </c>
    </row>
    <row r="158" spans="1:7" x14ac:dyDescent="0.25">
      <c r="A158" s="18">
        <v>97.5</v>
      </c>
      <c r="B158" s="10">
        <v>21</v>
      </c>
      <c r="C158" s="11">
        <v>4.142011834319527E-2</v>
      </c>
      <c r="E158" s="18">
        <v>27</v>
      </c>
      <c r="F158" s="10">
        <v>2</v>
      </c>
      <c r="G158" s="11">
        <v>3.9447731755424065E-3</v>
      </c>
    </row>
    <row r="159" spans="1:7" x14ac:dyDescent="0.25">
      <c r="A159" s="18">
        <v>100</v>
      </c>
      <c r="B159" s="10">
        <v>56</v>
      </c>
      <c r="C159" s="11">
        <v>0.11045364891518737</v>
      </c>
      <c r="E159" s="18">
        <v>27.06</v>
      </c>
      <c r="F159" s="10">
        <v>2</v>
      </c>
      <c r="G159" s="11">
        <v>3.9447731755424065E-3</v>
      </c>
    </row>
    <row r="160" spans="1:7" x14ac:dyDescent="0.25">
      <c r="A160" s="18">
        <v>101</v>
      </c>
      <c r="B160" s="10">
        <v>3</v>
      </c>
      <c r="C160" s="11">
        <v>5.9171597633136093E-3</v>
      </c>
      <c r="E160" s="18">
        <v>27.1</v>
      </c>
      <c r="F160" s="10">
        <v>2</v>
      </c>
      <c r="G160" s="11">
        <v>3.9447731755424065E-3</v>
      </c>
    </row>
    <row r="161" spans="1:7" x14ac:dyDescent="0.25">
      <c r="A161" s="18">
        <v>102.5</v>
      </c>
      <c r="B161" s="10">
        <v>20</v>
      </c>
      <c r="C161" s="11">
        <v>3.9447731755424063E-2</v>
      </c>
      <c r="E161" s="18">
        <v>27.11</v>
      </c>
      <c r="F161" s="10">
        <v>1</v>
      </c>
      <c r="G161" s="11">
        <v>1.9723865877712033E-3</v>
      </c>
    </row>
    <row r="162" spans="1:7" x14ac:dyDescent="0.25">
      <c r="A162" s="18">
        <v>103</v>
      </c>
      <c r="B162" s="10">
        <v>1</v>
      </c>
      <c r="C162" s="11">
        <v>1.9723865877712033E-3</v>
      </c>
      <c r="E162" s="18">
        <v>27.2</v>
      </c>
      <c r="F162" s="10">
        <v>5</v>
      </c>
      <c r="G162" s="11">
        <v>9.8619329388560158E-3</v>
      </c>
    </row>
    <row r="163" spans="1:7" x14ac:dyDescent="0.25">
      <c r="A163" s="18">
        <v>104</v>
      </c>
      <c r="B163" s="10">
        <v>2</v>
      </c>
      <c r="C163" s="11">
        <v>3.9447731755424065E-3</v>
      </c>
      <c r="E163" s="18">
        <v>27.24</v>
      </c>
      <c r="F163" s="10">
        <v>1</v>
      </c>
      <c r="G163" s="11">
        <v>1.9723865877712033E-3</v>
      </c>
    </row>
    <row r="164" spans="1:7" x14ac:dyDescent="0.25">
      <c r="A164" s="18">
        <v>105</v>
      </c>
      <c r="B164" s="10">
        <v>46</v>
      </c>
      <c r="C164" s="11">
        <v>9.0729783037475351E-2</v>
      </c>
      <c r="E164" s="18">
        <v>27.26</v>
      </c>
      <c r="F164" s="10">
        <v>1</v>
      </c>
      <c r="G164" s="11">
        <v>1.9723865877712033E-3</v>
      </c>
    </row>
    <row r="165" spans="1:7" x14ac:dyDescent="0.25">
      <c r="A165" s="18">
        <v>107.5</v>
      </c>
      <c r="B165" s="10">
        <v>24</v>
      </c>
      <c r="C165" s="11">
        <v>4.7337278106508875E-2</v>
      </c>
      <c r="E165" s="18">
        <v>27.3</v>
      </c>
      <c r="F165" s="10">
        <v>2</v>
      </c>
      <c r="G165" s="11">
        <v>3.9447731755424065E-3</v>
      </c>
    </row>
    <row r="166" spans="1:7" x14ac:dyDescent="0.25">
      <c r="A166" s="18">
        <v>110</v>
      </c>
      <c r="B166" s="10">
        <v>36</v>
      </c>
      <c r="C166" s="11">
        <v>7.1005917159763315E-2</v>
      </c>
      <c r="E166" s="18">
        <v>27.38</v>
      </c>
      <c r="F166" s="10">
        <v>1</v>
      </c>
      <c r="G166" s="11">
        <v>1.9723865877712033E-3</v>
      </c>
    </row>
    <row r="167" spans="1:7" x14ac:dyDescent="0.25">
      <c r="A167" s="18">
        <v>112.5</v>
      </c>
      <c r="B167" s="10">
        <v>8</v>
      </c>
      <c r="C167" s="11">
        <v>1.5779092702169626E-2</v>
      </c>
      <c r="E167" s="18">
        <v>27.4</v>
      </c>
      <c r="F167" s="10">
        <v>1</v>
      </c>
      <c r="G167" s="11">
        <v>1.9723865877712033E-3</v>
      </c>
    </row>
    <row r="168" spans="1:7" x14ac:dyDescent="0.25">
      <c r="A168" s="18">
        <v>113</v>
      </c>
      <c r="B168" s="10">
        <v>2</v>
      </c>
      <c r="C168" s="11">
        <v>3.9447731755424065E-3</v>
      </c>
      <c r="E168" s="18">
        <v>27.43</v>
      </c>
      <c r="F168" s="10">
        <v>1</v>
      </c>
      <c r="G168" s="11">
        <v>1.9723865877712033E-3</v>
      </c>
    </row>
    <row r="169" spans="1:7" x14ac:dyDescent="0.25">
      <c r="A169" s="18">
        <v>115</v>
      </c>
      <c r="B169" s="10">
        <v>18</v>
      </c>
      <c r="C169" s="11">
        <v>3.5502958579881658E-2</v>
      </c>
      <c r="E169" s="18">
        <v>27.6</v>
      </c>
      <c r="F169" s="10">
        <v>1</v>
      </c>
      <c r="G169" s="11">
        <v>1.9723865877712033E-3</v>
      </c>
    </row>
    <row r="170" spans="1:7" x14ac:dyDescent="0.25">
      <c r="A170" s="18">
        <v>117</v>
      </c>
      <c r="B170" s="10">
        <v>1</v>
      </c>
      <c r="C170" s="11">
        <v>1.9723865877712033E-3</v>
      </c>
      <c r="E170" s="18">
        <v>27.7</v>
      </c>
      <c r="F170" s="10">
        <v>3</v>
      </c>
      <c r="G170" s="11">
        <v>5.9171597633136093E-3</v>
      </c>
    </row>
    <row r="171" spans="1:7" x14ac:dyDescent="0.25">
      <c r="A171" s="18">
        <v>117.5</v>
      </c>
      <c r="B171" s="10">
        <v>4</v>
      </c>
      <c r="C171" s="11">
        <v>7.889546351084813E-3</v>
      </c>
      <c r="E171" s="18">
        <v>27.71</v>
      </c>
      <c r="F171" s="10">
        <v>1</v>
      </c>
      <c r="G171" s="11">
        <v>1.9723865877712033E-3</v>
      </c>
    </row>
    <row r="172" spans="1:7" x14ac:dyDescent="0.25">
      <c r="A172" s="18">
        <v>118</v>
      </c>
      <c r="B172" s="10">
        <v>1</v>
      </c>
      <c r="C172" s="11">
        <v>1.9723865877712033E-3</v>
      </c>
      <c r="E172" s="18">
        <v>27.75</v>
      </c>
      <c r="F172" s="10">
        <v>1</v>
      </c>
      <c r="G172" s="11">
        <v>1.9723865877712033E-3</v>
      </c>
    </row>
    <row r="173" spans="1:7" x14ac:dyDescent="0.25">
      <c r="A173" s="18">
        <v>119</v>
      </c>
      <c r="B173" s="10">
        <v>1</v>
      </c>
      <c r="C173" s="11">
        <v>1.9723865877712033E-3</v>
      </c>
      <c r="E173" s="18">
        <v>27.8</v>
      </c>
      <c r="F173" s="10">
        <v>1</v>
      </c>
      <c r="G173" s="11">
        <v>1.9723865877712033E-3</v>
      </c>
    </row>
    <row r="174" spans="1:7" x14ac:dyDescent="0.25">
      <c r="A174" s="18">
        <v>120</v>
      </c>
      <c r="B174" s="10">
        <v>12</v>
      </c>
      <c r="C174" s="11">
        <v>2.3668639053254437E-2</v>
      </c>
      <c r="E174" s="18">
        <v>27.82</v>
      </c>
      <c r="F174" s="10">
        <v>1</v>
      </c>
      <c r="G174" s="11">
        <v>1.9723865877712033E-3</v>
      </c>
    </row>
    <row r="175" spans="1:7" x14ac:dyDescent="0.25">
      <c r="A175" s="18">
        <v>122.5</v>
      </c>
      <c r="B175" s="10">
        <v>4</v>
      </c>
      <c r="C175" s="11">
        <v>7.889546351084813E-3</v>
      </c>
      <c r="E175" s="18">
        <v>27.9</v>
      </c>
      <c r="F175" s="10">
        <v>1</v>
      </c>
      <c r="G175" s="11">
        <v>1.9723865877712033E-3</v>
      </c>
    </row>
    <row r="176" spans="1:7" x14ac:dyDescent="0.25">
      <c r="A176" s="18">
        <v>125</v>
      </c>
      <c r="B176" s="10">
        <v>6</v>
      </c>
      <c r="C176" s="11">
        <v>1.1834319526627219E-2</v>
      </c>
      <c r="E176" s="18">
        <v>28</v>
      </c>
      <c r="F176" s="10">
        <v>4</v>
      </c>
      <c r="G176" s="11">
        <v>7.889546351084813E-3</v>
      </c>
    </row>
    <row r="177" spans="1:7" x14ac:dyDescent="0.25">
      <c r="A177" s="18">
        <v>125.5</v>
      </c>
      <c r="B177" s="10">
        <v>1</v>
      </c>
      <c r="C177" s="11">
        <v>1.9723865877712033E-3</v>
      </c>
      <c r="E177" s="18">
        <v>28.07</v>
      </c>
      <c r="F177" s="10">
        <v>1</v>
      </c>
      <c r="G177" s="11">
        <v>1.9723865877712033E-3</v>
      </c>
    </row>
    <row r="178" spans="1:7" x14ac:dyDescent="0.25">
      <c r="A178" s="18">
        <v>127.5</v>
      </c>
      <c r="B178" s="10">
        <v>1</v>
      </c>
      <c r="C178" s="11">
        <v>1.9723865877712033E-3</v>
      </c>
      <c r="E178" s="18">
        <v>28.1</v>
      </c>
      <c r="F178" s="10">
        <v>2</v>
      </c>
      <c r="G178" s="11">
        <v>3.9447731755424065E-3</v>
      </c>
    </row>
    <row r="179" spans="1:7" x14ac:dyDescent="0.25">
      <c r="A179" s="18">
        <v>130</v>
      </c>
      <c r="B179" s="10">
        <v>5</v>
      </c>
      <c r="C179" s="11">
        <v>9.8619329388560158E-3</v>
      </c>
      <c r="E179" s="18">
        <v>28.13</v>
      </c>
      <c r="F179" s="10">
        <v>2</v>
      </c>
      <c r="G179" s="11">
        <v>3.9447731755424065E-3</v>
      </c>
    </row>
    <row r="180" spans="1:7" x14ac:dyDescent="0.25">
      <c r="A180" s="18">
        <v>135</v>
      </c>
      <c r="B180" s="10">
        <v>4</v>
      </c>
      <c r="C180" s="11">
        <v>7.889546351084813E-3</v>
      </c>
      <c r="E180" s="18">
        <v>28.2</v>
      </c>
      <c r="F180" s="10">
        <v>2</v>
      </c>
      <c r="G180" s="11">
        <v>3.9447731755424065E-3</v>
      </c>
    </row>
    <row r="181" spans="1:7" x14ac:dyDescent="0.25">
      <c r="A181" s="18">
        <v>140</v>
      </c>
      <c r="B181" s="10">
        <v>1</v>
      </c>
      <c r="C181" s="11">
        <v>1.9723865877712033E-3</v>
      </c>
      <c r="E181" s="18">
        <v>28.27</v>
      </c>
      <c r="F181" s="10">
        <v>1</v>
      </c>
      <c r="G181" s="11">
        <v>1.9723865877712033E-3</v>
      </c>
    </row>
    <row r="182" spans="1:7" x14ac:dyDescent="0.25">
      <c r="A182" s="18">
        <v>145</v>
      </c>
      <c r="B182" s="10">
        <v>1</v>
      </c>
      <c r="C182" s="11">
        <v>1.9723865877712033E-3</v>
      </c>
      <c r="E182" s="18">
        <v>28.3</v>
      </c>
      <c r="F182" s="10">
        <v>1</v>
      </c>
      <c r="G182" s="11">
        <v>1.9723865877712033E-3</v>
      </c>
    </row>
    <row r="183" spans="1:7" x14ac:dyDescent="0.25">
      <c r="A183" s="18">
        <v>185</v>
      </c>
      <c r="B183" s="10">
        <v>1</v>
      </c>
      <c r="C183" s="11">
        <v>1.9723865877712033E-3</v>
      </c>
      <c r="E183" s="18">
        <v>28.34</v>
      </c>
      <c r="F183" s="10">
        <v>1</v>
      </c>
      <c r="G183" s="11">
        <v>1.9723865877712033E-3</v>
      </c>
    </row>
    <row r="184" spans="1:7" x14ac:dyDescent="0.25">
      <c r="A184" s="18" t="s">
        <v>581</v>
      </c>
      <c r="B184" s="10">
        <v>507</v>
      </c>
      <c r="C184" s="11">
        <v>1</v>
      </c>
      <c r="E184" s="18">
        <v>28.4</v>
      </c>
      <c r="F184" s="10">
        <v>7</v>
      </c>
      <c r="G184" s="11">
        <v>1.3806706114398421E-2</v>
      </c>
    </row>
    <row r="185" spans="1:7" x14ac:dyDescent="0.25">
      <c r="E185" s="18">
        <v>28.5</v>
      </c>
      <c r="F185" s="10">
        <v>1</v>
      </c>
      <c r="G185" s="11">
        <v>1.9723865877712033E-3</v>
      </c>
    </row>
    <row r="186" spans="1:7" x14ac:dyDescent="0.25">
      <c r="E186" s="18">
        <v>28.58</v>
      </c>
      <c r="F186" s="10">
        <v>1</v>
      </c>
      <c r="G186" s="11">
        <v>1.9723865877712033E-3</v>
      </c>
    </row>
    <row r="187" spans="1:7" x14ac:dyDescent="0.25">
      <c r="E187" s="18">
        <v>28.6</v>
      </c>
      <c r="F187" s="10">
        <v>3</v>
      </c>
      <c r="G187" s="11">
        <v>5.9171597633136093E-3</v>
      </c>
    </row>
    <row r="188" spans="1:7" x14ac:dyDescent="0.25">
      <c r="E188" s="18">
        <v>28.68</v>
      </c>
      <c r="F188" s="10">
        <v>1</v>
      </c>
      <c r="G188" s="11">
        <v>1.9723865877712033E-3</v>
      </c>
    </row>
    <row r="189" spans="1:7" x14ac:dyDescent="0.25">
      <c r="E189" s="18">
        <v>28.7</v>
      </c>
      <c r="F189" s="10">
        <v>4</v>
      </c>
      <c r="G189" s="11">
        <v>7.889546351084813E-3</v>
      </c>
    </row>
    <row r="190" spans="1:7" x14ac:dyDescent="0.25">
      <c r="A190" t="s">
        <v>14</v>
      </c>
      <c r="B190" s="32" t="s">
        <v>2413</v>
      </c>
      <c r="C190" s="32" t="s">
        <v>2415</v>
      </c>
      <c r="D190" s="33" t="s">
        <v>2419</v>
      </c>
      <c r="E190" s="18">
        <v>28.72</v>
      </c>
      <c r="F190" s="10">
        <v>1</v>
      </c>
      <c r="G190" s="11">
        <v>1.9723865877712033E-3</v>
      </c>
    </row>
    <row r="191" spans="1:7" x14ac:dyDescent="0.25">
      <c r="A191" s="18">
        <v>42</v>
      </c>
      <c r="B191" s="10">
        <v>1</v>
      </c>
      <c r="C191" s="11">
        <v>1.9723865877712033E-3</v>
      </c>
      <c r="D191">
        <f>AVERAGE(A191:A263)</f>
        <v>81.561643835616437</v>
      </c>
      <c r="E191" s="18">
        <v>28.76</v>
      </c>
      <c r="F191" s="10">
        <v>1</v>
      </c>
      <c r="G191" s="11">
        <v>1.9723865877712033E-3</v>
      </c>
    </row>
    <row r="192" spans="1:7" x14ac:dyDescent="0.25">
      <c r="A192" s="18">
        <v>45</v>
      </c>
      <c r="B192" s="10">
        <v>2</v>
      </c>
      <c r="C192" s="11">
        <v>3.9447731755424065E-3</v>
      </c>
      <c r="E192" s="18">
        <v>28.79</v>
      </c>
      <c r="F192" s="10">
        <v>1</v>
      </c>
      <c r="G192" s="11">
        <v>1.9723865877712033E-3</v>
      </c>
    </row>
    <row r="193" spans="1:7" x14ac:dyDescent="0.25">
      <c r="A193" s="18">
        <v>46</v>
      </c>
      <c r="B193" s="10">
        <v>1</v>
      </c>
      <c r="C193" s="11">
        <v>1.9723865877712033E-3</v>
      </c>
      <c r="E193" s="18">
        <v>28.8</v>
      </c>
      <c r="F193" s="10">
        <v>3</v>
      </c>
      <c r="G193" s="11">
        <v>5.9171597633136093E-3</v>
      </c>
    </row>
    <row r="194" spans="1:7" x14ac:dyDescent="0.25">
      <c r="A194" s="18">
        <v>47</v>
      </c>
      <c r="B194" s="10">
        <v>3</v>
      </c>
      <c r="C194" s="11">
        <v>5.9171597633136093E-3</v>
      </c>
      <c r="E194" s="18">
        <v>28.9</v>
      </c>
      <c r="F194" s="10">
        <v>1</v>
      </c>
      <c r="G194" s="11">
        <v>1.9723865877712033E-3</v>
      </c>
    </row>
    <row r="195" spans="1:7" x14ac:dyDescent="0.25">
      <c r="A195" s="18">
        <v>48</v>
      </c>
      <c r="B195" s="10">
        <v>2</v>
      </c>
      <c r="C195" s="11">
        <v>3.9447731755424065E-3</v>
      </c>
      <c r="E195" s="18">
        <v>28.98</v>
      </c>
      <c r="F195" s="10">
        <v>1</v>
      </c>
      <c r="G195" s="11">
        <v>1.9723865877712033E-3</v>
      </c>
    </row>
    <row r="196" spans="1:7" x14ac:dyDescent="0.25">
      <c r="A196" s="18">
        <v>49</v>
      </c>
      <c r="B196" s="10">
        <v>2</v>
      </c>
      <c r="C196" s="11">
        <v>3.9447731755424065E-3</v>
      </c>
      <c r="E196" s="18">
        <v>28.99</v>
      </c>
      <c r="F196" s="10">
        <v>1</v>
      </c>
      <c r="G196" s="11">
        <v>1.9723865877712033E-3</v>
      </c>
    </row>
    <row r="197" spans="1:7" x14ac:dyDescent="0.25">
      <c r="A197" s="18">
        <v>50</v>
      </c>
      <c r="B197" s="10">
        <v>2</v>
      </c>
      <c r="C197" s="11">
        <v>3.9447731755424065E-3</v>
      </c>
      <c r="E197" s="18">
        <v>29</v>
      </c>
      <c r="F197" s="10">
        <v>1</v>
      </c>
      <c r="G197" s="11">
        <v>1.9723865877712033E-3</v>
      </c>
    </row>
    <row r="198" spans="1:7" x14ac:dyDescent="0.25">
      <c r="A198" s="18">
        <v>51</v>
      </c>
      <c r="B198" s="10">
        <v>5</v>
      </c>
      <c r="C198" s="11">
        <v>9.8619329388560158E-3</v>
      </c>
      <c r="E198" s="18">
        <v>29.17</v>
      </c>
      <c r="F198" s="10">
        <v>1</v>
      </c>
      <c r="G198" s="11">
        <v>1.9723865877712033E-3</v>
      </c>
    </row>
    <row r="199" spans="1:7" x14ac:dyDescent="0.25">
      <c r="A199" s="18">
        <v>52</v>
      </c>
      <c r="B199" s="10">
        <v>2</v>
      </c>
      <c r="C199" s="11">
        <v>3.9447731755424065E-3</v>
      </c>
      <c r="E199" s="18">
        <v>29.21</v>
      </c>
      <c r="F199" s="10">
        <v>1</v>
      </c>
      <c r="G199" s="11">
        <v>1.9723865877712033E-3</v>
      </c>
    </row>
    <row r="200" spans="1:7" x14ac:dyDescent="0.25">
      <c r="A200" s="18">
        <v>53</v>
      </c>
      <c r="B200" s="10">
        <v>4</v>
      </c>
      <c r="C200" s="11">
        <v>7.889546351084813E-3</v>
      </c>
      <c r="E200" s="18">
        <v>29.3</v>
      </c>
      <c r="F200" s="10">
        <v>2</v>
      </c>
      <c r="G200" s="11">
        <v>3.9447731755424065E-3</v>
      </c>
    </row>
    <row r="201" spans="1:7" x14ac:dyDescent="0.25">
      <c r="A201" s="18">
        <v>54</v>
      </c>
      <c r="B201" s="10">
        <v>4</v>
      </c>
      <c r="C201" s="11">
        <v>7.889546351084813E-3</v>
      </c>
      <c r="E201" s="18">
        <v>29.38</v>
      </c>
      <c r="F201" s="10">
        <v>1</v>
      </c>
      <c r="G201" s="11">
        <v>1.9723865877712033E-3</v>
      </c>
    </row>
    <row r="202" spans="1:7" x14ac:dyDescent="0.25">
      <c r="A202" s="18">
        <v>55</v>
      </c>
      <c r="B202" s="10">
        <v>5</v>
      </c>
      <c r="C202" s="11">
        <v>9.8619329388560158E-3</v>
      </c>
      <c r="E202" s="18">
        <v>29.4</v>
      </c>
      <c r="F202" s="10">
        <v>1</v>
      </c>
      <c r="G202" s="11">
        <v>1.9723865877712033E-3</v>
      </c>
    </row>
    <row r="203" spans="1:7" x14ac:dyDescent="0.25">
      <c r="A203" s="18">
        <v>56</v>
      </c>
      <c r="B203" s="10">
        <v>9</v>
      </c>
      <c r="C203" s="11">
        <v>1.7751479289940829E-2</v>
      </c>
      <c r="E203" s="18">
        <v>29.6</v>
      </c>
      <c r="F203" s="10">
        <v>1</v>
      </c>
      <c r="G203" s="11">
        <v>1.9723865877712033E-3</v>
      </c>
    </row>
    <row r="204" spans="1:7" x14ac:dyDescent="0.25">
      <c r="A204" s="18">
        <v>57</v>
      </c>
      <c r="B204" s="10">
        <v>8</v>
      </c>
      <c r="C204" s="11">
        <v>1.5779092702169626E-2</v>
      </c>
      <c r="E204" s="18">
        <v>29.7</v>
      </c>
      <c r="F204" s="10">
        <v>1</v>
      </c>
      <c r="G204" s="11">
        <v>1.9723865877712033E-3</v>
      </c>
    </row>
    <row r="205" spans="1:7" x14ac:dyDescent="0.25">
      <c r="A205" s="18">
        <v>58</v>
      </c>
      <c r="B205" s="10">
        <v>6</v>
      </c>
      <c r="C205" s="11">
        <v>1.1834319526627219E-2</v>
      </c>
      <c r="E205" s="18">
        <v>29.71</v>
      </c>
      <c r="F205" s="10">
        <v>1</v>
      </c>
      <c r="G205" s="11">
        <v>1.9723865877712033E-3</v>
      </c>
    </row>
    <row r="206" spans="1:7" x14ac:dyDescent="0.25">
      <c r="A206" s="18">
        <v>59</v>
      </c>
      <c r="B206" s="10">
        <v>12</v>
      </c>
      <c r="C206" s="11">
        <v>2.3668639053254437E-2</v>
      </c>
      <c r="E206" s="18">
        <v>29.74</v>
      </c>
      <c r="F206" s="10">
        <v>1</v>
      </c>
      <c r="G206" s="11">
        <v>1.9723865877712033E-3</v>
      </c>
    </row>
    <row r="207" spans="1:7" x14ac:dyDescent="0.25">
      <c r="A207" s="18">
        <v>60</v>
      </c>
      <c r="B207" s="10">
        <v>22</v>
      </c>
      <c r="C207" s="11">
        <v>4.3392504930966469E-2</v>
      </c>
      <c r="E207" s="18">
        <v>29.8</v>
      </c>
      <c r="F207" s="10">
        <v>2</v>
      </c>
      <c r="G207" s="11">
        <v>3.9447731755424065E-3</v>
      </c>
    </row>
    <row r="208" spans="1:7" x14ac:dyDescent="0.25">
      <c r="A208" s="18">
        <v>61</v>
      </c>
      <c r="B208" s="10">
        <v>16</v>
      </c>
      <c r="C208" s="11">
        <v>3.1558185404339252E-2</v>
      </c>
      <c r="E208" s="18">
        <v>29.9</v>
      </c>
      <c r="F208" s="10">
        <v>2</v>
      </c>
      <c r="G208" s="11">
        <v>3.9447731755424065E-3</v>
      </c>
    </row>
    <row r="209" spans="1:7" x14ac:dyDescent="0.25">
      <c r="A209" s="18">
        <v>62</v>
      </c>
      <c r="B209" s="10">
        <v>9</v>
      </c>
      <c r="C209" s="11">
        <v>1.7751479289940829E-2</v>
      </c>
      <c r="E209" s="18">
        <v>30.07</v>
      </c>
      <c r="F209" s="10">
        <v>1</v>
      </c>
      <c r="G209" s="11">
        <v>1.9723865877712033E-3</v>
      </c>
    </row>
    <row r="210" spans="1:7" x14ac:dyDescent="0.25">
      <c r="A210" s="18">
        <v>63</v>
      </c>
      <c r="B210" s="10">
        <v>12</v>
      </c>
      <c r="C210" s="11">
        <v>2.3668639053254437E-2</v>
      </c>
      <c r="E210" s="18">
        <v>30.1</v>
      </c>
      <c r="F210" s="10">
        <v>5</v>
      </c>
      <c r="G210" s="11">
        <v>9.8619329388560158E-3</v>
      </c>
    </row>
    <row r="211" spans="1:7" x14ac:dyDescent="0.25">
      <c r="A211" s="18">
        <v>64</v>
      </c>
      <c r="B211" s="10">
        <v>20</v>
      </c>
      <c r="C211" s="11">
        <v>3.9447731755424063E-2</v>
      </c>
      <c r="E211" s="18">
        <v>30.2</v>
      </c>
      <c r="F211" s="10">
        <v>2</v>
      </c>
      <c r="G211" s="11">
        <v>3.9447731755424065E-3</v>
      </c>
    </row>
    <row r="212" spans="1:7" x14ac:dyDescent="0.25">
      <c r="A212" s="18">
        <v>65</v>
      </c>
      <c r="B212" s="10">
        <v>14</v>
      </c>
      <c r="C212" s="11">
        <v>2.7613412228796843E-2</v>
      </c>
      <c r="E212" s="18">
        <v>30.28</v>
      </c>
      <c r="F212" s="10">
        <v>1</v>
      </c>
      <c r="G212" s="11">
        <v>1.9723865877712033E-3</v>
      </c>
    </row>
    <row r="213" spans="1:7" x14ac:dyDescent="0.25">
      <c r="A213" s="18">
        <v>66</v>
      </c>
      <c r="B213" s="10">
        <v>15</v>
      </c>
      <c r="C213" s="11">
        <v>2.9585798816568046E-2</v>
      </c>
      <c r="E213" s="18">
        <v>30.3</v>
      </c>
      <c r="F213" s="10">
        <v>3</v>
      </c>
      <c r="G213" s="11">
        <v>5.9171597633136093E-3</v>
      </c>
    </row>
    <row r="214" spans="1:7" x14ac:dyDescent="0.25">
      <c r="A214" s="18">
        <v>67</v>
      </c>
      <c r="B214" s="10">
        <v>14</v>
      </c>
      <c r="C214" s="11">
        <v>2.7613412228796843E-2</v>
      </c>
      <c r="E214" s="18">
        <v>30.37</v>
      </c>
      <c r="F214" s="10">
        <v>1</v>
      </c>
      <c r="G214" s="11">
        <v>1.9723865877712033E-3</v>
      </c>
    </row>
    <row r="215" spans="1:7" x14ac:dyDescent="0.25">
      <c r="A215" s="18">
        <v>68</v>
      </c>
      <c r="B215" s="10">
        <v>22</v>
      </c>
      <c r="C215" s="11">
        <v>4.3392504930966469E-2</v>
      </c>
      <c r="E215" s="18">
        <v>30.4</v>
      </c>
      <c r="F215" s="10">
        <v>2</v>
      </c>
      <c r="G215" s="11">
        <v>3.9447731755424065E-3</v>
      </c>
    </row>
    <row r="216" spans="1:7" x14ac:dyDescent="0.25">
      <c r="A216" s="18">
        <v>69</v>
      </c>
      <c r="B216" s="10">
        <v>13</v>
      </c>
      <c r="C216" s="11">
        <v>2.564102564102564E-2</v>
      </c>
      <c r="E216" s="18">
        <v>30.55</v>
      </c>
      <c r="F216" s="10">
        <v>1</v>
      </c>
      <c r="G216" s="11">
        <v>1.9723865877712033E-3</v>
      </c>
    </row>
    <row r="217" spans="1:7" x14ac:dyDescent="0.25">
      <c r="A217" s="18">
        <v>70</v>
      </c>
      <c r="B217" s="10">
        <v>20</v>
      </c>
      <c r="C217" s="11">
        <v>3.9447731755424063E-2</v>
      </c>
      <c r="E217" s="18">
        <v>30.63</v>
      </c>
      <c r="F217" s="10">
        <v>2</v>
      </c>
      <c r="G217" s="11">
        <v>3.9447731755424065E-3</v>
      </c>
    </row>
    <row r="218" spans="1:7" x14ac:dyDescent="0.25">
      <c r="A218" s="18">
        <v>71</v>
      </c>
      <c r="B218" s="10">
        <v>9</v>
      </c>
      <c r="C218" s="11">
        <v>1.7751479289940829E-2</v>
      </c>
      <c r="E218" s="18">
        <v>30.7</v>
      </c>
      <c r="F218" s="10">
        <v>1</v>
      </c>
      <c r="G218" s="11">
        <v>1.9723865877712033E-3</v>
      </c>
    </row>
    <row r="219" spans="1:7" x14ac:dyDescent="0.25">
      <c r="A219" s="18">
        <v>72</v>
      </c>
      <c r="B219" s="10">
        <v>12</v>
      </c>
      <c r="C219" s="11">
        <v>2.3668639053254437E-2</v>
      </c>
      <c r="E219" s="18">
        <v>30.8</v>
      </c>
      <c r="F219" s="10">
        <v>4</v>
      </c>
      <c r="G219" s="11">
        <v>7.889546351084813E-3</v>
      </c>
    </row>
    <row r="220" spans="1:7" x14ac:dyDescent="0.25">
      <c r="A220" s="18">
        <v>73</v>
      </c>
      <c r="B220" s="10">
        <v>9</v>
      </c>
      <c r="C220" s="11">
        <v>1.7751479289940829E-2</v>
      </c>
      <c r="E220" s="18">
        <v>30.84</v>
      </c>
      <c r="F220" s="10">
        <v>1</v>
      </c>
      <c r="G220" s="11">
        <v>1.9723865877712033E-3</v>
      </c>
    </row>
    <row r="221" spans="1:7" x14ac:dyDescent="0.25">
      <c r="A221" s="18">
        <v>74</v>
      </c>
      <c r="B221" s="10">
        <v>11</v>
      </c>
      <c r="C221" s="11">
        <v>2.1696252465483234E-2</v>
      </c>
      <c r="E221" s="18">
        <v>30.9</v>
      </c>
      <c r="F221" s="10">
        <v>3</v>
      </c>
      <c r="G221" s="11">
        <v>5.9171597633136093E-3</v>
      </c>
    </row>
    <row r="222" spans="1:7" x14ac:dyDescent="0.25">
      <c r="A222" s="18">
        <v>75</v>
      </c>
      <c r="B222" s="10">
        <v>14</v>
      </c>
      <c r="C222" s="11">
        <v>2.7613412228796843E-2</v>
      </c>
      <c r="E222" s="18">
        <v>31</v>
      </c>
      <c r="F222" s="10">
        <v>1</v>
      </c>
      <c r="G222" s="11">
        <v>1.9723865877712033E-3</v>
      </c>
    </row>
    <row r="223" spans="1:7" x14ac:dyDescent="0.25">
      <c r="A223" s="18">
        <v>76</v>
      </c>
      <c r="B223" s="10">
        <v>17</v>
      </c>
      <c r="C223" s="11">
        <v>3.3530571992110451E-2</v>
      </c>
      <c r="E223" s="18">
        <v>31.07</v>
      </c>
      <c r="F223" s="10">
        <v>1</v>
      </c>
      <c r="G223" s="11">
        <v>1.9723865877712033E-3</v>
      </c>
    </row>
    <row r="224" spans="1:7" x14ac:dyDescent="0.25">
      <c r="A224" s="18">
        <v>77</v>
      </c>
      <c r="B224" s="10">
        <v>10</v>
      </c>
      <c r="C224" s="11">
        <v>1.9723865877712032E-2</v>
      </c>
      <c r="E224" s="18">
        <v>31.1</v>
      </c>
      <c r="F224" s="10">
        <v>1</v>
      </c>
      <c r="G224" s="11">
        <v>1.9723865877712033E-3</v>
      </c>
    </row>
    <row r="225" spans="1:7" x14ac:dyDescent="0.25">
      <c r="A225" s="18">
        <v>78</v>
      </c>
      <c r="B225" s="10">
        <v>12</v>
      </c>
      <c r="C225" s="11">
        <v>2.3668639053254437E-2</v>
      </c>
      <c r="E225" s="18">
        <v>31.14</v>
      </c>
      <c r="F225" s="10">
        <v>1</v>
      </c>
      <c r="G225" s="11">
        <v>1.9723865877712033E-3</v>
      </c>
    </row>
    <row r="226" spans="1:7" x14ac:dyDescent="0.25">
      <c r="A226" s="18">
        <v>79</v>
      </c>
      <c r="B226" s="10">
        <v>10</v>
      </c>
      <c r="C226" s="11">
        <v>1.9723865877712032E-2</v>
      </c>
      <c r="E226" s="18">
        <v>31.17</v>
      </c>
      <c r="F226" s="10">
        <v>1</v>
      </c>
      <c r="G226" s="11">
        <v>1.9723865877712033E-3</v>
      </c>
    </row>
    <row r="227" spans="1:7" x14ac:dyDescent="0.25">
      <c r="A227" s="18">
        <v>80</v>
      </c>
      <c r="B227" s="10">
        <v>24</v>
      </c>
      <c r="C227" s="11">
        <v>4.7337278106508875E-2</v>
      </c>
      <c r="E227" s="18">
        <v>31.2</v>
      </c>
      <c r="F227" s="10">
        <v>1</v>
      </c>
      <c r="G227" s="11">
        <v>1.9723865877712033E-3</v>
      </c>
    </row>
    <row r="228" spans="1:7" x14ac:dyDescent="0.25">
      <c r="A228" s="18">
        <v>81</v>
      </c>
      <c r="B228" s="10">
        <v>11</v>
      </c>
      <c r="C228" s="11">
        <v>2.1696252465483234E-2</v>
      </c>
      <c r="E228" s="18">
        <v>31.29</v>
      </c>
      <c r="F228" s="10">
        <v>1</v>
      </c>
      <c r="G228" s="11">
        <v>1.9723865877712033E-3</v>
      </c>
    </row>
    <row r="229" spans="1:7" x14ac:dyDescent="0.25">
      <c r="A229" s="18">
        <v>82</v>
      </c>
      <c r="B229" s="10">
        <v>9</v>
      </c>
      <c r="C229" s="11">
        <v>1.7751479289940829E-2</v>
      </c>
      <c r="E229" s="18">
        <v>31.3</v>
      </c>
      <c r="F229" s="10">
        <v>2</v>
      </c>
      <c r="G229" s="11">
        <v>3.9447731755424065E-3</v>
      </c>
    </row>
    <row r="230" spans="1:7" x14ac:dyDescent="0.25">
      <c r="A230" s="18">
        <v>83</v>
      </c>
      <c r="B230" s="10">
        <v>5</v>
      </c>
      <c r="C230" s="11">
        <v>9.8619329388560158E-3</v>
      </c>
      <c r="E230" s="18">
        <v>31.4</v>
      </c>
      <c r="F230" s="10">
        <v>2</v>
      </c>
      <c r="G230" s="11">
        <v>3.9447731755424065E-3</v>
      </c>
    </row>
    <row r="231" spans="1:7" x14ac:dyDescent="0.25">
      <c r="A231" s="18">
        <v>84</v>
      </c>
      <c r="B231" s="10">
        <v>8</v>
      </c>
      <c r="C231" s="11">
        <v>1.5779092702169626E-2</v>
      </c>
      <c r="E231" s="18">
        <v>31.41</v>
      </c>
      <c r="F231" s="10">
        <v>1</v>
      </c>
      <c r="G231" s="11">
        <v>1.9723865877712033E-3</v>
      </c>
    </row>
    <row r="232" spans="1:7" x14ac:dyDescent="0.25">
      <c r="A232" s="18">
        <v>85</v>
      </c>
      <c r="B232" s="10">
        <v>6</v>
      </c>
      <c r="C232" s="11">
        <v>1.1834319526627219E-2</v>
      </c>
      <c r="E232" s="18">
        <v>31.5</v>
      </c>
      <c r="F232" s="10">
        <v>1</v>
      </c>
      <c r="G232" s="11">
        <v>1.9723865877712033E-3</v>
      </c>
    </row>
    <row r="233" spans="1:7" x14ac:dyDescent="0.25">
      <c r="A233" s="18">
        <v>86</v>
      </c>
      <c r="B233" s="10">
        <v>8</v>
      </c>
      <c r="C233" s="11">
        <v>1.5779092702169626E-2</v>
      </c>
      <c r="E233" s="18">
        <v>31.55</v>
      </c>
      <c r="F233" s="10">
        <v>1</v>
      </c>
      <c r="G233" s="11">
        <v>1.9723865877712033E-3</v>
      </c>
    </row>
    <row r="234" spans="1:7" x14ac:dyDescent="0.25">
      <c r="A234" s="18">
        <v>87</v>
      </c>
      <c r="B234" s="10">
        <v>7</v>
      </c>
      <c r="C234" s="11">
        <v>1.3806706114398421E-2</v>
      </c>
      <c r="E234" s="18">
        <v>31.6</v>
      </c>
      <c r="F234" s="10">
        <v>2</v>
      </c>
      <c r="G234" s="11">
        <v>3.9447731755424065E-3</v>
      </c>
    </row>
    <row r="235" spans="1:7" x14ac:dyDescent="0.25">
      <c r="A235" s="18">
        <v>88</v>
      </c>
      <c r="B235" s="10">
        <v>4</v>
      </c>
      <c r="C235" s="11">
        <v>7.889546351084813E-3</v>
      </c>
      <c r="E235" s="18">
        <v>31.69</v>
      </c>
      <c r="F235" s="10">
        <v>1</v>
      </c>
      <c r="G235" s="11">
        <v>1.9723865877712033E-3</v>
      </c>
    </row>
    <row r="236" spans="1:7" x14ac:dyDescent="0.25">
      <c r="A236" s="18">
        <v>89</v>
      </c>
      <c r="B236" s="10">
        <v>7</v>
      </c>
      <c r="C236" s="11">
        <v>1.3806706114398421E-2</v>
      </c>
      <c r="E236" s="18">
        <v>31.7</v>
      </c>
      <c r="F236" s="10">
        <v>1</v>
      </c>
      <c r="G236" s="11">
        <v>1.9723865877712033E-3</v>
      </c>
    </row>
    <row r="237" spans="1:7" x14ac:dyDescent="0.25">
      <c r="A237" s="18">
        <v>90</v>
      </c>
      <c r="B237" s="10">
        <v>3</v>
      </c>
      <c r="C237" s="11">
        <v>5.9171597633136093E-3</v>
      </c>
      <c r="E237" s="18">
        <v>31.8</v>
      </c>
      <c r="F237" s="10">
        <v>1</v>
      </c>
      <c r="G237" s="11">
        <v>1.9723865877712033E-3</v>
      </c>
    </row>
    <row r="238" spans="1:7" x14ac:dyDescent="0.25">
      <c r="A238" s="18">
        <v>91</v>
      </c>
      <c r="B238" s="10">
        <v>8</v>
      </c>
      <c r="C238" s="11">
        <v>1.5779092702169626E-2</v>
      </c>
      <c r="E238" s="18">
        <v>31.83</v>
      </c>
      <c r="F238" s="10">
        <v>1</v>
      </c>
      <c r="G238" s="11">
        <v>1.9723865877712033E-3</v>
      </c>
    </row>
    <row r="239" spans="1:7" x14ac:dyDescent="0.25">
      <c r="A239" s="18">
        <v>92</v>
      </c>
      <c r="B239" s="10">
        <v>2</v>
      </c>
      <c r="C239" s="11">
        <v>3.9447731755424065E-3</v>
      </c>
      <c r="E239" s="18">
        <v>31.9</v>
      </c>
      <c r="F239" s="10">
        <v>2</v>
      </c>
      <c r="G239" s="11">
        <v>3.9447731755424065E-3</v>
      </c>
    </row>
    <row r="240" spans="1:7" x14ac:dyDescent="0.25">
      <c r="A240" s="18">
        <v>93</v>
      </c>
      <c r="B240" s="10">
        <v>4</v>
      </c>
      <c r="C240" s="11">
        <v>7.889546351084813E-3</v>
      </c>
      <c r="E240" s="18">
        <v>32</v>
      </c>
      <c r="F240" s="10">
        <v>3</v>
      </c>
      <c r="G240" s="11">
        <v>5.9171597633136093E-3</v>
      </c>
    </row>
    <row r="241" spans="1:7" x14ac:dyDescent="0.25">
      <c r="A241" s="18">
        <v>94</v>
      </c>
      <c r="B241" s="10">
        <v>5</v>
      </c>
      <c r="C241" s="11">
        <v>9.8619329388560158E-3</v>
      </c>
      <c r="E241" s="18">
        <v>32.200000000000003</v>
      </c>
      <c r="F241" s="10">
        <v>3</v>
      </c>
      <c r="G241" s="11">
        <v>5.9171597633136093E-3</v>
      </c>
    </row>
    <row r="242" spans="1:7" x14ac:dyDescent="0.25">
      <c r="A242" s="18">
        <v>95</v>
      </c>
      <c r="B242" s="10">
        <v>5</v>
      </c>
      <c r="C242" s="11">
        <v>9.8619329388560158E-3</v>
      </c>
      <c r="E242" s="18">
        <v>32.24</v>
      </c>
      <c r="F242" s="10">
        <v>2</v>
      </c>
      <c r="G242" s="11">
        <v>3.9447731755424065E-3</v>
      </c>
    </row>
    <row r="243" spans="1:7" x14ac:dyDescent="0.25">
      <c r="A243" s="18">
        <v>96</v>
      </c>
      <c r="B243" s="10">
        <v>3</v>
      </c>
      <c r="C243" s="11">
        <v>5.9171597633136093E-3</v>
      </c>
      <c r="E243" s="18">
        <v>32.270000000000003</v>
      </c>
      <c r="F243" s="10">
        <v>1</v>
      </c>
      <c r="G243" s="11">
        <v>1.9723865877712033E-3</v>
      </c>
    </row>
    <row r="244" spans="1:7" x14ac:dyDescent="0.25">
      <c r="A244" s="18">
        <v>98</v>
      </c>
      <c r="B244" s="10">
        <v>2</v>
      </c>
      <c r="C244" s="11">
        <v>3.9447731755424065E-3</v>
      </c>
      <c r="E244" s="18">
        <v>32.369999999999997</v>
      </c>
      <c r="F244" s="10">
        <v>1</v>
      </c>
      <c r="G244" s="11">
        <v>1.9723865877712033E-3</v>
      </c>
    </row>
    <row r="245" spans="1:7" x14ac:dyDescent="0.25">
      <c r="A245" s="18">
        <v>99</v>
      </c>
      <c r="B245" s="10">
        <v>2</v>
      </c>
      <c r="C245" s="11">
        <v>3.9447731755424065E-3</v>
      </c>
      <c r="E245" s="18">
        <v>32.4</v>
      </c>
      <c r="F245" s="10">
        <v>3</v>
      </c>
      <c r="G245" s="11">
        <v>5.9171597633136093E-3</v>
      </c>
    </row>
    <row r="246" spans="1:7" x14ac:dyDescent="0.25">
      <c r="A246" s="18">
        <v>100</v>
      </c>
      <c r="B246" s="10">
        <v>3</v>
      </c>
      <c r="C246" s="11">
        <v>5.9171597633136093E-3</v>
      </c>
      <c r="E246" s="18">
        <v>32.5</v>
      </c>
      <c r="F246" s="10">
        <v>3</v>
      </c>
      <c r="G246" s="11">
        <v>5.9171597633136093E-3</v>
      </c>
    </row>
    <row r="247" spans="1:7" x14ac:dyDescent="0.25">
      <c r="A247" s="18">
        <v>101</v>
      </c>
      <c r="B247" s="10">
        <v>1</v>
      </c>
      <c r="C247" s="11">
        <v>1.9723865877712033E-3</v>
      </c>
      <c r="E247" s="18">
        <v>32.6</v>
      </c>
      <c r="F247" s="10">
        <v>1</v>
      </c>
      <c r="G247" s="11">
        <v>1.9723865877712033E-3</v>
      </c>
    </row>
    <row r="248" spans="1:7" x14ac:dyDescent="0.25">
      <c r="A248" s="18">
        <v>102</v>
      </c>
      <c r="B248" s="10">
        <v>1</v>
      </c>
      <c r="C248" s="11">
        <v>1.9723865877712033E-3</v>
      </c>
      <c r="E248" s="18">
        <v>32.700000000000003</v>
      </c>
      <c r="F248" s="10">
        <v>1</v>
      </c>
      <c r="G248" s="11">
        <v>1.9723865877712033E-3</v>
      </c>
    </row>
    <row r="249" spans="1:7" x14ac:dyDescent="0.25">
      <c r="A249" s="18">
        <v>103</v>
      </c>
      <c r="B249" s="10">
        <v>1</v>
      </c>
      <c r="C249" s="11">
        <v>1.9723865877712033E-3</v>
      </c>
      <c r="E249" s="18">
        <v>32.72</v>
      </c>
      <c r="F249" s="10">
        <v>1</v>
      </c>
      <c r="G249" s="11">
        <v>1.9723865877712033E-3</v>
      </c>
    </row>
    <row r="250" spans="1:7" x14ac:dyDescent="0.25">
      <c r="A250" s="18">
        <v>104</v>
      </c>
      <c r="B250" s="10">
        <v>1</v>
      </c>
      <c r="C250" s="11">
        <v>1.9723865877712033E-3</v>
      </c>
      <c r="E250" s="18">
        <v>32.799999999999997</v>
      </c>
      <c r="F250" s="10">
        <v>3</v>
      </c>
      <c r="G250" s="11">
        <v>5.9171597633136093E-3</v>
      </c>
    </row>
    <row r="251" spans="1:7" x14ac:dyDescent="0.25">
      <c r="A251" s="18">
        <v>105</v>
      </c>
      <c r="B251" s="10">
        <v>1</v>
      </c>
      <c r="C251" s="11">
        <v>1.9723865877712033E-3</v>
      </c>
      <c r="E251" s="18">
        <v>32.869999999999997</v>
      </c>
      <c r="F251" s="10">
        <v>2</v>
      </c>
      <c r="G251" s="11">
        <v>3.9447731755424065E-3</v>
      </c>
    </row>
    <row r="252" spans="1:7" x14ac:dyDescent="0.25">
      <c r="A252" s="18">
        <v>106</v>
      </c>
      <c r="B252" s="10">
        <v>1</v>
      </c>
      <c r="C252" s="11">
        <v>1.9723865877712033E-3</v>
      </c>
      <c r="E252" s="18">
        <v>32.89</v>
      </c>
      <c r="F252" s="10">
        <v>1</v>
      </c>
      <c r="G252" s="11">
        <v>1.9723865877712033E-3</v>
      </c>
    </row>
    <row r="253" spans="1:7" x14ac:dyDescent="0.25">
      <c r="A253" s="18">
        <v>108</v>
      </c>
      <c r="B253" s="10">
        <v>2</v>
      </c>
      <c r="C253" s="11">
        <v>3.9447731755424065E-3</v>
      </c>
      <c r="E253" s="18">
        <v>32.9</v>
      </c>
      <c r="F253" s="10">
        <v>3</v>
      </c>
      <c r="G253" s="11">
        <v>5.9171597633136093E-3</v>
      </c>
    </row>
    <row r="254" spans="1:7" x14ac:dyDescent="0.25">
      <c r="A254" s="18">
        <v>109</v>
      </c>
      <c r="B254" s="10">
        <v>1</v>
      </c>
      <c r="C254" s="11">
        <v>1.9723865877712033E-3</v>
      </c>
      <c r="E254" s="18">
        <v>33</v>
      </c>
      <c r="F254" s="10">
        <v>3</v>
      </c>
      <c r="G254" s="11">
        <v>5.9171597633136093E-3</v>
      </c>
    </row>
    <row r="255" spans="1:7" x14ac:dyDescent="0.25">
      <c r="A255" s="18">
        <v>113</v>
      </c>
      <c r="B255" s="10">
        <v>1</v>
      </c>
      <c r="C255" s="11">
        <v>1.9723865877712033E-3</v>
      </c>
      <c r="E255" s="18">
        <v>33.03</v>
      </c>
      <c r="F255" s="10">
        <v>1</v>
      </c>
      <c r="G255" s="11">
        <v>1.9723865877712033E-3</v>
      </c>
    </row>
    <row r="256" spans="1:7" x14ac:dyDescent="0.25">
      <c r="A256" s="18">
        <v>115</v>
      </c>
      <c r="B256" s="10">
        <v>1</v>
      </c>
      <c r="C256" s="11">
        <v>1.9723865877712033E-3</v>
      </c>
      <c r="E256" s="18">
        <v>33.1</v>
      </c>
      <c r="F256" s="10">
        <v>2</v>
      </c>
      <c r="G256" s="11">
        <v>3.9447731755424065E-3</v>
      </c>
    </row>
    <row r="257" spans="1:7" x14ac:dyDescent="0.25">
      <c r="A257" s="18">
        <v>118</v>
      </c>
      <c r="B257" s="10">
        <v>1</v>
      </c>
      <c r="C257" s="11">
        <v>1.9723865877712033E-3</v>
      </c>
      <c r="E257" s="18">
        <v>33.26</v>
      </c>
      <c r="F257" s="10">
        <v>1</v>
      </c>
      <c r="G257" s="11">
        <v>1.9723865877712033E-3</v>
      </c>
    </row>
    <row r="258" spans="1:7" x14ac:dyDescent="0.25">
      <c r="A258" s="18">
        <v>120</v>
      </c>
      <c r="B258" s="10">
        <v>1</v>
      </c>
      <c r="C258" s="11">
        <v>1.9723865877712033E-3</v>
      </c>
      <c r="E258" s="18">
        <v>33.270000000000003</v>
      </c>
      <c r="F258" s="10">
        <v>1</v>
      </c>
      <c r="G258" s="11">
        <v>1.9723865877712033E-3</v>
      </c>
    </row>
    <row r="259" spans="1:7" x14ac:dyDescent="0.25">
      <c r="A259" s="18">
        <v>122</v>
      </c>
      <c r="B259" s="10">
        <v>1</v>
      </c>
      <c r="C259" s="11">
        <v>1.9723865877712033E-3</v>
      </c>
      <c r="E259" s="18">
        <v>33.299999999999997</v>
      </c>
      <c r="F259" s="10">
        <v>2</v>
      </c>
      <c r="G259" s="11">
        <v>3.9447731755424065E-3</v>
      </c>
    </row>
    <row r="260" spans="1:7" x14ac:dyDescent="0.25">
      <c r="A260" s="18">
        <v>124</v>
      </c>
      <c r="B260" s="10">
        <v>1</v>
      </c>
      <c r="C260" s="11">
        <v>1.9723865877712033E-3</v>
      </c>
      <c r="E260" s="18">
        <v>33.4</v>
      </c>
      <c r="F260" s="10">
        <v>2</v>
      </c>
      <c r="G260" s="11">
        <v>3.9447731755424065E-3</v>
      </c>
    </row>
    <row r="261" spans="1:7" x14ac:dyDescent="0.25">
      <c r="A261" s="18">
        <v>125</v>
      </c>
      <c r="B261" s="10">
        <v>1</v>
      </c>
      <c r="C261" s="11">
        <v>1.9723865877712033E-3</v>
      </c>
      <c r="E261" s="18">
        <v>33.5</v>
      </c>
      <c r="F261" s="10">
        <v>2</v>
      </c>
      <c r="G261" s="11">
        <v>3.9447731755424065E-3</v>
      </c>
    </row>
    <row r="262" spans="1:7" x14ac:dyDescent="0.25">
      <c r="A262" s="18">
        <v>135</v>
      </c>
      <c r="B262" s="10">
        <v>1</v>
      </c>
      <c r="C262" s="11">
        <v>1.9723865877712033E-3</v>
      </c>
      <c r="E262" s="18">
        <v>33.6</v>
      </c>
      <c r="F262" s="10">
        <v>1</v>
      </c>
      <c r="G262" s="11">
        <v>1.9723865877712033E-3</v>
      </c>
    </row>
    <row r="263" spans="1:7" x14ac:dyDescent="0.25">
      <c r="A263" s="18">
        <v>139</v>
      </c>
      <c r="B263" s="10">
        <v>1</v>
      </c>
      <c r="C263" s="11">
        <v>1.9723865877712033E-3</v>
      </c>
      <c r="E263" s="18">
        <v>33.700000000000003</v>
      </c>
      <c r="F263" s="10">
        <v>2</v>
      </c>
      <c r="G263" s="11">
        <v>3.9447731755424065E-3</v>
      </c>
    </row>
    <row r="264" spans="1:7" x14ac:dyDescent="0.25">
      <c r="A264" s="18" t="s">
        <v>2416</v>
      </c>
      <c r="B264" s="10">
        <v>14</v>
      </c>
      <c r="C264" s="11">
        <v>2.7613412228796843E-2</v>
      </c>
      <c r="E264" s="18">
        <v>33.78</v>
      </c>
      <c r="F264" s="10">
        <v>1</v>
      </c>
      <c r="G264" s="11">
        <v>1.9723865877712033E-3</v>
      </c>
    </row>
    <row r="265" spans="1:7" x14ac:dyDescent="0.25">
      <c r="A265" s="18" t="s">
        <v>581</v>
      </c>
      <c r="B265" s="10">
        <v>507</v>
      </c>
      <c r="C265" s="11">
        <v>1</v>
      </c>
      <c r="E265" s="18">
        <v>33.799999999999997</v>
      </c>
      <c r="F265" s="10">
        <v>2</v>
      </c>
      <c r="G265" s="11">
        <v>3.9447731755424065E-3</v>
      </c>
    </row>
    <row r="266" spans="1:7" x14ac:dyDescent="0.25">
      <c r="E266" s="18">
        <v>33.81</v>
      </c>
      <c r="F266" s="10">
        <v>1</v>
      </c>
      <c r="G266" s="11">
        <v>1.9723865877712033E-3</v>
      </c>
    </row>
    <row r="267" spans="1:7" x14ac:dyDescent="0.25">
      <c r="E267" s="18">
        <v>33.85</v>
      </c>
      <c r="F267" s="10">
        <v>1</v>
      </c>
      <c r="G267" s="11">
        <v>1.9723865877712033E-3</v>
      </c>
    </row>
    <row r="268" spans="1:7" x14ac:dyDescent="0.25">
      <c r="E268" s="18">
        <v>33.9</v>
      </c>
      <c r="F268" s="10">
        <v>2</v>
      </c>
      <c r="G268" s="11">
        <v>3.9447731755424065E-3</v>
      </c>
    </row>
    <row r="269" spans="1:7" x14ac:dyDescent="0.25">
      <c r="E269" s="18">
        <v>33.96</v>
      </c>
      <c r="F269" s="10">
        <v>1</v>
      </c>
      <c r="G269" s="11">
        <v>1.9723865877712033E-3</v>
      </c>
    </row>
    <row r="270" spans="1:7" x14ac:dyDescent="0.25">
      <c r="E270" s="18">
        <v>34</v>
      </c>
      <c r="F270" s="10">
        <v>1</v>
      </c>
      <c r="G270" s="11">
        <v>1.9723865877712033E-3</v>
      </c>
    </row>
    <row r="271" spans="1:7" x14ac:dyDescent="0.25">
      <c r="A271" t="s">
        <v>13</v>
      </c>
      <c r="B271" s="32" t="s">
        <v>2413</v>
      </c>
      <c r="C271" s="32" t="s">
        <v>2415</v>
      </c>
      <c r="D271" s="33"/>
      <c r="E271" s="18">
        <v>34.06</v>
      </c>
      <c r="F271" s="10">
        <v>1</v>
      </c>
      <c r="G271" s="11">
        <v>1.9723865877712033E-3</v>
      </c>
    </row>
    <row r="272" spans="1:7" x14ac:dyDescent="0.25">
      <c r="A272" s="18" t="s">
        <v>49</v>
      </c>
      <c r="B272" s="10">
        <v>63</v>
      </c>
      <c r="C272" s="11">
        <v>0.1242603550295858</v>
      </c>
      <c r="E272" s="18">
        <v>34.15</v>
      </c>
      <c r="F272" s="10">
        <v>1</v>
      </c>
      <c r="G272" s="11">
        <v>1.9723865877712033E-3</v>
      </c>
    </row>
    <row r="273" spans="1:7" x14ac:dyDescent="0.25">
      <c r="A273" s="18" t="s">
        <v>54</v>
      </c>
      <c r="B273" s="10">
        <v>289</v>
      </c>
      <c r="C273" s="11">
        <v>0.57001972386587774</v>
      </c>
      <c r="E273" s="18">
        <v>34.200000000000003</v>
      </c>
      <c r="F273" s="10">
        <v>2</v>
      </c>
      <c r="G273" s="11">
        <v>3.9447731755424065E-3</v>
      </c>
    </row>
    <row r="274" spans="1:7" x14ac:dyDescent="0.25">
      <c r="A274" s="18" t="s">
        <v>59</v>
      </c>
      <c r="B274" s="10">
        <v>127</v>
      </c>
      <c r="C274" s="11">
        <v>0.2504930966469428</v>
      </c>
      <c r="E274" s="18">
        <v>34.33</v>
      </c>
      <c r="F274" s="10">
        <v>1</v>
      </c>
      <c r="G274" s="11">
        <v>1.9723865877712033E-3</v>
      </c>
    </row>
    <row r="275" spans="1:7" x14ac:dyDescent="0.25">
      <c r="A275" s="18" t="s">
        <v>105</v>
      </c>
      <c r="B275" s="10">
        <v>11</v>
      </c>
      <c r="C275" s="11">
        <v>2.1696252465483234E-2</v>
      </c>
      <c r="E275" s="18">
        <v>34.369999999999997</v>
      </c>
      <c r="F275" s="10">
        <v>1</v>
      </c>
      <c r="G275" s="11">
        <v>1.9723865877712033E-3</v>
      </c>
    </row>
    <row r="276" spans="1:7" x14ac:dyDescent="0.25">
      <c r="A276" s="18" t="s">
        <v>480</v>
      </c>
      <c r="B276" s="10">
        <v>3</v>
      </c>
      <c r="C276" s="11">
        <v>5.9171597633136093E-3</v>
      </c>
      <c r="E276" s="18">
        <v>34.4</v>
      </c>
      <c r="F276" s="10">
        <v>1</v>
      </c>
      <c r="G276" s="11">
        <v>1.9723865877712033E-3</v>
      </c>
    </row>
    <row r="277" spans="1:7" x14ac:dyDescent="0.25">
      <c r="A277" s="18" t="s">
        <v>2416</v>
      </c>
      <c r="B277" s="10">
        <v>14</v>
      </c>
      <c r="C277" s="11">
        <v>2.7613412228796843E-2</v>
      </c>
      <c r="E277" s="18">
        <v>34.479999999999997</v>
      </c>
      <c r="F277" s="10">
        <v>1</v>
      </c>
      <c r="G277" s="11">
        <v>1.9723865877712033E-3</v>
      </c>
    </row>
    <row r="278" spans="1:7" x14ac:dyDescent="0.25">
      <c r="A278" s="18" t="s">
        <v>581</v>
      </c>
      <c r="B278" s="10">
        <v>507</v>
      </c>
      <c r="C278" s="11">
        <v>1</v>
      </c>
      <c r="E278" s="18">
        <v>34.5</v>
      </c>
      <c r="F278" s="10">
        <v>2</v>
      </c>
      <c r="G278" s="11">
        <v>3.9447731755424065E-3</v>
      </c>
    </row>
    <row r="279" spans="1:7" x14ac:dyDescent="0.25">
      <c r="E279" s="18">
        <v>34.799999999999997</v>
      </c>
      <c r="F279" s="10">
        <v>2</v>
      </c>
      <c r="G279" s="11">
        <v>3.9447731755424065E-3</v>
      </c>
    </row>
    <row r="280" spans="1:7" x14ac:dyDescent="0.25">
      <c r="E280" s="18">
        <v>34.9</v>
      </c>
      <c r="F280" s="10">
        <v>1</v>
      </c>
      <c r="G280" s="11">
        <v>1.9723865877712033E-3</v>
      </c>
    </row>
    <row r="281" spans="1:7" x14ac:dyDescent="0.25">
      <c r="E281" s="18">
        <v>34.979999999999997</v>
      </c>
      <c r="F281" s="10">
        <v>1</v>
      </c>
      <c r="G281" s="11">
        <v>1.9723865877712033E-3</v>
      </c>
    </row>
    <row r="282" spans="1:7" x14ac:dyDescent="0.25">
      <c r="A282" t="s">
        <v>16</v>
      </c>
      <c r="B282" s="32" t="s">
        <v>2413</v>
      </c>
      <c r="C282" s="32" t="s">
        <v>2415</v>
      </c>
      <c r="D282" s="33" t="s">
        <v>2419</v>
      </c>
      <c r="E282" s="18">
        <v>35</v>
      </c>
      <c r="F282" s="10">
        <v>2</v>
      </c>
      <c r="G282" s="11">
        <v>3.9447731755424065E-3</v>
      </c>
    </row>
    <row r="283" spans="1:7" x14ac:dyDescent="0.25">
      <c r="A283" s="18" t="s">
        <v>50</v>
      </c>
      <c r="B283" s="10">
        <v>396</v>
      </c>
      <c r="C283" s="11">
        <v>0.78106508875739644</v>
      </c>
      <c r="D283" t="e">
        <f>AVERAGE(A283:A334)</f>
        <v>#DIV/0!</v>
      </c>
      <c r="E283" s="18">
        <v>35.1</v>
      </c>
      <c r="F283" s="10">
        <v>6</v>
      </c>
      <c r="G283" s="11">
        <v>1.1834319526627219E-2</v>
      </c>
    </row>
    <row r="284" spans="1:7" x14ac:dyDescent="0.25">
      <c r="A284" s="18" t="s">
        <v>51</v>
      </c>
      <c r="B284" s="10">
        <v>107</v>
      </c>
      <c r="C284" s="11">
        <v>0.21104536489151873</v>
      </c>
      <c r="E284" s="18">
        <v>35.200000000000003</v>
      </c>
      <c r="F284" s="10">
        <v>2</v>
      </c>
      <c r="G284" s="11">
        <v>3.9447731755424065E-3</v>
      </c>
    </row>
    <row r="285" spans="1:7" x14ac:dyDescent="0.25">
      <c r="A285" s="18" t="s">
        <v>2416</v>
      </c>
      <c r="B285" s="10">
        <v>4</v>
      </c>
      <c r="C285" s="11">
        <v>7.889546351084813E-3</v>
      </c>
      <c r="E285" s="18">
        <v>35.299999999999997</v>
      </c>
      <c r="F285" s="10">
        <v>2</v>
      </c>
      <c r="G285" s="11">
        <v>3.9447731755424065E-3</v>
      </c>
    </row>
    <row r="286" spans="1:7" x14ac:dyDescent="0.25">
      <c r="A286" s="18" t="s">
        <v>581</v>
      </c>
      <c r="B286" s="10">
        <v>507</v>
      </c>
      <c r="C286" s="11">
        <v>1</v>
      </c>
      <c r="E286" s="18">
        <v>35.5</v>
      </c>
      <c r="F286" s="10">
        <v>3</v>
      </c>
      <c r="G286" s="11">
        <v>5.9171597633136093E-3</v>
      </c>
    </row>
    <row r="287" spans="1:7" x14ac:dyDescent="0.25">
      <c r="E287" s="18">
        <v>35.549999999999997</v>
      </c>
      <c r="F287" s="10">
        <v>1</v>
      </c>
      <c r="G287" s="11">
        <v>1.9723865877712033E-3</v>
      </c>
    </row>
    <row r="288" spans="1:7" x14ac:dyDescent="0.25">
      <c r="E288" s="18">
        <v>35.630000000000003</v>
      </c>
      <c r="F288" s="10">
        <v>1</v>
      </c>
      <c r="G288" s="11">
        <v>1.9723865877712033E-3</v>
      </c>
    </row>
    <row r="289" spans="1:7" x14ac:dyDescent="0.25">
      <c r="E289" s="18">
        <v>35.700000000000003</v>
      </c>
      <c r="F289" s="10">
        <v>4</v>
      </c>
      <c r="G289" s="11">
        <v>7.889546351084813E-3</v>
      </c>
    </row>
    <row r="290" spans="1:7" x14ac:dyDescent="0.25">
      <c r="A290" t="s">
        <v>570</v>
      </c>
      <c r="B290" s="32" t="s">
        <v>2413</v>
      </c>
      <c r="C290" s="32" t="s">
        <v>2415</v>
      </c>
      <c r="D290" s="33" t="s">
        <v>2419</v>
      </c>
      <c r="E290" s="18">
        <v>35.76</v>
      </c>
      <c r="F290" s="10">
        <v>1</v>
      </c>
      <c r="G290" s="11">
        <v>1.9723865877712033E-3</v>
      </c>
    </row>
    <row r="291" spans="1:7" x14ac:dyDescent="0.25">
      <c r="A291" s="18" t="s">
        <v>50</v>
      </c>
      <c r="B291" s="10">
        <v>430</v>
      </c>
      <c r="C291" s="11">
        <v>0.84812623274161736</v>
      </c>
      <c r="D291" t="e">
        <f>AVERAGE(A291:A342)</f>
        <v>#DIV/0!</v>
      </c>
      <c r="E291" s="18">
        <v>35.799999999999997</v>
      </c>
      <c r="F291" s="10">
        <v>1</v>
      </c>
      <c r="G291" s="11">
        <v>1.9723865877712033E-3</v>
      </c>
    </row>
    <row r="292" spans="1:7" x14ac:dyDescent="0.25">
      <c r="A292" s="18" t="s">
        <v>51</v>
      </c>
      <c r="B292" s="10">
        <v>76</v>
      </c>
      <c r="C292" s="11">
        <v>0.14990138067061143</v>
      </c>
      <c r="E292" s="18">
        <v>35.93</v>
      </c>
      <c r="F292" s="10">
        <v>1</v>
      </c>
      <c r="G292" s="11">
        <v>1.9723865877712033E-3</v>
      </c>
    </row>
    <row r="293" spans="1:7" x14ac:dyDescent="0.25">
      <c r="A293" s="18" t="s">
        <v>2416</v>
      </c>
      <c r="B293" s="10">
        <v>1</v>
      </c>
      <c r="C293" s="11">
        <v>1.9723865877712033E-3</v>
      </c>
      <c r="E293" s="18">
        <v>36.049999999999997</v>
      </c>
      <c r="F293" s="10">
        <v>1</v>
      </c>
      <c r="G293" s="11">
        <v>1.9723865877712033E-3</v>
      </c>
    </row>
    <row r="294" spans="1:7" x14ac:dyDescent="0.25">
      <c r="A294" s="18" t="s">
        <v>581</v>
      </c>
      <c r="B294" s="10">
        <v>507</v>
      </c>
      <c r="C294" s="11">
        <v>1</v>
      </c>
      <c r="E294" s="18">
        <v>36.1</v>
      </c>
      <c r="F294" s="10">
        <v>2</v>
      </c>
      <c r="G294" s="11">
        <v>3.9447731755424065E-3</v>
      </c>
    </row>
    <row r="295" spans="1:7" x14ac:dyDescent="0.25">
      <c r="E295" s="18">
        <v>36.299999999999997</v>
      </c>
      <c r="F295" s="10">
        <v>1</v>
      </c>
      <c r="G295" s="11">
        <v>1.9723865877712033E-3</v>
      </c>
    </row>
    <row r="296" spans="1:7" x14ac:dyDescent="0.25">
      <c r="E296" s="18">
        <v>36.33</v>
      </c>
      <c r="F296" s="10">
        <v>2</v>
      </c>
      <c r="G296" s="11">
        <v>3.9447731755424065E-3</v>
      </c>
    </row>
    <row r="297" spans="1:7" x14ac:dyDescent="0.25">
      <c r="E297" s="18">
        <v>36.4</v>
      </c>
      <c r="F297" s="10">
        <v>2</v>
      </c>
      <c r="G297" s="11">
        <v>3.9447731755424065E-3</v>
      </c>
    </row>
    <row r="298" spans="1:7" x14ac:dyDescent="0.25">
      <c r="A298" t="s">
        <v>17</v>
      </c>
      <c r="B298" s="32" t="s">
        <v>2413</v>
      </c>
      <c r="C298" s="32" t="s">
        <v>2415</v>
      </c>
      <c r="D298" s="33" t="s">
        <v>2419</v>
      </c>
      <c r="E298" s="18">
        <v>36.479999999999997</v>
      </c>
      <c r="F298" s="10">
        <v>1</v>
      </c>
      <c r="G298" s="11">
        <v>1.9723865877712033E-3</v>
      </c>
    </row>
    <row r="299" spans="1:7" x14ac:dyDescent="0.25">
      <c r="A299" s="18" t="s">
        <v>50</v>
      </c>
      <c r="B299" s="10">
        <v>403</v>
      </c>
      <c r="C299" s="11">
        <v>0.79487179487179482</v>
      </c>
      <c r="D299" t="e">
        <f>AVERAGE(A299:A350)</f>
        <v>#DIV/0!</v>
      </c>
      <c r="E299" s="18">
        <v>36.5</v>
      </c>
      <c r="F299" s="10">
        <v>1</v>
      </c>
      <c r="G299" s="11">
        <v>1.9723865877712033E-3</v>
      </c>
    </row>
    <row r="300" spans="1:7" x14ac:dyDescent="0.25">
      <c r="A300" s="18" t="s">
        <v>51</v>
      </c>
      <c r="B300" s="10">
        <v>90</v>
      </c>
      <c r="C300" s="11">
        <v>0.17751479289940827</v>
      </c>
      <c r="E300" s="18">
        <v>36.58</v>
      </c>
      <c r="F300" s="10">
        <v>1</v>
      </c>
      <c r="G300" s="11">
        <v>1.9723865877712033E-3</v>
      </c>
    </row>
    <row r="301" spans="1:7" x14ac:dyDescent="0.25">
      <c r="A301" s="18" t="s">
        <v>2416</v>
      </c>
      <c r="B301" s="10">
        <v>14</v>
      </c>
      <c r="C301" s="11">
        <v>2.7613412228796843E-2</v>
      </c>
      <c r="E301" s="18">
        <v>36.700000000000003</v>
      </c>
      <c r="F301" s="10">
        <v>1</v>
      </c>
      <c r="G301" s="11">
        <v>1.9723865877712033E-3</v>
      </c>
    </row>
    <row r="302" spans="1:7" x14ac:dyDescent="0.25">
      <c r="A302" s="18" t="s">
        <v>581</v>
      </c>
      <c r="B302" s="10">
        <v>507</v>
      </c>
      <c r="C302" s="11">
        <v>1</v>
      </c>
      <c r="E302" s="18">
        <v>36.840000000000003</v>
      </c>
      <c r="F302" s="10">
        <v>1</v>
      </c>
      <c r="G302" s="11">
        <v>1.9723865877712033E-3</v>
      </c>
    </row>
    <row r="303" spans="1:7" x14ac:dyDescent="0.25">
      <c r="E303" s="18">
        <v>36.9</v>
      </c>
      <c r="F303" s="10">
        <v>2</v>
      </c>
      <c r="G303" s="11">
        <v>3.9447731755424065E-3</v>
      </c>
    </row>
    <row r="304" spans="1:7" x14ac:dyDescent="0.25">
      <c r="E304" s="18">
        <v>37.020000000000003</v>
      </c>
      <c r="F304" s="10">
        <v>1</v>
      </c>
      <c r="G304" s="11">
        <v>1.9723865877712033E-3</v>
      </c>
    </row>
    <row r="305" spans="1:7" x14ac:dyDescent="0.25">
      <c r="E305" s="18">
        <v>37.200000000000003</v>
      </c>
      <c r="F305" s="10">
        <v>3</v>
      </c>
      <c r="G305" s="11">
        <v>5.9171597633136093E-3</v>
      </c>
    </row>
    <row r="306" spans="1:7" x14ac:dyDescent="0.25">
      <c r="A306" t="s">
        <v>18</v>
      </c>
      <c r="B306" s="32" t="s">
        <v>2413</v>
      </c>
      <c r="C306" s="32" t="s">
        <v>2415</v>
      </c>
      <c r="D306" s="33"/>
      <c r="E306" s="18">
        <v>37.299999999999997</v>
      </c>
      <c r="F306" s="10">
        <v>1</v>
      </c>
      <c r="G306" s="11">
        <v>1.9723865877712033E-3</v>
      </c>
    </row>
    <row r="307" spans="1:7" x14ac:dyDescent="0.25">
      <c r="A307" s="18" t="s">
        <v>50</v>
      </c>
      <c r="B307" s="10">
        <v>119</v>
      </c>
      <c r="C307" s="11">
        <v>0.23471400394477318</v>
      </c>
      <c r="E307" s="18">
        <v>37.35</v>
      </c>
      <c r="F307" s="10">
        <v>1</v>
      </c>
      <c r="G307" s="11">
        <v>1.9723865877712033E-3</v>
      </c>
    </row>
    <row r="308" spans="1:7" x14ac:dyDescent="0.25">
      <c r="A308" s="18" t="s">
        <v>51</v>
      </c>
      <c r="B308" s="10">
        <v>388</v>
      </c>
      <c r="C308" s="11">
        <v>0.76528599605522685</v>
      </c>
      <c r="E308" s="18">
        <v>37.380000000000003</v>
      </c>
      <c r="F308" s="10">
        <v>1</v>
      </c>
      <c r="G308" s="11">
        <v>1.9723865877712033E-3</v>
      </c>
    </row>
    <row r="309" spans="1:7" x14ac:dyDescent="0.25">
      <c r="A309" s="18" t="s">
        <v>581</v>
      </c>
      <c r="B309" s="10">
        <v>507</v>
      </c>
      <c r="C309" s="11">
        <v>1</v>
      </c>
      <c r="E309" s="18">
        <v>37.549999999999997</v>
      </c>
      <c r="F309" s="10">
        <v>2</v>
      </c>
      <c r="G309" s="11">
        <v>3.9447731755424065E-3</v>
      </c>
    </row>
    <row r="310" spans="1:7" x14ac:dyDescent="0.25">
      <c r="E310" s="18">
        <v>37.630000000000003</v>
      </c>
      <c r="F310" s="10">
        <v>1</v>
      </c>
      <c r="G310" s="11">
        <v>1.9723865877712033E-3</v>
      </c>
    </row>
    <row r="311" spans="1:7" x14ac:dyDescent="0.25">
      <c r="E311" s="18">
        <v>37.700000000000003</v>
      </c>
      <c r="F311" s="10">
        <v>1</v>
      </c>
      <c r="G311" s="11">
        <v>1.9723865877712033E-3</v>
      </c>
    </row>
    <row r="312" spans="1:7" x14ac:dyDescent="0.25">
      <c r="E312" s="18">
        <v>37.76</v>
      </c>
      <c r="F312" s="10">
        <v>1</v>
      </c>
      <c r="G312" s="11">
        <v>1.9723865877712033E-3</v>
      </c>
    </row>
    <row r="313" spans="1:7" x14ac:dyDescent="0.25">
      <c r="E313" s="18">
        <v>37.9</v>
      </c>
      <c r="F313" s="10">
        <v>1</v>
      </c>
      <c r="G313" s="11">
        <v>1.9723865877712033E-3</v>
      </c>
    </row>
    <row r="314" spans="1:7" x14ac:dyDescent="0.25">
      <c r="A314" t="s">
        <v>13</v>
      </c>
      <c r="B314" s="32" t="s">
        <v>2413</v>
      </c>
      <c r="C314" s="32" t="s">
        <v>2415</v>
      </c>
      <c r="D314" s="33"/>
      <c r="E314" s="18">
        <v>38</v>
      </c>
      <c r="F314" s="10">
        <v>1</v>
      </c>
      <c r="G314" s="11">
        <v>1.9723865877712033E-3</v>
      </c>
    </row>
    <row r="315" spans="1:7" x14ac:dyDescent="0.25">
      <c r="A315" s="18" t="s">
        <v>50</v>
      </c>
      <c r="B315" s="10">
        <v>339</v>
      </c>
      <c r="C315" s="11">
        <v>0.66863905325443784</v>
      </c>
      <c r="E315" s="18">
        <v>38.1</v>
      </c>
      <c r="F315" s="10">
        <v>2</v>
      </c>
      <c r="G315" s="11">
        <v>3.9447731755424065E-3</v>
      </c>
    </row>
    <row r="316" spans="1:7" x14ac:dyDescent="0.25">
      <c r="A316" s="18" t="s">
        <v>51</v>
      </c>
      <c r="B316" s="10">
        <v>168</v>
      </c>
      <c r="C316" s="11">
        <v>0.33136094674556216</v>
      </c>
      <c r="E316" s="18">
        <v>38.200000000000003</v>
      </c>
      <c r="F316" s="10">
        <v>1</v>
      </c>
      <c r="G316" s="11">
        <v>1.9723865877712033E-3</v>
      </c>
    </row>
    <row r="317" spans="1:7" x14ac:dyDescent="0.25">
      <c r="A317" s="18" t="s">
        <v>581</v>
      </c>
      <c r="B317" s="10">
        <v>507</v>
      </c>
      <c r="C317" s="11">
        <v>1</v>
      </c>
      <c r="E317" s="18">
        <v>38.4</v>
      </c>
      <c r="F317" s="10">
        <v>5</v>
      </c>
      <c r="G317" s="11">
        <v>9.8619329388560158E-3</v>
      </c>
    </row>
    <row r="318" spans="1:7" x14ac:dyDescent="0.25">
      <c r="E318" s="18">
        <v>38.450000000000003</v>
      </c>
      <c r="F318" s="10">
        <v>1</v>
      </c>
      <c r="G318" s="11">
        <v>1.9723865877712033E-3</v>
      </c>
    </row>
    <row r="319" spans="1:7" x14ac:dyDescent="0.25">
      <c r="E319" s="18">
        <v>38.6</v>
      </c>
      <c r="F319" s="10">
        <v>1</v>
      </c>
      <c r="G319" s="11">
        <v>1.9723865877712033E-3</v>
      </c>
    </row>
    <row r="320" spans="1:7" x14ac:dyDescent="0.25">
      <c r="A320" t="s">
        <v>13</v>
      </c>
      <c r="B320" s="32" t="s">
        <v>2413</v>
      </c>
      <c r="C320" s="32" t="s">
        <v>2415</v>
      </c>
      <c r="D320" s="33"/>
      <c r="E320" s="18">
        <v>38.68</v>
      </c>
      <c r="F320" s="10">
        <v>1</v>
      </c>
      <c r="G320" s="11">
        <v>1.9723865877712033E-3</v>
      </c>
    </row>
    <row r="321" spans="1:7" x14ac:dyDescent="0.25">
      <c r="A321" s="18" t="s">
        <v>50</v>
      </c>
      <c r="B321" s="10">
        <v>227</v>
      </c>
      <c r="C321" s="11">
        <v>0.44773175542406313</v>
      </c>
      <c r="E321" s="18">
        <v>38.700000000000003</v>
      </c>
      <c r="F321" s="10">
        <v>1</v>
      </c>
      <c r="G321" s="11">
        <v>1.9723865877712033E-3</v>
      </c>
    </row>
    <row r="322" spans="1:7" x14ac:dyDescent="0.25">
      <c r="A322" s="18" t="s">
        <v>51</v>
      </c>
      <c r="B322" s="10">
        <v>280</v>
      </c>
      <c r="C322" s="11">
        <v>0.55226824457593693</v>
      </c>
      <c r="E322" s="18">
        <v>38.799999999999997</v>
      </c>
      <c r="F322" s="10">
        <v>1</v>
      </c>
      <c r="G322" s="11">
        <v>1.9723865877712033E-3</v>
      </c>
    </row>
    <row r="323" spans="1:7" x14ac:dyDescent="0.25">
      <c r="A323" s="18" t="s">
        <v>581</v>
      </c>
      <c r="B323" s="10">
        <v>507</v>
      </c>
      <c r="C323" s="11">
        <v>1</v>
      </c>
      <c r="E323" s="18">
        <v>39</v>
      </c>
      <c r="F323" s="10">
        <v>1</v>
      </c>
      <c r="G323" s="11">
        <v>1.9723865877712033E-3</v>
      </c>
    </row>
    <row r="324" spans="1:7" x14ac:dyDescent="0.25">
      <c r="E324" s="18">
        <v>39.11</v>
      </c>
      <c r="F324" s="10">
        <v>1</v>
      </c>
      <c r="G324" s="11">
        <v>1.9723865877712033E-3</v>
      </c>
    </row>
    <row r="325" spans="1:7" x14ac:dyDescent="0.25">
      <c r="E325" s="18">
        <v>39.200000000000003</v>
      </c>
      <c r="F325" s="10">
        <v>2</v>
      </c>
      <c r="G325" s="11">
        <v>3.9447731755424065E-3</v>
      </c>
    </row>
    <row r="326" spans="1:7" x14ac:dyDescent="0.25">
      <c r="A326" t="s">
        <v>21</v>
      </c>
      <c r="B326" s="32" t="s">
        <v>2413</v>
      </c>
      <c r="C326" s="32" t="s">
        <v>2415</v>
      </c>
      <c r="D326" s="33" t="s">
        <v>2419</v>
      </c>
      <c r="E326" s="18">
        <v>39.4</v>
      </c>
      <c r="F326" s="10">
        <v>1</v>
      </c>
      <c r="G326" s="11">
        <v>1.9723865877712033E-3</v>
      </c>
    </row>
    <row r="327" spans="1:7" x14ac:dyDescent="0.25">
      <c r="A327" s="18" t="s">
        <v>50</v>
      </c>
      <c r="B327" s="10">
        <v>342</v>
      </c>
      <c r="C327" s="11">
        <v>0.67455621301775148</v>
      </c>
      <c r="D327">
        <f>AVERAGE(A327:A378)</f>
        <v>59.24</v>
      </c>
      <c r="E327" s="18">
        <v>39.5</v>
      </c>
      <c r="F327" s="10">
        <v>3</v>
      </c>
      <c r="G327" s="11">
        <v>5.9171597633136093E-3</v>
      </c>
    </row>
    <row r="328" spans="1:7" x14ac:dyDescent="0.25">
      <c r="A328" s="18" t="s">
        <v>51</v>
      </c>
      <c r="B328" s="10">
        <v>152</v>
      </c>
      <c r="C328" s="11">
        <v>0.29980276134122286</v>
      </c>
      <c r="E328" s="18">
        <v>39.6</v>
      </c>
      <c r="F328" s="10">
        <v>2</v>
      </c>
      <c r="G328" s="11">
        <v>3.9447731755424065E-3</v>
      </c>
    </row>
    <row r="329" spans="1:7" x14ac:dyDescent="0.25">
      <c r="A329" s="18" t="s">
        <v>2416</v>
      </c>
      <c r="B329" s="10">
        <v>13</v>
      </c>
      <c r="C329" s="11">
        <v>2.564102564102564E-2</v>
      </c>
      <c r="E329" s="18">
        <v>39.96</v>
      </c>
      <c r="F329" s="10">
        <v>1</v>
      </c>
      <c r="G329" s="11">
        <v>1.9723865877712033E-3</v>
      </c>
    </row>
    <row r="330" spans="1:7" x14ac:dyDescent="0.25">
      <c r="A330" s="18" t="s">
        <v>581</v>
      </c>
      <c r="B330" s="10">
        <v>507</v>
      </c>
      <c r="C330" s="11">
        <v>1</v>
      </c>
      <c r="E330" s="18">
        <v>40</v>
      </c>
      <c r="F330" s="10">
        <v>1</v>
      </c>
      <c r="G330" s="11">
        <v>1.9723865877712033E-3</v>
      </c>
    </row>
    <row r="331" spans="1:7" x14ac:dyDescent="0.25">
      <c r="E331" s="18">
        <v>40.1</v>
      </c>
      <c r="F331" s="10">
        <v>1</v>
      </c>
      <c r="G331" s="11">
        <v>1.9723865877712033E-3</v>
      </c>
    </row>
    <row r="332" spans="1:7" x14ac:dyDescent="0.25">
      <c r="E332" s="18">
        <v>40.200000000000003</v>
      </c>
      <c r="F332" s="10">
        <v>1</v>
      </c>
      <c r="G332" s="11">
        <v>1.9723865877712033E-3</v>
      </c>
    </row>
    <row r="333" spans="1:7" x14ac:dyDescent="0.25">
      <c r="A333" t="s">
        <v>572</v>
      </c>
      <c r="B333" s="32" t="s">
        <v>2413</v>
      </c>
      <c r="C333" s="32" t="s">
        <v>2415</v>
      </c>
      <c r="D333" s="33" t="s">
        <v>2419</v>
      </c>
      <c r="E333" s="18">
        <v>40.299999999999997</v>
      </c>
      <c r="F333" s="10">
        <v>1</v>
      </c>
      <c r="G333" s="11">
        <v>1.9723865877712033E-3</v>
      </c>
    </row>
    <row r="334" spans="1:7" x14ac:dyDescent="0.25">
      <c r="A334" s="18" t="s">
        <v>52</v>
      </c>
      <c r="B334" s="10">
        <v>443</v>
      </c>
      <c r="C334" s="11">
        <v>0.87376725838264302</v>
      </c>
      <c r="D334">
        <f>AVERAGE(A334:A385)</f>
        <v>62.90625</v>
      </c>
      <c r="E334" s="18">
        <v>40.31</v>
      </c>
      <c r="F334" s="10">
        <v>1</v>
      </c>
      <c r="G334" s="11">
        <v>1.9723865877712033E-3</v>
      </c>
    </row>
    <row r="335" spans="1:7" x14ac:dyDescent="0.25">
      <c r="A335" s="18" t="s">
        <v>2421</v>
      </c>
      <c r="B335" s="10">
        <v>64</v>
      </c>
      <c r="C335" s="11">
        <v>0.12623274161735701</v>
      </c>
      <c r="E335" s="18">
        <v>40.57</v>
      </c>
      <c r="F335" s="10">
        <v>1</v>
      </c>
      <c r="G335" s="11">
        <v>1.9723865877712033E-3</v>
      </c>
    </row>
    <row r="336" spans="1:7" x14ac:dyDescent="0.25">
      <c r="A336" s="18" t="s">
        <v>581</v>
      </c>
      <c r="B336" s="10">
        <v>507</v>
      </c>
      <c r="C336" s="11">
        <v>1</v>
      </c>
      <c r="E336" s="18">
        <v>40.6</v>
      </c>
      <c r="F336" s="10">
        <v>2</v>
      </c>
      <c r="G336" s="11">
        <v>3.9447731755424065E-3</v>
      </c>
    </row>
    <row r="337" spans="1:7" x14ac:dyDescent="0.25">
      <c r="E337" s="18">
        <v>40.700000000000003</v>
      </c>
      <c r="F337" s="10">
        <v>1</v>
      </c>
      <c r="G337" s="11">
        <v>1.9723865877712033E-3</v>
      </c>
    </row>
    <row r="338" spans="1:7" x14ac:dyDescent="0.25">
      <c r="E338" s="18">
        <v>40.82</v>
      </c>
      <c r="F338" s="10">
        <v>1</v>
      </c>
      <c r="G338" s="11">
        <v>1.9723865877712033E-3</v>
      </c>
    </row>
    <row r="339" spans="1:7" x14ac:dyDescent="0.25">
      <c r="A339" t="s">
        <v>2422</v>
      </c>
      <c r="B339" s="32" t="s">
        <v>2413</v>
      </c>
      <c r="C339" s="32" t="s">
        <v>2415</v>
      </c>
      <c r="D339" s="33" t="s">
        <v>2419</v>
      </c>
      <c r="E339" s="18">
        <v>40.9</v>
      </c>
      <c r="F339" s="10">
        <v>1</v>
      </c>
      <c r="G339" s="11">
        <v>1.9723865877712033E-3</v>
      </c>
    </row>
    <row r="340" spans="1:7" x14ac:dyDescent="0.25">
      <c r="A340" s="18" t="s">
        <v>50</v>
      </c>
      <c r="B340" s="10">
        <v>462</v>
      </c>
      <c r="C340" s="11">
        <v>0.91124260355029585</v>
      </c>
      <c r="D340">
        <f>AVERAGE(A340:A391)</f>
        <v>66</v>
      </c>
      <c r="E340" s="18">
        <v>41.1</v>
      </c>
      <c r="F340" s="10">
        <v>3</v>
      </c>
      <c r="G340" s="11">
        <v>5.9171597633136093E-3</v>
      </c>
    </row>
    <row r="341" spans="1:7" x14ac:dyDescent="0.25">
      <c r="A341" s="18" t="s">
        <v>51</v>
      </c>
      <c r="B341" s="10">
        <v>45</v>
      </c>
      <c r="C341" s="11">
        <v>8.8757396449704137E-2</v>
      </c>
      <c r="E341" s="18">
        <v>41.52</v>
      </c>
      <c r="F341" s="10">
        <v>1</v>
      </c>
      <c r="G341" s="11">
        <v>1.9723865877712033E-3</v>
      </c>
    </row>
    <row r="342" spans="1:7" x14ac:dyDescent="0.25">
      <c r="A342" s="18" t="s">
        <v>581</v>
      </c>
      <c r="B342" s="10">
        <v>507</v>
      </c>
      <c r="C342" s="11">
        <v>1</v>
      </c>
      <c r="E342" s="18">
        <v>41.9</v>
      </c>
      <c r="F342" s="10">
        <v>1</v>
      </c>
      <c r="G342" s="11">
        <v>1.9723865877712033E-3</v>
      </c>
    </row>
    <row r="343" spans="1:7" x14ac:dyDescent="0.25">
      <c r="E343" s="18">
        <v>42</v>
      </c>
      <c r="F343" s="10">
        <v>1</v>
      </c>
      <c r="G343" s="11">
        <v>1.9723865877712033E-3</v>
      </c>
    </row>
    <row r="344" spans="1:7" x14ac:dyDescent="0.25">
      <c r="E344" s="18">
        <v>42.19</v>
      </c>
      <c r="F344" s="10">
        <v>1</v>
      </c>
      <c r="G344" s="11">
        <v>1.9723865877712033E-3</v>
      </c>
    </row>
    <row r="345" spans="1:7" x14ac:dyDescent="0.25">
      <c r="A345" t="s">
        <v>23</v>
      </c>
      <c r="B345" s="32" t="s">
        <v>2413</v>
      </c>
      <c r="C345" s="32" t="s">
        <v>2415</v>
      </c>
      <c r="D345" s="33" t="s">
        <v>2419</v>
      </c>
      <c r="E345" s="18">
        <v>42.3</v>
      </c>
      <c r="F345" s="10">
        <v>1</v>
      </c>
      <c r="G345" s="11">
        <v>1.9723865877712033E-3</v>
      </c>
    </row>
    <row r="346" spans="1:7" x14ac:dyDescent="0.25">
      <c r="A346" s="18" t="s">
        <v>50</v>
      </c>
      <c r="B346" s="10">
        <v>365</v>
      </c>
      <c r="C346" s="11">
        <v>0.71992110453648916</v>
      </c>
      <c r="D346">
        <f>AVERAGE(A346:A397)</f>
        <v>69.068181818181813</v>
      </c>
      <c r="E346" s="18">
        <v>42.7</v>
      </c>
      <c r="F346" s="10">
        <v>1</v>
      </c>
      <c r="G346" s="11">
        <v>1.9723865877712033E-3</v>
      </c>
    </row>
    <row r="347" spans="1:7" x14ac:dyDescent="0.25">
      <c r="A347" s="18" t="s">
        <v>51</v>
      </c>
      <c r="B347" s="10">
        <v>141</v>
      </c>
      <c r="C347" s="11">
        <v>0.27810650887573962</v>
      </c>
      <c r="E347" s="18">
        <v>42.9</v>
      </c>
      <c r="F347" s="10">
        <v>1</v>
      </c>
      <c r="G347" s="11">
        <v>1.9723865877712033E-3</v>
      </c>
    </row>
    <row r="348" spans="1:7" x14ac:dyDescent="0.25">
      <c r="A348" s="18" t="s">
        <v>2416</v>
      </c>
      <c r="B348" s="10">
        <v>1</v>
      </c>
      <c r="C348" s="11">
        <v>1.9723865877712033E-3</v>
      </c>
      <c r="E348" s="18">
        <v>43.4</v>
      </c>
      <c r="F348" s="10">
        <v>1</v>
      </c>
      <c r="G348" s="11">
        <v>1.9723865877712033E-3</v>
      </c>
    </row>
    <row r="349" spans="1:7" x14ac:dyDescent="0.25">
      <c r="A349" s="18" t="s">
        <v>581</v>
      </c>
      <c r="B349" s="10">
        <v>507</v>
      </c>
      <c r="C349" s="11">
        <v>1</v>
      </c>
      <c r="E349" s="18">
        <v>43.6</v>
      </c>
      <c r="F349" s="10">
        <v>2</v>
      </c>
      <c r="G349" s="11">
        <v>3.9447731755424065E-3</v>
      </c>
    </row>
    <row r="350" spans="1:7" x14ac:dyDescent="0.25">
      <c r="E350" s="18">
        <v>43.83</v>
      </c>
      <c r="F350" s="10">
        <v>1</v>
      </c>
      <c r="G350" s="11">
        <v>1.9723865877712033E-3</v>
      </c>
    </row>
    <row r="351" spans="1:7" x14ac:dyDescent="0.25">
      <c r="E351" s="18">
        <v>44</v>
      </c>
      <c r="F351" s="10">
        <v>1</v>
      </c>
      <c r="G351" s="11">
        <v>1.9723865877712033E-3</v>
      </c>
    </row>
    <row r="352" spans="1:7" x14ac:dyDescent="0.25">
      <c r="E352" s="18">
        <v>44.12</v>
      </c>
      <c r="F352" s="10">
        <v>1</v>
      </c>
      <c r="G352" s="11">
        <v>1.9723865877712033E-3</v>
      </c>
    </row>
    <row r="353" spans="1:7" x14ac:dyDescent="0.25">
      <c r="A353" t="s">
        <v>24</v>
      </c>
      <c r="B353" s="32" t="s">
        <v>2413</v>
      </c>
      <c r="C353" s="32" t="s">
        <v>2415</v>
      </c>
      <c r="D353" s="33" t="s">
        <v>2419</v>
      </c>
      <c r="E353" s="18">
        <v>44.6</v>
      </c>
      <c r="F353" s="10">
        <v>1</v>
      </c>
      <c r="G353" s="11">
        <v>1.9723865877712033E-3</v>
      </c>
    </row>
    <row r="354" spans="1:7" x14ac:dyDescent="0.25">
      <c r="A354" s="18">
        <v>38</v>
      </c>
      <c r="B354" s="10">
        <v>1</v>
      </c>
      <c r="C354" s="11">
        <v>1.9723865877712033E-3</v>
      </c>
      <c r="D354">
        <f>AVERAGE(A354:A475)</f>
        <v>116.58196721311475</v>
      </c>
      <c r="E354" s="18">
        <v>44.7</v>
      </c>
      <c r="F354" s="10">
        <v>1</v>
      </c>
      <c r="G354" s="11">
        <v>1.9723865877712033E-3</v>
      </c>
    </row>
    <row r="355" spans="1:7" x14ac:dyDescent="0.25">
      <c r="A355" s="18">
        <v>44</v>
      </c>
      <c r="B355" s="10">
        <v>1</v>
      </c>
      <c r="C355" s="11">
        <v>1.9723865877712033E-3</v>
      </c>
      <c r="E355" s="18">
        <v>46</v>
      </c>
      <c r="F355" s="10">
        <v>1</v>
      </c>
      <c r="G355" s="11">
        <v>1.9723865877712033E-3</v>
      </c>
    </row>
    <row r="356" spans="1:7" x14ac:dyDescent="0.25">
      <c r="A356" s="18">
        <v>46</v>
      </c>
      <c r="B356" s="10">
        <v>2</v>
      </c>
      <c r="C356" s="11">
        <v>3.9447731755424065E-3</v>
      </c>
      <c r="E356" s="18">
        <v>46.62</v>
      </c>
      <c r="F356" s="10">
        <v>1</v>
      </c>
      <c r="G356" s="11">
        <v>1.9723865877712033E-3</v>
      </c>
    </row>
    <row r="357" spans="1:7" x14ac:dyDescent="0.25">
      <c r="A357" s="18">
        <v>51</v>
      </c>
      <c r="B357" s="10">
        <v>1</v>
      </c>
      <c r="C357" s="11">
        <v>1.9723865877712033E-3</v>
      </c>
      <c r="E357" s="18">
        <v>46.72</v>
      </c>
      <c r="F357" s="10">
        <v>1</v>
      </c>
      <c r="G357" s="11">
        <v>1.9723865877712033E-3</v>
      </c>
    </row>
    <row r="358" spans="1:7" x14ac:dyDescent="0.25">
      <c r="A358" s="18">
        <v>52</v>
      </c>
      <c r="B358" s="10">
        <v>1</v>
      </c>
      <c r="C358" s="11">
        <v>1.9723865877712033E-3</v>
      </c>
      <c r="E358" s="18">
        <v>46.88</v>
      </c>
      <c r="F358" s="10">
        <v>1</v>
      </c>
      <c r="G358" s="11">
        <v>1.9723865877712033E-3</v>
      </c>
    </row>
    <row r="359" spans="1:7" x14ac:dyDescent="0.25">
      <c r="A359" s="18">
        <v>53</v>
      </c>
      <c r="B359" s="10">
        <v>2</v>
      </c>
      <c r="C359" s="11">
        <v>3.9447731755424065E-3</v>
      </c>
      <c r="E359" s="18">
        <v>46.9</v>
      </c>
      <c r="F359" s="10">
        <v>1</v>
      </c>
      <c r="G359" s="11">
        <v>1.9723865877712033E-3</v>
      </c>
    </row>
    <row r="360" spans="1:7" x14ac:dyDescent="0.25">
      <c r="A360" s="18">
        <v>54</v>
      </c>
      <c r="B360" s="10">
        <v>5</v>
      </c>
      <c r="C360" s="11">
        <v>9.8619329388560158E-3</v>
      </c>
      <c r="E360" s="18">
        <v>47.03</v>
      </c>
      <c r="F360" s="10">
        <v>1</v>
      </c>
      <c r="G360" s="11">
        <v>1.9723865877712033E-3</v>
      </c>
    </row>
    <row r="361" spans="1:7" x14ac:dyDescent="0.25">
      <c r="A361" s="18">
        <v>55</v>
      </c>
      <c r="B361" s="10">
        <v>2</v>
      </c>
      <c r="C361" s="11">
        <v>3.9447731755424065E-3</v>
      </c>
      <c r="E361" s="18">
        <v>47.78</v>
      </c>
      <c r="F361" s="10">
        <v>1</v>
      </c>
      <c r="G361" s="11">
        <v>1.9723865877712033E-3</v>
      </c>
    </row>
    <row r="362" spans="1:7" x14ac:dyDescent="0.25">
      <c r="A362" s="18">
        <v>56</v>
      </c>
      <c r="B362" s="10">
        <v>3</v>
      </c>
      <c r="C362" s="11">
        <v>5.9171597633136093E-3</v>
      </c>
      <c r="E362" s="18">
        <v>48.3</v>
      </c>
      <c r="F362" s="10">
        <v>1</v>
      </c>
      <c r="G362" s="11">
        <v>1.9723865877712033E-3</v>
      </c>
    </row>
    <row r="363" spans="1:7" x14ac:dyDescent="0.25">
      <c r="A363" s="18">
        <v>57</v>
      </c>
      <c r="B363" s="10">
        <v>2</v>
      </c>
      <c r="C363" s="11">
        <v>3.9447731755424065E-3</v>
      </c>
      <c r="E363" s="18">
        <v>48.4</v>
      </c>
      <c r="F363" s="10">
        <v>1</v>
      </c>
      <c r="G363" s="11">
        <v>1.9723865877712033E-3</v>
      </c>
    </row>
    <row r="364" spans="1:7" x14ac:dyDescent="0.25">
      <c r="A364" s="18">
        <v>58</v>
      </c>
      <c r="B364" s="10">
        <v>3</v>
      </c>
      <c r="C364" s="11">
        <v>5.9171597633136093E-3</v>
      </c>
      <c r="E364" s="18">
        <v>48.6</v>
      </c>
      <c r="F364" s="10">
        <v>1</v>
      </c>
      <c r="G364" s="11">
        <v>1.9723865877712033E-3</v>
      </c>
    </row>
    <row r="365" spans="1:7" x14ac:dyDescent="0.25">
      <c r="A365" s="18">
        <v>59</v>
      </c>
      <c r="B365" s="10">
        <v>3</v>
      </c>
      <c r="C365" s="11">
        <v>5.9171597633136093E-3</v>
      </c>
      <c r="E365" s="18">
        <v>48.93</v>
      </c>
      <c r="F365" s="10">
        <v>1</v>
      </c>
      <c r="G365" s="11">
        <v>1.9723865877712033E-3</v>
      </c>
    </row>
    <row r="366" spans="1:7" x14ac:dyDescent="0.25">
      <c r="A366" s="18">
        <v>60</v>
      </c>
      <c r="B366" s="10">
        <v>3</v>
      </c>
      <c r="C366" s="11">
        <v>5.9171597633136093E-3</v>
      </c>
      <c r="E366" s="18">
        <v>49.15</v>
      </c>
      <c r="F366" s="10">
        <v>1</v>
      </c>
      <c r="G366" s="11">
        <v>1.9723865877712033E-3</v>
      </c>
    </row>
    <row r="367" spans="1:7" x14ac:dyDescent="0.25">
      <c r="A367" s="18">
        <v>61</v>
      </c>
      <c r="B367" s="10">
        <v>1</v>
      </c>
      <c r="C367" s="11">
        <v>1.9723865877712033E-3</v>
      </c>
      <c r="E367" s="18">
        <v>50.15</v>
      </c>
      <c r="F367" s="10">
        <v>1</v>
      </c>
      <c r="G367" s="11">
        <v>1.9723865877712033E-3</v>
      </c>
    </row>
    <row r="368" spans="1:7" x14ac:dyDescent="0.25">
      <c r="A368" s="18">
        <v>62</v>
      </c>
      <c r="B368" s="10">
        <v>3</v>
      </c>
      <c r="C368" s="11">
        <v>5.9171597633136093E-3</v>
      </c>
      <c r="E368" s="18">
        <v>50.4</v>
      </c>
      <c r="F368" s="10">
        <v>1</v>
      </c>
      <c r="G368" s="11">
        <v>1.9723865877712033E-3</v>
      </c>
    </row>
    <row r="369" spans="1:8" x14ac:dyDescent="0.25">
      <c r="A369" s="18">
        <v>63</v>
      </c>
      <c r="B369" s="10">
        <v>3</v>
      </c>
      <c r="C369" s="11">
        <v>5.9171597633136093E-3</v>
      </c>
      <c r="E369" s="18">
        <v>51.27</v>
      </c>
      <c r="F369" s="10">
        <v>1</v>
      </c>
      <c r="G369" s="11">
        <v>1.9723865877712033E-3</v>
      </c>
    </row>
    <row r="370" spans="1:8" x14ac:dyDescent="0.25">
      <c r="A370" s="18">
        <v>64</v>
      </c>
      <c r="B370" s="10">
        <v>5</v>
      </c>
      <c r="C370" s="11">
        <v>9.8619329388560158E-3</v>
      </c>
      <c r="E370" s="18">
        <v>51.9</v>
      </c>
      <c r="F370" s="10">
        <v>1</v>
      </c>
      <c r="G370" s="11">
        <v>1.9723865877712033E-3</v>
      </c>
    </row>
    <row r="371" spans="1:8" x14ac:dyDescent="0.25">
      <c r="A371" s="18">
        <v>65</v>
      </c>
      <c r="B371" s="10">
        <v>4</v>
      </c>
      <c r="C371" s="11">
        <v>7.889546351084813E-3</v>
      </c>
      <c r="E371" s="18">
        <v>52.7</v>
      </c>
      <c r="F371" s="10">
        <v>1</v>
      </c>
      <c r="G371" s="11">
        <v>1.9723865877712033E-3</v>
      </c>
    </row>
    <row r="372" spans="1:8" x14ac:dyDescent="0.25">
      <c r="A372" s="18">
        <v>66</v>
      </c>
      <c r="B372" s="10">
        <v>9</v>
      </c>
      <c r="C372" s="11">
        <v>1.7751479289940829E-2</v>
      </c>
      <c r="E372" s="18">
        <v>54.1</v>
      </c>
      <c r="F372" s="10">
        <v>1</v>
      </c>
      <c r="G372" s="11">
        <v>1.9723865877712033E-3</v>
      </c>
    </row>
    <row r="373" spans="1:8" x14ac:dyDescent="0.25">
      <c r="A373" s="18">
        <v>67</v>
      </c>
      <c r="B373" s="10">
        <v>5</v>
      </c>
      <c r="C373" s="11">
        <v>9.8619329388560158E-3</v>
      </c>
      <c r="E373" s="18">
        <v>55.38</v>
      </c>
      <c r="F373" s="10">
        <v>1</v>
      </c>
      <c r="G373" s="11">
        <v>1.9723865877712033E-3</v>
      </c>
    </row>
    <row r="374" spans="1:8" x14ac:dyDescent="0.25">
      <c r="A374" s="18">
        <v>68</v>
      </c>
      <c r="B374" s="10">
        <v>4</v>
      </c>
      <c r="C374" s="11">
        <v>7.889546351084813E-3</v>
      </c>
      <c r="E374" s="18">
        <v>57.3</v>
      </c>
      <c r="F374" s="10">
        <v>1</v>
      </c>
      <c r="G374" s="11">
        <v>1.9723865877712033E-3</v>
      </c>
    </row>
    <row r="375" spans="1:8" x14ac:dyDescent="0.25">
      <c r="A375" s="18">
        <v>69</v>
      </c>
      <c r="B375" s="10">
        <v>5</v>
      </c>
      <c r="C375" s="11">
        <v>9.8619329388560158E-3</v>
      </c>
      <c r="E375" s="18" t="s">
        <v>2416</v>
      </c>
      <c r="F375" s="10">
        <v>6</v>
      </c>
      <c r="G375" s="11">
        <v>1.1834319526627219E-2</v>
      </c>
    </row>
    <row r="376" spans="1:8" x14ac:dyDescent="0.25">
      <c r="A376" s="18">
        <v>70</v>
      </c>
      <c r="B376" s="10">
        <v>7</v>
      </c>
      <c r="C376" s="11">
        <v>1.3806706114398421E-2</v>
      </c>
      <c r="E376" s="18" t="s">
        <v>581</v>
      </c>
      <c r="F376" s="10">
        <v>507</v>
      </c>
      <c r="G376" s="11">
        <v>1</v>
      </c>
    </row>
    <row r="377" spans="1:8" x14ac:dyDescent="0.25">
      <c r="A377" s="18">
        <v>71</v>
      </c>
      <c r="B377" s="10">
        <v>6</v>
      </c>
      <c r="C377" s="11">
        <v>1.1834319526627219E-2</v>
      </c>
    </row>
    <row r="378" spans="1:8" x14ac:dyDescent="0.25">
      <c r="A378" s="18">
        <v>72</v>
      </c>
      <c r="B378" s="10">
        <v>4</v>
      </c>
      <c r="C378" s="11">
        <v>7.889546351084813E-3</v>
      </c>
    </row>
    <row r="379" spans="1:8" x14ac:dyDescent="0.25">
      <c r="A379" s="18">
        <v>73</v>
      </c>
      <c r="B379" s="10">
        <v>4</v>
      </c>
      <c r="C379" s="11">
        <v>7.889546351084813E-3</v>
      </c>
    </row>
    <row r="380" spans="1:8" x14ac:dyDescent="0.25">
      <c r="A380" s="18">
        <v>74</v>
      </c>
      <c r="B380" s="10">
        <v>5</v>
      </c>
      <c r="C380" s="11">
        <v>9.8619329388560158E-3</v>
      </c>
      <c r="E380" t="s">
        <v>25</v>
      </c>
      <c r="F380" s="32" t="s">
        <v>2413</v>
      </c>
      <c r="G380" s="32" t="s">
        <v>2415</v>
      </c>
      <c r="H380" s="33" t="s">
        <v>2419</v>
      </c>
    </row>
    <row r="381" spans="1:8" x14ac:dyDescent="0.25">
      <c r="A381" s="18">
        <v>75</v>
      </c>
      <c r="B381" s="10">
        <v>4</v>
      </c>
      <c r="C381" s="11">
        <v>7.889546351084813E-3</v>
      </c>
      <c r="E381" s="18">
        <v>14</v>
      </c>
      <c r="F381" s="10">
        <v>1</v>
      </c>
      <c r="G381" s="11">
        <v>1.9723865877712033E-3</v>
      </c>
      <c r="H381">
        <f>AVERAGE(E381:E459)</f>
        <v>54.968354430379748</v>
      </c>
    </row>
    <row r="382" spans="1:8" x14ac:dyDescent="0.25">
      <c r="A382" s="18">
        <v>76</v>
      </c>
      <c r="B382" s="10">
        <v>9</v>
      </c>
      <c r="C382" s="11">
        <v>1.7751479289940829E-2</v>
      </c>
      <c r="E382" s="18">
        <v>15</v>
      </c>
      <c r="F382" s="10">
        <v>1</v>
      </c>
      <c r="G382" s="11">
        <v>1.9723865877712033E-3</v>
      </c>
    </row>
    <row r="383" spans="1:8" x14ac:dyDescent="0.25">
      <c r="A383" s="18">
        <v>77</v>
      </c>
      <c r="B383" s="10">
        <v>5</v>
      </c>
      <c r="C383" s="11">
        <v>9.8619329388560158E-3</v>
      </c>
      <c r="E383" s="18">
        <v>16</v>
      </c>
      <c r="F383" s="10">
        <v>1</v>
      </c>
      <c r="G383" s="11">
        <v>1.9723865877712033E-3</v>
      </c>
    </row>
    <row r="384" spans="1:8" x14ac:dyDescent="0.25">
      <c r="A384" s="18">
        <v>78</v>
      </c>
      <c r="B384" s="10">
        <v>9</v>
      </c>
      <c r="C384" s="11">
        <v>1.7751479289940829E-2</v>
      </c>
      <c r="E384" s="18">
        <v>18</v>
      </c>
      <c r="F384" s="10">
        <v>2</v>
      </c>
      <c r="G384" s="11">
        <v>3.9447731755424065E-3</v>
      </c>
    </row>
    <row r="385" spans="1:7" x14ac:dyDescent="0.25">
      <c r="A385" s="18">
        <v>79</v>
      </c>
      <c r="B385" s="10">
        <v>8</v>
      </c>
      <c r="C385" s="11">
        <v>1.5779092702169626E-2</v>
      </c>
      <c r="E385" s="18">
        <v>19</v>
      </c>
      <c r="F385" s="10">
        <v>1</v>
      </c>
      <c r="G385" s="11">
        <v>1.9723865877712033E-3</v>
      </c>
    </row>
    <row r="386" spans="1:7" x14ac:dyDescent="0.25">
      <c r="A386" s="18">
        <v>80</v>
      </c>
      <c r="B386" s="10">
        <v>12</v>
      </c>
      <c r="C386" s="11">
        <v>2.3668639053254437E-2</v>
      </c>
      <c r="E386" s="18">
        <v>21</v>
      </c>
      <c r="F386" s="10">
        <v>1</v>
      </c>
      <c r="G386" s="11">
        <v>1.9723865877712033E-3</v>
      </c>
    </row>
    <row r="387" spans="1:7" x14ac:dyDescent="0.25">
      <c r="A387" s="18">
        <v>81</v>
      </c>
      <c r="B387" s="10">
        <v>3</v>
      </c>
      <c r="C387" s="11">
        <v>5.9171597633136093E-3</v>
      </c>
      <c r="E387" s="18">
        <v>22</v>
      </c>
      <c r="F387" s="10">
        <v>1</v>
      </c>
      <c r="G387" s="11">
        <v>1.9723865877712033E-3</v>
      </c>
    </row>
    <row r="388" spans="1:7" x14ac:dyDescent="0.25">
      <c r="A388" s="18">
        <v>82</v>
      </c>
      <c r="B388" s="10">
        <v>5</v>
      </c>
      <c r="C388" s="11">
        <v>9.8619329388560158E-3</v>
      </c>
      <c r="E388" s="18">
        <v>24</v>
      </c>
      <c r="F388" s="10">
        <v>4</v>
      </c>
      <c r="G388" s="11">
        <v>7.889546351084813E-3</v>
      </c>
    </row>
    <row r="389" spans="1:7" x14ac:dyDescent="0.25">
      <c r="A389" s="18">
        <v>83</v>
      </c>
      <c r="B389" s="10">
        <v>3</v>
      </c>
      <c r="C389" s="11">
        <v>5.9171597633136093E-3</v>
      </c>
      <c r="E389" s="18">
        <v>25</v>
      </c>
      <c r="F389" s="10">
        <v>3</v>
      </c>
      <c r="G389" s="11">
        <v>5.9171597633136093E-3</v>
      </c>
    </row>
    <row r="390" spans="1:7" x14ac:dyDescent="0.25">
      <c r="A390" s="18">
        <v>84</v>
      </c>
      <c r="B390" s="10">
        <v>2</v>
      </c>
      <c r="C390" s="11">
        <v>3.9447731755424065E-3</v>
      </c>
      <c r="E390" s="18">
        <v>26</v>
      </c>
      <c r="F390" s="10">
        <v>2</v>
      </c>
      <c r="G390" s="11">
        <v>3.9447731755424065E-3</v>
      </c>
    </row>
    <row r="391" spans="1:7" x14ac:dyDescent="0.25">
      <c r="A391" s="18">
        <v>85</v>
      </c>
      <c r="B391" s="10">
        <v>7</v>
      </c>
      <c r="C391" s="11">
        <v>1.3806706114398421E-2</v>
      </c>
      <c r="E391" s="18">
        <v>27</v>
      </c>
      <c r="F391" s="10">
        <v>3</v>
      </c>
      <c r="G391" s="11">
        <v>5.9171597633136093E-3</v>
      </c>
    </row>
    <row r="392" spans="1:7" x14ac:dyDescent="0.25">
      <c r="A392" s="18">
        <v>86</v>
      </c>
      <c r="B392" s="10">
        <v>7</v>
      </c>
      <c r="C392" s="11">
        <v>1.3806706114398421E-2</v>
      </c>
      <c r="E392" s="18">
        <v>28</v>
      </c>
      <c r="F392" s="10">
        <v>3</v>
      </c>
      <c r="G392" s="11">
        <v>5.9171597633136093E-3</v>
      </c>
    </row>
    <row r="393" spans="1:7" x14ac:dyDescent="0.25">
      <c r="A393" s="18">
        <v>87</v>
      </c>
      <c r="B393" s="10">
        <v>2</v>
      </c>
      <c r="C393" s="11">
        <v>3.9447731755424065E-3</v>
      </c>
      <c r="E393" s="18">
        <v>29</v>
      </c>
      <c r="F393" s="10">
        <v>2</v>
      </c>
      <c r="G393" s="11">
        <v>3.9447731755424065E-3</v>
      </c>
    </row>
    <row r="394" spans="1:7" x14ac:dyDescent="0.25">
      <c r="A394" s="18">
        <v>88</v>
      </c>
      <c r="B394" s="10">
        <v>7</v>
      </c>
      <c r="C394" s="11">
        <v>1.3806706114398421E-2</v>
      </c>
      <c r="E394" s="18">
        <v>30</v>
      </c>
      <c r="F394" s="10">
        <v>6</v>
      </c>
      <c r="G394" s="11">
        <v>1.1834319526627219E-2</v>
      </c>
    </row>
    <row r="395" spans="1:7" x14ac:dyDescent="0.25">
      <c r="A395" s="18">
        <v>89</v>
      </c>
      <c r="B395" s="10">
        <v>4</v>
      </c>
      <c r="C395" s="11">
        <v>7.889546351084813E-3</v>
      </c>
      <c r="E395" s="18">
        <v>31</v>
      </c>
      <c r="F395" s="10">
        <v>4</v>
      </c>
      <c r="G395" s="11">
        <v>7.889546351084813E-3</v>
      </c>
    </row>
    <row r="396" spans="1:7" x14ac:dyDescent="0.25">
      <c r="A396" s="18">
        <v>90</v>
      </c>
      <c r="B396" s="10">
        <v>4</v>
      </c>
      <c r="C396" s="11">
        <v>7.889546351084813E-3</v>
      </c>
      <c r="E396" s="18">
        <v>32</v>
      </c>
      <c r="F396" s="10">
        <v>3</v>
      </c>
      <c r="G396" s="11">
        <v>5.9171597633136093E-3</v>
      </c>
    </row>
    <row r="397" spans="1:7" x14ac:dyDescent="0.25">
      <c r="A397" s="18">
        <v>91</v>
      </c>
      <c r="B397" s="10">
        <v>3</v>
      </c>
      <c r="C397" s="11">
        <v>5.9171597633136093E-3</v>
      </c>
      <c r="E397" s="18">
        <v>33</v>
      </c>
      <c r="F397" s="10">
        <v>12</v>
      </c>
      <c r="G397" s="11">
        <v>2.3668639053254437E-2</v>
      </c>
    </row>
    <row r="398" spans="1:7" x14ac:dyDescent="0.25">
      <c r="A398" s="18">
        <v>92</v>
      </c>
      <c r="B398" s="10">
        <v>11</v>
      </c>
      <c r="C398" s="11">
        <v>2.1696252465483234E-2</v>
      </c>
      <c r="E398" s="18">
        <v>34</v>
      </c>
      <c r="F398" s="10">
        <v>4</v>
      </c>
      <c r="G398" s="11">
        <v>7.889546351084813E-3</v>
      </c>
    </row>
    <row r="399" spans="1:7" x14ac:dyDescent="0.25">
      <c r="A399" s="18">
        <v>93</v>
      </c>
      <c r="B399" s="10">
        <v>7</v>
      </c>
      <c r="C399" s="11">
        <v>1.3806706114398421E-2</v>
      </c>
      <c r="E399" s="18">
        <v>35</v>
      </c>
      <c r="F399" s="10">
        <v>5</v>
      </c>
      <c r="G399" s="11">
        <v>9.8619329388560158E-3</v>
      </c>
    </row>
    <row r="400" spans="1:7" x14ac:dyDescent="0.25">
      <c r="A400" s="18">
        <v>94</v>
      </c>
      <c r="B400" s="10">
        <v>3</v>
      </c>
      <c r="C400" s="11">
        <v>5.9171597633136093E-3</v>
      </c>
      <c r="E400" s="18">
        <v>36</v>
      </c>
      <c r="F400" s="10">
        <v>2</v>
      </c>
      <c r="G400" s="11">
        <v>3.9447731755424065E-3</v>
      </c>
    </row>
    <row r="401" spans="1:7" x14ac:dyDescent="0.25">
      <c r="A401" s="18">
        <v>96</v>
      </c>
      <c r="B401" s="10">
        <v>8</v>
      </c>
      <c r="C401" s="11">
        <v>1.5779092702169626E-2</v>
      </c>
      <c r="E401" s="18">
        <v>37</v>
      </c>
      <c r="F401" s="10">
        <v>7</v>
      </c>
      <c r="G401" s="11">
        <v>1.3806706114398421E-2</v>
      </c>
    </row>
    <row r="402" spans="1:7" x14ac:dyDescent="0.25">
      <c r="A402" s="18">
        <v>97</v>
      </c>
      <c r="B402" s="10">
        <v>1</v>
      </c>
      <c r="C402" s="11">
        <v>1.9723865877712033E-3</v>
      </c>
      <c r="E402" s="18">
        <v>38</v>
      </c>
      <c r="F402" s="10">
        <v>2</v>
      </c>
      <c r="G402" s="11">
        <v>3.9447731755424065E-3</v>
      </c>
    </row>
    <row r="403" spans="1:7" x14ac:dyDescent="0.25">
      <c r="A403" s="18">
        <v>98</v>
      </c>
      <c r="B403" s="10">
        <v>10</v>
      </c>
      <c r="C403" s="11">
        <v>1.9723865877712032E-2</v>
      </c>
      <c r="E403" s="18">
        <v>39</v>
      </c>
      <c r="F403" s="10">
        <v>6</v>
      </c>
      <c r="G403" s="11">
        <v>1.1834319526627219E-2</v>
      </c>
    </row>
    <row r="404" spans="1:7" x14ac:dyDescent="0.25">
      <c r="A404" s="18">
        <v>99</v>
      </c>
      <c r="B404" s="10">
        <v>6</v>
      </c>
      <c r="C404" s="11">
        <v>1.1834319526627219E-2</v>
      </c>
      <c r="E404" s="18">
        <v>40</v>
      </c>
      <c r="F404" s="10">
        <v>7</v>
      </c>
      <c r="G404" s="11">
        <v>1.3806706114398421E-2</v>
      </c>
    </row>
    <row r="405" spans="1:7" x14ac:dyDescent="0.25">
      <c r="A405" s="18">
        <v>100</v>
      </c>
      <c r="B405" s="10">
        <v>7</v>
      </c>
      <c r="C405" s="11">
        <v>1.3806706114398421E-2</v>
      </c>
      <c r="E405" s="18">
        <v>41</v>
      </c>
      <c r="F405" s="10">
        <v>7</v>
      </c>
      <c r="G405" s="11">
        <v>1.3806706114398421E-2</v>
      </c>
    </row>
    <row r="406" spans="1:7" x14ac:dyDescent="0.25">
      <c r="A406" s="18">
        <v>101</v>
      </c>
      <c r="B406" s="10">
        <v>4</v>
      </c>
      <c r="C406" s="11">
        <v>7.889546351084813E-3</v>
      </c>
      <c r="E406" s="18">
        <v>42</v>
      </c>
      <c r="F406" s="10">
        <v>8</v>
      </c>
      <c r="G406" s="11">
        <v>1.5779092702169626E-2</v>
      </c>
    </row>
    <row r="407" spans="1:7" x14ac:dyDescent="0.25">
      <c r="A407" s="18">
        <v>102</v>
      </c>
      <c r="B407" s="10">
        <v>6</v>
      </c>
      <c r="C407" s="11">
        <v>1.1834319526627219E-2</v>
      </c>
      <c r="E407" s="18">
        <v>43</v>
      </c>
      <c r="F407" s="10">
        <v>3</v>
      </c>
      <c r="G407" s="11">
        <v>5.9171597633136093E-3</v>
      </c>
    </row>
    <row r="408" spans="1:7" x14ac:dyDescent="0.25">
      <c r="A408" s="18">
        <v>103</v>
      </c>
      <c r="B408" s="10">
        <v>7</v>
      </c>
      <c r="C408" s="11">
        <v>1.3806706114398421E-2</v>
      </c>
      <c r="E408" s="18">
        <v>44</v>
      </c>
      <c r="F408" s="10">
        <v>7</v>
      </c>
      <c r="G408" s="11">
        <v>1.3806706114398421E-2</v>
      </c>
    </row>
    <row r="409" spans="1:7" x14ac:dyDescent="0.25">
      <c r="A409" s="18">
        <v>104</v>
      </c>
      <c r="B409" s="10">
        <v>3</v>
      </c>
      <c r="C409" s="11">
        <v>5.9171597633136093E-3</v>
      </c>
      <c r="E409" s="18">
        <v>45</v>
      </c>
      <c r="F409" s="10">
        <v>7</v>
      </c>
      <c r="G409" s="11">
        <v>1.3806706114398421E-2</v>
      </c>
    </row>
    <row r="410" spans="1:7" x14ac:dyDescent="0.25">
      <c r="A410" s="18">
        <v>105</v>
      </c>
      <c r="B410" s="10">
        <v>4</v>
      </c>
      <c r="C410" s="11">
        <v>7.889546351084813E-3</v>
      </c>
      <c r="E410" s="18">
        <v>46</v>
      </c>
      <c r="F410" s="10">
        <v>9</v>
      </c>
      <c r="G410" s="11">
        <v>1.7751479289940829E-2</v>
      </c>
    </row>
    <row r="411" spans="1:7" x14ac:dyDescent="0.25">
      <c r="A411" s="18">
        <v>106</v>
      </c>
      <c r="B411" s="10">
        <v>5</v>
      </c>
      <c r="C411" s="11">
        <v>9.8619329388560158E-3</v>
      </c>
      <c r="E411" s="18">
        <v>47</v>
      </c>
      <c r="F411" s="10">
        <v>7</v>
      </c>
      <c r="G411" s="11">
        <v>1.3806706114398421E-2</v>
      </c>
    </row>
    <row r="412" spans="1:7" x14ac:dyDescent="0.25">
      <c r="A412" s="18">
        <v>107</v>
      </c>
      <c r="B412" s="10">
        <v>5</v>
      </c>
      <c r="C412" s="11">
        <v>9.8619329388560158E-3</v>
      </c>
      <c r="E412" s="18">
        <v>48</v>
      </c>
      <c r="F412" s="10">
        <v>9</v>
      </c>
      <c r="G412" s="11">
        <v>1.7751479289940829E-2</v>
      </c>
    </row>
    <row r="413" spans="1:7" x14ac:dyDescent="0.25">
      <c r="A413" s="18">
        <v>108</v>
      </c>
      <c r="B413" s="10">
        <v>3</v>
      </c>
      <c r="C413" s="11">
        <v>5.9171597633136093E-3</v>
      </c>
      <c r="E413" s="18">
        <v>49</v>
      </c>
      <c r="F413" s="10">
        <v>10</v>
      </c>
      <c r="G413" s="11">
        <v>1.9723865877712032E-2</v>
      </c>
    </row>
    <row r="414" spans="1:7" x14ac:dyDescent="0.25">
      <c r="A414" s="18">
        <v>109</v>
      </c>
      <c r="B414" s="10">
        <v>5</v>
      </c>
      <c r="C414" s="11">
        <v>9.8619329388560158E-3</v>
      </c>
      <c r="E414" s="18">
        <v>50</v>
      </c>
      <c r="F414" s="10">
        <v>4</v>
      </c>
      <c r="G414" s="11">
        <v>7.889546351084813E-3</v>
      </c>
    </row>
    <row r="415" spans="1:7" x14ac:dyDescent="0.25">
      <c r="A415" s="18">
        <v>110</v>
      </c>
      <c r="B415" s="10">
        <v>4</v>
      </c>
      <c r="C415" s="11">
        <v>7.889546351084813E-3</v>
      </c>
      <c r="E415" s="18">
        <v>51</v>
      </c>
      <c r="F415" s="10">
        <v>5</v>
      </c>
      <c r="G415" s="11">
        <v>9.8619329388560158E-3</v>
      </c>
    </row>
    <row r="416" spans="1:7" x14ac:dyDescent="0.25">
      <c r="A416" s="18">
        <v>111</v>
      </c>
      <c r="B416" s="10">
        <v>3</v>
      </c>
      <c r="C416" s="11">
        <v>5.9171597633136093E-3</v>
      </c>
      <c r="E416" s="18">
        <v>51.8</v>
      </c>
      <c r="F416" s="10">
        <v>1</v>
      </c>
      <c r="G416" s="11">
        <v>1.9723865877712033E-3</v>
      </c>
    </row>
    <row r="417" spans="1:7" x14ac:dyDescent="0.25">
      <c r="A417" s="18">
        <v>112</v>
      </c>
      <c r="B417" s="10">
        <v>5</v>
      </c>
      <c r="C417" s="11">
        <v>9.8619329388560158E-3</v>
      </c>
      <c r="E417" s="18">
        <v>52</v>
      </c>
      <c r="F417" s="10">
        <v>5</v>
      </c>
      <c r="G417" s="11">
        <v>9.8619329388560158E-3</v>
      </c>
    </row>
    <row r="418" spans="1:7" x14ac:dyDescent="0.25">
      <c r="A418" s="18">
        <v>113</v>
      </c>
      <c r="B418" s="10">
        <v>1</v>
      </c>
      <c r="C418" s="11">
        <v>1.9723865877712033E-3</v>
      </c>
      <c r="E418" s="18">
        <v>53</v>
      </c>
      <c r="F418" s="10">
        <v>2</v>
      </c>
      <c r="G418" s="11">
        <v>3.9447731755424065E-3</v>
      </c>
    </row>
    <row r="419" spans="1:7" x14ac:dyDescent="0.25">
      <c r="A419" s="18">
        <v>114</v>
      </c>
      <c r="B419" s="10">
        <v>3</v>
      </c>
      <c r="C419" s="11">
        <v>5.9171597633136093E-3</v>
      </c>
      <c r="E419" s="18">
        <v>53.7</v>
      </c>
      <c r="F419" s="10">
        <v>1</v>
      </c>
      <c r="G419" s="11">
        <v>1.9723865877712033E-3</v>
      </c>
    </row>
    <row r="420" spans="1:7" x14ac:dyDescent="0.25">
      <c r="A420" s="18">
        <v>115</v>
      </c>
      <c r="B420" s="10">
        <v>2</v>
      </c>
      <c r="C420" s="11">
        <v>3.9447731755424065E-3</v>
      </c>
      <c r="E420" s="18">
        <v>54</v>
      </c>
      <c r="F420" s="10">
        <v>5</v>
      </c>
      <c r="G420" s="11">
        <v>9.8619329388560158E-3</v>
      </c>
    </row>
    <row r="421" spans="1:7" x14ac:dyDescent="0.25">
      <c r="A421" s="18">
        <v>116</v>
      </c>
      <c r="B421" s="10">
        <v>2</v>
      </c>
      <c r="C421" s="11">
        <v>3.9447731755424065E-3</v>
      </c>
      <c r="E421" s="18">
        <v>55</v>
      </c>
      <c r="F421" s="10">
        <v>6</v>
      </c>
      <c r="G421" s="11">
        <v>1.1834319526627219E-2</v>
      </c>
    </row>
    <row r="422" spans="1:7" x14ac:dyDescent="0.25">
      <c r="A422" s="18">
        <v>117</v>
      </c>
      <c r="B422" s="10">
        <v>2</v>
      </c>
      <c r="C422" s="11">
        <v>3.9447731755424065E-3</v>
      </c>
      <c r="E422" s="18">
        <v>56</v>
      </c>
      <c r="F422" s="10">
        <v>11</v>
      </c>
      <c r="G422" s="11">
        <v>2.1696252465483234E-2</v>
      </c>
    </row>
    <row r="423" spans="1:7" x14ac:dyDescent="0.25">
      <c r="A423" s="18">
        <v>118</v>
      </c>
      <c r="B423" s="10">
        <v>3</v>
      </c>
      <c r="C423" s="11">
        <v>5.9171597633136093E-3</v>
      </c>
      <c r="E423" s="18">
        <v>57</v>
      </c>
      <c r="F423" s="10">
        <v>6</v>
      </c>
      <c r="G423" s="11">
        <v>1.1834319526627219E-2</v>
      </c>
    </row>
    <row r="424" spans="1:7" x14ac:dyDescent="0.25">
      <c r="A424" s="18">
        <v>119</v>
      </c>
      <c r="B424" s="10">
        <v>5</v>
      </c>
      <c r="C424" s="11">
        <v>9.8619329388560158E-3</v>
      </c>
      <c r="E424" s="18">
        <v>58</v>
      </c>
      <c r="F424" s="10">
        <v>5</v>
      </c>
      <c r="G424" s="11">
        <v>9.8619329388560158E-3</v>
      </c>
    </row>
    <row r="425" spans="1:7" x14ac:dyDescent="0.25">
      <c r="A425" s="18">
        <v>120</v>
      </c>
      <c r="B425" s="10">
        <v>3</v>
      </c>
      <c r="C425" s="11">
        <v>5.9171597633136093E-3</v>
      </c>
      <c r="E425" s="18">
        <v>59</v>
      </c>
      <c r="F425" s="10">
        <v>7</v>
      </c>
      <c r="G425" s="11">
        <v>1.3806706114398421E-2</v>
      </c>
    </row>
    <row r="426" spans="1:7" x14ac:dyDescent="0.25">
      <c r="A426" s="18">
        <v>121</v>
      </c>
      <c r="B426" s="10">
        <v>4</v>
      </c>
      <c r="C426" s="11">
        <v>7.889546351084813E-3</v>
      </c>
      <c r="E426" s="18">
        <v>60</v>
      </c>
      <c r="F426" s="10">
        <v>7</v>
      </c>
      <c r="G426" s="11">
        <v>1.3806706114398421E-2</v>
      </c>
    </row>
    <row r="427" spans="1:7" x14ac:dyDescent="0.25">
      <c r="A427" s="18">
        <v>122</v>
      </c>
      <c r="B427" s="10">
        <v>2</v>
      </c>
      <c r="C427" s="11">
        <v>3.9447731755424065E-3</v>
      </c>
      <c r="E427" s="18">
        <v>61</v>
      </c>
      <c r="F427" s="10">
        <v>4</v>
      </c>
      <c r="G427" s="11">
        <v>7.889546351084813E-3</v>
      </c>
    </row>
    <row r="428" spans="1:7" x14ac:dyDescent="0.25">
      <c r="A428" s="18">
        <v>124</v>
      </c>
      <c r="B428" s="10">
        <v>2</v>
      </c>
      <c r="C428" s="11">
        <v>3.9447731755424065E-3</v>
      </c>
      <c r="E428" s="18">
        <v>62</v>
      </c>
      <c r="F428" s="10">
        <v>5</v>
      </c>
      <c r="G428" s="11">
        <v>9.8619329388560158E-3</v>
      </c>
    </row>
    <row r="429" spans="1:7" x14ac:dyDescent="0.25">
      <c r="A429" s="18">
        <v>125</v>
      </c>
      <c r="B429" s="10">
        <v>1</v>
      </c>
      <c r="C429" s="11">
        <v>1.9723865877712033E-3</v>
      </c>
      <c r="E429" s="18">
        <v>63</v>
      </c>
      <c r="F429" s="10">
        <v>6</v>
      </c>
      <c r="G429" s="11">
        <v>1.1834319526627219E-2</v>
      </c>
    </row>
    <row r="430" spans="1:7" x14ac:dyDescent="0.25">
      <c r="A430" s="18">
        <v>126</v>
      </c>
      <c r="B430" s="10">
        <v>1</v>
      </c>
      <c r="C430" s="11">
        <v>1.9723865877712033E-3</v>
      </c>
      <c r="E430" s="18">
        <v>64</v>
      </c>
      <c r="F430" s="10">
        <v>7</v>
      </c>
      <c r="G430" s="11">
        <v>1.3806706114398421E-2</v>
      </c>
    </row>
    <row r="431" spans="1:7" x14ac:dyDescent="0.25">
      <c r="A431" s="18">
        <v>127</v>
      </c>
      <c r="B431" s="10">
        <v>2</v>
      </c>
      <c r="C431" s="11">
        <v>3.9447731755424065E-3</v>
      </c>
      <c r="E431" s="18">
        <v>65</v>
      </c>
      <c r="F431" s="10">
        <v>2</v>
      </c>
      <c r="G431" s="11">
        <v>3.9447731755424065E-3</v>
      </c>
    </row>
    <row r="432" spans="1:7" x14ac:dyDescent="0.25">
      <c r="A432" s="18">
        <v>129</v>
      </c>
      <c r="B432" s="10">
        <v>1</v>
      </c>
      <c r="C432" s="11">
        <v>1.9723865877712033E-3</v>
      </c>
      <c r="E432" s="18">
        <v>66</v>
      </c>
      <c r="F432" s="10">
        <v>5</v>
      </c>
      <c r="G432" s="11">
        <v>9.8619329388560158E-3</v>
      </c>
    </row>
    <row r="433" spans="1:7" x14ac:dyDescent="0.25">
      <c r="A433" s="18">
        <v>130</v>
      </c>
      <c r="B433" s="10">
        <v>2</v>
      </c>
      <c r="C433" s="11">
        <v>3.9447731755424065E-3</v>
      </c>
      <c r="E433" s="18">
        <v>67</v>
      </c>
      <c r="F433" s="10">
        <v>7</v>
      </c>
      <c r="G433" s="11">
        <v>1.3806706114398421E-2</v>
      </c>
    </row>
    <row r="434" spans="1:7" x14ac:dyDescent="0.25">
      <c r="A434" s="18">
        <v>131</v>
      </c>
      <c r="B434" s="10">
        <v>2</v>
      </c>
      <c r="C434" s="11">
        <v>3.9447731755424065E-3</v>
      </c>
      <c r="E434" s="18">
        <v>68</v>
      </c>
      <c r="F434" s="10">
        <v>5</v>
      </c>
      <c r="G434" s="11">
        <v>9.8619329388560158E-3</v>
      </c>
    </row>
    <row r="435" spans="1:7" x14ac:dyDescent="0.25">
      <c r="A435" s="18">
        <v>132</v>
      </c>
      <c r="B435" s="10">
        <v>3</v>
      </c>
      <c r="C435" s="11">
        <v>5.9171597633136093E-3</v>
      </c>
      <c r="E435" s="18">
        <v>69</v>
      </c>
      <c r="F435" s="10">
        <v>7</v>
      </c>
      <c r="G435" s="11">
        <v>1.3806706114398421E-2</v>
      </c>
    </row>
    <row r="436" spans="1:7" x14ac:dyDescent="0.25">
      <c r="A436" s="18">
        <v>133</v>
      </c>
      <c r="B436" s="10">
        <v>3</v>
      </c>
      <c r="C436" s="11">
        <v>5.9171597633136093E-3</v>
      </c>
      <c r="E436" s="18">
        <v>70</v>
      </c>
      <c r="F436" s="10">
        <v>10</v>
      </c>
      <c r="G436" s="11">
        <v>1.9723865877712032E-2</v>
      </c>
    </row>
    <row r="437" spans="1:7" x14ac:dyDescent="0.25">
      <c r="A437" s="18">
        <v>134</v>
      </c>
      <c r="B437" s="10">
        <v>1</v>
      </c>
      <c r="C437" s="11">
        <v>1.9723865877712033E-3</v>
      </c>
      <c r="E437" s="18">
        <v>71</v>
      </c>
      <c r="F437" s="10">
        <v>5</v>
      </c>
      <c r="G437" s="11">
        <v>9.8619329388560158E-3</v>
      </c>
    </row>
    <row r="438" spans="1:7" x14ac:dyDescent="0.25">
      <c r="A438" s="18">
        <v>135</v>
      </c>
      <c r="B438" s="10">
        <v>2</v>
      </c>
      <c r="C438" s="11">
        <v>3.9447731755424065E-3</v>
      </c>
      <c r="E438" s="18">
        <v>72</v>
      </c>
      <c r="F438" s="10">
        <v>7</v>
      </c>
      <c r="G438" s="11">
        <v>1.3806706114398421E-2</v>
      </c>
    </row>
    <row r="439" spans="1:7" x14ac:dyDescent="0.25">
      <c r="A439" s="18">
        <v>137</v>
      </c>
      <c r="B439" s="10">
        <v>3</v>
      </c>
      <c r="C439" s="11">
        <v>5.9171597633136093E-3</v>
      </c>
      <c r="E439" s="18">
        <v>73</v>
      </c>
      <c r="F439" s="10">
        <v>5</v>
      </c>
      <c r="G439" s="11">
        <v>9.8619329388560158E-3</v>
      </c>
    </row>
    <row r="440" spans="1:7" x14ac:dyDescent="0.25">
      <c r="A440" s="18">
        <v>138</v>
      </c>
      <c r="B440" s="10">
        <v>1</v>
      </c>
      <c r="C440" s="11">
        <v>1.9723865877712033E-3</v>
      </c>
      <c r="E440" s="18">
        <v>74</v>
      </c>
      <c r="F440" s="10">
        <v>6</v>
      </c>
      <c r="G440" s="11">
        <v>1.1834319526627219E-2</v>
      </c>
    </row>
    <row r="441" spans="1:7" x14ac:dyDescent="0.25">
      <c r="A441" s="18">
        <v>139</v>
      </c>
      <c r="B441" s="10">
        <v>1</v>
      </c>
      <c r="C441" s="11">
        <v>1.9723865877712033E-3</v>
      </c>
      <c r="E441" s="18">
        <v>75</v>
      </c>
      <c r="F441" s="10">
        <v>6</v>
      </c>
      <c r="G441" s="11">
        <v>1.1834319526627219E-2</v>
      </c>
    </row>
    <row r="442" spans="1:7" x14ac:dyDescent="0.25">
      <c r="A442" s="18">
        <v>140</v>
      </c>
      <c r="B442" s="10">
        <v>2</v>
      </c>
      <c r="C442" s="11">
        <v>3.9447731755424065E-3</v>
      </c>
      <c r="E442" s="18">
        <v>76</v>
      </c>
      <c r="F442" s="10">
        <v>1</v>
      </c>
      <c r="G442" s="11">
        <v>1.9723865877712033E-3</v>
      </c>
    </row>
    <row r="443" spans="1:7" x14ac:dyDescent="0.25">
      <c r="A443" s="18">
        <v>142</v>
      </c>
      <c r="B443" s="10">
        <v>3</v>
      </c>
      <c r="C443" s="11">
        <v>5.9171597633136093E-3</v>
      </c>
      <c r="E443" s="18">
        <v>77</v>
      </c>
      <c r="F443" s="10">
        <v>4</v>
      </c>
      <c r="G443" s="11">
        <v>7.889546351084813E-3</v>
      </c>
    </row>
    <row r="444" spans="1:7" x14ac:dyDescent="0.25">
      <c r="A444" s="18">
        <v>143</v>
      </c>
      <c r="B444" s="10">
        <v>2</v>
      </c>
      <c r="C444" s="11">
        <v>3.9447731755424065E-3</v>
      </c>
      <c r="E444" s="18">
        <v>78</v>
      </c>
      <c r="F444" s="10">
        <v>9</v>
      </c>
      <c r="G444" s="11">
        <v>1.7751479289940829E-2</v>
      </c>
    </row>
    <row r="445" spans="1:7" x14ac:dyDescent="0.25">
      <c r="A445" s="18">
        <v>144</v>
      </c>
      <c r="B445" s="10">
        <v>1</v>
      </c>
      <c r="C445" s="11">
        <v>1.9723865877712033E-3</v>
      </c>
      <c r="E445" s="18">
        <v>79</v>
      </c>
      <c r="F445" s="10">
        <v>6</v>
      </c>
      <c r="G445" s="11">
        <v>1.1834319526627219E-2</v>
      </c>
    </row>
    <row r="446" spans="1:7" x14ac:dyDescent="0.25">
      <c r="A446" s="18">
        <v>145</v>
      </c>
      <c r="B446" s="10">
        <v>3</v>
      </c>
      <c r="C446" s="11">
        <v>5.9171597633136093E-3</v>
      </c>
      <c r="E446" s="18">
        <v>80</v>
      </c>
      <c r="F446" s="10">
        <v>5</v>
      </c>
      <c r="G446" s="11">
        <v>9.8619329388560158E-3</v>
      </c>
    </row>
    <row r="447" spans="1:7" x14ac:dyDescent="0.25">
      <c r="A447" s="18">
        <v>147</v>
      </c>
      <c r="B447" s="10">
        <v>3</v>
      </c>
      <c r="C447" s="11">
        <v>5.9171597633136093E-3</v>
      </c>
      <c r="E447" s="18">
        <v>81</v>
      </c>
      <c r="F447" s="10">
        <v>4</v>
      </c>
      <c r="G447" s="11">
        <v>7.889546351084813E-3</v>
      </c>
    </row>
    <row r="448" spans="1:7" x14ac:dyDescent="0.25">
      <c r="A448" s="18">
        <v>148</v>
      </c>
      <c r="B448" s="10">
        <v>2</v>
      </c>
      <c r="C448" s="11">
        <v>3.9447731755424065E-3</v>
      </c>
      <c r="E448" s="18">
        <v>82</v>
      </c>
      <c r="F448" s="10">
        <v>2</v>
      </c>
      <c r="G448" s="11">
        <v>3.9447731755424065E-3</v>
      </c>
    </row>
    <row r="449" spans="1:7" x14ac:dyDescent="0.25">
      <c r="A449" s="18">
        <v>150</v>
      </c>
      <c r="B449" s="10">
        <v>2</v>
      </c>
      <c r="C449" s="11">
        <v>3.9447731755424065E-3</v>
      </c>
      <c r="E449" s="18">
        <v>83</v>
      </c>
      <c r="F449" s="10">
        <v>5</v>
      </c>
      <c r="G449" s="11">
        <v>9.8619329388560158E-3</v>
      </c>
    </row>
    <row r="450" spans="1:7" x14ac:dyDescent="0.25">
      <c r="A450" s="18">
        <v>153</v>
      </c>
      <c r="B450" s="10">
        <v>1</v>
      </c>
      <c r="C450" s="11">
        <v>1.9723865877712033E-3</v>
      </c>
      <c r="E450" s="18">
        <v>84</v>
      </c>
      <c r="F450" s="10">
        <v>2</v>
      </c>
      <c r="G450" s="11">
        <v>3.9447731755424065E-3</v>
      </c>
    </row>
    <row r="451" spans="1:7" x14ac:dyDescent="0.25">
      <c r="A451" s="18">
        <v>155</v>
      </c>
      <c r="B451" s="10">
        <v>1</v>
      </c>
      <c r="C451" s="11">
        <v>1.9723865877712033E-3</v>
      </c>
      <c r="E451" s="18">
        <v>85</v>
      </c>
      <c r="F451" s="10">
        <v>1</v>
      </c>
      <c r="G451" s="11">
        <v>1.9723865877712033E-3</v>
      </c>
    </row>
    <row r="452" spans="1:7" x14ac:dyDescent="0.25">
      <c r="A452" s="18">
        <v>156</v>
      </c>
      <c r="B452" s="10">
        <v>2</v>
      </c>
      <c r="C452" s="11">
        <v>3.9447731755424065E-3</v>
      </c>
      <c r="E452" s="18">
        <v>86</v>
      </c>
      <c r="F452" s="10">
        <v>6</v>
      </c>
      <c r="G452" s="11">
        <v>1.1834319526627219E-2</v>
      </c>
    </row>
    <row r="453" spans="1:7" x14ac:dyDescent="0.25">
      <c r="A453" s="18">
        <v>157</v>
      </c>
      <c r="B453" s="10">
        <v>1</v>
      </c>
      <c r="C453" s="11">
        <v>1.9723865877712033E-3</v>
      </c>
      <c r="E453" s="18">
        <v>87</v>
      </c>
      <c r="F453" s="10">
        <v>4</v>
      </c>
      <c r="G453" s="11">
        <v>7.889546351084813E-3</v>
      </c>
    </row>
    <row r="454" spans="1:7" x14ac:dyDescent="0.25">
      <c r="A454" s="18">
        <v>158</v>
      </c>
      <c r="B454" s="10">
        <v>4</v>
      </c>
      <c r="C454" s="11">
        <v>7.889546351084813E-3</v>
      </c>
      <c r="E454" s="18">
        <v>88</v>
      </c>
      <c r="F454" s="10">
        <v>4</v>
      </c>
      <c r="G454" s="11">
        <v>7.889546351084813E-3</v>
      </c>
    </row>
    <row r="455" spans="1:7" x14ac:dyDescent="0.25">
      <c r="A455" s="18">
        <v>160</v>
      </c>
      <c r="B455" s="10">
        <v>3</v>
      </c>
      <c r="C455" s="11">
        <v>5.9171597633136093E-3</v>
      </c>
      <c r="E455" s="18">
        <v>89</v>
      </c>
      <c r="F455" s="10">
        <v>6</v>
      </c>
      <c r="G455" s="11">
        <v>1.1834319526627219E-2</v>
      </c>
    </row>
    <row r="456" spans="1:7" x14ac:dyDescent="0.25">
      <c r="A456" s="18">
        <v>161</v>
      </c>
      <c r="B456" s="10">
        <v>2</v>
      </c>
      <c r="C456" s="11">
        <v>3.9447731755424065E-3</v>
      </c>
      <c r="E456" s="18">
        <v>90</v>
      </c>
      <c r="F456" s="10">
        <v>8</v>
      </c>
      <c r="G456" s="11">
        <v>1.5779092702169626E-2</v>
      </c>
    </row>
    <row r="457" spans="1:7" x14ac:dyDescent="0.25">
      <c r="A457" s="18">
        <v>162</v>
      </c>
      <c r="B457" s="10">
        <v>2</v>
      </c>
      <c r="C457" s="11">
        <v>3.9447731755424065E-3</v>
      </c>
      <c r="E457" s="18">
        <v>91</v>
      </c>
      <c r="F457" s="10">
        <v>4</v>
      </c>
      <c r="G457" s="11">
        <v>7.889546351084813E-3</v>
      </c>
    </row>
    <row r="458" spans="1:7" x14ac:dyDescent="0.25">
      <c r="A458" s="18">
        <v>164</v>
      </c>
      <c r="B458" s="10">
        <v>1</v>
      </c>
      <c r="C458" s="11">
        <v>1.9723865877712033E-3</v>
      </c>
      <c r="E458" s="18">
        <v>95</v>
      </c>
      <c r="F458" s="10">
        <v>1</v>
      </c>
      <c r="G458" s="11">
        <v>1.9723865877712033E-3</v>
      </c>
    </row>
    <row r="459" spans="1:7" x14ac:dyDescent="0.25">
      <c r="A459" s="18">
        <v>165</v>
      </c>
      <c r="B459" s="10">
        <v>2</v>
      </c>
      <c r="C459" s="11">
        <v>3.9447731755424065E-3</v>
      </c>
      <c r="E459" s="18">
        <v>107</v>
      </c>
      <c r="F459" s="10">
        <v>1</v>
      </c>
      <c r="G459" s="11">
        <v>1.9723865877712033E-3</v>
      </c>
    </row>
    <row r="460" spans="1:7" x14ac:dyDescent="0.25">
      <c r="A460" s="18">
        <v>168</v>
      </c>
      <c r="B460" s="10">
        <v>1</v>
      </c>
      <c r="C460" s="11">
        <v>1.9723865877712033E-3</v>
      </c>
      <c r="E460" s="18" t="s">
        <v>92</v>
      </c>
      <c r="F460" s="10">
        <v>15</v>
      </c>
      <c r="G460" s="11">
        <v>2.9585798816568046E-2</v>
      </c>
    </row>
    <row r="461" spans="1:7" x14ac:dyDescent="0.25">
      <c r="A461" s="18">
        <v>169</v>
      </c>
      <c r="B461" s="10">
        <v>1</v>
      </c>
      <c r="C461" s="11">
        <v>1.9723865877712033E-3</v>
      </c>
      <c r="E461" s="18" t="s">
        <v>2416</v>
      </c>
      <c r="F461" s="10">
        <v>117</v>
      </c>
      <c r="G461" s="11">
        <v>0.23076923076923078</v>
      </c>
    </row>
    <row r="462" spans="1:7" x14ac:dyDescent="0.25">
      <c r="A462" s="18">
        <v>172</v>
      </c>
      <c r="B462" s="10">
        <v>2</v>
      </c>
      <c r="C462" s="11">
        <v>3.9447731755424065E-3</v>
      </c>
      <c r="E462" s="18" t="s">
        <v>581</v>
      </c>
      <c r="F462" s="10">
        <v>507</v>
      </c>
      <c r="G462" s="11">
        <v>1</v>
      </c>
    </row>
    <row r="463" spans="1:7" x14ac:dyDescent="0.25">
      <c r="A463" s="18">
        <v>174</v>
      </c>
      <c r="B463" s="10">
        <v>1</v>
      </c>
      <c r="C463" s="11">
        <v>1.9723865877712033E-3</v>
      </c>
    </row>
    <row r="464" spans="1:7" x14ac:dyDescent="0.25">
      <c r="A464" s="18">
        <v>175</v>
      </c>
      <c r="B464" s="10">
        <v>1</v>
      </c>
      <c r="C464" s="11">
        <v>1.9723865877712033E-3</v>
      </c>
    </row>
    <row r="465" spans="1:14" x14ac:dyDescent="0.25">
      <c r="A465" s="18">
        <v>176</v>
      </c>
      <c r="B465" s="10">
        <v>2</v>
      </c>
      <c r="C465" s="11">
        <v>3.9447731755424065E-3</v>
      </c>
    </row>
    <row r="466" spans="1:14" x14ac:dyDescent="0.25">
      <c r="A466" s="18">
        <v>182</v>
      </c>
      <c r="B466" s="10">
        <v>1</v>
      </c>
      <c r="C466" s="11">
        <v>1.9723865877712033E-3</v>
      </c>
    </row>
    <row r="467" spans="1:14" x14ac:dyDescent="0.25">
      <c r="A467" s="18">
        <v>193</v>
      </c>
      <c r="B467" s="10">
        <v>2</v>
      </c>
      <c r="C467" s="11">
        <v>3.9447731755424065E-3</v>
      </c>
    </row>
    <row r="468" spans="1:14" x14ac:dyDescent="0.25">
      <c r="A468" s="18">
        <v>199</v>
      </c>
      <c r="B468" s="10">
        <v>1</v>
      </c>
      <c r="C468" s="11">
        <v>1.9723865877712033E-3</v>
      </c>
    </row>
    <row r="469" spans="1:14" x14ac:dyDescent="0.25">
      <c r="A469" s="18">
        <v>200</v>
      </c>
      <c r="B469" s="10">
        <v>1</v>
      </c>
      <c r="C469" s="11">
        <v>1.9723865877712033E-3</v>
      </c>
    </row>
    <row r="470" spans="1:14" x14ac:dyDescent="0.25">
      <c r="A470" s="18">
        <v>221</v>
      </c>
      <c r="B470" s="10">
        <v>1</v>
      </c>
      <c r="C470" s="11">
        <v>1.9723865877712033E-3</v>
      </c>
    </row>
    <row r="471" spans="1:14" x14ac:dyDescent="0.25">
      <c r="A471" s="18">
        <v>229</v>
      </c>
      <c r="B471" s="10">
        <v>1</v>
      </c>
      <c r="C471" s="11">
        <v>1.9723865877712033E-3</v>
      </c>
    </row>
    <row r="472" spans="1:14" x14ac:dyDescent="0.25">
      <c r="A472" s="18">
        <v>239</v>
      </c>
      <c r="B472" s="10">
        <v>1</v>
      </c>
      <c r="C472" s="11">
        <v>1.9723865877712033E-3</v>
      </c>
    </row>
    <row r="473" spans="1:14" x14ac:dyDescent="0.25">
      <c r="A473" s="18">
        <v>246</v>
      </c>
      <c r="B473" s="10">
        <v>1</v>
      </c>
      <c r="C473" s="11">
        <v>1.9723865877712033E-3</v>
      </c>
    </row>
    <row r="474" spans="1:14" x14ac:dyDescent="0.25">
      <c r="A474" s="18">
        <v>311</v>
      </c>
      <c r="B474" s="10">
        <v>1</v>
      </c>
      <c r="C474" s="11">
        <v>1.9723865877712033E-3</v>
      </c>
    </row>
    <row r="475" spans="1:14" x14ac:dyDescent="0.25">
      <c r="A475" s="18">
        <v>318</v>
      </c>
      <c r="B475" s="10">
        <v>1</v>
      </c>
      <c r="C475" s="11">
        <v>1.9723865877712033E-3</v>
      </c>
    </row>
    <row r="476" spans="1:14" x14ac:dyDescent="0.25">
      <c r="A476" s="18" t="s">
        <v>2416</v>
      </c>
      <c r="B476" s="10">
        <v>104</v>
      </c>
      <c r="C476" s="11">
        <v>0.20512820512820512</v>
      </c>
    </row>
    <row r="477" spans="1:14" x14ac:dyDescent="0.25">
      <c r="A477" s="18" t="s">
        <v>581</v>
      </c>
      <c r="B477" s="10">
        <v>507</v>
      </c>
      <c r="C477" s="11">
        <v>1</v>
      </c>
    </row>
    <row r="480" spans="1:14" x14ac:dyDescent="0.25">
      <c r="A480" t="s">
        <v>26</v>
      </c>
      <c r="B480" s="32" t="s">
        <v>2413</v>
      </c>
      <c r="C480" s="32" t="s">
        <v>2415</v>
      </c>
      <c r="D480" s="33" t="s">
        <v>2419</v>
      </c>
      <c r="F480" t="s">
        <v>27</v>
      </c>
      <c r="G480" s="32" t="s">
        <v>2413</v>
      </c>
      <c r="H480" s="32" t="s">
        <v>2415</v>
      </c>
      <c r="I480" s="33" t="s">
        <v>2419</v>
      </c>
      <c r="K480" t="s">
        <v>28</v>
      </c>
      <c r="L480" s="32" t="s">
        <v>2413</v>
      </c>
      <c r="M480" s="32" t="s">
        <v>2415</v>
      </c>
      <c r="N480" s="33" t="s">
        <v>2419</v>
      </c>
    </row>
    <row r="481" spans="1:14" x14ac:dyDescent="0.25">
      <c r="A481" s="18">
        <v>11</v>
      </c>
      <c r="B481" s="10">
        <v>1</v>
      </c>
      <c r="C481" s="11">
        <v>1.9723865877712033E-3</v>
      </c>
      <c r="D481">
        <f>AVERAGE(A481:A573)</f>
        <v>107.69247311827957</v>
      </c>
      <c r="F481" s="18">
        <v>3.2</v>
      </c>
      <c r="G481" s="10">
        <v>3</v>
      </c>
      <c r="H481" s="11">
        <v>5.9171597633136093E-3</v>
      </c>
      <c r="I481">
        <f>AVERAGE(F481:F506)</f>
        <v>4.523076923076923</v>
      </c>
      <c r="K481" s="18">
        <v>5</v>
      </c>
      <c r="L481" s="10">
        <v>1</v>
      </c>
      <c r="M481" s="11">
        <v>1.9723865877712033E-3</v>
      </c>
      <c r="N481">
        <f>AVERAGE(K481:K504)</f>
        <v>749</v>
      </c>
    </row>
    <row r="482" spans="1:14" x14ac:dyDescent="0.25">
      <c r="A482" s="18">
        <v>11.1</v>
      </c>
      <c r="B482" s="10">
        <v>1</v>
      </c>
      <c r="C482" s="11">
        <v>1.9723865877712033E-3</v>
      </c>
      <c r="F482" s="18">
        <v>3.3</v>
      </c>
      <c r="G482" s="10">
        <v>3</v>
      </c>
      <c r="H482" s="11">
        <v>5.9171597633136093E-3</v>
      </c>
      <c r="K482" s="18">
        <v>7</v>
      </c>
      <c r="L482" s="10">
        <v>1</v>
      </c>
      <c r="M482" s="11">
        <v>1.9723865877712033E-3</v>
      </c>
    </row>
    <row r="483" spans="1:14" x14ac:dyDescent="0.25">
      <c r="A483" s="18">
        <v>11.2</v>
      </c>
      <c r="B483" s="10">
        <v>1</v>
      </c>
      <c r="C483" s="11">
        <v>1.9723865877712033E-3</v>
      </c>
      <c r="F483" s="18">
        <v>3.4</v>
      </c>
      <c r="G483" s="10">
        <v>4</v>
      </c>
      <c r="H483" s="11">
        <v>7.889546351084813E-3</v>
      </c>
      <c r="K483" s="18">
        <v>9</v>
      </c>
      <c r="L483" s="10">
        <v>1</v>
      </c>
      <c r="M483" s="11">
        <v>1.9723865877712033E-3</v>
      </c>
    </row>
    <row r="484" spans="1:14" x14ac:dyDescent="0.25">
      <c r="A484" s="18">
        <v>11.8</v>
      </c>
      <c r="B484" s="10">
        <v>1</v>
      </c>
      <c r="C484" s="11">
        <v>1.9723865877712033E-3</v>
      </c>
      <c r="F484" s="18">
        <v>3.5</v>
      </c>
      <c r="G484" s="10">
        <v>3</v>
      </c>
      <c r="H484" s="11">
        <v>5.9171597633136093E-3</v>
      </c>
      <c r="K484" s="18">
        <v>28</v>
      </c>
      <c r="L484" s="10">
        <v>1</v>
      </c>
      <c r="M484" s="11">
        <v>1.9723865877712033E-3</v>
      </c>
    </row>
    <row r="485" spans="1:14" x14ac:dyDescent="0.25">
      <c r="A485" s="18">
        <v>11.9</v>
      </c>
      <c r="B485" s="10">
        <v>1</v>
      </c>
      <c r="C485" s="11">
        <v>1.9723865877712033E-3</v>
      </c>
      <c r="F485" s="18">
        <v>3.6</v>
      </c>
      <c r="G485" s="10">
        <v>2</v>
      </c>
      <c r="H485" s="11">
        <v>3.9447731755424065E-3</v>
      </c>
      <c r="K485" s="18">
        <v>31</v>
      </c>
      <c r="L485" s="10">
        <v>2</v>
      </c>
      <c r="M485" s="11">
        <v>3.9447731755424065E-3</v>
      </c>
    </row>
    <row r="486" spans="1:14" x14ac:dyDescent="0.25">
      <c r="A486" s="18">
        <v>12</v>
      </c>
      <c r="B486" s="10">
        <v>2</v>
      </c>
      <c r="C486" s="11">
        <v>3.9447731755424065E-3</v>
      </c>
      <c r="F486" s="18">
        <v>3.7</v>
      </c>
      <c r="G486" s="10">
        <v>8</v>
      </c>
      <c r="H486" s="11">
        <v>1.5779092702169626E-2</v>
      </c>
      <c r="K486" s="18">
        <v>44</v>
      </c>
      <c r="L486" s="10">
        <v>1</v>
      </c>
      <c r="M486" s="11">
        <v>1.9723865877712033E-3</v>
      </c>
    </row>
    <row r="487" spans="1:14" x14ac:dyDescent="0.25">
      <c r="A487" s="18">
        <v>12.2</v>
      </c>
      <c r="B487" s="10">
        <v>1</v>
      </c>
      <c r="C487" s="11">
        <v>1.9723865877712033E-3</v>
      </c>
      <c r="F487" s="18">
        <v>3.8</v>
      </c>
      <c r="G487" s="10">
        <v>13</v>
      </c>
      <c r="H487" s="11">
        <v>2.564102564102564E-2</v>
      </c>
      <c r="K487" s="18">
        <v>46</v>
      </c>
      <c r="L487" s="10">
        <v>1</v>
      </c>
      <c r="M487" s="11">
        <v>1.9723865877712033E-3</v>
      </c>
    </row>
    <row r="488" spans="1:14" x14ac:dyDescent="0.25">
      <c r="A488" s="18">
        <v>12.9</v>
      </c>
      <c r="B488" s="10">
        <v>1</v>
      </c>
      <c r="C488" s="11">
        <v>1.9723865877712033E-3</v>
      </c>
      <c r="F488" s="18">
        <v>3.9</v>
      </c>
      <c r="G488" s="10">
        <v>12</v>
      </c>
      <c r="H488" s="11">
        <v>2.3668639053254437E-2</v>
      </c>
      <c r="K488" s="18">
        <v>53</v>
      </c>
      <c r="L488" s="10">
        <v>1</v>
      </c>
      <c r="M488" s="11">
        <v>1.9723865877712033E-3</v>
      </c>
    </row>
    <row r="489" spans="1:14" x14ac:dyDescent="0.25">
      <c r="A489" s="18">
        <v>13.2</v>
      </c>
      <c r="B489" s="10">
        <v>2</v>
      </c>
      <c r="C489" s="11">
        <v>3.9447731755424065E-3</v>
      </c>
      <c r="F489" s="18">
        <v>4</v>
      </c>
      <c r="G489" s="10">
        <v>34</v>
      </c>
      <c r="H489" s="11">
        <v>6.7061143984220903E-2</v>
      </c>
      <c r="K489" s="18">
        <v>57</v>
      </c>
      <c r="L489" s="10">
        <v>1</v>
      </c>
      <c r="M489" s="11">
        <v>1.9723865877712033E-3</v>
      </c>
    </row>
    <row r="490" spans="1:14" x14ac:dyDescent="0.25">
      <c r="A490" s="18">
        <v>13.4</v>
      </c>
      <c r="B490" s="10">
        <v>1</v>
      </c>
      <c r="C490" s="11">
        <v>1.9723865877712033E-3</v>
      </c>
      <c r="F490" s="18">
        <v>4.0999999999999996</v>
      </c>
      <c r="G490" s="10">
        <v>30</v>
      </c>
      <c r="H490" s="11">
        <v>5.9171597633136092E-2</v>
      </c>
      <c r="K490" s="18">
        <v>58</v>
      </c>
      <c r="L490" s="10">
        <v>1</v>
      </c>
      <c r="M490" s="11">
        <v>1.9723865877712033E-3</v>
      </c>
    </row>
    <row r="491" spans="1:14" x14ac:dyDescent="0.25">
      <c r="A491" s="18">
        <v>13.6</v>
      </c>
      <c r="B491" s="10">
        <v>2</v>
      </c>
      <c r="C491" s="11">
        <v>3.9447731755424065E-3</v>
      </c>
      <c r="F491" s="18">
        <v>4.2</v>
      </c>
      <c r="G491" s="10">
        <v>28</v>
      </c>
      <c r="H491" s="11">
        <v>5.5226824457593686E-2</v>
      </c>
      <c r="K491" s="18">
        <v>138</v>
      </c>
      <c r="L491" s="10">
        <v>1</v>
      </c>
      <c r="M491" s="11">
        <v>1.9723865877712033E-3</v>
      </c>
    </row>
    <row r="492" spans="1:14" x14ac:dyDescent="0.25">
      <c r="A492" s="18">
        <v>13.7</v>
      </c>
      <c r="B492" s="10">
        <v>1</v>
      </c>
      <c r="C492" s="11">
        <v>1.9723865877712033E-3</v>
      </c>
      <c r="F492" s="18">
        <v>4.3</v>
      </c>
      <c r="G492" s="10">
        <v>28</v>
      </c>
      <c r="H492" s="11">
        <v>5.5226824457593686E-2</v>
      </c>
      <c r="K492" s="18">
        <v>186</v>
      </c>
      <c r="L492" s="10">
        <v>1</v>
      </c>
      <c r="M492" s="11">
        <v>1.9723865877712033E-3</v>
      </c>
    </row>
    <row r="493" spans="1:14" x14ac:dyDescent="0.25">
      <c r="A493" s="18">
        <v>13.8</v>
      </c>
      <c r="B493" s="10">
        <v>1</v>
      </c>
      <c r="C493" s="11">
        <v>1.9723865877712033E-3</v>
      </c>
      <c r="F493" s="18">
        <v>4.4000000000000004</v>
      </c>
      <c r="G493" s="10">
        <v>35</v>
      </c>
      <c r="H493" s="11">
        <v>6.9033530571992116E-2</v>
      </c>
      <c r="K493" s="18">
        <v>204</v>
      </c>
      <c r="L493" s="10">
        <v>1</v>
      </c>
      <c r="M493" s="11">
        <v>1.9723865877712033E-3</v>
      </c>
    </row>
    <row r="494" spans="1:14" x14ac:dyDescent="0.25">
      <c r="A494" s="18">
        <v>13.9</v>
      </c>
      <c r="B494" s="10">
        <v>1</v>
      </c>
      <c r="C494" s="11">
        <v>1.9723865877712033E-3</v>
      </c>
      <c r="F494" s="18">
        <v>4.5</v>
      </c>
      <c r="G494" s="10">
        <v>31</v>
      </c>
      <c r="H494" s="11">
        <v>6.1143984220907298E-2</v>
      </c>
      <c r="K494" s="18">
        <v>225</v>
      </c>
      <c r="L494" s="10">
        <v>1</v>
      </c>
      <c r="M494" s="11">
        <v>1.9723865877712033E-3</v>
      </c>
    </row>
    <row r="495" spans="1:14" x14ac:dyDescent="0.25">
      <c r="A495" s="18">
        <v>14.3</v>
      </c>
      <c r="B495" s="10">
        <v>1</v>
      </c>
      <c r="C495" s="11">
        <v>1.9723865877712033E-3</v>
      </c>
      <c r="F495" s="18">
        <v>4.5999999999999996</v>
      </c>
      <c r="G495" s="10">
        <v>36</v>
      </c>
      <c r="H495" s="11">
        <v>7.1005917159763315E-2</v>
      </c>
      <c r="K495" s="18">
        <v>232</v>
      </c>
      <c r="L495" s="10">
        <v>1</v>
      </c>
      <c r="M495" s="11">
        <v>1.9723865877712033E-3</v>
      </c>
    </row>
    <row r="496" spans="1:14" x14ac:dyDescent="0.25">
      <c r="A496" s="18">
        <v>14.5</v>
      </c>
      <c r="B496" s="10">
        <v>1</v>
      </c>
      <c r="C496" s="11">
        <v>1.9723865877712033E-3</v>
      </c>
      <c r="F496" s="18">
        <v>4.7</v>
      </c>
      <c r="G496" s="10">
        <v>34</v>
      </c>
      <c r="H496" s="11">
        <v>6.7061143984220903E-2</v>
      </c>
      <c r="K496" s="18">
        <v>340</v>
      </c>
      <c r="L496" s="10">
        <v>1</v>
      </c>
      <c r="M496" s="11">
        <v>1.9723865877712033E-3</v>
      </c>
    </row>
    <row r="497" spans="1:18" x14ac:dyDescent="0.25">
      <c r="A497" s="18">
        <v>14.6</v>
      </c>
      <c r="B497" s="10">
        <v>1</v>
      </c>
      <c r="C497" s="11">
        <v>1.9723865877712033E-3</v>
      </c>
      <c r="F497" s="18">
        <v>4.8</v>
      </c>
      <c r="G497" s="10">
        <v>26</v>
      </c>
      <c r="H497" s="11">
        <v>5.128205128205128E-2</v>
      </c>
      <c r="K497" s="18">
        <v>665</v>
      </c>
      <c r="L497" s="10">
        <v>1</v>
      </c>
      <c r="M497" s="11">
        <v>1.9723865877712033E-3</v>
      </c>
    </row>
    <row r="498" spans="1:18" x14ac:dyDescent="0.25">
      <c r="A498" s="18">
        <v>15.2</v>
      </c>
      <c r="B498" s="10">
        <v>1</v>
      </c>
      <c r="C498" s="11">
        <v>1.9723865877712033E-3</v>
      </c>
      <c r="F498" s="18">
        <v>4.9000000000000004</v>
      </c>
      <c r="G498" s="10">
        <v>15</v>
      </c>
      <c r="H498" s="11">
        <v>2.9585798816568046E-2</v>
      </c>
      <c r="K498" s="18">
        <v>735</v>
      </c>
      <c r="L498" s="10">
        <v>1</v>
      </c>
      <c r="M498" s="11">
        <v>1.9723865877712033E-3</v>
      </c>
    </row>
    <row r="499" spans="1:18" x14ac:dyDescent="0.25">
      <c r="A499" s="18">
        <v>18.100000000000001</v>
      </c>
      <c r="B499" s="10">
        <v>1</v>
      </c>
      <c r="C499" s="11">
        <v>1.9723865877712033E-3</v>
      </c>
      <c r="F499" s="18">
        <v>5</v>
      </c>
      <c r="G499" s="10">
        <v>23</v>
      </c>
      <c r="H499" s="11">
        <v>4.5364891518737675E-2</v>
      </c>
      <c r="K499" s="18">
        <v>924</v>
      </c>
      <c r="L499" s="10">
        <v>1</v>
      </c>
      <c r="M499" s="11">
        <v>1.9723865877712033E-3</v>
      </c>
    </row>
    <row r="500" spans="1:18" x14ac:dyDescent="0.25">
      <c r="A500" s="18">
        <v>82</v>
      </c>
      <c r="B500" s="10">
        <v>1</v>
      </c>
      <c r="C500" s="11">
        <v>1.9723865877712033E-3</v>
      </c>
      <c r="F500" s="18">
        <v>5.0999999999999996</v>
      </c>
      <c r="G500" s="10">
        <v>11</v>
      </c>
      <c r="H500" s="11">
        <v>2.1696252465483234E-2</v>
      </c>
      <c r="K500" s="18">
        <v>1407</v>
      </c>
      <c r="L500" s="10">
        <v>1</v>
      </c>
      <c r="M500" s="11">
        <v>1.9723865877712033E-3</v>
      </c>
    </row>
    <row r="501" spans="1:18" x14ac:dyDescent="0.25">
      <c r="A501" s="18">
        <v>86</v>
      </c>
      <c r="B501" s="10">
        <v>1</v>
      </c>
      <c r="C501" s="11">
        <v>1.9723865877712033E-3</v>
      </c>
      <c r="F501" s="18">
        <v>5.2</v>
      </c>
      <c r="G501" s="10">
        <v>6</v>
      </c>
      <c r="H501" s="11">
        <v>1.1834319526627219E-2</v>
      </c>
      <c r="K501" s="18">
        <v>1413</v>
      </c>
      <c r="L501" s="10">
        <v>1</v>
      </c>
      <c r="M501" s="11">
        <v>1.9723865877712033E-3</v>
      </c>
    </row>
    <row r="502" spans="1:18" x14ac:dyDescent="0.25">
      <c r="A502" s="18">
        <v>89</v>
      </c>
      <c r="B502" s="10">
        <v>3</v>
      </c>
      <c r="C502" s="11">
        <v>5.9171597633136093E-3</v>
      </c>
      <c r="F502" s="18">
        <v>5.3</v>
      </c>
      <c r="G502" s="10">
        <v>9</v>
      </c>
      <c r="H502" s="11">
        <v>1.7751479289940829E-2</v>
      </c>
      <c r="K502" s="18">
        <v>2240</v>
      </c>
      <c r="L502" s="10">
        <v>1</v>
      </c>
      <c r="M502" s="11">
        <v>1.9723865877712033E-3</v>
      </c>
    </row>
    <row r="503" spans="1:18" x14ac:dyDescent="0.25">
      <c r="A503" s="18">
        <v>93</v>
      </c>
      <c r="B503" s="10">
        <v>1</v>
      </c>
      <c r="C503" s="11">
        <v>1.9723865877712033E-3</v>
      </c>
      <c r="F503" s="18">
        <v>5.5</v>
      </c>
      <c r="G503" s="10">
        <v>1</v>
      </c>
      <c r="H503" s="11">
        <v>1.9723865877712033E-3</v>
      </c>
      <c r="K503" s="18">
        <v>2833</v>
      </c>
      <c r="L503" s="10">
        <v>1</v>
      </c>
      <c r="M503" s="11">
        <v>1.9723865877712033E-3</v>
      </c>
    </row>
    <row r="504" spans="1:18" x14ac:dyDescent="0.25">
      <c r="A504" s="18">
        <v>94</v>
      </c>
      <c r="B504" s="10">
        <v>2</v>
      </c>
      <c r="C504" s="11">
        <v>3.9447731755424065E-3</v>
      </c>
      <c r="F504" s="18">
        <v>5.7</v>
      </c>
      <c r="G504" s="10">
        <v>2</v>
      </c>
      <c r="H504" s="11">
        <v>3.9447731755424065E-3</v>
      </c>
      <c r="K504" s="18">
        <v>6096</v>
      </c>
      <c r="L504" s="10">
        <v>1</v>
      </c>
      <c r="M504" s="11">
        <v>1.9723865877712033E-3</v>
      </c>
    </row>
    <row r="505" spans="1:18" x14ac:dyDescent="0.25">
      <c r="A505" s="18">
        <v>97</v>
      </c>
      <c r="B505" s="10">
        <v>2</v>
      </c>
      <c r="C505" s="11">
        <v>3.9447731755424065E-3</v>
      </c>
      <c r="F505" s="18">
        <v>6</v>
      </c>
      <c r="G505" s="10">
        <v>3</v>
      </c>
      <c r="H505" s="11">
        <v>5.9171597633136093E-3</v>
      </c>
      <c r="K505" s="18" t="s">
        <v>2416</v>
      </c>
      <c r="L505" s="10">
        <v>482</v>
      </c>
      <c r="M505" s="11">
        <v>0.95069033530571989</v>
      </c>
    </row>
    <row r="506" spans="1:18" x14ac:dyDescent="0.25">
      <c r="A506" s="18">
        <v>100</v>
      </c>
      <c r="B506" s="10">
        <v>2</v>
      </c>
      <c r="C506" s="11">
        <v>3.9447731755424065E-3</v>
      </c>
      <c r="F506" s="18">
        <v>6.9</v>
      </c>
      <c r="G506" s="10">
        <v>1</v>
      </c>
      <c r="H506" s="11">
        <v>1.9723865877712033E-3</v>
      </c>
      <c r="K506" s="18" t="s">
        <v>581</v>
      </c>
      <c r="L506" s="10">
        <v>507</v>
      </c>
      <c r="M506" s="11">
        <v>1</v>
      </c>
    </row>
    <row r="507" spans="1:18" x14ac:dyDescent="0.25">
      <c r="A507" s="18">
        <v>101</v>
      </c>
      <c r="B507" s="10">
        <v>4</v>
      </c>
      <c r="C507" s="11">
        <v>7.889546351084813E-3</v>
      </c>
      <c r="F507" s="18" t="s">
        <v>2416</v>
      </c>
      <c r="G507" s="10">
        <v>106</v>
      </c>
      <c r="H507" s="11">
        <v>0.20907297830374755</v>
      </c>
    </row>
    <row r="508" spans="1:18" x14ac:dyDescent="0.25">
      <c r="A508" s="18">
        <v>102</v>
      </c>
      <c r="B508" s="10">
        <v>3</v>
      </c>
      <c r="C508" s="11">
        <v>5.9171597633136093E-3</v>
      </c>
      <c r="F508" s="18" t="s">
        <v>581</v>
      </c>
      <c r="G508" s="10">
        <v>507</v>
      </c>
      <c r="H508" s="11">
        <v>1</v>
      </c>
    </row>
    <row r="509" spans="1:18" x14ac:dyDescent="0.25">
      <c r="A509" s="18">
        <v>103</v>
      </c>
      <c r="B509" s="10">
        <v>3</v>
      </c>
      <c r="C509" s="11">
        <v>5.9171597633136093E-3</v>
      </c>
    </row>
    <row r="510" spans="1:18" x14ac:dyDescent="0.25">
      <c r="A510" s="18">
        <v>105</v>
      </c>
      <c r="B510" s="10">
        <v>3</v>
      </c>
      <c r="C510" s="11">
        <v>5.9171597633136093E-3</v>
      </c>
    </row>
    <row r="511" spans="1:18" x14ac:dyDescent="0.25">
      <c r="A511" s="18">
        <v>107</v>
      </c>
      <c r="B511" s="10">
        <v>2</v>
      </c>
      <c r="C511" s="11">
        <v>3.9447731755424065E-3</v>
      </c>
    </row>
    <row r="512" spans="1:18" x14ac:dyDescent="0.25">
      <c r="A512" s="18">
        <v>108</v>
      </c>
      <c r="B512" s="10">
        <v>5</v>
      </c>
      <c r="C512" s="11">
        <v>9.8619329388560158E-3</v>
      </c>
      <c r="F512" t="s">
        <v>29</v>
      </c>
      <c r="G512" s="32" t="s">
        <v>2413</v>
      </c>
      <c r="H512" s="32" t="s">
        <v>2415</v>
      </c>
      <c r="I512" s="33" t="s">
        <v>2419</v>
      </c>
      <c r="K512" t="s">
        <v>2423</v>
      </c>
      <c r="L512" s="32" t="s">
        <v>2413</v>
      </c>
      <c r="M512" s="32" t="s">
        <v>2415</v>
      </c>
      <c r="N512" s="33" t="s">
        <v>2419</v>
      </c>
      <c r="O512" t="s">
        <v>2424</v>
      </c>
      <c r="P512" s="32" t="s">
        <v>2413</v>
      </c>
      <c r="Q512" s="32" t="s">
        <v>2415</v>
      </c>
      <c r="R512" s="33" t="s">
        <v>2419</v>
      </c>
    </row>
    <row r="513" spans="1:18" x14ac:dyDescent="0.25">
      <c r="A513" s="18">
        <v>109</v>
      </c>
      <c r="B513" s="10">
        <v>4</v>
      </c>
      <c r="C513" s="11">
        <v>7.889546351084813E-3</v>
      </c>
      <c r="F513" s="18">
        <v>5.6</v>
      </c>
      <c r="G513" s="10">
        <v>1</v>
      </c>
      <c r="H513" s="11">
        <v>1.9723865877712033E-3</v>
      </c>
      <c r="I513">
        <f>AVERAGE(F513:F524)</f>
        <v>54.691666666666663</v>
      </c>
      <c r="K513" s="18">
        <v>1.9</v>
      </c>
      <c r="L513" s="10">
        <v>1</v>
      </c>
      <c r="M513" s="11">
        <v>1.9723865877712033E-3</v>
      </c>
      <c r="N513">
        <f>AVERAGE(K513:K558)</f>
        <v>4.6608695652173919</v>
      </c>
      <c r="O513" s="18">
        <v>0.5</v>
      </c>
      <c r="P513" s="10">
        <v>1</v>
      </c>
      <c r="Q513" s="11">
        <v>1.9723865877712033E-3</v>
      </c>
      <c r="R513">
        <f>AVERAGE(O513:O548)</f>
        <v>2.5277777777777777</v>
      </c>
    </row>
    <row r="514" spans="1:18" x14ac:dyDescent="0.25">
      <c r="A514" s="18">
        <v>110</v>
      </c>
      <c r="B514" s="10">
        <v>8</v>
      </c>
      <c r="C514" s="11">
        <v>1.5779092702169626E-2</v>
      </c>
      <c r="F514" s="18">
        <v>6.5</v>
      </c>
      <c r="G514" s="10">
        <v>1</v>
      </c>
      <c r="H514" s="11">
        <v>1.9723865877712033E-3</v>
      </c>
      <c r="K514" s="18">
        <v>2</v>
      </c>
      <c r="L514" s="10">
        <v>1</v>
      </c>
      <c r="M514" s="11">
        <v>1.9723865877712033E-3</v>
      </c>
      <c r="O514" s="18">
        <v>0.7</v>
      </c>
      <c r="P514" s="10">
        <v>2</v>
      </c>
      <c r="Q514" s="11">
        <v>3.9447731755424065E-3</v>
      </c>
    </row>
    <row r="515" spans="1:18" x14ac:dyDescent="0.25">
      <c r="A515" s="18">
        <v>111</v>
      </c>
      <c r="B515" s="10">
        <v>6</v>
      </c>
      <c r="C515" s="11">
        <v>1.1834319526627219E-2</v>
      </c>
      <c r="F515" s="18">
        <v>8</v>
      </c>
      <c r="G515" s="10">
        <v>1</v>
      </c>
      <c r="H515" s="11">
        <v>1.9723865877712033E-3</v>
      </c>
      <c r="K515" s="18">
        <v>2.2999999999999998</v>
      </c>
      <c r="L515" s="10">
        <v>2</v>
      </c>
      <c r="M515" s="11">
        <v>3.9447731755424065E-3</v>
      </c>
      <c r="O515" s="18">
        <v>0.9</v>
      </c>
      <c r="P515" s="10">
        <v>3</v>
      </c>
      <c r="Q515" s="11">
        <v>5.9171597633136093E-3</v>
      </c>
    </row>
    <row r="516" spans="1:18" x14ac:dyDescent="0.25">
      <c r="A516" s="18">
        <v>112</v>
      </c>
      <c r="B516" s="10">
        <v>4</v>
      </c>
      <c r="C516" s="11">
        <v>7.889546351084813E-3</v>
      </c>
      <c r="F516" s="18">
        <v>10</v>
      </c>
      <c r="G516" s="10">
        <v>1</v>
      </c>
      <c r="H516" s="11">
        <v>1.9723865877712033E-3</v>
      </c>
      <c r="K516" s="18">
        <v>2.4</v>
      </c>
      <c r="L516" s="10">
        <v>1</v>
      </c>
      <c r="M516" s="11">
        <v>1.9723865877712033E-3</v>
      </c>
      <c r="O516" s="18">
        <v>1</v>
      </c>
      <c r="P516" s="10">
        <v>1</v>
      </c>
      <c r="Q516" s="11">
        <v>1.9723865877712033E-3</v>
      </c>
    </row>
    <row r="517" spans="1:18" x14ac:dyDescent="0.25">
      <c r="A517" s="18">
        <v>113</v>
      </c>
      <c r="B517" s="10">
        <v>7</v>
      </c>
      <c r="C517" s="11">
        <v>1.3806706114398421E-2</v>
      </c>
      <c r="F517" s="18">
        <v>17.5</v>
      </c>
      <c r="G517" s="10">
        <v>1</v>
      </c>
      <c r="H517" s="11">
        <v>1.9723865877712033E-3</v>
      </c>
      <c r="K517" s="18">
        <v>2.6</v>
      </c>
      <c r="L517" s="10">
        <v>2</v>
      </c>
      <c r="M517" s="11">
        <v>3.9447731755424065E-3</v>
      </c>
      <c r="O517" s="18">
        <v>1.1000000000000001</v>
      </c>
      <c r="P517" s="10">
        <v>4</v>
      </c>
      <c r="Q517" s="11">
        <v>7.889546351084813E-3</v>
      </c>
    </row>
    <row r="518" spans="1:18" x14ac:dyDescent="0.25">
      <c r="A518" s="18">
        <v>114</v>
      </c>
      <c r="B518" s="10">
        <v>3</v>
      </c>
      <c r="C518" s="11">
        <v>5.9171597633136093E-3</v>
      </c>
      <c r="F518" s="18">
        <v>27.7</v>
      </c>
      <c r="G518" s="10">
        <v>1</v>
      </c>
      <c r="H518" s="11">
        <v>1.9723865877712033E-3</v>
      </c>
      <c r="K518" s="18">
        <v>2.9</v>
      </c>
      <c r="L518" s="10">
        <v>3</v>
      </c>
      <c r="M518" s="11">
        <v>5.9171597633136093E-3</v>
      </c>
      <c r="O518" s="18">
        <v>1.2</v>
      </c>
      <c r="P518" s="10">
        <v>6</v>
      </c>
      <c r="Q518" s="11">
        <v>1.1834319526627219E-2</v>
      </c>
    </row>
    <row r="519" spans="1:18" x14ac:dyDescent="0.25">
      <c r="A519" s="18">
        <v>115</v>
      </c>
      <c r="B519" s="10">
        <v>7</v>
      </c>
      <c r="C519" s="11">
        <v>1.3806706114398421E-2</v>
      </c>
      <c r="F519" s="18">
        <v>40</v>
      </c>
      <c r="G519" s="10">
        <v>1</v>
      </c>
      <c r="H519" s="11">
        <v>1.9723865877712033E-3</v>
      </c>
      <c r="K519" s="18">
        <v>3</v>
      </c>
      <c r="L519" s="10">
        <v>1</v>
      </c>
      <c r="M519" s="11">
        <v>1.9723865877712033E-3</v>
      </c>
      <c r="O519" s="18">
        <v>1.3</v>
      </c>
      <c r="P519" s="10">
        <v>4</v>
      </c>
      <c r="Q519" s="11">
        <v>7.889546351084813E-3</v>
      </c>
    </row>
    <row r="520" spans="1:18" x14ac:dyDescent="0.25">
      <c r="A520" s="18">
        <v>116</v>
      </c>
      <c r="B520" s="10">
        <v>4</v>
      </c>
      <c r="C520" s="11">
        <v>7.889546351084813E-3</v>
      </c>
      <c r="F520" s="18">
        <v>43.3</v>
      </c>
      <c r="G520" s="10">
        <v>1</v>
      </c>
      <c r="H520" s="11">
        <v>1.9723865877712033E-3</v>
      </c>
      <c r="K520" s="18">
        <v>3.1</v>
      </c>
      <c r="L520" s="10">
        <v>9</v>
      </c>
      <c r="M520" s="11">
        <v>1.7751479289940829E-2</v>
      </c>
      <c r="O520" s="18">
        <v>1.4</v>
      </c>
      <c r="P520" s="10">
        <v>5</v>
      </c>
      <c r="Q520" s="11">
        <v>9.8619329388560158E-3</v>
      </c>
    </row>
    <row r="521" spans="1:18" x14ac:dyDescent="0.25">
      <c r="A521" s="18">
        <v>117</v>
      </c>
      <c r="B521" s="10">
        <v>1</v>
      </c>
      <c r="C521" s="11">
        <v>1.9723865877712033E-3</v>
      </c>
      <c r="F521" s="18">
        <v>55</v>
      </c>
      <c r="G521" s="10">
        <v>1</v>
      </c>
      <c r="H521" s="11">
        <v>1.9723865877712033E-3</v>
      </c>
      <c r="K521" s="18">
        <v>3.2</v>
      </c>
      <c r="L521" s="10">
        <v>3</v>
      </c>
      <c r="M521" s="11">
        <v>5.9171597633136093E-3</v>
      </c>
      <c r="O521" s="18">
        <v>1.5</v>
      </c>
      <c r="P521" s="10">
        <v>4</v>
      </c>
      <c r="Q521" s="11">
        <v>7.889546351084813E-3</v>
      </c>
    </row>
    <row r="522" spans="1:18" x14ac:dyDescent="0.25">
      <c r="A522" s="18">
        <v>118</v>
      </c>
      <c r="B522" s="10">
        <v>7</v>
      </c>
      <c r="C522" s="11">
        <v>1.3806706114398421E-2</v>
      </c>
      <c r="F522" s="18">
        <v>59.4</v>
      </c>
      <c r="G522" s="10">
        <v>1</v>
      </c>
      <c r="H522" s="11">
        <v>1.9723865877712033E-3</v>
      </c>
      <c r="K522" s="18">
        <v>3.3</v>
      </c>
      <c r="L522" s="10">
        <v>2</v>
      </c>
      <c r="M522" s="11">
        <v>3.9447731755424065E-3</v>
      </c>
      <c r="O522" s="18">
        <v>1.6</v>
      </c>
      <c r="P522" s="10">
        <v>5</v>
      </c>
      <c r="Q522" s="11">
        <v>9.8619329388560158E-3</v>
      </c>
    </row>
    <row r="523" spans="1:18" x14ac:dyDescent="0.25">
      <c r="A523" s="18">
        <v>119</v>
      </c>
      <c r="B523" s="10">
        <v>7</v>
      </c>
      <c r="C523" s="11">
        <v>1.3806706114398421E-2</v>
      </c>
      <c r="F523" s="18">
        <v>78</v>
      </c>
      <c r="G523" s="10">
        <v>1</v>
      </c>
      <c r="H523" s="11">
        <v>1.9723865877712033E-3</v>
      </c>
      <c r="K523" s="18">
        <v>3.4</v>
      </c>
      <c r="L523" s="10">
        <v>5</v>
      </c>
      <c r="M523" s="11">
        <v>9.8619329388560158E-3</v>
      </c>
      <c r="O523" s="18">
        <v>1.7</v>
      </c>
      <c r="P523" s="10">
        <v>4</v>
      </c>
      <c r="Q523" s="11">
        <v>7.889546351084813E-3</v>
      </c>
    </row>
    <row r="524" spans="1:18" x14ac:dyDescent="0.25">
      <c r="A524" s="18">
        <v>120</v>
      </c>
      <c r="B524" s="10">
        <v>2</v>
      </c>
      <c r="C524" s="11">
        <v>3.9447731755424065E-3</v>
      </c>
      <c r="F524" s="18">
        <v>305.3</v>
      </c>
      <c r="G524" s="10">
        <v>1</v>
      </c>
      <c r="H524" s="11">
        <v>1.9723865877712033E-3</v>
      </c>
      <c r="K524" s="18">
        <v>3.5</v>
      </c>
      <c r="L524" s="10">
        <v>3</v>
      </c>
      <c r="M524" s="11">
        <v>5.9171597633136093E-3</v>
      </c>
      <c r="O524" s="18">
        <v>1.8</v>
      </c>
      <c r="P524" s="10">
        <v>8</v>
      </c>
      <c r="Q524" s="11">
        <v>1.5779092702169626E-2</v>
      </c>
    </row>
    <row r="525" spans="1:18" x14ac:dyDescent="0.25">
      <c r="A525" s="18">
        <v>121</v>
      </c>
      <c r="B525" s="10">
        <v>3</v>
      </c>
      <c r="C525" s="11">
        <v>5.9171597633136093E-3</v>
      </c>
      <c r="F525" s="18" t="s">
        <v>2416</v>
      </c>
      <c r="G525" s="10">
        <v>495</v>
      </c>
      <c r="H525" s="11">
        <v>0.97633136094674555</v>
      </c>
      <c r="K525" s="18">
        <v>3.6</v>
      </c>
      <c r="L525" s="10">
        <v>4</v>
      </c>
      <c r="M525" s="11">
        <v>7.889546351084813E-3</v>
      </c>
      <c r="O525" s="18">
        <v>1.9</v>
      </c>
      <c r="P525" s="10">
        <v>11</v>
      </c>
      <c r="Q525" s="11">
        <v>2.1696252465483234E-2</v>
      </c>
    </row>
    <row r="526" spans="1:18" x14ac:dyDescent="0.25">
      <c r="A526" s="18">
        <v>122</v>
      </c>
      <c r="B526" s="10">
        <v>6</v>
      </c>
      <c r="C526" s="11">
        <v>1.1834319526627219E-2</v>
      </c>
      <c r="F526" s="18" t="s">
        <v>581</v>
      </c>
      <c r="G526" s="10">
        <v>507</v>
      </c>
      <c r="H526" s="11">
        <v>1</v>
      </c>
      <c r="K526" s="18">
        <v>3.7</v>
      </c>
      <c r="L526" s="10">
        <v>6</v>
      </c>
      <c r="M526" s="11">
        <v>1.1834319526627219E-2</v>
      </c>
      <c r="O526" s="18">
        <v>2</v>
      </c>
      <c r="P526" s="10">
        <v>6</v>
      </c>
      <c r="Q526" s="11">
        <v>1.1834319526627219E-2</v>
      </c>
    </row>
    <row r="527" spans="1:18" x14ac:dyDescent="0.25">
      <c r="A527" s="18">
        <v>123</v>
      </c>
      <c r="B527" s="10">
        <v>3</v>
      </c>
      <c r="C527" s="11">
        <v>5.9171597633136093E-3</v>
      </c>
      <c r="K527" s="18">
        <v>3.8</v>
      </c>
      <c r="L527" s="10">
        <v>3</v>
      </c>
      <c r="M527" s="11">
        <v>5.9171597633136093E-3</v>
      </c>
      <c r="O527" s="18">
        <v>2.1</v>
      </c>
      <c r="P527" s="10">
        <v>5</v>
      </c>
      <c r="Q527" s="11">
        <v>9.8619329388560158E-3</v>
      </c>
    </row>
    <row r="528" spans="1:18" x14ac:dyDescent="0.25">
      <c r="A528" s="18">
        <v>124</v>
      </c>
      <c r="B528" s="10">
        <v>13</v>
      </c>
      <c r="C528" s="11">
        <v>2.564102564102564E-2</v>
      </c>
      <c r="K528" s="18">
        <v>3.9</v>
      </c>
      <c r="L528" s="10">
        <v>11</v>
      </c>
      <c r="M528" s="11">
        <v>2.1696252465483234E-2</v>
      </c>
      <c r="O528" s="18">
        <v>2.2000000000000002</v>
      </c>
      <c r="P528" s="10">
        <v>5</v>
      </c>
      <c r="Q528" s="11">
        <v>9.8619329388560158E-3</v>
      </c>
    </row>
    <row r="529" spans="1:17" x14ac:dyDescent="0.25">
      <c r="A529" s="18">
        <v>125</v>
      </c>
      <c r="B529" s="10">
        <v>3</v>
      </c>
      <c r="C529" s="11">
        <v>5.9171597633136093E-3</v>
      </c>
      <c r="F529" t="s">
        <v>32</v>
      </c>
      <c r="G529" s="32" t="s">
        <v>2413</v>
      </c>
      <c r="H529" s="32" t="s">
        <v>2415</v>
      </c>
      <c r="I529" s="33" t="s">
        <v>2419</v>
      </c>
      <c r="K529" s="18">
        <v>4</v>
      </c>
      <c r="L529" s="10">
        <v>6</v>
      </c>
      <c r="M529" s="11">
        <v>1.1834319526627219E-2</v>
      </c>
      <c r="O529" s="18">
        <v>2.2999999999999998</v>
      </c>
      <c r="P529" s="10">
        <v>7</v>
      </c>
      <c r="Q529" s="11">
        <v>1.3806706114398421E-2</v>
      </c>
    </row>
    <row r="530" spans="1:17" x14ac:dyDescent="0.25">
      <c r="A530" s="18">
        <v>126</v>
      </c>
      <c r="B530" s="10">
        <v>7</v>
      </c>
      <c r="C530" s="11">
        <v>1.3806706114398421E-2</v>
      </c>
      <c r="F530" s="18" t="s">
        <v>50</v>
      </c>
      <c r="G530" s="10">
        <v>345</v>
      </c>
      <c r="H530" s="11">
        <v>0.68047337278106512</v>
      </c>
      <c r="I530" t="e">
        <f>AVERAGE(F530:F581)</f>
        <v>#DIV/0!</v>
      </c>
      <c r="K530" s="18">
        <v>4.0999999999999996</v>
      </c>
      <c r="L530" s="10">
        <v>4</v>
      </c>
      <c r="M530" s="11">
        <v>7.889546351084813E-3</v>
      </c>
      <c r="O530" s="18">
        <v>2.4</v>
      </c>
      <c r="P530" s="10">
        <v>9</v>
      </c>
      <c r="Q530" s="11">
        <v>1.7751479289940829E-2</v>
      </c>
    </row>
    <row r="531" spans="1:17" x14ac:dyDescent="0.25">
      <c r="A531" s="18">
        <v>127</v>
      </c>
      <c r="B531" s="10">
        <v>6</v>
      </c>
      <c r="C531" s="11">
        <v>1.1834319526627219E-2</v>
      </c>
      <c r="F531" s="18" t="s">
        <v>52</v>
      </c>
      <c r="G531" s="10">
        <v>1</v>
      </c>
      <c r="H531" s="11">
        <v>1.9723865877712033E-3</v>
      </c>
      <c r="K531" s="18">
        <v>4.2</v>
      </c>
      <c r="L531" s="10">
        <v>7</v>
      </c>
      <c r="M531" s="11">
        <v>1.3806706114398421E-2</v>
      </c>
      <c r="O531" s="18">
        <v>2.5</v>
      </c>
      <c r="P531" s="10">
        <v>9</v>
      </c>
      <c r="Q531" s="11">
        <v>1.7751479289940829E-2</v>
      </c>
    </row>
    <row r="532" spans="1:17" x14ac:dyDescent="0.25">
      <c r="A532" s="18">
        <v>128</v>
      </c>
      <c r="B532" s="10">
        <v>10</v>
      </c>
      <c r="C532" s="11">
        <v>1.9723865877712032E-2</v>
      </c>
      <c r="F532" s="18" t="s">
        <v>51</v>
      </c>
      <c r="G532" s="10">
        <v>155</v>
      </c>
      <c r="H532" s="11">
        <v>0.3057199211045365</v>
      </c>
      <c r="K532" s="18">
        <v>4.3</v>
      </c>
      <c r="L532" s="10">
        <v>5</v>
      </c>
      <c r="M532" s="11">
        <v>9.8619329388560158E-3</v>
      </c>
      <c r="O532" s="18">
        <v>2.6</v>
      </c>
      <c r="P532" s="10">
        <v>4</v>
      </c>
      <c r="Q532" s="11">
        <v>7.889546351084813E-3</v>
      </c>
    </row>
    <row r="533" spans="1:17" x14ac:dyDescent="0.25">
      <c r="A533" s="18">
        <v>129</v>
      </c>
      <c r="B533" s="10">
        <v>10</v>
      </c>
      <c r="C533" s="11">
        <v>1.9723865877712032E-2</v>
      </c>
      <c r="F533" s="18" t="s">
        <v>2416</v>
      </c>
      <c r="G533" s="10">
        <v>6</v>
      </c>
      <c r="H533" s="11">
        <v>1.1834319526627219E-2</v>
      </c>
      <c r="K533" s="18">
        <v>4.4000000000000004</v>
      </c>
      <c r="L533" s="10">
        <v>5</v>
      </c>
      <c r="M533" s="11">
        <v>9.8619329388560158E-3</v>
      </c>
      <c r="O533" s="18">
        <v>2.7</v>
      </c>
      <c r="P533" s="10">
        <v>4</v>
      </c>
      <c r="Q533" s="11">
        <v>7.889546351084813E-3</v>
      </c>
    </row>
    <row r="534" spans="1:17" x14ac:dyDescent="0.25">
      <c r="A534" s="18">
        <v>130</v>
      </c>
      <c r="B534" s="10">
        <v>8</v>
      </c>
      <c r="C534" s="11">
        <v>1.5779092702169626E-2</v>
      </c>
      <c r="F534" s="18" t="s">
        <v>581</v>
      </c>
      <c r="G534" s="10">
        <v>507</v>
      </c>
      <c r="H534" s="11">
        <v>1</v>
      </c>
      <c r="K534" s="18">
        <v>4.5</v>
      </c>
      <c r="L534" s="10">
        <v>9</v>
      </c>
      <c r="M534" s="11">
        <v>1.7751479289940829E-2</v>
      </c>
      <c r="O534" s="18">
        <v>2.8</v>
      </c>
      <c r="P534" s="10">
        <v>3</v>
      </c>
      <c r="Q534" s="11">
        <v>5.9171597633136093E-3</v>
      </c>
    </row>
    <row r="535" spans="1:17" x14ac:dyDescent="0.25">
      <c r="A535" s="18">
        <v>131</v>
      </c>
      <c r="B535" s="10">
        <v>4</v>
      </c>
      <c r="C535" s="11">
        <v>7.889546351084813E-3</v>
      </c>
      <c r="K535" s="18">
        <v>4.5999999999999996</v>
      </c>
      <c r="L535" s="10">
        <v>6</v>
      </c>
      <c r="M535" s="11">
        <v>1.1834319526627219E-2</v>
      </c>
      <c r="O535" s="18">
        <v>2.9</v>
      </c>
      <c r="P535" s="10">
        <v>4</v>
      </c>
      <c r="Q535" s="11">
        <v>7.889546351084813E-3</v>
      </c>
    </row>
    <row r="536" spans="1:17" x14ac:dyDescent="0.25">
      <c r="A536" s="18">
        <v>132</v>
      </c>
      <c r="B536" s="10">
        <v>2</v>
      </c>
      <c r="C536" s="11">
        <v>3.9447731755424065E-3</v>
      </c>
      <c r="K536" s="18">
        <v>4.7</v>
      </c>
      <c r="L536" s="10">
        <v>9</v>
      </c>
      <c r="M536" s="11">
        <v>1.7751479289940829E-2</v>
      </c>
      <c r="O536" s="18">
        <v>3.1</v>
      </c>
      <c r="P536" s="10">
        <v>3</v>
      </c>
      <c r="Q536" s="11">
        <v>5.9171597633136093E-3</v>
      </c>
    </row>
    <row r="537" spans="1:17" x14ac:dyDescent="0.25">
      <c r="A537" s="18">
        <v>133</v>
      </c>
      <c r="B537" s="10">
        <v>9</v>
      </c>
      <c r="C537" s="11">
        <v>1.7751479289940829E-2</v>
      </c>
      <c r="F537" t="s">
        <v>33</v>
      </c>
      <c r="G537" s="32" t="s">
        <v>2413</v>
      </c>
      <c r="H537" s="32" t="s">
        <v>2415</v>
      </c>
      <c r="I537" s="33" t="s">
        <v>2419</v>
      </c>
      <c r="K537" s="18">
        <v>4.8</v>
      </c>
      <c r="L537" s="10">
        <v>2</v>
      </c>
      <c r="M537" s="11">
        <v>3.9447731755424065E-3</v>
      </c>
      <c r="O537" s="18">
        <v>3.2</v>
      </c>
      <c r="P537" s="10">
        <v>5</v>
      </c>
      <c r="Q537" s="11">
        <v>9.8619329388560158E-3</v>
      </c>
    </row>
    <row r="538" spans="1:17" x14ac:dyDescent="0.25">
      <c r="A538" s="18">
        <v>134</v>
      </c>
      <c r="B538" s="10">
        <v>6</v>
      </c>
      <c r="C538" s="11">
        <v>1.1834319526627219E-2</v>
      </c>
      <c r="F538" s="18" t="s">
        <v>50</v>
      </c>
      <c r="G538" s="10">
        <v>322</v>
      </c>
      <c r="H538" s="11">
        <v>0.63510848126232744</v>
      </c>
      <c r="I538" t="e">
        <f>AVERAGE(F538:F589)</f>
        <v>#DIV/0!</v>
      </c>
      <c r="K538" s="18">
        <v>4.9000000000000004</v>
      </c>
      <c r="L538" s="10">
        <v>4</v>
      </c>
      <c r="M538" s="11">
        <v>7.889546351084813E-3</v>
      </c>
      <c r="O538" s="18">
        <v>3.3</v>
      </c>
      <c r="P538" s="10">
        <v>5</v>
      </c>
      <c r="Q538" s="11">
        <v>9.8619329388560158E-3</v>
      </c>
    </row>
    <row r="539" spans="1:17" x14ac:dyDescent="0.25">
      <c r="A539" s="18">
        <v>135</v>
      </c>
      <c r="B539" s="10">
        <v>10</v>
      </c>
      <c r="C539" s="11">
        <v>1.9723865877712032E-2</v>
      </c>
      <c r="F539" s="18" t="s">
        <v>52</v>
      </c>
      <c r="G539" s="10">
        <v>1</v>
      </c>
      <c r="H539" s="11">
        <v>1.9723865877712033E-3</v>
      </c>
      <c r="K539" s="18">
        <v>5</v>
      </c>
      <c r="L539" s="10">
        <v>4</v>
      </c>
      <c r="M539" s="11">
        <v>7.889546351084813E-3</v>
      </c>
      <c r="O539" s="18">
        <v>3.4</v>
      </c>
      <c r="P539" s="10">
        <v>7</v>
      </c>
      <c r="Q539" s="11">
        <v>1.3806706114398421E-2</v>
      </c>
    </row>
    <row r="540" spans="1:17" x14ac:dyDescent="0.25">
      <c r="A540" s="18">
        <v>136</v>
      </c>
      <c r="B540" s="10">
        <v>8</v>
      </c>
      <c r="C540" s="11">
        <v>1.5779092702169626E-2</v>
      </c>
      <c r="F540" s="18" t="s">
        <v>51</v>
      </c>
      <c r="G540" s="10">
        <v>180</v>
      </c>
      <c r="H540" s="11">
        <v>0.35502958579881655</v>
      </c>
      <c r="K540" s="18">
        <v>5.0999999999999996</v>
      </c>
      <c r="L540" s="10">
        <v>7</v>
      </c>
      <c r="M540" s="11">
        <v>1.3806706114398421E-2</v>
      </c>
      <c r="O540" s="18">
        <v>3.5</v>
      </c>
      <c r="P540" s="10">
        <v>3</v>
      </c>
      <c r="Q540" s="11">
        <v>5.9171597633136093E-3</v>
      </c>
    </row>
    <row r="541" spans="1:17" x14ac:dyDescent="0.25">
      <c r="A541" s="18">
        <v>137</v>
      </c>
      <c r="B541" s="10">
        <v>9</v>
      </c>
      <c r="C541" s="11">
        <v>1.7751479289940829E-2</v>
      </c>
      <c r="F541" s="18" t="s">
        <v>2416</v>
      </c>
      <c r="G541" s="10">
        <v>4</v>
      </c>
      <c r="H541" s="11">
        <v>7.889546351084813E-3</v>
      </c>
      <c r="K541" s="18">
        <v>5.2</v>
      </c>
      <c r="L541" s="10">
        <v>3</v>
      </c>
      <c r="M541" s="11">
        <v>5.9171597633136093E-3</v>
      </c>
      <c r="O541" s="18">
        <v>3.6</v>
      </c>
      <c r="P541" s="10">
        <v>3</v>
      </c>
      <c r="Q541" s="11">
        <v>5.9171597633136093E-3</v>
      </c>
    </row>
    <row r="542" spans="1:17" x14ac:dyDescent="0.25">
      <c r="A542" s="18">
        <v>138</v>
      </c>
      <c r="B542" s="10">
        <v>5</v>
      </c>
      <c r="C542" s="11">
        <v>9.8619329388560158E-3</v>
      </c>
      <c r="F542" s="18" t="s">
        <v>581</v>
      </c>
      <c r="G542" s="10">
        <v>507</v>
      </c>
      <c r="H542" s="11">
        <v>1</v>
      </c>
      <c r="K542" s="18">
        <v>5.3</v>
      </c>
      <c r="L542" s="10">
        <v>3</v>
      </c>
      <c r="M542" s="11">
        <v>5.9171597633136093E-3</v>
      </c>
      <c r="O542" s="18">
        <v>3.7</v>
      </c>
      <c r="P542" s="10">
        <v>1</v>
      </c>
      <c r="Q542" s="11">
        <v>1.9723865877712033E-3</v>
      </c>
    </row>
    <row r="543" spans="1:17" x14ac:dyDescent="0.25">
      <c r="A543" s="18">
        <v>139</v>
      </c>
      <c r="B543" s="10">
        <v>3</v>
      </c>
      <c r="C543" s="11">
        <v>5.9171597633136093E-3</v>
      </c>
      <c r="K543" s="18">
        <v>5.4</v>
      </c>
      <c r="L543" s="10">
        <v>3</v>
      </c>
      <c r="M543" s="11">
        <v>5.9171597633136093E-3</v>
      </c>
      <c r="O543" s="18">
        <v>3.8</v>
      </c>
      <c r="P543" s="10">
        <v>1</v>
      </c>
      <c r="Q543" s="11">
        <v>1.9723865877712033E-3</v>
      </c>
    </row>
    <row r="544" spans="1:17" x14ac:dyDescent="0.25">
      <c r="A544" s="18">
        <v>140</v>
      </c>
      <c r="B544" s="10">
        <v>8</v>
      </c>
      <c r="C544" s="11">
        <v>1.5779092702169626E-2</v>
      </c>
      <c r="K544" s="18">
        <v>5.5</v>
      </c>
      <c r="L544" s="10">
        <v>4</v>
      </c>
      <c r="M544" s="11">
        <v>7.889546351084813E-3</v>
      </c>
      <c r="O544" s="18">
        <v>4</v>
      </c>
      <c r="P544" s="10">
        <v>4</v>
      </c>
      <c r="Q544" s="11">
        <v>7.889546351084813E-3</v>
      </c>
    </row>
    <row r="545" spans="1:17" x14ac:dyDescent="0.25">
      <c r="A545" s="18">
        <v>141</v>
      </c>
      <c r="B545" s="10">
        <v>2</v>
      </c>
      <c r="C545" s="11">
        <v>3.9447731755424065E-3</v>
      </c>
      <c r="F545" t="s">
        <v>2425</v>
      </c>
      <c r="G545" s="32" t="s">
        <v>2413</v>
      </c>
      <c r="H545" s="32" t="s">
        <v>2415</v>
      </c>
      <c r="I545" s="33" t="s">
        <v>2419</v>
      </c>
      <c r="K545" s="18">
        <v>5.6</v>
      </c>
      <c r="L545" s="10">
        <v>4</v>
      </c>
      <c r="M545" s="11">
        <v>7.889546351084813E-3</v>
      </c>
      <c r="O545" s="18">
        <v>4.2</v>
      </c>
      <c r="P545" s="10">
        <v>3</v>
      </c>
      <c r="Q545" s="11">
        <v>5.9171597633136093E-3</v>
      </c>
    </row>
    <row r="546" spans="1:17" x14ac:dyDescent="0.25">
      <c r="A546" s="18">
        <v>142</v>
      </c>
      <c r="B546" s="10">
        <v>4</v>
      </c>
      <c r="C546" s="11">
        <v>7.889546351084813E-3</v>
      </c>
      <c r="F546" s="18" t="s">
        <v>50</v>
      </c>
      <c r="G546" s="10">
        <v>247</v>
      </c>
      <c r="H546" s="11">
        <v>0.48717948717948717</v>
      </c>
      <c r="I546" t="e">
        <f>AVERAGE(F546:F597)</f>
        <v>#DIV/0!</v>
      </c>
      <c r="K546" s="18">
        <v>5.7</v>
      </c>
      <c r="L546" s="10">
        <v>2</v>
      </c>
      <c r="M546" s="11">
        <v>3.9447731755424065E-3</v>
      </c>
      <c r="O546" s="18">
        <v>4.5</v>
      </c>
      <c r="P546" s="10">
        <v>1</v>
      </c>
      <c r="Q546" s="11">
        <v>1.9723865877712033E-3</v>
      </c>
    </row>
    <row r="547" spans="1:17" x14ac:dyDescent="0.25">
      <c r="A547" s="18">
        <v>143</v>
      </c>
      <c r="B547" s="10">
        <v>6</v>
      </c>
      <c r="C547" s="11">
        <v>1.1834319526627219E-2</v>
      </c>
      <c r="F547" s="18" t="s">
        <v>52</v>
      </c>
      <c r="G547" s="10">
        <v>164</v>
      </c>
      <c r="H547" s="11">
        <v>0.3234714003944773</v>
      </c>
      <c r="K547" s="18">
        <v>5.8</v>
      </c>
      <c r="L547" s="10">
        <v>5</v>
      </c>
      <c r="M547" s="11">
        <v>9.8619329388560158E-3</v>
      </c>
      <c r="O547" s="18">
        <v>4.7</v>
      </c>
      <c r="P547" s="10">
        <v>1</v>
      </c>
      <c r="Q547" s="11">
        <v>1.9723865877712033E-3</v>
      </c>
    </row>
    <row r="548" spans="1:17" x14ac:dyDescent="0.25">
      <c r="A548" s="18">
        <v>144</v>
      </c>
      <c r="B548" s="10">
        <v>5</v>
      </c>
      <c r="C548" s="11">
        <v>9.8619329388560158E-3</v>
      </c>
      <c r="F548" s="18" t="s">
        <v>51</v>
      </c>
      <c r="G548" s="10">
        <v>3</v>
      </c>
      <c r="H548" s="11">
        <v>5.9171597633136093E-3</v>
      </c>
      <c r="K548" s="18">
        <v>5.9</v>
      </c>
      <c r="L548" s="10">
        <v>3</v>
      </c>
      <c r="M548" s="11">
        <v>5.9171597633136093E-3</v>
      </c>
      <c r="O548" s="18">
        <v>4.9000000000000004</v>
      </c>
      <c r="P548" s="10">
        <v>1</v>
      </c>
      <c r="Q548" s="11">
        <v>1.9723865877712033E-3</v>
      </c>
    </row>
    <row r="549" spans="1:17" x14ac:dyDescent="0.25">
      <c r="A549" s="18">
        <v>145</v>
      </c>
      <c r="B549" s="10">
        <v>7</v>
      </c>
      <c r="C549" s="11">
        <v>1.3806706114398421E-2</v>
      </c>
      <c r="F549" s="18" t="s">
        <v>2416</v>
      </c>
      <c r="G549" s="10">
        <v>93</v>
      </c>
      <c r="H549" s="11">
        <v>0.18343195266272189</v>
      </c>
      <c r="K549" s="18">
        <v>6</v>
      </c>
      <c r="L549" s="10">
        <v>1</v>
      </c>
      <c r="M549" s="11">
        <v>1.9723865877712033E-3</v>
      </c>
      <c r="O549" s="18" t="s">
        <v>52</v>
      </c>
      <c r="P549" s="10">
        <v>164</v>
      </c>
      <c r="Q549" s="11">
        <v>0.3234714003944773</v>
      </c>
    </row>
    <row r="550" spans="1:17" x14ac:dyDescent="0.25">
      <c r="A550" s="18">
        <v>146</v>
      </c>
      <c r="B550" s="10">
        <v>5</v>
      </c>
      <c r="C550" s="11">
        <v>9.8619329388560158E-3</v>
      </c>
      <c r="F550" s="18" t="s">
        <v>581</v>
      </c>
      <c r="G550" s="10">
        <v>507</v>
      </c>
      <c r="H550" s="11">
        <v>1</v>
      </c>
      <c r="K550" s="18">
        <v>6.1</v>
      </c>
      <c r="L550" s="10">
        <v>1</v>
      </c>
      <c r="M550" s="11">
        <v>1.9723865877712033E-3</v>
      </c>
      <c r="O550" s="18" t="s">
        <v>2416</v>
      </c>
      <c r="P550" s="10">
        <v>191</v>
      </c>
      <c r="Q550" s="11">
        <v>0.37672583826429978</v>
      </c>
    </row>
    <row r="551" spans="1:17" x14ac:dyDescent="0.25">
      <c r="A551" s="18">
        <v>147</v>
      </c>
      <c r="B551" s="10">
        <v>3</v>
      </c>
      <c r="C551" s="11">
        <v>5.9171597633136093E-3</v>
      </c>
      <c r="K551" s="18">
        <v>6.2</v>
      </c>
      <c r="L551" s="10">
        <v>3</v>
      </c>
      <c r="M551" s="11">
        <v>5.9171597633136093E-3</v>
      </c>
      <c r="O551" s="18" t="s">
        <v>581</v>
      </c>
      <c r="P551" s="10">
        <v>507</v>
      </c>
      <c r="Q551" s="11">
        <v>1</v>
      </c>
    </row>
    <row r="552" spans="1:17" x14ac:dyDescent="0.25">
      <c r="A552" s="18">
        <v>148</v>
      </c>
      <c r="B552" s="10">
        <v>4</v>
      </c>
      <c r="C552" s="11">
        <v>7.889546351084813E-3</v>
      </c>
      <c r="K552" s="18">
        <v>6.3</v>
      </c>
      <c r="L552" s="10">
        <v>1</v>
      </c>
      <c r="M552" s="11">
        <v>1.9723865877712033E-3</v>
      </c>
    </row>
    <row r="553" spans="1:17" x14ac:dyDescent="0.25">
      <c r="A553" s="18">
        <v>149</v>
      </c>
      <c r="B553" s="10">
        <v>4</v>
      </c>
      <c r="C553" s="11">
        <v>7.889546351084813E-3</v>
      </c>
      <c r="F553" t="s">
        <v>35</v>
      </c>
      <c r="G553" s="32" t="s">
        <v>2413</v>
      </c>
      <c r="H553" s="32" t="s">
        <v>2415</v>
      </c>
      <c r="I553" s="33" t="s">
        <v>2419</v>
      </c>
      <c r="K553" s="18">
        <v>6.4</v>
      </c>
      <c r="L553" s="10">
        <v>1</v>
      </c>
      <c r="M553" s="11">
        <v>1.9723865877712033E-3</v>
      </c>
    </row>
    <row r="554" spans="1:17" x14ac:dyDescent="0.25">
      <c r="A554" s="18">
        <v>150</v>
      </c>
      <c r="B554" s="10">
        <v>1</v>
      </c>
      <c r="C554" s="11">
        <v>1.9723865877712033E-3</v>
      </c>
      <c r="F554" s="18" t="s">
        <v>50</v>
      </c>
      <c r="G554" s="10">
        <v>175</v>
      </c>
      <c r="H554" s="11">
        <v>0.34516765285996054</v>
      </c>
      <c r="I554" t="e">
        <f>AVERAGE(F554:F605)</f>
        <v>#DIV/0!</v>
      </c>
      <c r="K554" s="18">
        <v>6.5</v>
      </c>
      <c r="L554" s="10">
        <v>2</v>
      </c>
      <c r="M554" s="11">
        <v>3.9447731755424065E-3</v>
      </c>
    </row>
    <row r="555" spans="1:17" x14ac:dyDescent="0.25">
      <c r="A555" s="18">
        <v>151</v>
      </c>
      <c r="B555" s="10">
        <v>3</v>
      </c>
      <c r="C555" s="11">
        <v>5.9171597633136093E-3</v>
      </c>
      <c r="F555" s="18" t="s">
        <v>52</v>
      </c>
      <c r="G555" s="10">
        <v>1</v>
      </c>
      <c r="H555" s="11">
        <v>1.9723865877712033E-3</v>
      </c>
      <c r="K555" s="18">
        <v>6.6</v>
      </c>
      <c r="L555" s="10">
        <v>2</v>
      </c>
      <c r="M555" s="11">
        <v>3.9447731755424065E-3</v>
      </c>
    </row>
    <row r="556" spans="1:17" x14ac:dyDescent="0.25">
      <c r="A556" s="18">
        <v>152</v>
      </c>
      <c r="B556" s="10">
        <v>4</v>
      </c>
      <c r="C556" s="11">
        <v>7.889546351084813E-3</v>
      </c>
      <c r="F556" s="18" t="s">
        <v>51</v>
      </c>
      <c r="G556" s="10">
        <v>328</v>
      </c>
      <c r="H556" s="11">
        <v>0.64694280078895461</v>
      </c>
      <c r="K556" s="18">
        <v>6.8</v>
      </c>
      <c r="L556" s="10">
        <v>2</v>
      </c>
      <c r="M556" s="11">
        <v>3.9447731755424065E-3</v>
      </c>
    </row>
    <row r="557" spans="1:17" x14ac:dyDescent="0.25">
      <c r="A557" s="18">
        <v>153</v>
      </c>
      <c r="B557" s="10">
        <v>4</v>
      </c>
      <c r="C557" s="11">
        <v>7.889546351084813E-3</v>
      </c>
      <c r="F557" s="18" t="s">
        <v>2416</v>
      </c>
      <c r="G557" s="10">
        <v>3</v>
      </c>
      <c r="H557" s="11">
        <v>5.9171597633136093E-3</v>
      </c>
      <c r="K557" s="18">
        <v>7.1</v>
      </c>
      <c r="L557" s="10">
        <v>1</v>
      </c>
      <c r="M557" s="11">
        <v>1.9723865877712033E-3</v>
      </c>
    </row>
    <row r="558" spans="1:17" x14ac:dyDescent="0.25">
      <c r="A558" s="18">
        <v>154</v>
      </c>
      <c r="B558" s="10">
        <v>5</v>
      </c>
      <c r="C558" s="11">
        <v>9.8619329388560158E-3</v>
      </c>
      <c r="F558" s="18" t="s">
        <v>581</v>
      </c>
      <c r="G558" s="10">
        <v>507</v>
      </c>
      <c r="H558" s="11">
        <v>1</v>
      </c>
      <c r="K558" s="18">
        <v>8.8000000000000007</v>
      </c>
      <c r="L558" s="10">
        <v>1</v>
      </c>
      <c r="M558" s="11">
        <v>1.9723865877712033E-3</v>
      </c>
    </row>
    <row r="559" spans="1:17" x14ac:dyDescent="0.25">
      <c r="A559" s="18">
        <v>155</v>
      </c>
      <c r="B559" s="10">
        <v>1</v>
      </c>
      <c r="C559" s="11">
        <v>1.9723865877712033E-3</v>
      </c>
      <c r="K559" s="18" t="s">
        <v>52</v>
      </c>
      <c r="L559" s="10">
        <v>164</v>
      </c>
      <c r="M559" s="11">
        <v>0.3234714003944773</v>
      </c>
    </row>
    <row r="560" spans="1:17" x14ac:dyDescent="0.25">
      <c r="A560" s="18">
        <v>156</v>
      </c>
      <c r="B560" s="10">
        <v>1</v>
      </c>
      <c r="C560" s="11">
        <v>1.9723865877712033E-3</v>
      </c>
      <c r="K560" s="18" t="s">
        <v>2416</v>
      </c>
      <c r="L560" s="10">
        <v>176</v>
      </c>
      <c r="M560" s="11">
        <v>0.34714003944773175</v>
      </c>
    </row>
    <row r="561" spans="1:14" x14ac:dyDescent="0.25">
      <c r="A561" s="18">
        <v>157</v>
      </c>
      <c r="B561" s="10">
        <v>3</v>
      </c>
      <c r="C561" s="11">
        <v>5.9171597633136093E-3</v>
      </c>
      <c r="F561" t="s">
        <v>36</v>
      </c>
      <c r="G561" s="32" t="s">
        <v>2413</v>
      </c>
      <c r="H561" s="32" t="s">
        <v>2415</v>
      </c>
      <c r="I561" s="33" t="s">
        <v>2419</v>
      </c>
      <c r="K561" s="18" t="s">
        <v>581</v>
      </c>
      <c r="L561" s="10">
        <v>507</v>
      </c>
      <c r="M561" s="11">
        <v>1</v>
      </c>
    </row>
    <row r="562" spans="1:14" x14ac:dyDescent="0.25">
      <c r="A562" s="18">
        <v>158</v>
      </c>
      <c r="B562" s="10">
        <v>3</v>
      </c>
      <c r="C562" s="11">
        <v>5.9171597633136093E-3</v>
      </c>
      <c r="F562" s="18" t="s">
        <v>50</v>
      </c>
      <c r="G562" s="10">
        <v>122</v>
      </c>
      <c r="H562" s="11">
        <v>0.24063116370808679</v>
      </c>
      <c r="I562" t="e">
        <f>AVERAGE(F562:F613)</f>
        <v>#DIV/0!</v>
      </c>
    </row>
    <row r="563" spans="1:14" x14ac:dyDescent="0.25">
      <c r="A563" s="18">
        <v>159</v>
      </c>
      <c r="B563" s="10">
        <v>2</v>
      </c>
      <c r="C563" s="11">
        <v>3.9447731755424065E-3</v>
      </c>
      <c r="F563" s="18" t="s">
        <v>52</v>
      </c>
      <c r="G563" s="10">
        <v>1</v>
      </c>
      <c r="H563" s="11">
        <v>1.9723865877712033E-3</v>
      </c>
    </row>
    <row r="564" spans="1:14" x14ac:dyDescent="0.25">
      <c r="A564" s="18">
        <v>160</v>
      </c>
      <c r="B564" s="10">
        <v>1</v>
      </c>
      <c r="C564" s="11">
        <v>1.9723865877712033E-3</v>
      </c>
      <c r="F564" s="18" t="s">
        <v>51</v>
      </c>
      <c r="G564" s="10">
        <v>383</v>
      </c>
      <c r="H564" s="11">
        <v>0.75542406311637078</v>
      </c>
    </row>
    <row r="565" spans="1:14" x14ac:dyDescent="0.25">
      <c r="A565" s="18">
        <v>161</v>
      </c>
      <c r="B565" s="10">
        <v>1</v>
      </c>
      <c r="C565" s="11">
        <v>1.9723865877712033E-3</v>
      </c>
      <c r="F565" s="18" t="s">
        <v>2416</v>
      </c>
      <c r="G565" s="10">
        <v>1</v>
      </c>
      <c r="H565" s="11">
        <v>1.9723865877712033E-3</v>
      </c>
    </row>
    <row r="566" spans="1:14" x14ac:dyDescent="0.25">
      <c r="A566" s="18">
        <v>162</v>
      </c>
      <c r="B566" s="10">
        <v>1</v>
      </c>
      <c r="C566" s="11">
        <v>1.9723865877712033E-3</v>
      </c>
      <c r="F566" s="18" t="s">
        <v>581</v>
      </c>
      <c r="G566" s="10">
        <v>507</v>
      </c>
      <c r="H566" s="11">
        <v>1</v>
      </c>
    </row>
    <row r="567" spans="1:14" x14ac:dyDescent="0.25">
      <c r="A567" s="18">
        <v>163</v>
      </c>
      <c r="B567" s="10">
        <v>1</v>
      </c>
      <c r="C567" s="11">
        <v>1.9723865877712033E-3</v>
      </c>
    </row>
    <row r="568" spans="1:14" x14ac:dyDescent="0.25">
      <c r="A568" s="18">
        <v>164</v>
      </c>
      <c r="B568" s="10">
        <v>2</v>
      </c>
      <c r="C568" s="11">
        <v>3.9447731755424065E-3</v>
      </c>
    </row>
    <row r="569" spans="1:14" x14ac:dyDescent="0.25">
      <c r="A569" s="18">
        <v>165</v>
      </c>
      <c r="B569" s="10">
        <v>2</v>
      </c>
      <c r="C569" s="11">
        <v>3.9447731755424065E-3</v>
      </c>
      <c r="F569" t="s">
        <v>37</v>
      </c>
      <c r="G569" s="32" t="s">
        <v>2413</v>
      </c>
      <c r="H569" s="32" t="s">
        <v>2415</v>
      </c>
      <c r="I569" s="33" t="s">
        <v>2419</v>
      </c>
      <c r="K569" t="s">
        <v>2426</v>
      </c>
      <c r="L569" s="32" t="s">
        <v>2413</v>
      </c>
      <c r="M569" s="32" t="s">
        <v>2415</v>
      </c>
      <c r="N569" s="33" t="s">
        <v>2419</v>
      </c>
    </row>
    <row r="570" spans="1:14" x14ac:dyDescent="0.25">
      <c r="A570" s="18">
        <v>169</v>
      </c>
      <c r="B570" s="10">
        <v>1</v>
      </c>
      <c r="C570" s="11">
        <v>1.9723865877712033E-3</v>
      </c>
      <c r="F570" s="18" t="s">
        <v>50</v>
      </c>
      <c r="G570" s="10">
        <v>317</v>
      </c>
      <c r="H570" s="11">
        <v>0.62524654832347137</v>
      </c>
      <c r="I570" t="e">
        <f>AVERAGE(F570:F621)</f>
        <v>#DIV/0!</v>
      </c>
      <c r="K570" s="18" t="s">
        <v>50</v>
      </c>
      <c r="L570" s="10">
        <v>467</v>
      </c>
      <c r="M570" s="11">
        <v>0.92110453648915191</v>
      </c>
      <c r="N570" t="e">
        <f>AVERAGE(K570:K621)</f>
        <v>#DIV/0!</v>
      </c>
    </row>
    <row r="571" spans="1:14" x14ac:dyDescent="0.25">
      <c r="A571" s="18">
        <v>170</v>
      </c>
      <c r="B571" s="10">
        <v>1</v>
      </c>
      <c r="C571" s="11">
        <v>1.9723865877712033E-3</v>
      </c>
      <c r="F571" s="18" t="s">
        <v>52</v>
      </c>
      <c r="G571" s="10">
        <v>1</v>
      </c>
      <c r="H571" s="11">
        <v>1.9723865877712033E-3</v>
      </c>
      <c r="K571" s="18" t="s">
        <v>51</v>
      </c>
      <c r="L571" s="10">
        <v>40</v>
      </c>
      <c r="M571" s="11">
        <v>7.8895463510848127E-2</v>
      </c>
    </row>
    <row r="572" spans="1:14" x14ac:dyDescent="0.25">
      <c r="A572" s="18">
        <v>172</v>
      </c>
      <c r="B572" s="10">
        <v>1</v>
      </c>
      <c r="C572" s="11">
        <v>1.9723865877712033E-3</v>
      </c>
      <c r="F572" s="18" t="s">
        <v>51</v>
      </c>
      <c r="G572" s="10">
        <v>150</v>
      </c>
      <c r="H572" s="11">
        <v>0.29585798816568049</v>
      </c>
      <c r="K572" s="18" t="s">
        <v>581</v>
      </c>
      <c r="L572" s="10">
        <v>507</v>
      </c>
      <c r="M572" s="11">
        <v>1</v>
      </c>
    </row>
    <row r="573" spans="1:14" x14ac:dyDescent="0.25">
      <c r="A573" s="18">
        <v>176</v>
      </c>
      <c r="B573" s="10">
        <v>1</v>
      </c>
      <c r="C573" s="11">
        <v>1.9723865877712033E-3</v>
      </c>
      <c r="F573" s="18" t="s">
        <v>2416</v>
      </c>
      <c r="G573" s="10">
        <v>39</v>
      </c>
      <c r="H573" s="11">
        <v>7.6923076923076927E-2</v>
      </c>
    </row>
    <row r="574" spans="1:14" x14ac:dyDescent="0.25">
      <c r="A574" s="18" t="s">
        <v>2416</v>
      </c>
      <c r="B574" s="10">
        <v>181</v>
      </c>
      <c r="C574" s="11">
        <v>0.35700197238658776</v>
      </c>
      <c r="F574" s="18" t="s">
        <v>581</v>
      </c>
      <c r="G574" s="10">
        <v>507</v>
      </c>
      <c r="H574" s="11">
        <v>1</v>
      </c>
    </row>
    <row r="575" spans="1:14" x14ac:dyDescent="0.25">
      <c r="A575" s="18" t="s">
        <v>581</v>
      </c>
      <c r="B575" s="10">
        <v>507</v>
      </c>
      <c r="C575" s="11">
        <v>1</v>
      </c>
      <c r="K575" t="s">
        <v>39</v>
      </c>
      <c r="L575" s="32" t="s">
        <v>2413</v>
      </c>
      <c r="M575" s="32" t="s">
        <v>2415</v>
      </c>
      <c r="N575" s="33" t="s">
        <v>2419</v>
      </c>
    </row>
    <row r="576" spans="1:14" x14ac:dyDescent="0.25">
      <c r="K576" s="18" t="s">
        <v>50</v>
      </c>
      <c r="L576" s="10">
        <v>252</v>
      </c>
      <c r="M576" s="11">
        <v>0.49704142011834318</v>
      </c>
      <c r="N576" t="e">
        <f>AVERAGE(K576:K627)</f>
        <v>#DIV/0!</v>
      </c>
    </row>
    <row r="577" spans="1:13" x14ac:dyDescent="0.25">
      <c r="K577" s="18" t="s">
        <v>52</v>
      </c>
      <c r="L577" s="10">
        <v>1</v>
      </c>
      <c r="M577" s="11">
        <v>1.9723865877712033E-3</v>
      </c>
    </row>
    <row r="578" spans="1:13" x14ac:dyDescent="0.25">
      <c r="K578" s="18" t="s">
        <v>51</v>
      </c>
      <c r="L578" s="10">
        <v>252</v>
      </c>
      <c r="M578" s="11">
        <v>0.49704142011834318</v>
      </c>
    </row>
    <row r="579" spans="1:13" x14ac:dyDescent="0.25">
      <c r="K579" s="18" t="s">
        <v>2416</v>
      </c>
      <c r="L579" s="10">
        <v>2</v>
      </c>
      <c r="M579" s="11">
        <v>3.9447731755424065E-3</v>
      </c>
    </row>
    <row r="580" spans="1:13" x14ac:dyDescent="0.25">
      <c r="A580" t="s">
        <v>40</v>
      </c>
      <c r="B580" s="32" t="s">
        <v>2413</v>
      </c>
      <c r="C580" s="32" t="s">
        <v>2415</v>
      </c>
      <c r="D580" s="33" t="s">
        <v>2419</v>
      </c>
      <c r="K580" s="18" t="s">
        <v>581</v>
      </c>
      <c r="L580" s="10">
        <v>507</v>
      </c>
      <c r="M580" s="11">
        <v>1</v>
      </c>
    </row>
    <row r="581" spans="1:13" x14ac:dyDescent="0.25">
      <c r="A581" s="18" t="s">
        <v>50</v>
      </c>
      <c r="B581" s="10">
        <v>458</v>
      </c>
      <c r="C581" s="11">
        <v>0.903353057199211</v>
      </c>
      <c r="D581" t="e">
        <f>AVERAGE(A581:A632)</f>
        <v>#DIV/0!</v>
      </c>
    </row>
    <row r="582" spans="1:13" x14ac:dyDescent="0.25">
      <c r="A582" s="18" t="s">
        <v>52</v>
      </c>
      <c r="B582" s="10">
        <v>1</v>
      </c>
      <c r="C582" s="11">
        <v>1.9723865877712033E-3</v>
      </c>
    </row>
    <row r="583" spans="1:13" x14ac:dyDescent="0.25">
      <c r="A583" s="18" t="s">
        <v>51</v>
      </c>
      <c r="B583" s="10">
        <v>47</v>
      </c>
      <c r="C583" s="11">
        <v>9.270216962524655E-2</v>
      </c>
    </row>
    <row r="584" spans="1:13" x14ac:dyDescent="0.25">
      <c r="A584" s="18" t="s">
        <v>2416</v>
      </c>
      <c r="B584" s="10">
        <v>1</v>
      </c>
      <c r="C584" s="11">
        <v>1.9723865877712033E-3</v>
      </c>
    </row>
    <row r="585" spans="1:13" x14ac:dyDescent="0.25">
      <c r="A585" s="18" t="s">
        <v>581</v>
      </c>
      <c r="B585" s="10">
        <v>507</v>
      </c>
      <c r="C585" s="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253D-6FB7-49B3-8E9F-9376B1112DF5}">
  <dimension ref="A1:B74"/>
  <sheetViews>
    <sheetView workbookViewId="0">
      <selection activeCell="G43" sqref="G43"/>
    </sheetView>
  </sheetViews>
  <sheetFormatPr defaultRowHeight="15" x14ac:dyDescent="0.25"/>
  <sheetData>
    <row r="1" spans="1:2" x14ac:dyDescent="0.25">
      <c r="A1" t="s">
        <v>2336</v>
      </c>
    </row>
    <row r="2" spans="1:2" x14ac:dyDescent="0.25">
      <c r="A2" t="s">
        <v>2337</v>
      </c>
    </row>
    <row r="3" spans="1:2" x14ac:dyDescent="0.25">
      <c r="A3" t="s">
        <v>2338</v>
      </c>
    </row>
    <row r="4" spans="1:2" x14ac:dyDescent="0.25">
      <c r="B4" t="s">
        <v>2339</v>
      </c>
    </row>
    <row r="5" spans="1:2" x14ac:dyDescent="0.25">
      <c r="A5" t="s">
        <v>2340</v>
      </c>
    </row>
    <row r="6" spans="1:2" x14ac:dyDescent="0.25">
      <c r="A6" t="s">
        <v>2341</v>
      </c>
    </row>
    <row r="7" spans="1:2" x14ac:dyDescent="0.25">
      <c r="A7" t="s">
        <v>2342</v>
      </c>
    </row>
    <row r="8" spans="1:2" x14ac:dyDescent="0.25">
      <c r="A8" t="s">
        <v>2343</v>
      </c>
    </row>
    <row r="9" spans="1:2" x14ac:dyDescent="0.25">
      <c r="A9" t="s">
        <v>2344</v>
      </c>
    </row>
    <row r="10" spans="1:2" x14ac:dyDescent="0.25">
      <c r="A10" t="s">
        <v>2345</v>
      </c>
    </row>
    <row r="11" spans="1:2" x14ac:dyDescent="0.25">
      <c r="A11" t="s">
        <v>2346</v>
      </c>
    </row>
    <row r="12" spans="1:2" x14ac:dyDescent="0.25">
      <c r="A12" t="s">
        <v>2347</v>
      </c>
    </row>
    <row r="13" spans="1:2" x14ac:dyDescent="0.25">
      <c r="A13" t="s">
        <v>2348</v>
      </c>
    </row>
    <row r="14" spans="1:2" x14ac:dyDescent="0.25">
      <c r="A14" t="s">
        <v>2349</v>
      </c>
    </row>
    <row r="15" spans="1:2" x14ac:dyDescent="0.25">
      <c r="A15" t="s">
        <v>2350</v>
      </c>
    </row>
    <row r="16" spans="1:2" x14ac:dyDescent="0.25">
      <c r="A16" t="s">
        <v>2351</v>
      </c>
    </row>
    <row r="17" spans="1:1" x14ac:dyDescent="0.25">
      <c r="A17" t="s">
        <v>2352</v>
      </c>
    </row>
    <row r="18" spans="1:1" x14ac:dyDescent="0.25">
      <c r="A18" t="s">
        <v>2353</v>
      </c>
    </row>
    <row r="19" spans="1:1" x14ac:dyDescent="0.25">
      <c r="A19" t="s">
        <v>2354</v>
      </c>
    </row>
    <row r="20" spans="1:1" x14ac:dyDescent="0.25">
      <c r="A20" t="s">
        <v>2355</v>
      </c>
    </row>
    <row r="21" spans="1:1" x14ac:dyDescent="0.25">
      <c r="A21" t="s">
        <v>2356</v>
      </c>
    </row>
    <row r="22" spans="1:1" x14ac:dyDescent="0.25">
      <c r="A22" t="s">
        <v>2357</v>
      </c>
    </row>
    <row r="23" spans="1:1" x14ac:dyDescent="0.25">
      <c r="A23" t="s">
        <v>2358</v>
      </c>
    </row>
    <row r="24" spans="1:1" x14ac:dyDescent="0.25">
      <c r="A24" t="s">
        <v>2359</v>
      </c>
    </row>
    <row r="25" spans="1:1" x14ac:dyDescent="0.25">
      <c r="A25" t="s">
        <v>2360</v>
      </c>
    </row>
    <row r="26" spans="1:1" x14ac:dyDescent="0.25">
      <c r="A26" t="s">
        <v>2361</v>
      </c>
    </row>
    <row r="27" spans="1:1" x14ac:dyDescent="0.25">
      <c r="A27" t="s">
        <v>2362</v>
      </c>
    </row>
    <row r="28" spans="1:1" x14ac:dyDescent="0.25">
      <c r="A28" t="s">
        <v>2363</v>
      </c>
    </row>
    <row r="29" spans="1:1" x14ac:dyDescent="0.25">
      <c r="A29" t="s">
        <v>2364</v>
      </c>
    </row>
    <row r="30" spans="1:1" x14ac:dyDescent="0.25">
      <c r="A30" t="s">
        <v>2365</v>
      </c>
    </row>
    <row r="32" spans="1:1" x14ac:dyDescent="0.25">
      <c r="A32" t="s">
        <v>2366</v>
      </c>
    </row>
    <row r="33" spans="1:1" x14ac:dyDescent="0.25">
      <c r="A33" t="s">
        <v>2367</v>
      </c>
    </row>
    <row r="34" spans="1:1" x14ac:dyDescent="0.25">
      <c r="A34" t="s">
        <v>2368</v>
      </c>
    </row>
    <row r="35" spans="1:1" x14ac:dyDescent="0.25">
      <c r="A35" t="s">
        <v>2369</v>
      </c>
    </row>
    <row r="36" spans="1:1" x14ac:dyDescent="0.25">
      <c r="A36" t="s">
        <v>2370</v>
      </c>
    </row>
    <row r="37" spans="1:1" x14ac:dyDescent="0.25">
      <c r="A37" t="s">
        <v>2371</v>
      </c>
    </row>
    <row r="38" spans="1:1" x14ac:dyDescent="0.25">
      <c r="A38" t="s">
        <v>2372</v>
      </c>
    </row>
    <row r="39" spans="1:1" x14ac:dyDescent="0.25">
      <c r="A39" t="s">
        <v>2373</v>
      </c>
    </row>
    <row r="40" spans="1:1" x14ac:dyDescent="0.25">
      <c r="A40" t="s">
        <v>2374</v>
      </c>
    </row>
    <row r="41" spans="1:1" x14ac:dyDescent="0.25">
      <c r="A41" t="s">
        <v>2375</v>
      </c>
    </row>
    <row r="42" spans="1:1" x14ac:dyDescent="0.25">
      <c r="A42" t="s">
        <v>2376</v>
      </c>
    </row>
    <row r="43" spans="1:1" x14ac:dyDescent="0.25">
      <c r="A43" t="s">
        <v>2377</v>
      </c>
    </row>
    <row r="44" spans="1:1" x14ac:dyDescent="0.25">
      <c r="A44" t="s">
        <v>2378</v>
      </c>
    </row>
    <row r="45" spans="1:1" x14ac:dyDescent="0.25">
      <c r="A45" t="s">
        <v>2379</v>
      </c>
    </row>
    <row r="46" spans="1:1" x14ac:dyDescent="0.25">
      <c r="A46" t="s">
        <v>2380</v>
      </c>
    </row>
    <row r="47" spans="1:1" x14ac:dyDescent="0.25">
      <c r="A47" t="s">
        <v>2381</v>
      </c>
    </row>
    <row r="48" spans="1:1" x14ac:dyDescent="0.25">
      <c r="A48" t="s">
        <v>2382</v>
      </c>
    </row>
    <row r="49" spans="1:1" x14ac:dyDescent="0.25">
      <c r="A49" t="s">
        <v>2383</v>
      </c>
    </row>
    <row r="50" spans="1:1" x14ac:dyDescent="0.25">
      <c r="A50" t="s">
        <v>2384</v>
      </c>
    </row>
    <row r="51" spans="1:1" x14ac:dyDescent="0.25">
      <c r="A51" t="s">
        <v>2385</v>
      </c>
    </row>
    <row r="52" spans="1:1" x14ac:dyDescent="0.25">
      <c r="A52" t="s">
        <v>2386</v>
      </c>
    </row>
    <row r="53" spans="1:1" x14ac:dyDescent="0.25">
      <c r="A53" t="s">
        <v>2387</v>
      </c>
    </row>
    <row r="54" spans="1:1" x14ac:dyDescent="0.25">
      <c r="A54" t="s">
        <v>2388</v>
      </c>
    </row>
    <row r="55" spans="1:1" x14ac:dyDescent="0.25">
      <c r="A55" t="s">
        <v>2389</v>
      </c>
    </row>
    <row r="56" spans="1:1" x14ac:dyDescent="0.25">
      <c r="A56" t="s">
        <v>2390</v>
      </c>
    </row>
    <row r="59" spans="1:1" x14ac:dyDescent="0.25">
      <c r="A59" t="s">
        <v>2391</v>
      </c>
    </row>
    <row r="60" spans="1:1" x14ac:dyDescent="0.25">
      <c r="A60" t="s">
        <v>2392</v>
      </c>
    </row>
    <row r="61" spans="1:1" x14ac:dyDescent="0.25">
      <c r="A61" t="s">
        <v>2393</v>
      </c>
    </row>
    <row r="62" spans="1:1" x14ac:dyDescent="0.25">
      <c r="A62" t="s">
        <v>2394</v>
      </c>
    </row>
    <row r="63" spans="1:1" x14ac:dyDescent="0.25">
      <c r="A63" t="s">
        <v>2395</v>
      </c>
    </row>
    <row r="64" spans="1:1" x14ac:dyDescent="0.25">
      <c r="A64" t="s">
        <v>2396</v>
      </c>
    </row>
    <row r="65" spans="1:2" x14ac:dyDescent="0.25">
      <c r="A65" t="s">
        <v>2397</v>
      </c>
    </row>
    <row r="66" spans="1:2" x14ac:dyDescent="0.25">
      <c r="A66" t="s">
        <v>2398</v>
      </c>
    </row>
    <row r="67" spans="1:2" x14ac:dyDescent="0.25">
      <c r="A67" t="s">
        <v>2399</v>
      </c>
    </row>
    <row r="68" spans="1:2" x14ac:dyDescent="0.25">
      <c r="A68" t="s">
        <v>2400</v>
      </c>
    </row>
    <row r="69" spans="1:2" x14ac:dyDescent="0.25">
      <c r="A69" t="s">
        <v>2401</v>
      </c>
    </row>
    <row r="70" spans="1:2" x14ac:dyDescent="0.25">
      <c r="A70" t="s">
        <v>2402</v>
      </c>
    </row>
    <row r="71" spans="1:2" x14ac:dyDescent="0.25">
      <c r="B71" t="s">
        <v>2339</v>
      </c>
    </row>
    <row r="72" spans="1:2" x14ac:dyDescent="0.25">
      <c r="A72" t="s">
        <v>2403</v>
      </c>
    </row>
    <row r="74" spans="1:2" x14ac:dyDescent="0.25">
      <c r="A74" t="s">
        <v>2404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G A A B Q S w M E F A A C A A g A C X b i T K y O I / e m A A A A + A A A A B I A H A B D b 2 5 m a W c v U G F j a 2 F n Z S 5 4 b W w g o h g A K K A U A A A A A A A A A A A A A A A A A A A A A A A A A A A A h Y / B C o I w H I d f R X Z 3 m z N B 5 O 8 k u i Y E U X Q d a + l I Z 7 j Z f L c O P V K v k F B W t 4 6 / j + / w / R 6 3 O x R j 2 w R X 1 V v d m R x F m K J A G d k d t a l y N L h T m K K C w 0 b I s 6 h U M M n G Z q M 9 5 q h 2 7 p I R 4 r 3 H P s Z d X x F G a U Q O 5 X o r a 9 U K 9 J H 1 f z n U x j p h p E I c 9 q 8 Y z n C S 4 i S i M V 5 Q B m T G U G r z V d h U j C m Q H w i r o X F D r 7 g y 4 X I H Z J 5 A 3 i / 4 E 1 B L A w Q U A A I A C A A J d u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b i T H J E p e 8 l A w A A a g w A A B M A H A B G b 3 J t d W x h c y 9 T Z W N 0 a W 9 u M S 5 t I K I Y A C i g F A A A A A A A A A A A A A A A A A A A A A A A A A A A A M W W U W / a M B D H 3 y v x H S z 2 0 k q 0 0 7 R p L 1 M f Q o C C R A G R i K 2 q K u Q k 1 2 D h 2 M h 2 u i L U 7 7 4 j q A k 4 L u u 6 T u O l 9 P 7 n 8 / n u 7 B 8 a Y s O k I M H u 7 6 d v j Z P G i V 5 Q B Q k J A 0 O N 9 j j v U E P J J e F g G i c E P 4 H M V Q x o 6 T 7 G w C / 8 X C k Q 5 r t U y 0 j K 5 e n Z 5 n Z E M 7 h s h j T i 8 L l 5 9 3 T r S 2 H Q 5 a 6 1 C / C h 6 S + o S L d 7 r F f Q x E i F 6 0 W o q N D 3 U m W + 5 H k m t q I + 3 e 3 W 2 m y a / X A + 8 c L 5 o N N s E Y M a M f B o n l p k 0 x z O u r 3 W U P 4 E b b Z f i S + z i A l I n h 1 F n k W g S l e X u V z s E N t U A 8 d 4 K A 2 E + f r l Y p t Z o c w G w S C c B 4 O r 0 b j X m 3 e 8 s P u 8 n I p 1 4 d E Z t 2 2 T l 4 J j k y s Q C S j b N 8 j k k o m 0 F o L H c i G 5 b W 5 f D x y R g 7 U 2 k r O 4 P X G I H U a P q J O c a y A T B V r n y p X 1 N V B B P G V A M c q P O f a B K k O m 1 L j E 0 U 3 f I z 6 n W t s n 8 h f Y F v L j f E r X t j S O t F E 5 z u 0 D k I A D r I i 3 E k B r b s o s p E v o 4 z + Y u N A 4 + L W u M R q B g V o 6 n i n O 2 W O R Y p x T 4 1 g 6 z E V K O k w D D o 2 t z S j H Z F 8 Q J 1 j D 1 Q I U x q f b g q 5 J 4 n b 0 B I W M 1 c 7 j K 8 C E x G 5 O 7 Q r D V W / q 6 g p G k i m X e F t c 3 Z c G W 8 L y z N W y 8 H y l Z H v k m h q 3 N c R o n M Q 4 t t h S U N X 0 7 l / D z t D l U Z 7 c 7 w 5 q t m m 7 1 q a A x n n E s F f 8 4 w P l G s t J a 3 1 q g 6 H n E Z f x E l Q t Q I f h F B s W 1 w e A J 7 L I T Q D x h K G p F E w b x / p U P r L a n t s X l Y m a 9 w h T p Y 5 p w 4 c X x v d e k j H t G t K + 1 C u G N W W 6 G M R R U U Z 3 D B y 5 G F / 1 t D 6 R 2 5 c W x g + g u K T J v v p 0 1 j h h w v l g H 1 B i N r 4 B / S Y 8 F C v / D R 6 s Z / q d + W B F f w s e E m y L Y R n Y j D i w 7 0 B h x T z k R I l A C x S l 3 S J F a X 8 F K q y N D 0 l h i T V Q W P r b O G E F q W O i P I 6 D E 6 X 2 G 1 B U f j Y p S s W F i l K 0 W V G V / m V Y V L 9 c H L Q o x b / D R Z X H I S + q m u 0 D w y r 1 P i / K 9 + Z d Y G F f n j 9 j R U n Z 1 4 O i q s M e K a p 7 c w Q V 1 W V x s W J v A C x Y 7 F 2 + o 7 T Y i 3 C A i y q 5 Q 1 6 U d h s Y V a D / R Y w i g 2 P I + A V Q S w E C L Q A U A A I A C A A J d u J M r I 4 j 9 6 Y A A A D 4 A A A A E g A A A A A A A A A A A A A A A A A A A A A A Q 2 9 u Z m l n L 1 B h Y 2 t h Z 2 U u e G 1 s U E s B A i 0 A F A A C A A g A C X b i T A / K 6 a u k A A A A 6 Q A A A B M A A A A A A A A A A A A A A A A A 8 g A A A F t D b 2 5 0 Z W 5 0 X 1 R 5 c G V z X S 5 4 b W x Q S w E C L Q A U A A I A C A A J d u J M c k S l 7 y U D A A B q D A A A E w A A A A A A A A A A A A A A A A D j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R w A A A A A A A A 5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R h d H N B b G x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d G F 0 c 0 F s b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M l Q w N D o 0 M j o z N i 4 1 N T A y N T c z W i I g L z 4 8 R W 5 0 c n k g V H l w Z T 0 i R m l s b E N v b H V t b l R 5 c G V z I i B W Y W x 1 Z T 0 i c 0 J n V U Z C U U 1 B Q U F V Q U F B Q U Z C U V V G Q l F V Q U F B Q U F B Q U F B Q U F B Q U F B V U Z C U V V G Q l F V Q U F B Q U F B Q U F B Q U F B Q U F B Q U F B Q T 0 9 I i A v P j x F b n R y e S B U e X B l P S J G a W x s Q 2 9 s d W 1 u T m F t Z X M i I F Z h b H V l P S J z W y Z x d W 9 0 O 0 h U X 1 B B V F 9 J R C Z x d W 9 0 O y w m c X V v d D t M V k V G L E x v d 2 V z d E x W R U Y g Q 2 9 t Y m l u Z W Q m c X V v d D s s J n F 1 b 3 Q 7 T F Z F R i Z x d W 9 0 O y w m c X V v d D t M b 3 d l c 3 R M V k V G J n F 1 b 3 Q 7 L C Z x d W 9 0 O 0 J h c 2 V s a W 5 l J n F 1 b 3 Q 7 L C Z x d W 9 0 O 1 Z J U 0 l U X 1 N J R 0 5 P R k Z f R E F U R S Z x d W 9 0 O y w m c X V v d D t E T 0 I m c X V v d D s s J n F 1 b 3 Q 7 Q W d l J n F 1 b 3 Q 7 L C Z x d W 9 0 O 0 d l b m R l c i Z x d W 9 0 O y w m c X V v d D t T b W 9 r a W 5 n J n F 1 b 3 Q 7 L C Z x d W 9 0 O 0 F s Y 2 9 o b 2 w m c X V v d D s s J n F 1 b 3 Q 7 Q k 1 J J n F 1 b 3 Q 7 L C Z x d W 9 0 O 1 N 5 c 3 R v b G l j Q l A m c X V v d D s s J n F 1 b 3 Q 7 R G l h c 3 R v b G l j Q l A m c X V v d D s s J n F 1 b 3 Q 7 U H V s c 2 U g U H J l c 3 N 1 c m U m c X V v d D s s J n F 1 b 3 Q 7 T W V h b i B B c n R l c m l h b C B Q c m V z c 3 V y Z S Z x d W 9 0 O y w m c X V v d D t I Z W F y d C B S Y X R l J n F 1 b 3 Q 7 L C Z x d W 9 0 O 0 5 Z S E E g Q 2 x h c 3 M m c X V v d D s s J n F 1 b 3 Q 7 Q 2 h l c 3 Q g W C 1 S Y X k m c X V v d D s s J n F 1 b 3 Q 7 T 2 J z d H J 1 Y 3 R p d m U g U 2 x l Z X A g Q X B u Z W E m c X V v d D s s J n F 1 b 3 Q 7 T 3 J 0 a G 9 w b m V h J n F 1 b 3 Q 7 L C Z x d W 9 0 O 0 h 5 c G V y d G V u c 2 l v b i Z x d W 9 0 O y w m c X V v d D t E a W F i Z X R l c y Z x d W 9 0 O y w m c X V v d D t B d H J p Y W w g R m l i c m l s b G F 0 a W 9 u J n F 1 b 3 Q 7 L C Z x d W 9 0 O 0 x 1 b m c g R G l z Z W F z Z S Z x d W 9 0 O y w m c X V v d D t W Y W x 2 Z S B E a X N l Y X N l J n F 1 b 3 Q 7 L C Z x d W 9 0 O 1 B l c m l w a G V y Y W w g Y X J 0 Z X J 5 I G R p c 2 V h c 2 U m c X V v d D s s J n F 1 b 3 Q 7 Q W 5 h Z W 1 p Y S Z x d W 9 0 O y w m c X V v d D t D c m V h d G l u a W 5 l J n F 1 b 3 Q 7 L C Z x d W 9 0 O 2 V H R l I m c X V v d D s s J n F 1 b 3 Q 7 S G F l b W 9 n b G 9 i a W 4 m c X V v d D s s J n F 1 b 3 Q 7 U G 9 0 Y X N z a X V t J n F 1 b 3 Q 7 L C Z x d W 9 0 O 0 5 U L X B y b 0 J O U C Z x d W 9 0 O y w m c X V v d D t C T l A m c X V v d D s s J n F 1 b 3 Q 7 V G 9 0 Y W w g Y 2 h v b G V z d G V y b 2 w m c X V v d D s s J n F 1 b 3 Q 7 T E R M I G N o b 2 x l c 3 R l c m 9 s J n F 1 b 3 Q 7 L C Z x d W 9 0 O 0 F D R U k m c X V v d D s s J n F 1 b 3 Q 7 Q V J C c y Z x d W 9 0 O y w m c X V v d D t T Y W N 1 Y m l 0 c m l s L 3 Z h b H N h c n R h b i Z x d W 9 0 O y w m c X V v d D t C Z X R h L W J s b 2 N r Z X J z J n F 1 b 3 Q 7 L C Z x d W 9 0 O 0 R p d X J l d G l j c y Z x d W 9 0 O y w m c X V v d D t B b G R v c 3 R l c m 9 u Z S B B b n R h Z 2 9 u a X N 0 c y Z x d W 9 0 O y w m c X V v d D t E a W d v e G l u J n F 1 b 3 Q 7 L C Z x d W 9 0 O 1 N 0 Y X R p b n M m c X V v d D s s J n F 1 b 3 Q 7 T m l 0 c m F 0 Z X M m c X V v d D s s J n F 1 b 3 Q 7 R G F 0 Z U 9 m Q W R t a X N z a W 9 u J n F 1 b 3 Q 7 L C Z x d W 9 0 O 0 h v c 3 B p d G F s a X N h d G l v b k 5 1 b W J l c i Z x d W 9 0 O y w m c X V v d D t E Y X R l T 2 Z E a X N j a G F y Z 2 U m c X V v d D s s J n F 1 b 3 Q 7 V m 9 s d W 1 l T 3 Z l c m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0 Y X R z Q W x s R G F 0 Y S 9 D a G F u Z 2 V k I F R 5 c G U u e 0 h U X 1 B B V F 9 J R C w w f S Z x d W 9 0 O y w m c X V v d D t T Z W N 0 a W 9 u M S 9 U U 3 R h d H N B b G x E Y X R h L 0 N o Y W 5 n Z W Q g V H l w Z S 5 7 T F Z F R i x M b 3 d l c 3 R M V k V G I E N v b W J p b m V k L D F 9 J n F 1 b 3 Q 7 L C Z x d W 9 0 O 1 N l Y 3 R p b 2 4 x L 1 R T d G F 0 c 0 F s b E R h d G E v Q 2 h h b m d l Z C B U e X B l L n t M V k V G L D J 9 J n F 1 b 3 Q 7 L C Z x d W 9 0 O 1 N l Y 3 R p b 2 4 x L 1 R T d G F 0 c 0 F s b E R h d G E v Q 2 h h b m d l Z C B U e X B l L n t M b 3 d l c 3 R M V k V G L D N 9 J n F 1 b 3 Q 7 L C Z x d W 9 0 O 1 N l Y 3 R p b 2 4 x L 1 R T d G F 0 c 0 F s b E R h d G E v Q 2 h h b m d l Z C B U e X B l L n t C Y X N l b G l u Z S w 0 f S Z x d W 9 0 O y w m c X V v d D t T Z W N 0 a W 9 u M S 9 U U 3 R h d H N B b G x E Y X R h L 0 N o Y W 5 n Z W Q g V H l w Z S 5 7 V k l T S V R f U 0 l H T k 9 G R l 9 E Q V R F L D V 9 J n F 1 b 3 Q 7 L C Z x d W 9 0 O 1 N l Y 3 R p b 2 4 x L 1 R T d G F 0 c 0 F s b E R h d G E v Q 2 h h b m d l Z C B U e X B l L n t E T 0 I s N n 0 m c X V v d D s s J n F 1 b 3 Q 7 U 2 V j d G l v b j E v V F N 0 Y X R z Q W x s R G F 0 Y S 9 D a G F u Z 2 V k I F R 5 c G U u e 0 F n Z S w 3 f S Z x d W 9 0 O y w m c X V v d D t T Z W N 0 a W 9 u M S 9 U U 3 R h d H N B b G x E Y X R h L 0 N o Y W 5 n Z W Q g V H l w Z S 5 7 R 2 V u Z G V y L D h 9 J n F 1 b 3 Q 7 L C Z x d W 9 0 O 1 N l Y 3 R p b 2 4 x L 1 R T d G F 0 c 0 F s b E R h d G E v Q 2 h h b m d l Z C B U e X B l L n t T b W 9 r a W 5 n L D l 9 J n F 1 b 3 Q 7 L C Z x d W 9 0 O 1 N l Y 3 R p b 2 4 x L 1 R T d G F 0 c 0 F s b E R h d G E v Q 2 h h b m d l Z C B U e X B l L n t B b G N v a G 9 s L D E w f S Z x d W 9 0 O y w m c X V v d D t T Z W N 0 a W 9 u M S 9 U U 3 R h d H N B b G x E Y X R h L 0 N o Y W 5 n Z W Q g V H l w Z S 5 7 Q k 1 J L D E x f S Z x d W 9 0 O y w m c X V v d D t T Z W N 0 a W 9 u M S 9 U U 3 R h d H N B b G x E Y X R h L 0 N o Y W 5 n Z W Q g V H l w Z S 5 7 U 3 l z d G 9 s a W N C U C w x M n 0 m c X V v d D s s J n F 1 b 3 Q 7 U 2 V j d G l v b j E v V F N 0 Y X R z Q W x s R G F 0 Y S 9 D a G F u Z 2 V k I F R 5 c G U u e 0 R p Y X N 0 b 2 x p Y 0 J Q L D E z f S Z x d W 9 0 O y w m c X V v d D t T Z W N 0 a W 9 u M S 9 U U 3 R h d H N B b G x E Y X R h L 0 N o Y W 5 n Z W Q g V H l w Z S 5 7 U H V s c 2 U g U H J l c 3 N 1 c m U s M T R 9 J n F 1 b 3 Q 7 L C Z x d W 9 0 O 1 N l Y 3 R p b 2 4 x L 1 R T d G F 0 c 0 F s b E R h d G E v Q 2 h h b m d l Z C B U e X B l L n t N Z W F u I E F y d G V y a W F s I F B y Z X N z d X J l L D E 1 f S Z x d W 9 0 O y w m c X V v d D t T Z W N 0 a W 9 u M S 9 U U 3 R h d H N B b G x E Y X R h L 0 N o Y W 5 n Z W Q g V H l w Z S 5 7 S G V h c n Q g U m F 0 Z S w x N n 0 m c X V v d D s s J n F 1 b 3 Q 7 U 2 V j d G l v b j E v V F N 0 Y X R z Q W x s R G F 0 Y S 9 D a G F u Z 2 V k I F R 5 c G U u e 0 5 Z S E E g Q 2 x h c 3 M s M T d 9 J n F 1 b 3 Q 7 L C Z x d W 9 0 O 1 N l Y 3 R p b 2 4 x L 1 R T d G F 0 c 0 F s b E R h d G E v Q 2 h h b m d l Z C B U e X B l L n t D a G V z d C B Y L V J h e S w x O H 0 m c X V v d D s s J n F 1 b 3 Q 7 U 2 V j d G l v b j E v V F N 0 Y X R z Q W x s R G F 0 Y S 9 D a G F u Z 2 V k I F R 5 c G U u e 0 9 i c 3 R y d W N 0 a X Z l I F N s Z W V w I E F w b m V h L D E 5 f S Z x d W 9 0 O y w m c X V v d D t T Z W N 0 a W 9 u M S 9 U U 3 R h d H N B b G x E Y X R h L 0 N o Y W 5 n Z W Q g V H l w Z S 5 7 T 3 J 0 a G 9 w b m V h L D I w f S Z x d W 9 0 O y w m c X V v d D t T Z W N 0 a W 9 u M S 9 U U 3 R h d H N B b G x E Y X R h L 0 N o Y W 5 n Z W Q g V H l w Z S 5 7 S H l w Z X J 0 Z W 5 z a W 9 u L D I x f S Z x d W 9 0 O y w m c X V v d D t T Z W N 0 a W 9 u M S 9 U U 3 R h d H N B b G x E Y X R h L 0 N o Y W 5 n Z W Q g V H l w Z S 5 7 R G l h Y m V 0 Z X M s M j J 9 J n F 1 b 3 Q 7 L C Z x d W 9 0 O 1 N l Y 3 R p b 2 4 x L 1 R T d G F 0 c 0 F s b E R h d G E v Q 2 h h b m d l Z C B U e X B l L n t B d H J p Y W w g R m l i c m l s b G F 0 a W 9 u L D I z f S Z x d W 9 0 O y w m c X V v d D t T Z W N 0 a W 9 u M S 9 U U 3 R h d H N B b G x E Y X R h L 0 N o Y W 5 n Z W Q g V H l w Z S 5 7 T H V u Z y B E a X N l Y X N l L D I 0 f S Z x d W 9 0 O y w m c X V v d D t T Z W N 0 a W 9 u M S 9 U U 3 R h d H N B b G x E Y X R h L 0 N o Y W 5 n Z W Q g V H l w Z S 5 7 V m F s d m U g R G l z Z W F z Z S w y N X 0 m c X V v d D s s J n F 1 b 3 Q 7 U 2 V j d G l v b j E v V F N 0 Y X R z Q W x s R G F 0 Y S 9 D a G F u Z 2 V k I F R 5 c G U u e 1 B l c m l w a G V y Y W w g Y X J 0 Z X J 5 I G R p c 2 V h c 2 U s M j Z 9 J n F 1 b 3 Q 7 L C Z x d W 9 0 O 1 N l Y 3 R p b 2 4 x L 1 R T d G F 0 c 0 F s b E R h d G E v Q 2 h h b m d l Z C B U e X B l L n t B b m F l b W l h L D I 3 f S Z x d W 9 0 O y w m c X V v d D t T Z W N 0 a W 9 u M S 9 U U 3 R h d H N B b G x E Y X R h L 0 N o Y W 5 n Z W Q g V H l w Z S 5 7 Q 3 J l Y X R p b m l u Z S w y O H 0 m c X V v d D s s J n F 1 b 3 Q 7 U 2 V j d G l v b j E v V F N 0 Y X R z Q W x s R G F 0 Y S 9 D a G F u Z 2 V k I F R 5 c G U u e 2 V H R l I s M j l 9 J n F 1 b 3 Q 7 L C Z x d W 9 0 O 1 N l Y 3 R p b 2 4 x L 1 R T d G F 0 c 0 F s b E R h d G E v Q 2 h h b m d l Z C B U e X B l L n t I Y W V t b 2 d s b 2 J p b i w z M H 0 m c X V v d D s s J n F 1 b 3 Q 7 U 2 V j d G l v b j E v V F N 0 Y X R z Q W x s R G F 0 Y S 9 D a G F u Z 2 V k I F R 5 c G U u e 1 B v d G F z c 2 l 1 b S w z M X 0 m c X V v d D s s J n F 1 b 3 Q 7 U 2 V j d G l v b j E v V F N 0 Y X R z Q W x s R G F 0 Y S 9 D a G F u Z 2 V k I F R 5 c G U u e 0 5 U L X B y b 0 J O U C w z M n 0 m c X V v d D s s J n F 1 b 3 Q 7 U 2 V j d G l v b j E v V F N 0 Y X R z Q W x s R G F 0 Y S 9 D a G F u Z 2 V k I F R 5 c G U u e 0 J O U C w z M 3 0 m c X V v d D s s J n F 1 b 3 Q 7 U 2 V j d G l v b j E v V F N 0 Y X R z Q W x s R G F 0 Y S 9 D a G F u Z 2 V k I F R 5 c G U u e 1 R v d G F s I G N o b 2 x l c 3 R l c m 9 s L D M 0 f S Z x d W 9 0 O y w m c X V v d D t T Z W N 0 a W 9 u M S 9 U U 3 R h d H N B b G x E Y X R h L 0 N o Y W 5 n Z W Q g V H l w Z S 5 7 T E R M I G N o b 2 x l c 3 R l c m 9 s L D M 1 f S Z x d W 9 0 O y w m c X V v d D t T Z W N 0 a W 9 u M S 9 U U 3 R h d H N B b G x E Y X R h L 0 N o Y W 5 n Z W Q g V H l w Z S 5 7 Q U N F S S w z N n 0 m c X V v d D s s J n F 1 b 3 Q 7 U 2 V j d G l v b j E v V F N 0 Y X R z Q W x s R G F 0 Y S 9 D a G F u Z 2 V k I F R 5 c G U u e 0 F S Q n M s M z d 9 J n F 1 b 3 Q 7 L C Z x d W 9 0 O 1 N l Y 3 R p b 2 4 x L 1 R T d G F 0 c 0 F s b E R h d G E v Q 2 h h b m d l Z C B U e X B l L n t T Y W N 1 Y m l 0 c m l s L 3 Z h b H N h c n R h b i w z O H 0 m c X V v d D s s J n F 1 b 3 Q 7 U 2 V j d G l v b j E v V F N 0 Y X R z Q W x s R G F 0 Y S 9 D a G F u Z 2 V k I F R 5 c G U u e 0 J l d G E t Y m x v Y 2 t l c n M s M z l 9 J n F 1 b 3 Q 7 L C Z x d W 9 0 O 1 N l Y 3 R p b 2 4 x L 1 R T d G F 0 c 0 F s b E R h d G E v Q 2 h h b m d l Z C B U e X B l L n t E a X V y Z X R p Y 3 M s N D B 9 J n F 1 b 3 Q 7 L C Z x d W 9 0 O 1 N l Y 3 R p b 2 4 x L 1 R T d G F 0 c 0 F s b E R h d G E v Q 2 h h b m d l Z C B U e X B l L n t B b G R v c 3 R l c m 9 u Z S B B b n R h Z 2 9 u a X N 0 c y w 0 M X 0 m c X V v d D s s J n F 1 b 3 Q 7 U 2 V j d G l v b j E v V F N 0 Y X R z Q W x s R G F 0 Y S 9 D a G F u Z 2 V k I F R 5 c G U u e 0 R p Z 2 9 4 a W 4 s N D J 9 J n F 1 b 3 Q 7 L C Z x d W 9 0 O 1 N l Y 3 R p b 2 4 x L 1 R T d G F 0 c 0 F s b E R h d G E v Q 2 h h b m d l Z C B U e X B l L n t T d G F 0 a W 5 z L D Q z f S Z x d W 9 0 O y w m c X V v d D t T Z W N 0 a W 9 u M S 9 U U 3 R h d H N B b G x E Y X R h L 0 N o Y W 5 n Z W Q g V H l w Z S 5 7 T m l 0 c m F 0 Z X M s N D R 9 J n F 1 b 3 Q 7 L C Z x d W 9 0 O 1 N l Y 3 R p b 2 4 x L 1 R T d G F 0 c 0 F s b E R h d G E v Q 2 h h b m d l Z C B U e X B l L n t E Y X R l T 2 Z B Z G 1 p c 3 N p b 2 4 s N D V 9 J n F 1 b 3 Q 7 L C Z x d W 9 0 O 1 N l Y 3 R p b 2 4 x L 1 R T d G F 0 c 0 F s b E R h d G E v Q 2 h h b m d l Z C B U e X B l L n t I b 3 N w a X R h b G l z Y X R p b 2 5 O d W 1 i Z X I s N D Z 9 J n F 1 b 3 Q 7 L C Z x d W 9 0 O 1 N l Y 3 R p b 2 4 x L 1 R T d G F 0 c 0 F s b E R h d G E v Q 2 h h b m d l Z C B U e X B l L n t E Y X R l T 2 Z E a X N j a G F y Z 2 U s N D d 9 J n F 1 b 3 Q 7 L C Z x d W 9 0 O 1 N l Y 3 R p b 2 4 x L 1 R T d G F 0 c 0 F s b E R h d G E v Q 2 h h b m d l Z C B U e X B l L n t W b 2 x 1 b W V P d m V y b G 9 h Z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1 R T d G F 0 c 0 F s b E R h d G E v Q 2 h h b m d l Z C B U e X B l L n t I V F 9 Q Q V R f S U Q s M H 0 m c X V v d D s s J n F 1 b 3 Q 7 U 2 V j d G l v b j E v V F N 0 Y X R z Q W x s R G F 0 Y S 9 D a G F u Z 2 V k I F R 5 c G U u e 0 x W R U Y s T G 9 3 Z X N 0 T F Z F R i B D b 2 1 i a W 5 l Z C w x f S Z x d W 9 0 O y w m c X V v d D t T Z W N 0 a W 9 u M S 9 U U 3 R h d H N B b G x E Y X R h L 0 N o Y W 5 n Z W Q g V H l w Z S 5 7 T F Z F R i w y f S Z x d W 9 0 O y w m c X V v d D t T Z W N 0 a W 9 u M S 9 U U 3 R h d H N B b G x E Y X R h L 0 N o Y W 5 n Z W Q g V H l w Z S 5 7 T G 9 3 Z X N 0 T F Z F R i w z f S Z x d W 9 0 O y w m c X V v d D t T Z W N 0 a W 9 u M S 9 U U 3 R h d H N B b G x E Y X R h L 0 N o Y W 5 n Z W Q g V H l w Z S 5 7 Q m F z Z W x p b m U s N H 0 m c X V v d D s s J n F 1 b 3 Q 7 U 2 V j d G l v b j E v V F N 0 Y X R z Q W x s R G F 0 Y S 9 D a G F u Z 2 V k I F R 5 c G U u e 1 Z J U 0 l U X 1 N J R 0 5 P R k Z f R E F U R S w 1 f S Z x d W 9 0 O y w m c X V v d D t T Z W N 0 a W 9 u M S 9 U U 3 R h d H N B b G x E Y X R h L 0 N o Y W 5 n Z W Q g V H l w Z S 5 7 R E 9 C L D Z 9 J n F 1 b 3 Q 7 L C Z x d W 9 0 O 1 N l Y 3 R p b 2 4 x L 1 R T d G F 0 c 0 F s b E R h d G E v Q 2 h h b m d l Z C B U e X B l L n t B Z 2 U s N 3 0 m c X V v d D s s J n F 1 b 3 Q 7 U 2 V j d G l v b j E v V F N 0 Y X R z Q W x s R G F 0 Y S 9 D a G F u Z 2 V k I F R 5 c G U u e 0 d l b m R l c i w 4 f S Z x d W 9 0 O y w m c X V v d D t T Z W N 0 a W 9 u M S 9 U U 3 R h d H N B b G x E Y X R h L 0 N o Y W 5 n Z W Q g V H l w Z S 5 7 U 2 1 v a 2 l u Z y w 5 f S Z x d W 9 0 O y w m c X V v d D t T Z W N 0 a W 9 u M S 9 U U 3 R h d H N B b G x E Y X R h L 0 N o Y W 5 n Z W Q g V H l w Z S 5 7 Q W x j b 2 h v b C w x M H 0 m c X V v d D s s J n F 1 b 3 Q 7 U 2 V j d G l v b j E v V F N 0 Y X R z Q W x s R G F 0 Y S 9 D a G F u Z 2 V k I F R 5 c G U u e 0 J N S S w x M X 0 m c X V v d D s s J n F 1 b 3 Q 7 U 2 V j d G l v b j E v V F N 0 Y X R z Q W x s R G F 0 Y S 9 D a G F u Z 2 V k I F R 5 c G U u e 1 N 5 c 3 R v b G l j Q l A s M T J 9 J n F 1 b 3 Q 7 L C Z x d W 9 0 O 1 N l Y 3 R p b 2 4 x L 1 R T d G F 0 c 0 F s b E R h d G E v Q 2 h h b m d l Z C B U e X B l L n t E a W F z d G 9 s a W N C U C w x M 3 0 m c X V v d D s s J n F 1 b 3 Q 7 U 2 V j d G l v b j E v V F N 0 Y X R z Q W x s R G F 0 Y S 9 D a G F u Z 2 V k I F R 5 c G U u e 1 B 1 b H N l I F B y Z X N z d X J l L D E 0 f S Z x d W 9 0 O y w m c X V v d D t T Z W N 0 a W 9 u M S 9 U U 3 R h d H N B b G x E Y X R h L 0 N o Y W 5 n Z W Q g V H l w Z S 5 7 T W V h b i B B c n R l c m l h b C B Q c m V z c 3 V y Z S w x N X 0 m c X V v d D s s J n F 1 b 3 Q 7 U 2 V j d G l v b j E v V F N 0 Y X R z Q W x s R G F 0 Y S 9 D a G F u Z 2 V k I F R 5 c G U u e 0 h l Y X J 0 I F J h d G U s M T Z 9 J n F 1 b 3 Q 7 L C Z x d W 9 0 O 1 N l Y 3 R p b 2 4 x L 1 R T d G F 0 c 0 F s b E R h d G E v Q 2 h h b m d l Z C B U e X B l L n t O W U h B I E N s Y X N z L D E 3 f S Z x d W 9 0 O y w m c X V v d D t T Z W N 0 a W 9 u M S 9 U U 3 R h d H N B b G x E Y X R h L 0 N o Y W 5 n Z W Q g V H l w Z S 5 7 Q 2 h l c 3 Q g W C 1 S Y X k s M T h 9 J n F 1 b 3 Q 7 L C Z x d W 9 0 O 1 N l Y 3 R p b 2 4 x L 1 R T d G F 0 c 0 F s b E R h d G E v Q 2 h h b m d l Z C B U e X B l L n t P Y n N 0 c n V j d G l 2 Z S B T b G V l c C B B c G 5 l Y S w x O X 0 m c X V v d D s s J n F 1 b 3 Q 7 U 2 V j d G l v b j E v V F N 0 Y X R z Q W x s R G F 0 Y S 9 D a G F u Z 2 V k I F R 5 c G U u e 0 9 y d G h v c G 5 l Y S w y M H 0 m c X V v d D s s J n F 1 b 3 Q 7 U 2 V j d G l v b j E v V F N 0 Y X R z Q W x s R G F 0 Y S 9 D a G F u Z 2 V k I F R 5 c G U u e 0 h 5 c G V y d G V u c 2 l v b i w y M X 0 m c X V v d D s s J n F 1 b 3 Q 7 U 2 V j d G l v b j E v V F N 0 Y X R z Q W x s R G F 0 Y S 9 D a G F u Z 2 V k I F R 5 c G U u e 0 R p Y W J l d G V z L D I y f S Z x d W 9 0 O y w m c X V v d D t T Z W N 0 a W 9 u M S 9 U U 3 R h d H N B b G x E Y X R h L 0 N o Y W 5 n Z W Q g V H l w Z S 5 7 Q X R y a W F s I E Z p Y n J p b G x h d G l v b i w y M 3 0 m c X V v d D s s J n F 1 b 3 Q 7 U 2 V j d G l v b j E v V F N 0 Y X R z Q W x s R G F 0 Y S 9 D a G F u Z 2 V k I F R 5 c G U u e 0 x 1 b m c g R G l z Z W F z Z S w y N H 0 m c X V v d D s s J n F 1 b 3 Q 7 U 2 V j d G l v b j E v V F N 0 Y X R z Q W x s R G F 0 Y S 9 D a G F u Z 2 V k I F R 5 c G U u e 1 Z h b H Z l I E R p c 2 V h c 2 U s M j V 9 J n F 1 b 3 Q 7 L C Z x d W 9 0 O 1 N l Y 3 R p b 2 4 x L 1 R T d G F 0 c 0 F s b E R h d G E v Q 2 h h b m d l Z C B U e X B l L n t Q Z X J p c G h l c m F s I G F y d G V y e S B k a X N l Y X N l L D I 2 f S Z x d W 9 0 O y w m c X V v d D t T Z W N 0 a W 9 u M S 9 U U 3 R h d H N B b G x E Y X R h L 0 N o Y W 5 n Z W Q g V H l w Z S 5 7 Q W 5 h Z W 1 p Y S w y N 3 0 m c X V v d D s s J n F 1 b 3 Q 7 U 2 V j d G l v b j E v V F N 0 Y X R z Q W x s R G F 0 Y S 9 D a G F u Z 2 V k I F R 5 c G U u e 0 N y Z W F 0 a W 5 p b m U s M j h 9 J n F 1 b 3 Q 7 L C Z x d W 9 0 O 1 N l Y 3 R p b 2 4 x L 1 R T d G F 0 c 0 F s b E R h d G E v Q 2 h h b m d l Z C B U e X B l L n t l R 0 Z S L D I 5 f S Z x d W 9 0 O y w m c X V v d D t T Z W N 0 a W 9 u M S 9 U U 3 R h d H N B b G x E Y X R h L 0 N o Y W 5 n Z W Q g V H l w Z S 5 7 S G F l b W 9 n b G 9 i a W 4 s M z B 9 J n F 1 b 3 Q 7 L C Z x d W 9 0 O 1 N l Y 3 R p b 2 4 x L 1 R T d G F 0 c 0 F s b E R h d G E v Q 2 h h b m d l Z C B U e X B l L n t Q b 3 R h c 3 N p d W 0 s M z F 9 J n F 1 b 3 Q 7 L C Z x d W 9 0 O 1 N l Y 3 R p b 2 4 x L 1 R T d G F 0 c 0 F s b E R h d G E v Q 2 h h b m d l Z C B U e X B l L n t O V C 1 w c m 9 C T l A s M z J 9 J n F 1 b 3 Q 7 L C Z x d W 9 0 O 1 N l Y 3 R p b 2 4 x L 1 R T d G F 0 c 0 F s b E R h d G E v Q 2 h h b m d l Z C B U e X B l L n t C T l A s M z N 9 J n F 1 b 3 Q 7 L C Z x d W 9 0 O 1 N l Y 3 R p b 2 4 x L 1 R T d G F 0 c 0 F s b E R h d G E v Q 2 h h b m d l Z C B U e X B l L n t U b 3 R h b C B j a G 9 s Z X N 0 Z X J v b C w z N H 0 m c X V v d D s s J n F 1 b 3 Q 7 U 2 V j d G l v b j E v V F N 0 Y X R z Q W x s R G F 0 Y S 9 D a G F u Z 2 V k I F R 5 c G U u e 0 x E T C B j a G 9 s Z X N 0 Z X J v b C w z N X 0 m c X V v d D s s J n F 1 b 3 Q 7 U 2 V j d G l v b j E v V F N 0 Y X R z Q W x s R G F 0 Y S 9 D a G F u Z 2 V k I F R 5 c G U u e 0 F D R U k s M z Z 9 J n F 1 b 3 Q 7 L C Z x d W 9 0 O 1 N l Y 3 R p b 2 4 x L 1 R T d G F 0 c 0 F s b E R h d G E v Q 2 h h b m d l Z C B U e X B l L n t B U k J z L D M 3 f S Z x d W 9 0 O y w m c X V v d D t T Z W N 0 a W 9 u M S 9 U U 3 R h d H N B b G x E Y X R h L 0 N o Y W 5 n Z W Q g V H l w Z S 5 7 U 2 F j d W J p d H J p b C 9 2 Y W x z Y X J 0 Y W 4 s M z h 9 J n F 1 b 3 Q 7 L C Z x d W 9 0 O 1 N l Y 3 R p b 2 4 x L 1 R T d G F 0 c 0 F s b E R h d G E v Q 2 h h b m d l Z C B U e X B l L n t C Z X R h L W J s b 2 N r Z X J z L D M 5 f S Z x d W 9 0 O y w m c X V v d D t T Z W N 0 a W 9 u M S 9 U U 3 R h d H N B b G x E Y X R h L 0 N o Y W 5 n Z W Q g V H l w Z S 5 7 R G l 1 c m V 0 a W N z L D Q w f S Z x d W 9 0 O y w m c X V v d D t T Z W N 0 a W 9 u M S 9 U U 3 R h d H N B b G x E Y X R h L 0 N o Y W 5 n Z W Q g V H l w Z S 5 7 Q W x k b 3 N 0 Z X J v b m U g Q W 5 0 Y W d v b m l z d H M s N D F 9 J n F 1 b 3 Q 7 L C Z x d W 9 0 O 1 N l Y 3 R p b 2 4 x L 1 R T d G F 0 c 0 F s b E R h d G E v Q 2 h h b m d l Z C B U e X B l L n t E a W d v e G l u L D Q y f S Z x d W 9 0 O y w m c X V v d D t T Z W N 0 a W 9 u M S 9 U U 3 R h d H N B b G x E Y X R h L 0 N o Y W 5 n Z W Q g V H l w Z S 5 7 U 3 R h d G l u c y w 0 M 3 0 m c X V v d D s s J n F 1 b 3 Q 7 U 2 V j d G l v b j E v V F N 0 Y X R z Q W x s R G F 0 Y S 9 D a G F u Z 2 V k I F R 5 c G U u e 0 5 p d H J h d G V z L D Q 0 f S Z x d W 9 0 O y w m c X V v d D t T Z W N 0 a W 9 u M S 9 U U 3 R h d H N B b G x E Y X R h L 0 N o Y W 5 n Z W Q g V H l w Z S 5 7 R G F 0 Z U 9 m Q W R t a X N z a W 9 u L D Q 1 f S Z x d W 9 0 O y w m c X V v d D t T Z W N 0 a W 9 u M S 9 U U 3 R h d H N B b G x E Y X R h L 0 N o Y W 5 n Z W Q g V H l w Z S 5 7 S G 9 z c G l 0 Y W x p c 2 F 0 a W 9 u T n V t Y m V y L D Q 2 f S Z x d W 9 0 O y w m c X V v d D t T Z W N 0 a W 9 u M S 9 U U 3 R h d H N B b G x E Y X R h L 0 N o Y W 5 n Z W Q g V H l w Z S 5 7 R G F 0 Z U 9 m R G l z Y 2 h h c m d l L D Q 3 f S Z x d W 9 0 O y w m c X V v d D t T Z W N 0 a W 9 u M S 9 U U 3 R h d H N B b G x E Y X R h L 0 N o Y W 5 n Z W Q g V H l w Z S 5 7 V m 9 s d W 1 l T 3 Z l c m x v Y W Q s N D h 9 J n F 1 b 3 Q 7 X S w m c X V v d D t S Z W x h d G l v b n N o a X B J b m Z v J n F 1 b 3 Q 7 O l t d f S I g L z 4 8 R W 5 0 c n k g V H l w Z T 0 i U m V j b 3 Z l c n l U Y X J n Z X R T a G V l d C I g V m F s d W U 9 I n N T d G F 0 c y 1 E Y X R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T d G F 0 c 0 F s b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Y X R z Q W x s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W T 1 l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0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J U M D Q 6 N D c 6 N T g u M z Y w N T c 4 N 1 o i I C 8 + P E V u d H J 5 I F R 5 c G U 9 I k Z p b G x D b 2 x 1 b W 5 U e X B l c y I g V m F s d W U 9 I n N B d 1 V G Q X d N S E J 3 T U d C Z 1 l G Q X d N R E J R T U d C Z 1 l H Q m d Z R 0 J n Q U d C Z 0 1 B Q l F V R E J R Q U F C Z 1 l H Q m d Z R 0 J n W U d B Q U F B Q m c 9 P S I g L z 4 8 R W 5 0 c n k g V H l w Z T 0 i R m l s b E N v b H V t b k 5 h b W V z I i B W Y W x 1 Z T 0 i c 1 s m c X V v d D t I V F 9 Q Q V R f S U Q m c X V v d D s s J n F 1 b 3 Q 7 T F Z F R i x M b 3 d l c 3 R M V k V G I E N v b W J p b m V k J n F 1 b 3 Q 7 L C Z x d W 9 0 O 0 x W R U Y m c X V v d D s s J n F 1 b 3 Q 7 T G 9 3 Z X N 0 T F Z F R i Z x d W 9 0 O y w m c X V v d D t C Y X N l b G l u Z S Z x d W 9 0 O y w m c X V v d D t W S V N J V F 9 T S U d O T 0 Z G X 0 R B V E U m c X V v d D s s J n F 1 b 3 Q 7 R E 9 C J n F 1 b 3 Q 7 L C Z x d W 9 0 O 0 F n Z S Z x d W 9 0 O y w m c X V v d D t H Z W 5 k Z X I m c X V v d D s s J n F 1 b 3 Q 7 U 2 1 v a 2 l u Z y Z x d W 9 0 O y w m c X V v d D t B b G N v a G 9 s J n F 1 b 3 Q 7 L C Z x d W 9 0 O 0 J N S S Z x d W 9 0 O y w m c X V v d D t T e X N 0 b 2 x p Y 0 J Q J n F 1 b 3 Q 7 L C Z x d W 9 0 O 0 R p Y X N 0 b 2 x p Y 0 J Q J n F 1 b 3 Q 7 L C Z x d W 9 0 O 1 B 1 b H N l I F B y Z X N z d X J l J n F 1 b 3 Q 7 L C Z x d W 9 0 O 0 1 l Y W 4 g Q X J 0 Z X J p Y W w g U H J l c 3 N 1 c m U m c X V v d D s s J n F 1 b 3 Q 7 S G V h c n Q g U m F 0 Z S Z x d W 9 0 O y w m c X V v d D t O W U h B I E N s Y X N z J n F 1 b 3 Q 7 L C Z x d W 9 0 O 0 N o Z X N 0 I F g t U m F 5 J n F 1 b 3 Q 7 L C Z x d W 9 0 O 0 9 i c 3 R y d W N 0 a X Z l I F N s Z W V w I E F w b m V h J n F 1 b 3 Q 7 L C Z x d W 9 0 O 0 9 y d G h v c G 5 l Y S Z x d W 9 0 O y w m c X V v d D t I e X B l c n R l b n N p b 2 4 m c X V v d D s s J n F 1 b 3 Q 7 R G l h Y m V 0 Z X M m c X V v d D s s J n F 1 b 3 Q 7 Q X R y a W F s I E Z p Y n J p b G x h d G l v b i Z x d W 9 0 O y w m c X V v d D t M d W 5 n I E R p c 2 V h c 2 U m c X V v d D s s J n F 1 b 3 Q 7 V m F s d m U g R G l z Z W F z Z S Z x d W 9 0 O y w m c X V v d D t Q Z X J p c G h l c m F s I G F y d G V y e S B k a X N l Y X N l J n F 1 b 3 Q 7 L C Z x d W 9 0 O 0 F u Y W V t a W E m c X V v d D s s J n F 1 b 3 Q 7 Q 3 J l Y X R p b m l u Z S Z x d W 9 0 O y w m c X V v d D t l R 0 Z S J n F 1 b 3 Q 7 L C Z x d W 9 0 O 0 h h Z W 1 v Z 2 x v Y m l u J n F 1 b 3 Q 7 L C Z x d W 9 0 O 1 B v d G F z c 2 l 1 b S Z x d W 9 0 O y w m c X V v d D t O V C 1 w c m 9 C T l A m c X V v d D s s J n F 1 b 3 Q 7 Q k 5 Q J n F 1 b 3 Q 7 L C Z x d W 9 0 O 1 R v d G F s I G N o b 2 x l c 3 R l c m 9 s J n F 1 b 3 Q 7 L C Z x d W 9 0 O 0 x E T C B j a G 9 s Z X N 0 Z X J v b C Z x d W 9 0 O y w m c X V v d D t B Q 0 V J J n F 1 b 3 Q 7 L C Z x d W 9 0 O 0 F S Q n M m c X V v d D s s J n F 1 b 3 Q 7 U 2 F j d W J p d H J p b C 9 2 Y W x z Y X J 0 Y W 4 m c X V v d D s s J n F 1 b 3 Q 7 Q m V 0 Y S 1 i b G 9 j a 2 V y c y Z x d W 9 0 O y w m c X V v d D t E a X V y Z X R p Y 3 M m c X V v d D s s J n F 1 b 3 Q 7 Q W x k b 3 N 0 Z X J v b m U g Q W 5 0 Y W d v b m l z d H M m c X V v d D s s J n F 1 b 3 Q 7 R G l n b 3 h p b i Z x d W 9 0 O y w m c X V v d D t T d G F 0 a W 5 z J n F 1 b 3 Q 7 L C Z x d W 9 0 O 0 5 p d H J h d G V z J n F 1 b 3 Q 7 L C Z x d W 9 0 O 0 R h d G V P Z k F k b W l z c 2 l v b i Z x d W 9 0 O y w m c X V v d D t I b 3 N w a X R h b G l z Y X R p b 2 5 O d W 1 i Z X I m c X V v d D s s J n F 1 b 3 Q 7 R G F 0 Z U 9 m R G l z Y 2 h h c m d l J n F 1 b 3 Q 7 L C Z x d W 9 0 O 1 Z v b H V t Z U 9 2 Z X J s b 2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W T 1 l l c y 9 D a G F u Z 2 V k I F R 5 c G U u e 0 h U X 1 B B V F 9 J R C w w f S Z x d W 9 0 O y w m c X V v d D t T Z W N 0 a W 9 u M S 9 U V k 9 Z Z X M v Q 2 h h b m d l Z C B U e X B l L n t M V k V G L E x v d 2 V z d E x W R U Y g Q 2 9 t Y m l u Z W Q s M X 0 m c X V v d D s s J n F 1 b 3 Q 7 U 2 V j d G l v b j E v V F Z P W W V z L 0 N o Y W 5 n Z W Q g V H l w Z S 5 7 T F Z F R i w y f S Z x d W 9 0 O y w m c X V v d D t T Z W N 0 a W 9 u M S 9 U V k 9 Z Z X M v Q 2 h h b m d l Z C B U e X B l L n t M b 3 d l c 3 R M V k V G L D N 9 J n F 1 b 3 Q 7 L C Z x d W 9 0 O 1 N l Y 3 R p b 2 4 x L 1 R W T 1 l l c y 9 D a G F u Z 2 V k I F R 5 c G U u e 0 J h c 2 V s a W 5 l L D R 9 J n F 1 b 3 Q 7 L C Z x d W 9 0 O 1 N l Y 3 R p b 2 4 x L 1 R W T 1 l l c y 9 D a G F u Z 2 V k I F R 5 c G U u e 1 Z J U 0 l U X 1 N J R 0 5 P R k Z f R E F U R S w 1 f S Z x d W 9 0 O y w m c X V v d D t T Z W N 0 a W 9 u M S 9 U V k 9 Z Z X M v Q 2 h h b m d l Z C B U e X B l L n t E T 0 I s N n 0 m c X V v d D s s J n F 1 b 3 Q 7 U 2 V j d G l v b j E v V F Z P W W V z L 0 N o Y W 5 n Z W Q g V H l w Z S 5 7 Q W d l L D d 9 J n F 1 b 3 Q 7 L C Z x d W 9 0 O 1 N l Y 3 R p b 2 4 x L 1 R W T 1 l l c y 9 D a G F u Z 2 V k I F R 5 c G U u e 0 d l b m R l c i w 4 f S Z x d W 9 0 O y w m c X V v d D t T Z W N 0 a W 9 u M S 9 U V k 9 Z Z X M v Q 2 h h b m d l Z C B U e X B l L n t T b W 9 r a W 5 n L D l 9 J n F 1 b 3 Q 7 L C Z x d W 9 0 O 1 N l Y 3 R p b 2 4 x L 1 R W T 1 l l c y 9 D a G F u Z 2 V k I F R 5 c G U u e 0 F s Y 2 9 o b 2 w s M T B 9 J n F 1 b 3 Q 7 L C Z x d W 9 0 O 1 N l Y 3 R p b 2 4 x L 1 R W T 1 l l c y 9 D a G F u Z 2 V k I F R 5 c G U u e 0 J N S S w x M X 0 m c X V v d D s s J n F 1 b 3 Q 7 U 2 V j d G l v b j E v V F Z P W W V z L 0 N o Y W 5 n Z W Q g V H l w Z S 5 7 U 3 l z d G 9 s a W N C U C w x M n 0 m c X V v d D s s J n F 1 b 3 Q 7 U 2 V j d G l v b j E v V F Z P W W V z L 0 N o Y W 5 n Z W Q g V H l w Z S 5 7 R G l h c 3 R v b G l j Q l A s M T N 9 J n F 1 b 3 Q 7 L C Z x d W 9 0 O 1 N l Y 3 R p b 2 4 x L 1 R W T 1 l l c y 9 D a G F u Z 2 V k I F R 5 c G U u e 1 B 1 b H N l I F B y Z X N z d X J l L D E 0 f S Z x d W 9 0 O y w m c X V v d D t T Z W N 0 a W 9 u M S 9 U V k 9 Z Z X M v Q 2 h h b m d l Z C B U e X B l L n t N Z W F u I E F y d G V y a W F s I F B y Z X N z d X J l L D E 1 f S Z x d W 9 0 O y w m c X V v d D t T Z W N 0 a W 9 u M S 9 U V k 9 Z Z X M v Q 2 h h b m d l Z C B U e X B l L n t I Z W F y d C B S Y X R l L D E 2 f S Z x d W 9 0 O y w m c X V v d D t T Z W N 0 a W 9 u M S 9 U V k 9 Z Z X M v Q 2 h h b m d l Z C B U e X B l L n t O W U h B I E N s Y X N z L D E 3 f S Z x d W 9 0 O y w m c X V v d D t T Z W N 0 a W 9 u M S 9 U V k 9 Z Z X M v Q 2 h h b m d l Z C B U e X B l L n t D a G V z d C B Y L V J h e S w x O H 0 m c X V v d D s s J n F 1 b 3 Q 7 U 2 V j d G l v b j E v V F Z P W W V z L 0 N o Y W 5 n Z W Q g V H l w Z S 5 7 T 2 J z d H J 1 Y 3 R p d m U g U 2 x l Z X A g Q X B u Z W E s M T l 9 J n F 1 b 3 Q 7 L C Z x d W 9 0 O 1 N l Y 3 R p b 2 4 x L 1 R W T 1 l l c y 9 D a G F u Z 2 V k I F R 5 c G U u e 0 9 y d G h v c G 5 l Y S w y M H 0 m c X V v d D s s J n F 1 b 3 Q 7 U 2 V j d G l v b j E v V F Z P W W V z L 0 N o Y W 5 n Z W Q g V H l w Z S 5 7 S H l w Z X J 0 Z W 5 z a W 9 u L D I x f S Z x d W 9 0 O y w m c X V v d D t T Z W N 0 a W 9 u M S 9 U V k 9 Z Z X M v Q 2 h h b m d l Z C B U e X B l L n t E a W F i Z X R l c y w y M n 0 m c X V v d D s s J n F 1 b 3 Q 7 U 2 V j d G l v b j E v V F Z P W W V z L 0 N o Y W 5 n Z W Q g V H l w Z S 5 7 Q X R y a W F s I E Z p Y n J p b G x h d G l v b i w y M 3 0 m c X V v d D s s J n F 1 b 3 Q 7 U 2 V j d G l v b j E v V F Z P W W V z L 0 N o Y W 5 n Z W Q g V H l w Z S 5 7 T H V u Z y B E a X N l Y X N l L D I 0 f S Z x d W 9 0 O y w m c X V v d D t T Z W N 0 a W 9 u M S 9 U V k 9 Z Z X M v Q 2 h h b m d l Z C B U e X B l L n t W Y W x 2 Z S B E a X N l Y X N l L D I 1 f S Z x d W 9 0 O y w m c X V v d D t T Z W N 0 a W 9 u M S 9 U V k 9 Z Z X M v Q 2 h h b m d l Z C B U e X B l L n t Q Z X J p c G h l c m F s I G F y d G V y e S B k a X N l Y X N l L D I 2 f S Z x d W 9 0 O y w m c X V v d D t T Z W N 0 a W 9 u M S 9 U V k 9 Z Z X M v Q 2 h h b m d l Z C B U e X B l L n t B b m F l b W l h L D I 3 f S Z x d W 9 0 O y w m c X V v d D t T Z W N 0 a W 9 u M S 9 U V k 9 Z Z X M v Q 2 h h b m d l Z C B U e X B l L n t D c m V h d G l u a W 5 l L D I 4 f S Z x d W 9 0 O y w m c X V v d D t T Z W N 0 a W 9 u M S 9 U V k 9 Z Z X M v Q 2 h h b m d l Z C B U e X B l L n t l R 0 Z S L D I 5 f S Z x d W 9 0 O y w m c X V v d D t T Z W N 0 a W 9 u M S 9 U V k 9 Z Z X M v Q 2 h h b m d l Z C B U e X B l L n t I Y W V t b 2 d s b 2 J p b i w z M H 0 m c X V v d D s s J n F 1 b 3 Q 7 U 2 V j d G l v b j E v V F Z P W W V z L 0 N o Y W 5 n Z W Q g V H l w Z S 5 7 U G 9 0 Y X N z a X V t L D M x f S Z x d W 9 0 O y w m c X V v d D t T Z W N 0 a W 9 u M S 9 U V k 9 Z Z X M v Q 2 h h b m d l Z C B U e X B l L n t O V C 1 w c m 9 C T l A s M z J 9 J n F 1 b 3 Q 7 L C Z x d W 9 0 O 1 N l Y 3 R p b 2 4 x L 1 R W T 1 l l c y 9 D a G F u Z 2 V k I F R 5 c G U u e 0 J O U C w z M 3 0 m c X V v d D s s J n F 1 b 3 Q 7 U 2 V j d G l v b j E v V F Z P W W V z L 0 N o Y W 5 n Z W Q g V H l w Z S 5 7 V G 9 0 Y W w g Y 2 h v b G V z d G V y b 2 w s M z R 9 J n F 1 b 3 Q 7 L C Z x d W 9 0 O 1 N l Y 3 R p b 2 4 x L 1 R W T 1 l l c y 9 D a G F u Z 2 V k I F R 5 c G U u e 0 x E T C B j a G 9 s Z X N 0 Z X J v b C w z N X 0 m c X V v d D s s J n F 1 b 3 Q 7 U 2 V j d G l v b j E v V F Z P W W V z L 0 N o Y W 5 n Z W Q g V H l w Z S 5 7 Q U N F S S w z N n 0 m c X V v d D s s J n F 1 b 3 Q 7 U 2 V j d G l v b j E v V F Z P W W V z L 0 N o Y W 5 n Z W Q g V H l w Z S 5 7 Q V J C c y w z N 3 0 m c X V v d D s s J n F 1 b 3 Q 7 U 2 V j d G l v b j E v V F Z P W W V z L 0 N o Y W 5 n Z W Q g V H l w Z S 5 7 U 2 F j d W J p d H J p b C 9 2 Y W x z Y X J 0 Y W 4 s M z h 9 J n F 1 b 3 Q 7 L C Z x d W 9 0 O 1 N l Y 3 R p b 2 4 x L 1 R W T 1 l l c y 9 D a G F u Z 2 V k I F R 5 c G U u e 0 J l d G E t Y m x v Y 2 t l c n M s M z l 9 J n F 1 b 3 Q 7 L C Z x d W 9 0 O 1 N l Y 3 R p b 2 4 x L 1 R W T 1 l l c y 9 D a G F u Z 2 V k I F R 5 c G U u e 0 R p d X J l d G l j c y w 0 M H 0 m c X V v d D s s J n F 1 b 3 Q 7 U 2 V j d G l v b j E v V F Z P W W V z L 0 N o Y W 5 n Z W Q g V H l w Z S 5 7 Q W x k b 3 N 0 Z X J v b m U g Q W 5 0 Y W d v b m l z d H M s N D F 9 J n F 1 b 3 Q 7 L C Z x d W 9 0 O 1 N l Y 3 R p b 2 4 x L 1 R W T 1 l l c y 9 D a G F u Z 2 V k I F R 5 c G U u e 0 R p Z 2 9 4 a W 4 s N D J 9 J n F 1 b 3 Q 7 L C Z x d W 9 0 O 1 N l Y 3 R p b 2 4 x L 1 R W T 1 l l c y 9 D a G F u Z 2 V k I F R 5 c G U u e 1 N 0 Y X R p b n M s N D N 9 J n F 1 b 3 Q 7 L C Z x d W 9 0 O 1 N l Y 3 R p b 2 4 x L 1 R W T 1 l l c y 9 D a G F u Z 2 V k I F R 5 c G U u e 0 5 p d H J h d G V z L D Q 0 f S Z x d W 9 0 O y w m c X V v d D t T Z W N 0 a W 9 u M S 9 U V k 9 Z Z X M v Q 2 h h b m d l Z C B U e X B l L n t E Y X R l T 2 Z B Z G 1 p c 3 N p b 2 4 s N D V 9 J n F 1 b 3 Q 7 L C Z x d W 9 0 O 1 N l Y 3 R p b 2 4 x L 1 R W T 1 l l c y 9 D a G F u Z 2 V k I F R 5 c G U u e 0 h v c 3 B p d G F s a X N h d G l v b k 5 1 b W J l c i w 0 N n 0 m c X V v d D s s J n F 1 b 3 Q 7 U 2 V j d G l v b j E v V F Z P W W V z L 0 N o Y W 5 n Z W Q g V H l w Z S 5 7 R G F 0 Z U 9 m R G l z Y 2 h h c m d l L D Q 3 f S Z x d W 9 0 O y w m c X V v d D t T Z W N 0 a W 9 u M S 9 U V k 9 Z Z X M v Q 2 h h b m d l Z C B U e X B l L n t W b 2 x 1 b W V P d m V y b G 9 h Z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1 R W T 1 l l c y 9 D a G F u Z 2 V k I F R 5 c G U u e 0 h U X 1 B B V F 9 J R C w w f S Z x d W 9 0 O y w m c X V v d D t T Z W N 0 a W 9 u M S 9 U V k 9 Z Z X M v Q 2 h h b m d l Z C B U e X B l L n t M V k V G L E x v d 2 V z d E x W R U Y g Q 2 9 t Y m l u Z W Q s M X 0 m c X V v d D s s J n F 1 b 3 Q 7 U 2 V j d G l v b j E v V F Z P W W V z L 0 N o Y W 5 n Z W Q g V H l w Z S 5 7 T F Z F R i w y f S Z x d W 9 0 O y w m c X V v d D t T Z W N 0 a W 9 u M S 9 U V k 9 Z Z X M v Q 2 h h b m d l Z C B U e X B l L n t M b 3 d l c 3 R M V k V G L D N 9 J n F 1 b 3 Q 7 L C Z x d W 9 0 O 1 N l Y 3 R p b 2 4 x L 1 R W T 1 l l c y 9 D a G F u Z 2 V k I F R 5 c G U u e 0 J h c 2 V s a W 5 l L D R 9 J n F 1 b 3 Q 7 L C Z x d W 9 0 O 1 N l Y 3 R p b 2 4 x L 1 R W T 1 l l c y 9 D a G F u Z 2 V k I F R 5 c G U u e 1 Z J U 0 l U X 1 N J R 0 5 P R k Z f R E F U R S w 1 f S Z x d W 9 0 O y w m c X V v d D t T Z W N 0 a W 9 u M S 9 U V k 9 Z Z X M v Q 2 h h b m d l Z C B U e X B l L n t E T 0 I s N n 0 m c X V v d D s s J n F 1 b 3 Q 7 U 2 V j d G l v b j E v V F Z P W W V z L 0 N o Y W 5 n Z W Q g V H l w Z S 5 7 Q W d l L D d 9 J n F 1 b 3 Q 7 L C Z x d W 9 0 O 1 N l Y 3 R p b 2 4 x L 1 R W T 1 l l c y 9 D a G F u Z 2 V k I F R 5 c G U u e 0 d l b m R l c i w 4 f S Z x d W 9 0 O y w m c X V v d D t T Z W N 0 a W 9 u M S 9 U V k 9 Z Z X M v Q 2 h h b m d l Z C B U e X B l L n t T b W 9 r a W 5 n L D l 9 J n F 1 b 3 Q 7 L C Z x d W 9 0 O 1 N l Y 3 R p b 2 4 x L 1 R W T 1 l l c y 9 D a G F u Z 2 V k I F R 5 c G U u e 0 F s Y 2 9 o b 2 w s M T B 9 J n F 1 b 3 Q 7 L C Z x d W 9 0 O 1 N l Y 3 R p b 2 4 x L 1 R W T 1 l l c y 9 D a G F u Z 2 V k I F R 5 c G U u e 0 J N S S w x M X 0 m c X V v d D s s J n F 1 b 3 Q 7 U 2 V j d G l v b j E v V F Z P W W V z L 0 N o Y W 5 n Z W Q g V H l w Z S 5 7 U 3 l z d G 9 s a W N C U C w x M n 0 m c X V v d D s s J n F 1 b 3 Q 7 U 2 V j d G l v b j E v V F Z P W W V z L 0 N o Y W 5 n Z W Q g V H l w Z S 5 7 R G l h c 3 R v b G l j Q l A s M T N 9 J n F 1 b 3 Q 7 L C Z x d W 9 0 O 1 N l Y 3 R p b 2 4 x L 1 R W T 1 l l c y 9 D a G F u Z 2 V k I F R 5 c G U u e 1 B 1 b H N l I F B y Z X N z d X J l L D E 0 f S Z x d W 9 0 O y w m c X V v d D t T Z W N 0 a W 9 u M S 9 U V k 9 Z Z X M v Q 2 h h b m d l Z C B U e X B l L n t N Z W F u I E F y d G V y a W F s I F B y Z X N z d X J l L D E 1 f S Z x d W 9 0 O y w m c X V v d D t T Z W N 0 a W 9 u M S 9 U V k 9 Z Z X M v Q 2 h h b m d l Z C B U e X B l L n t I Z W F y d C B S Y X R l L D E 2 f S Z x d W 9 0 O y w m c X V v d D t T Z W N 0 a W 9 u M S 9 U V k 9 Z Z X M v Q 2 h h b m d l Z C B U e X B l L n t O W U h B I E N s Y X N z L D E 3 f S Z x d W 9 0 O y w m c X V v d D t T Z W N 0 a W 9 u M S 9 U V k 9 Z Z X M v Q 2 h h b m d l Z C B U e X B l L n t D a G V z d C B Y L V J h e S w x O H 0 m c X V v d D s s J n F 1 b 3 Q 7 U 2 V j d G l v b j E v V F Z P W W V z L 0 N o Y W 5 n Z W Q g V H l w Z S 5 7 T 2 J z d H J 1 Y 3 R p d m U g U 2 x l Z X A g Q X B u Z W E s M T l 9 J n F 1 b 3 Q 7 L C Z x d W 9 0 O 1 N l Y 3 R p b 2 4 x L 1 R W T 1 l l c y 9 D a G F u Z 2 V k I F R 5 c G U u e 0 9 y d G h v c G 5 l Y S w y M H 0 m c X V v d D s s J n F 1 b 3 Q 7 U 2 V j d G l v b j E v V F Z P W W V z L 0 N o Y W 5 n Z W Q g V H l w Z S 5 7 S H l w Z X J 0 Z W 5 z a W 9 u L D I x f S Z x d W 9 0 O y w m c X V v d D t T Z W N 0 a W 9 u M S 9 U V k 9 Z Z X M v Q 2 h h b m d l Z C B U e X B l L n t E a W F i Z X R l c y w y M n 0 m c X V v d D s s J n F 1 b 3 Q 7 U 2 V j d G l v b j E v V F Z P W W V z L 0 N o Y W 5 n Z W Q g V H l w Z S 5 7 Q X R y a W F s I E Z p Y n J p b G x h d G l v b i w y M 3 0 m c X V v d D s s J n F 1 b 3 Q 7 U 2 V j d G l v b j E v V F Z P W W V z L 0 N o Y W 5 n Z W Q g V H l w Z S 5 7 T H V u Z y B E a X N l Y X N l L D I 0 f S Z x d W 9 0 O y w m c X V v d D t T Z W N 0 a W 9 u M S 9 U V k 9 Z Z X M v Q 2 h h b m d l Z C B U e X B l L n t W Y W x 2 Z S B E a X N l Y X N l L D I 1 f S Z x d W 9 0 O y w m c X V v d D t T Z W N 0 a W 9 u M S 9 U V k 9 Z Z X M v Q 2 h h b m d l Z C B U e X B l L n t Q Z X J p c G h l c m F s I G F y d G V y e S B k a X N l Y X N l L D I 2 f S Z x d W 9 0 O y w m c X V v d D t T Z W N 0 a W 9 u M S 9 U V k 9 Z Z X M v Q 2 h h b m d l Z C B U e X B l L n t B b m F l b W l h L D I 3 f S Z x d W 9 0 O y w m c X V v d D t T Z W N 0 a W 9 u M S 9 U V k 9 Z Z X M v Q 2 h h b m d l Z C B U e X B l L n t D c m V h d G l u a W 5 l L D I 4 f S Z x d W 9 0 O y w m c X V v d D t T Z W N 0 a W 9 u M S 9 U V k 9 Z Z X M v Q 2 h h b m d l Z C B U e X B l L n t l R 0 Z S L D I 5 f S Z x d W 9 0 O y w m c X V v d D t T Z W N 0 a W 9 u M S 9 U V k 9 Z Z X M v Q 2 h h b m d l Z C B U e X B l L n t I Y W V t b 2 d s b 2 J p b i w z M H 0 m c X V v d D s s J n F 1 b 3 Q 7 U 2 V j d G l v b j E v V F Z P W W V z L 0 N o Y W 5 n Z W Q g V H l w Z S 5 7 U G 9 0 Y X N z a X V t L D M x f S Z x d W 9 0 O y w m c X V v d D t T Z W N 0 a W 9 u M S 9 U V k 9 Z Z X M v Q 2 h h b m d l Z C B U e X B l L n t O V C 1 w c m 9 C T l A s M z J 9 J n F 1 b 3 Q 7 L C Z x d W 9 0 O 1 N l Y 3 R p b 2 4 x L 1 R W T 1 l l c y 9 D a G F u Z 2 V k I F R 5 c G U u e 0 J O U C w z M 3 0 m c X V v d D s s J n F 1 b 3 Q 7 U 2 V j d G l v b j E v V F Z P W W V z L 0 N o Y W 5 n Z W Q g V H l w Z S 5 7 V G 9 0 Y W w g Y 2 h v b G V z d G V y b 2 w s M z R 9 J n F 1 b 3 Q 7 L C Z x d W 9 0 O 1 N l Y 3 R p b 2 4 x L 1 R W T 1 l l c y 9 D a G F u Z 2 V k I F R 5 c G U u e 0 x E T C B j a G 9 s Z X N 0 Z X J v b C w z N X 0 m c X V v d D s s J n F 1 b 3 Q 7 U 2 V j d G l v b j E v V F Z P W W V z L 0 N o Y W 5 n Z W Q g V H l w Z S 5 7 Q U N F S S w z N n 0 m c X V v d D s s J n F 1 b 3 Q 7 U 2 V j d G l v b j E v V F Z P W W V z L 0 N o Y W 5 n Z W Q g V H l w Z S 5 7 Q V J C c y w z N 3 0 m c X V v d D s s J n F 1 b 3 Q 7 U 2 V j d G l v b j E v V F Z P W W V z L 0 N o Y W 5 n Z W Q g V H l w Z S 5 7 U 2 F j d W J p d H J p b C 9 2 Y W x z Y X J 0 Y W 4 s M z h 9 J n F 1 b 3 Q 7 L C Z x d W 9 0 O 1 N l Y 3 R p b 2 4 x L 1 R W T 1 l l c y 9 D a G F u Z 2 V k I F R 5 c G U u e 0 J l d G E t Y m x v Y 2 t l c n M s M z l 9 J n F 1 b 3 Q 7 L C Z x d W 9 0 O 1 N l Y 3 R p b 2 4 x L 1 R W T 1 l l c y 9 D a G F u Z 2 V k I F R 5 c G U u e 0 R p d X J l d G l j c y w 0 M H 0 m c X V v d D s s J n F 1 b 3 Q 7 U 2 V j d G l v b j E v V F Z P W W V z L 0 N o Y W 5 n Z W Q g V H l w Z S 5 7 Q W x k b 3 N 0 Z X J v b m U g Q W 5 0 Y W d v b m l z d H M s N D F 9 J n F 1 b 3 Q 7 L C Z x d W 9 0 O 1 N l Y 3 R p b 2 4 x L 1 R W T 1 l l c y 9 D a G F u Z 2 V k I F R 5 c G U u e 0 R p Z 2 9 4 a W 4 s N D J 9 J n F 1 b 3 Q 7 L C Z x d W 9 0 O 1 N l Y 3 R p b 2 4 x L 1 R W T 1 l l c y 9 D a G F u Z 2 V k I F R 5 c G U u e 1 N 0 Y X R p b n M s N D N 9 J n F 1 b 3 Q 7 L C Z x d W 9 0 O 1 N l Y 3 R p b 2 4 x L 1 R W T 1 l l c y 9 D a G F u Z 2 V k I F R 5 c G U u e 0 5 p d H J h d G V z L D Q 0 f S Z x d W 9 0 O y w m c X V v d D t T Z W N 0 a W 9 u M S 9 U V k 9 Z Z X M v Q 2 h h b m d l Z C B U e X B l L n t E Y X R l T 2 Z B Z G 1 p c 3 N p b 2 4 s N D V 9 J n F 1 b 3 Q 7 L C Z x d W 9 0 O 1 N l Y 3 R p b 2 4 x L 1 R W T 1 l l c y 9 D a G F u Z 2 V k I F R 5 c G U u e 0 h v c 3 B p d G F s a X N h d G l v b k 5 1 b W J l c i w 0 N n 0 m c X V v d D s s J n F 1 b 3 Q 7 U 2 V j d G l v b j E v V F Z P W W V z L 0 N o Y W 5 n Z W Q g V H l w Z S 5 7 R G F 0 Z U 9 m R G l z Y 2 h h c m d l L D Q 3 f S Z x d W 9 0 O y w m c X V v d D t T Z W N 0 a W 9 u M S 9 U V k 9 Z Z X M v Q 2 h h b m d l Z C B U e X B l L n t W b 2 x 1 b W V P d m V y b G 9 h Z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W T 1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k 9 Z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3 R 9 3 f i J p E G f O X D 2 Q j J 0 p w A A A A A C A A A A A A A D Z g A A w A A A A B A A A A D 6 p S / b o e A T O 2 p P H x S v 4 o r E A A A A A A S A A A C g A A A A E A A A A J C o D G 4 Z 8 j L a 0 K w e u M C I g 5 l Q A A A A 4 T Q M Z p 5 8 2 4 m g T p g Z U o h A V 2 y H y W F T F v 0 y S 0 9 c 4 X J N Z z M V w 8 J N j p 0 9 J E d s m D N A t I 1 l I c G d s h V 6 o 6 z B c d J e c t e r 5 d S y P Z v 7 M e 4 w v 1 H G 1 Z I k f / M U A A A A h z 8 g v 4 U a K D 2 m 5 2 n r N / x Q Q g 9 L n w o = < / D a t a M a s h u p > 
</file>

<file path=customXml/itemProps1.xml><?xml version="1.0" encoding="utf-8"?>
<ds:datastoreItem xmlns:ds="http://schemas.openxmlformats.org/officeDocument/2006/customXml" ds:itemID="{5B1D32F5-2B6D-46B1-B629-64A1F2213F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Data-VolumneoverloadYes</vt:lpstr>
      <vt:lpstr>StatsFromData</vt:lpstr>
      <vt:lpstr>Data</vt:lpstr>
      <vt:lpstr>Clinical Characteristics</vt:lpstr>
      <vt:lpstr>Stats - All HFpEF</vt:lpstr>
      <vt:lpstr>Stats - Volume overload = Yes</vt:lpstr>
      <vt:lpstr>Stats - Volume overload = No</vt:lpstr>
      <vt:lpstr>Stats - HospitalizedIn12Months </vt:lpstr>
      <vt:lpstr>Query</vt:lpstr>
      <vt:lpstr>ResultFromQuery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 Mallisetti</dc:creator>
  <cp:lastModifiedBy>Daniel Zhou</cp:lastModifiedBy>
  <dcterms:created xsi:type="dcterms:W3CDTF">2018-05-10T02:12:43Z</dcterms:created>
  <dcterms:modified xsi:type="dcterms:W3CDTF">2018-07-02T07:23:19Z</dcterms:modified>
</cp:coreProperties>
</file>